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f08412\Documents\OFFRES ET DEVIS docs clients\EIFFAGE ENERGIE\Riom\Chiffrage\"/>
    </mc:Choice>
  </mc:AlternateContent>
  <bookViews>
    <workbookView xWindow="0" yWindow="0" windowWidth="28800" windowHeight="12300" tabRatio="893" activeTab="5"/>
  </bookViews>
  <sheets>
    <sheet name="Trafic L1H1" sheetId="29" r:id="rId1"/>
    <sheet name="base" sheetId="1" state="hidden" r:id="rId2"/>
    <sheet name="Feuil1" sheetId="3" state="hidden" r:id="rId3"/>
    <sheet name="MASTER L2H2" sheetId="42" r:id="rId4"/>
    <sheet name="KANGOO" sheetId="37" r:id="rId5"/>
    <sheet name="Bon de Commande" sheetId="32" r:id="rId6"/>
    <sheet name="listes déroulantes" sheetId="39" r:id="rId7"/>
  </sheets>
  <externalReferences>
    <externalReference r:id="rId8"/>
    <externalReference r:id="rId9"/>
  </externalReferences>
  <definedNames>
    <definedName name="_xlnm._FilterDatabase" localSheetId="1" hidden="1">base!$A$1:$AO$2253</definedName>
    <definedName name="BDC">Feuil1!$D$34:$D$35</definedName>
    <definedName name="BERLINGO">Feuil1!$K$2:$K$3</definedName>
    <definedName name="BIPPER">Feuil1!$K$100</definedName>
    <definedName name="BOXER">Feuil1!$K$101:$K$108</definedName>
    <definedName name="CADDY">Feuil1!$K$130:$K$131</definedName>
    <definedName name="CITAN">Feuil1!$K$53:$K$55</definedName>
    <definedName name="CITROEN">Feuil1!$B$2:$B$5</definedName>
    <definedName name="CLOISON">Feuil1!$D$22:$D$24</definedName>
    <definedName name="COMBO">Feuil1!$K$83:$K$85</definedName>
    <definedName name="CONSTRCUTEUR">[1]Feuil1!$N$2:$N$14</definedName>
    <definedName name="CONSTRUCTEUR">Feuil1!$N$2:$N$14</definedName>
    <definedName name="CRAFTER_PROPULSION">Feuil1!$K$138:$K$143</definedName>
    <definedName name="CRAFTER_TRACTION">Feuil1!$K$132:$K$137</definedName>
    <definedName name="CUSTOM">Feuil1!$K$31:$K$34</definedName>
    <definedName name="DACIA">Feuil1!$B$6</definedName>
    <definedName name="DAILY">Feuil1!$K$47:$K$52</definedName>
    <definedName name="DOBLO">Feuil1!$K$15:$K$17</definedName>
    <definedName name="DUCATO">Feuil1!$K$18:$K$25</definedName>
    <definedName name="EXPERT">Feuil1!$K$155:$K$157</definedName>
    <definedName name="FIAT">Feuil1!$B$7:$B$10</definedName>
    <definedName name="FIORINO">Feuil1!$K$26</definedName>
    <definedName name="FORD">Feuil1!$B$11:$B$15</definedName>
    <definedName name="IVECO">Feuil1!$B$16</definedName>
    <definedName name="JUMPER">Feuil1!$K$4:$K$11</definedName>
    <definedName name="JUMPY">Feuil1!$K$149:$K$151</definedName>
    <definedName name="KANGOO">Feuil1!$K$112:$K$114</definedName>
    <definedName name="LATERALE">Feuil1!$D$13:$D$16</definedName>
    <definedName name="MAN">Feuil1!$B$41:$B$42</definedName>
    <definedName name="MASTER_PROPULSION">Feuil1!$K$115:$K$118</definedName>
    <definedName name="MASTER_TRACTION">Feuil1!$K$119:$K$124</definedName>
    <definedName name="MERCEDES">Feuil1!$B$17:$B$19</definedName>
    <definedName name="montage">Feuil1!$D$38:$D$40</definedName>
    <definedName name="MOVANO_PROPULSION">Feuil1!$K$86:$K$89</definedName>
    <definedName name="MOVANO_TRACTION">Feuil1!$K$90:$K$95</definedName>
    <definedName name="NEMO">Feuil1!$K$2</definedName>
    <definedName name="NISSAN">Feuil1!$B$20:$B$23</definedName>
    <definedName name="NV_200">Feuil1!$K$68</definedName>
    <definedName name="NV_300">Feuil1!$K$69:$K$72</definedName>
    <definedName name="NV_400_PROPULSION">Feuil1!$K$73:$K$76</definedName>
    <definedName name="NV_400_TRACTION">Feuil1!$K$77:$K$82</definedName>
    <definedName name="OPEL">Feuil1!$B$24:$B$27</definedName>
    <definedName name="OUI">Feuil1!$D$30:$D$31</definedName>
    <definedName name="PARTNER">Feuil1!$K$110:$K$111</definedName>
    <definedName name="PEUGEOT">Feuil1!$B$28:$B$31</definedName>
    <definedName name="PORTE">Feuil1!$D$10:$D$11</definedName>
    <definedName name="PROACE">Feuil1!$K$152:$K$154</definedName>
    <definedName name="PRODUITS">Feuil1!$D$2:$D$5</definedName>
    <definedName name="RENAULT">Feuil1!$B$32:$B$35</definedName>
    <definedName name="RJ">Feuil1!$D$18:$D$19</definedName>
    <definedName name="spec">Feuil1!$D$42:$D$43</definedName>
    <definedName name="SPRINTER">Feuil1!$K$56:$K$64</definedName>
    <definedName name="T_6">Feuil1!$K$144:$K$148</definedName>
    <definedName name="TALENTO">Feuil1!$K$27:$K$30</definedName>
    <definedName name="TGE_PROPULSION">Feuil1!$K$164:$K$169</definedName>
    <definedName name="TGE_TRACTION">Feuil1!$K$158:$K$163</definedName>
    <definedName name="TOYOTA">Feuil1!$B$36</definedName>
    <definedName name="TRAFIC">Feuil1!$K$125:$K$128</definedName>
    <definedName name="TRANSIT_CONNECT">Feuil1!$K$35:$K$36</definedName>
    <definedName name="TRANSIT_COURIER">Feuil1!$K$37</definedName>
    <definedName name="TRANSIT_PROPULSION">Feuil1!$K$38:$K$42</definedName>
    <definedName name="TRANSIT_TRACTION">Feuil1!$K$43:$K$46</definedName>
    <definedName name="VERSION">Feuil1!$D$7:$D$8</definedName>
    <definedName name="VITO">Feuil1!$K$65:$K$67</definedName>
    <definedName name="VIVARO">Feuil1!$K$96:$K$99</definedName>
    <definedName name="VOLKSWAGEN">Feuil1!$B$37:$B$40</definedName>
    <definedName name="VYNILE">Feuil1!$D$27:$D$28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37" l="1"/>
  <c r="D5" i="37" l="1"/>
  <c r="A5" i="37"/>
  <c r="D5" i="42"/>
  <c r="C46" i="37"/>
  <c r="D46" i="37"/>
  <c r="C45" i="37"/>
  <c r="D45" i="37"/>
  <c r="B31" i="32" l="1"/>
  <c r="C31" i="32" s="1"/>
  <c r="D112" i="42" l="1"/>
  <c r="C112" i="42"/>
  <c r="D111" i="42"/>
  <c r="C111" i="42"/>
  <c r="D110" i="42"/>
  <c r="C110" i="42"/>
  <c r="D109" i="42"/>
  <c r="C109" i="42"/>
  <c r="D108" i="42"/>
  <c r="A108" i="42"/>
  <c r="D107" i="42"/>
  <c r="A107" i="42"/>
  <c r="D106" i="42"/>
  <c r="A106" i="42"/>
  <c r="D105" i="42"/>
  <c r="A105" i="42"/>
  <c r="D104" i="42"/>
  <c r="A104" i="42"/>
  <c r="D103" i="42"/>
  <c r="D100" i="42"/>
  <c r="A100" i="42"/>
  <c r="D99" i="42"/>
  <c r="A99" i="42"/>
  <c r="D98" i="42"/>
  <c r="D93" i="42"/>
  <c r="A93" i="42"/>
  <c r="D92" i="42"/>
  <c r="A92" i="42"/>
  <c r="D91" i="42"/>
  <c r="A91" i="42"/>
  <c r="D90" i="42"/>
  <c r="A90" i="42"/>
  <c r="D89" i="42"/>
  <c r="A89" i="42"/>
  <c r="D88" i="42"/>
  <c r="A88" i="42"/>
  <c r="D87" i="42"/>
  <c r="A87" i="42"/>
  <c r="D83" i="42"/>
  <c r="D81" i="42"/>
  <c r="C81" i="42"/>
  <c r="D80" i="42"/>
  <c r="C80" i="42"/>
  <c r="D79" i="42"/>
  <c r="C79" i="42"/>
  <c r="D76" i="42"/>
  <c r="A76" i="42"/>
  <c r="D75" i="42"/>
  <c r="A75" i="42"/>
  <c r="D74" i="42"/>
  <c r="A74" i="42"/>
  <c r="D73" i="42"/>
  <c r="A73" i="42"/>
  <c r="D72" i="42"/>
  <c r="C72" i="42"/>
  <c r="D71" i="42"/>
  <c r="C71" i="42"/>
  <c r="D70" i="42"/>
  <c r="C70" i="42"/>
  <c r="D69" i="42"/>
  <c r="C69" i="42"/>
  <c r="D68" i="42"/>
  <c r="C68" i="42"/>
  <c r="D67" i="42"/>
  <c r="C67" i="42"/>
  <c r="D66" i="42"/>
  <c r="C66" i="42"/>
  <c r="D65" i="42"/>
  <c r="C65" i="42"/>
  <c r="D64" i="42"/>
  <c r="C64" i="42"/>
  <c r="D63" i="42"/>
  <c r="C63" i="42"/>
  <c r="D62" i="42"/>
  <c r="C62" i="42"/>
  <c r="D61" i="42"/>
  <c r="C61" i="42"/>
  <c r="D60" i="42"/>
  <c r="C60" i="42"/>
  <c r="D59" i="42"/>
  <c r="C59" i="42"/>
  <c r="D58" i="42"/>
  <c r="C58" i="42"/>
  <c r="D55" i="42"/>
  <c r="C55" i="42"/>
  <c r="D54" i="42"/>
  <c r="C54" i="42"/>
  <c r="D53" i="42"/>
  <c r="C53" i="42"/>
  <c r="D52" i="42"/>
  <c r="C52" i="42"/>
  <c r="D51" i="42"/>
  <c r="C51" i="42"/>
  <c r="D50" i="42"/>
  <c r="C50" i="42"/>
  <c r="D48" i="42"/>
  <c r="C48" i="42"/>
  <c r="D47" i="42"/>
  <c r="C47" i="42"/>
  <c r="D46" i="42"/>
  <c r="C46" i="42"/>
  <c r="D44" i="42"/>
  <c r="C44" i="42"/>
  <c r="D43" i="42"/>
  <c r="C43" i="42"/>
  <c r="D42" i="42"/>
  <c r="C42" i="42"/>
  <c r="D41" i="42"/>
  <c r="C41" i="42"/>
  <c r="D40" i="42"/>
  <c r="C40" i="42"/>
  <c r="D39" i="42"/>
  <c r="C39" i="42"/>
  <c r="D38" i="42"/>
  <c r="C38" i="42"/>
  <c r="D37" i="42"/>
  <c r="C37" i="42"/>
  <c r="D36" i="42"/>
  <c r="C36" i="42"/>
  <c r="D35" i="42"/>
  <c r="C35" i="42"/>
  <c r="D34" i="42"/>
  <c r="C34" i="42"/>
  <c r="D33" i="42"/>
  <c r="C33" i="42"/>
  <c r="D32" i="42"/>
  <c r="C32" i="42"/>
  <c r="D31" i="42"/>
  <c r="C31" i="42"/>
  <c r="D30" i="42"/>
  <c r="C30" i="42"/>
  <c r="D28" i="42"/>
  <c r="C28" i="42"/>
  <c r="D27" i="42"/>
  <c r="C27" i="42"/>
  <c r="D26" i="42"/>
  <c r="C26" i="42"/>
  <c r="D25" i="42"/>
  <c r="C25" i="42"/>
  <c r="D24" i="42"/>
  <c r="C24" i="42"/>
  <c r="D23" i="42"/>
  <c r="C23" i="42"/>
  <c r="D22" i="42"/>
  <c r="C22" i="42"/>
  <c r="D21" i="42"/>
  <c r="C21" i="42"/>
  <c r="D20" i="42"/>
  <c r="C20" i="42"/>
  <c r="D19" i="42"/>
  <c r="C19" i="42"/>
  <c r="D18" i="42"/>
  <c r="C18" i="42"/>
  <c r="D17" i="42"/>
  <c r="C17" i="42"/>
  <c r="D16" i="42"/>
  <c r="C16" i="42"/>
  <c r="D15" i="42"/>
  <c r="C15" i="42"/>
  <c r="D14" i="42"/>
  <c r="C14" i="42"/>
  <c r="D13" i="42"/>
  <c r="C13" i="42"/>
  <c r="D12" i="42"/>
  <c r="C12" i="42"/>
  <c r="D11" i="42"/>
  <c r="C11" i="42"/>
  <c r="A7" i="42"/>
  <c r="D6" i="42"/>
  <c r="A6" i="42"/>
  <c r="A5" i="42"/>
  <c r="D4" i="42"/>
  <c r="A4" i="42"/>
  <c r="C35" i="32"/>
  <c r="D7" i="29"/>
  <c r="A7" i="29"/>
  <c r="D6" i="29"/>
  <c r="A6" i="29"/>
  <c r="D83" i="29"/>
  <c r="C81" i="29"/>
  <c r="D81" i="29"/>
  <c r="B30" i="32" s="1"/>
  <c r="C71" i="29"/>
  <c r="D71" i="29"/>
  <c r="C72" i="29"/>
  <c r="D72" i="29"/>
  <c r="C61" i="29"/>
  <c r="D61" i="29"/>
  <c r="C62" i="29"/>
  <c r="D62" i="29"/>
  <c r="C63" i="29"/>
  <c r="D63" i="29"/>
  <c r="C64" i="29"/>
  <c r="D64" i="29"/>
  <c r="C65" i="29"/>
  <c r="D65" i="29"/>
  <c r="C66" i="29"/>
  <c r="D66" i="29"/>
  <c r="C67" i="29"/>
  <c r="D67" i="29"/>
  <c r="C68" i="29"/>
  <c r="D68" i="29"/>
  <c r="C69" i="29"/>
  <c r="D69" i="29"/>
  <c r="C70" i="29"/>
  <c r="D70" i="29"/>
  <c r="C18" i="29"/>
  <c r="D18" i="29"/>
  <c r="C19" i="29"/>
  <c r="D19" i="29"/>
  <c r="C20" i="29"/>
  <c r="D20" i="29"/>
  <c r="C21" i="29"/>
  <c r="D21" i="29"/>
  <c r="C22" i="29"/>
  <c r="D22" i="29"/>
  <c r="C23" i="29"/>
  <c r="D23" i="29"/>
  <c r="C24" i="29"/>
  <c r="D24" i="29"/>
  <c r="E41" i="32" l="1"/>
  <c r="C30" i="32" l="1"/>
  <c r="E4" i="32"/>
  <c r="B7" i="32" s="1"/>
  <c r="B9" i="32" l="1"/>
  <c r="C9" i="32" s="1"/>
  <c r="B10" i="32"/>
  <c r="C10" i="32" s="1"/>
  <c r="B11" i="32"/>
  <c r="C11" i="32" s="1"/>
  <c r="D35" i="32"/>
  <c r="C7" i="32"/>
  <c r="E30" i="32"/>
  <c r="E11" i="32" l="1"/>
  <c r="D99" i="37"/>
  <c r="C99" i="37"/>
  <c r="D98" i="37"/>
  <c r="C98" i="37"/>
  <c r="D97" i="37"/>
  <c r="C97" i="37"/>
  <c r="D96" i="37"/>
  <c r="C96" i="37"/>
  <c r="D95" i="37"/>
  <c r="A95" i="37"/>
  <c r="D94" i="37"/>
  <c r="A94" i="37"/>
  <c r="D93" i="37"/>
  <c r="A93" i="37"/>
  <c r="D92" i="37"/>
  <c r="A92" i="37"/>
  <c r="D91" i="37"/>
  <c r="A91" i="37"/>
  <c r="D90" i="37"/>
  <c r="D87" i="37"/>
  <c r="A87" i="37"/>
  <c r="D86" i="37"/>
  <c r="A86" i="37"/>
  <c r="D85" i="37"/>
  <c r="D80" i="37"/>
  <c r="A80" i="37"/>
  <c r="D79" i="37"/>
  <c r="A79" i="37"/>
  <c r="D78" i="37"/>
  <c r="A78" i="37"/>
  <c r="D77" i="37"/>
  <c r="A77" i="37"/>
  <c r="D76" i="37"/>
  <c r="A76" i="37"/>
  <c r="D75" i="37"/>
  <c r="A75" i="37"/>
  <c r="D74" i="37"/>
  <c r="A74" i="37"/>
  <c r="D67" i="37"/>
  <c r="C67" i="37"/>
  <c r="D66" i="37"/>
  <c r="C66" i="37"/>
  <c r="D63" i="37"/>
  <c r="A63" i="37"/>
  <c r="D62" i="37"/>
  <c r="A62" i="37"/>
  <c r="D61" i="37"/>
  <c r="A61" i="37"/>
  <c r="D60" i="37"/>
  <c r="A60" i="37"/>
  <c r="D59" i="37"/>
  <c r="C59" i="37"/>
  <c r="D57" i="37"/>
  <c r="C57" i="37"/>
  <c r="D56" i="37"/>
  <c r="C56" i="37"/>
  <c r="D55" i="37"/>
  <c r="C55" i="37"/>
  <c r="D52" i="37"/>
  <c r="C52" i="37"/>
  <c r="D51" i="37"/>
  <c r="C51" i="37"/>
  <c r="D50" i="37"/>
  <c r="C50" i="37"/>
  <c r="D49" i="37"/>
  <c r="C49" i="37"/>
  <c r="D48" i="37"/>
  <c r="C48" i="37"/>
  <c r="D47" i="37"/>
  <c r="C47" i="37"/>
  <c r="D44" i="37"/>
  <c r="C44" i="37"/>
  <c r="D43" i="37"/>
  <c r="C43" i="37"/>
  <c r="D42" i="37"/>
  <c r="C42" i="37"/>
  <c r="D40" i="37"/>
  <c r="C40" i="37"/>
  <c r="D39" i="37"/>
  <c r="C39" i="37"/>
  <c r="D38" i="37"/>
  <c r="C38" i="37"/>
  <c r="D37" i="37"/>
  <c r="C37" i="37"/>
  <c r="D36" i="37"/>
  <c r="C36" i="37"/>
  <c r="D35" i="37"/>
  <c r="C35" i="37"/>
  <c r="D34" i="37"/>
  <c r="C34" i="37"/>
  <c r="D33" i="37"/>
  <c r="C33" i="37"/>
  <c r="D32" i="37"/>
  <c r="C32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4" i="37"/>
  <c r="C24" i="37"/>
  <c r="D23" i="37"/>
  <c r="C23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7" i="37"/>
  <c r="A7" i="37"/>
  <c r="D6" i="37"/>
  <c r="D4" i="37"/>
  <c r="A4" i="37"/>
  <c r="D55" i="29" l="1"/>
  <c r="C55" i="29"/>
  <c r="D54" i="29"/>
  <c r="C54" i="29"/>
  <c r="D53" i="29"/>
  <c r="C53" i="29"/>
  <c r="D52" i="29"/>
  <c r="C52" i="29"/>
  <c r="E36" i="32"/>
  <c r="E42" i="32"/>
  <c r="E40" i="32"/>
  <c r="E37" i="32"/>
  <c r="E12" i="32"/>
  <c r="D108" i="29" l="1"/>
  <c r="A108" i="29"/>
  <c r="D107" i="29"/>
  <c r="A107" i="29"/>
  <c r="D106" i="29"/>
  <c r="A106" i="29"/>
  <c r="D105" i="29"/>
  <c r="A105" i="29"/>
  <c r="D104" i="29"/>
  <c r="A104" i="29"/>
  <c r="D103" i="29"/>
  <c r="D100" i="29"/>
  <c r="A100" i="29"/>
  <c r="D99" i="29"/>
  <c r="A99" i="29"/>
  <c r="D93" i="29"/>
  <c r="A93" i="29"/>
  <c r="D92" i="29"/>
  <c r="A92" i="29"/>
  <c r="D91" i="29"/>
  <c r="A91" i="29"/>
  <c r="D90" i="29"/>
  <c r="A90" i="29"/>
  <c r="D89" i="29"/>
  <c r="A89" i="29"/>
  <c r="D88" i="29"/>
  <c r="A88" i="29"/>
  <c r="D87" i="29"/>
  <c r="A87" i="29"/>
  <c r="D80" i="29"/>
  <c r="B29" i="32" s="1"/>
  <c r="C80" i="29"/>
  <c r="D79" i="29"/>
  <c r="B28" i="32" s="1"/>
  <c r="C79" i="29"/>
  <c r="D76" i="29"/>
  <c r="A76" i="29"/>
  <c r="D75" i="29"/>
  <c r="A75" i="29"/>
  <c r="D74" i="29"/>
  <c r="A74" i="29"/>
  <c r="D73" i="29"/>
  <c r="A73" i="29"/>
  <c r="D59" i="29"/>
  <c r="C59" i="29"/>
  <c r="D44" i="29"/>
  <c r="C44" i="29"/>
  <c r="D43" i="29"/>
  <c r="C43" i="29"/>
  <c r="D42" i="29"/>
  <c r="C42" i="29"/>
  <c r="D41" i="29"/>
  <c r="C41" i="29"/>
  <c r="D28" i="29"/>
  <c r="C28" i="29"/>
  <c r="D27" i="29"/>
  <c r="C27" i="29"/>
  <c r="D26" i="29"/>
  <c r="C26" i="29"/>
  <c r="D25" i="29"/>
  <c r="C25" i="29"/>
  <c r="D5" i="29"/>
  <c r="A5" i="29"/>
  <c r="D4" i="29"/>
  <c r="A4" i="29"/>
  <c r="E9" i="32" l="1"/>
  <c r="E10" i="32"/>
  <c r="E31" i="32"/>
  <c r="E35" i="32" l="1"/>
  <c r="E7" i="32"/>
  <c r="AO8" i="1" l="1"/>
  <c r="AO36" i="1"/>
  <c r="V2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Y8" i="1"/>
  <c r="Z8" i="1"/>
  <c r="Y36" i="1"/>
  <c r="Z36" i="1"/>
  <c r="X8" i="1"/>
  <c r="X36" i="1"/>
  <c r="AH1851" i="1" l="1"/>
  <c r="AH1850" i="1"/>
  <c r="AH1849" i="1"/>
  <c r="AH1848" i="1"/>
  <c r="AH1847" i="1"/>
  <c r="AH1846" i="1"/>
  <c r="AH1845" i="1"/>
  <c r="AH1844" i="1"/>
  <c r="AH1843" i="1"/>
  <c r="AH1842" i="1"/>
  <c r="AH1841" i="1"/>
  <c r="AH1840" i="1"/>
  <c r="AH1775" i="1"/>
  <c r="AH1774" i="1"/>
  <c r="AH1773" i="1"/>
  <c r="AH1772" i="1"/>
  <c r="AH1771" i="1"/>
  <c r="AH1770" i="1"/>
  <c r="AH1769" i="1"/>
  <c r="AH1768" i="1"/>
  <c r="AH1767" i="1"/>
  <c r="AH1766" i="1"/>
  <c r="AH1765" i="1"/>
  <c r="AH1764" i="1"/>
  <c r="AH1763" i="1"/>
  <c r="AH1762" i="1"/>
  <c r="AH1611" i="1"/>
  <c r="AH1610" i="1"/>
  <c r="AH1609" i="1"/>
  <c r="AH1608" i="1"/>
  <c r="AH1607" i="1"/>
  <c r="AH1606" i="1"/>
  <c r="AH1605" i="1"/>
  <c r="AH1604" i="1"/>
  <c r="AH1603" i="1"/>
  <c r="AH1602" i="1"/>
  <c r="AH1601" i="1"/>
  <c r="AH1600" i="1"/>
  <c r="AH1545" i="1"/>
  <c r="AH1544" i="1"/>
  <c r="AH1543" i="1"/>
  <c r="AH1542" i="1"/>
  <c r="AH1541" i="1"/>
  <c r="AH1540" i="1"/>
  <c r="AH1539" i="1"/>
  <c r="AH1538" i="1"/>
  <c r="AH1375" i="1"/>
  <c r="AH1374" i="1"/>
  <c r="AH1373" i="1"/>
  <c r="AH1372" i="1"/>
  <c r="AH1371" i="1"/>
  <c r="AH1370" i="1"/>
  <c r="AH1369" i="1"/>
  <c r="AH1368" i="1"/>
  <c r="AH1367" i="1"/>
  <c r="AH1366" i="1"/>
  <c r="AH1365" i="1"/>
  <c r="AH1364" i="1"/>
  <c r="AH1300" i="1"/>
  <c r="AH1299" i="1"/>
  <c r="AH1298" i="1"/>
  <c r="AH1297" i="1"/>
  <c r="AH1296" i="1"/>
  <c r="AH1295" i="1"/>
  <c r="AH1294" i="1"/>
  <c r="AH1293" i="1"/>
  <c r="AH1292" i="1"/>
  <c r="AH1291" i="1"/>
  <c r="AH1290" i="1"/>
  <c r="AH1289" i="1"/>
  <c r="AH1288" i="1"/>
  <c r="AH1287" i="1"/>
  <c r="AH1107" i="1"/>
  <c r="AH1106" i="1"/>
  <c r="AH1105" i="1"/>
  <c r="AH1104" i="1"/>
  <c r="AH1103" i="1"/>
  <c r="AH1102" i="1"/>
  <c r="AH1101" i="1"/>
  <c r="AH1100" i="1"/>
  <c r="AH1099" i="1"/>
  <c r="AH1098" i="1"/>
  <c r="AH1097" i="1"/>
  <c r="AH1096" i="1"/>
  <c r="AO3" i="1" l="1"/>
  <c r="AO4" i="1"/>
  <c r="AO5" i="1"/>
  <c r="AO6" i="1"/>
  <c r="AO7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59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O678" i="1"/>
  <c r="AO679" i="1"/>
  <c r="AO680" i="1"/>
  <c r="AO681" i="1"/>
  <c r="AO682" i="1"/>
  <c r="AO683" i="1"/>
  <c r="AO684" i="1"/>
  <c r="AO685" i="1"/>
  <c r="AO686" i="1"/>
  <c r="AO687" i="1"/>
  <c r="AO688" i="1"/>
  <c r="AO689" i="1"/>
  <c r="AO690" i="1"/>
  <c r="AO691" i="1"/>
  <c r="AO692" i="1"/>
  <c r="AO693" i="1"/>
  <c r="AO694" i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724" i="1"/>
  <c r="AO725" i="1"/>
  <c r="AO726" i="1"/>
  <c r="AO727" i="1"/>
  <c r="AO728" i="1"/>
  <c r="AO729" i="1"/>
  <c r="AO730" i="1"/>
  <c r="AO731" i="1"/>
  <c r="AO732" i="1"/>
  <c r="AO733" i="1"/>
  <c r="AO734" i="1"/>
  <c r="AO735" i="1"/>
  <c r="AO736" i="1"/>
  <c r="AO737" i="1"/>
  <c r="AO738" i="1"/>
  <c r="AO739" i="1"/>
  <c r="AO740" i="1"/>
  <c r="AO741" i="1"/>
  <c r="AO742" i="1"/>
  <c r="AO743" i="1"/>
  <c r="AO744" i="1"/>
  <c r="AO745" i="1"/>
  <c r="AO746" i="1"/>
  <c r="AO747" i="1"/>
  <c r="AO748" i="1"/>
  <c r="AO749" i="1"/>
  <c r="AO750" i="1"/>
  <c r="AO751" i="1"/>
  <c r="AO752" i="1"/>
  <c r="AO753" i="1"/>
  <c r="AO754" i="1"/>
  <c r="AO755" i="1"/>
  <c r="AO756" i="1"/>
  <c r="AO757" i="1"/>
  <c r="AO758" i="1"/>
  <c r="AO759" i="1"/>
  <c r="AO760" i="1"/>
  <c r="AO761" i="1"/>
  <c r="AO762" i="1"/>
  <c r="AO763" i="1"/>
  <c r="AO764" i="1"/>
  <c r="AO765" i="1"/>
  <c r="AO766" i="1"/>
  <c r="AO767" i="1"/>
  <c r="AO768" i="1"/>
  <c r="AO769" i="1"/>
  <c r="AO770" i="1"/>
  <c r="AO771" i="1"/>
  <c r="AO772" i="1"/>
  <c r="AO773" i="1"/>
  <c r="AO774" i="1"/>
  <c r="AO775" i="1"/>
  <c r="AO776" i="1"/>
  <c r="AO777" i="1"/>
  <c r="AO778" i="1"/>
  <c r="AO779" i="1"/>
  <c r="AO780" i="1"/>
  <c r="AO781" i="1"/>
  <c r="AO782" i="1"/>
  <c r="AO783" i="1"/>
  <c r="AO784" i="1"/>
  <c r="AO785" i="1"/>
  <c r="AO786" i="1"/>
  <c r="AO787" i="1"/>
  <c r="AO788" i="1"/>
  <c r="AO789" i="1"/>
  <c r="AO790" i="1"/>
  <c r="AO791" i="1"/>
  <c r="AO792" i="1"/>
  <c r="AO793" i="1"/>
  <c r="AO794" i="1"/>
  <c r="AO795" i="1"/>
  <c r="AO796" i="1"/>
  <c r="AO797" i="1"/>
  <c r="AO798" i="1"/>
  <c r="AO799" i="1"/>
  <c r="AO800" i="1"/>
  <c r="AO801" i="1"/>
  <c r="AO802" i="1"/>
  <c r="AO803" i="1"/>
  <c r="AO804" i="1"/>
  <c r="AO805" i="1"/>
  <c r="AO806" i="1"/>
  <c r="AO807" i="1"/>
  <c r="AO808" i="1"/>
  <c r="AO809" i="1"/>
  <c r="AO810" i="1"/>
  <c r="AO811" i="1"/>
  <c r="AO812" i="1"/>
  <c r="AO813" i="1"/>
  <c r="AO814" i="1"/>
  <c r="AO815" i="1"/>
  <c r="AO816" i="1"/>
  <c r="AO817" i="1"/>
  <c r="AO818" i="1"/>
  <c r="AO819" i="1"/>
  <c r="AO820" i="1"/>
  <c r="AO821" i="1"/>
  <c r="AO822" i="1"/>
  <c r="AO823" i="1"/>
  <c r="AO824" i="1"/>
  <c r="AO825" i="1"/>
  <c r="AO826" i="1"/>
  <c r="AO827" i="1"/>
  <c r="AO828" i="1"/>
  <c r="AO829" i="1"/>
  <c r="AO830" i="1"/>
  <c r="AO831" i="1"/>
  <c r="AO832" i="1"/>
  <c r="AO833" i="1"/>
  <c r="AO834" i="1"/>
  <c r="AO835" i="1"/>
  <c r="AO836" i="1"/>
  <c r="AO837" i="1"/>
  <c r="AO838" i="1"/>
  <c r="AO839" i="1"/>
  <c r="AO840" i="1"/>
  <c r="AO841" i="1"/>
  <c r="AO842" i="1"/>
  <c r="AO843" i="1"/>
  <c r="AO844" i="1"/>
  <c r="AO845" i="1"/>
  <c r="AO846" i="1"/>
  <c r="AO847" i="1"/>
  <c r="AO848" i="1"/>
  <c r="AO849" i="1"/>
  <c r="AO850" i="1"/>
  <c r="AO851" i="1"/>
  <c r="AO852" i="1"/>
  <c r="AO853" i="1"/>
  <c r="AO854" i="1"/>
  <c r="AO855" i="1"/>
  <c r="AO856" i="1"/>
  <c r="AO857" i="1"/>
  <c r="AO858" i="1"/>
  <c r="AO859" i="1"/>
  <c r="AO860" i="1"/>
  <c r="AO861" i="1"/>
  <c r="AO862" i="1"/>
  <c r="AO863" i="1"/>
  <c r="AO864" i="1"/>
  <c r="AO865" i="1"/>
  <c r="AO866" i="1"/>
  <c r="AO867" i="1"/>
  <c r="AO868" i="1"/>
  <c r="AO869" i="1"/>
  <c r="AO870" i="1"/>
  <c r="AO871" i="1"/>
  <c r="AO872" i="1"/>
  <c r="AO873" i="1"/>
  <c r="AO874" i="1"/>
  <c r="AO875" i="1"/>
  <c r="AO876" i="1"/>
  <c r="AO877" i="1"/>
  <c r="AO878" i="1"/>
  <c r="AO879" i="1"/>
  <c r="AO880" i="1"/>
  <c r="AO881" i="1"/>
  <c r="AO882" i="1"/>
  <c r="AO883" i="1"/>
  <c r="AO884" i="1"/>
  <c r="AO885" i="1"/>
  <c r="AO886" i="1"/>
  <c r="AO887" i="1"/>
  <c r="AO888" i="1"/>
  <c r="AO889" i="1"/>
  <c r="AO890" i="1"/>
  <c r="AO891" i="1"/>
  <c r="AO892" i="1"/>
  <c r="AO893" i="1"/>
  <c r="AO894" i="1"/>
  <c r="AO895" i="1"/>
  <c r="AO896" i="1"/>
  <c r="AO897" i="1"/>
  <c r="AO898" i="1"/>
  <c r="AO899" i="1"/>
  <c r="AO900" i="1"/>
  <c r="AO901" i="1"/>
  <c r="AO902" i="1"/>
  <c r="AO903" i="1"/>
  <c r="AO904" i="1"/>
  <c r="AO905" i="1"/>
  <c r="AO906" i="1"/>
  <c r="AO907" i="1"/>
  <c r="AO908" i="1"/>
  <c r="AO909" i="1"/>
  <c r="AO910" i="1"/>
  <c r="AO911" i="1"/>
  <c r="AO912" i="1"/>
  <c r="AO913" i="1"/>
  <c r="AO914" i="1"/>
  <c r="AO915" i="1"/>
  <c r="AO916" i="1"/>
  <c r="AO917" i="1"/>
  <c r="AO918" i="1"/>
  <c r="AO919" i="1"/>
  <c r="AO920" i="1"/>
  <c r="AO921" i="1"/>
  <c r="AO922" i="1"/>
  <c r="AO923" i="1"/>
  <c r="AO924" i="1"/>
  <c r="AO925" i="1"/>
  <c r="AO926" i="1"/>
  <c r="AO927" i="1"/>
  <c r="AO928" i="1"/>
  <c r="AO929" i="1"/>
  <c r="AO930" i="1"/>
  <c r="AO931" i="1"/>
  <c r="AO932" i="1"/>
  <c r="AO933" i="1"/>
  <c r="AO934" i="1"/>
  <c r="AO935" i="1"/>
  <c r="AO936" i="1"/>
  <c r="AO937" i="1"/>
  <c r="AO938" i="1"/>
  <c r="AO939" i="1"/>
  <c r="AO940" i="1"/>
  <c r="AO941" i="1"/>
  <c r="AO942" i="1"/>
  <c r="AO943" i="1"/>
  <c r="AO944" i="1"/>
  <c r="AO945" i="1"/>
  <c r="AO946" i="1"/>
  <c r="AO947" i="1"/>
  <c r="AO948" i="1"/>
  <c r="AO949" i="1"/>
  <c r="AO950" i="1"/>
  <c r="AO951" i="1"/>
  <c r="AO952" i="1"/>
  <c r="AO953" i="1"/>
  <c r="AO954" i="1"/>
  <c r="AO955" i="1"/>
  <c r="AO956" i="1"/>
  <c r="AO957" i="1"/>
  <c r="AO958" i="1"/>
  <c r="AO959" i="1"/>
  <c r="AO960" i="1"/>
  <c r="AO961" i="1"/>
  <c r="AO962" i="1"/>
  <c r="AO963" i="1"/>
  <c r="AO964" i="1"/>
  <c r="AO965" i="1"/>
  <c r="AO966" i="1"/>
  <c r="AO967" i="1"/>
  <c r="AO968" i="1"/>
  <c r="AO969" i="1"/>
  <c r="AO970" i="1"/>
  <c r="AO971" i="1"/>
  <c r="AO972" i="1"/>
  <c r="AO973" i="1"/>
  <c r="AO974" i="1"/>
  <c r="AO975" i="1"/>
  <c r="AO976" i="1"/>
  <c r="AO977" i="1"/>
  <c r="AO978" i="1"/>
  <c r="AO979" i="1"/>
  <c r="AO980" i="1"/>
  <c r="AO981" i="1"/>
  <c r="AO982" i="1"/>
  <c r="AO983" i="1"/>
  <c r="AO984" i="1"/>
  <c r="AO985" i="1"/>
  <c r="AO986" i="1"/>
  <c r="AO987" i="1"/>
  <c r="AO988" i="1"/>
  <c r="AO989" i="1"/>
  <c r="AO990" i="1"/>
  <c r="AO991" i="1"/>
  <c r="AO992" i="1"/>
  <c r="AO993" i="1"/>
  <c r="AO994" i="1"/>
  <c r="AO995" i="1"/>
  <c r="AO996" i="1"/>
  <c r="AO997" i="1"/>
  <c r="AO998" i="1"/>
  <c r="AO999" i="1"/>
  <c r="AO1000" i="1"/>
  <c r="AO1001" i="1"/>
  <c r="AO1002" i="1"/>
  <c r="AO1003" i="1"/>
  <c r="AO1004" i="1"/>
  <c r="AO1005" i="1"/>
  <c r="AO1006" i="1"/>
  <c r="AO1007" i="1"/>
  <c r="AO1008" i="1"/>
  <c r="AO1009" i="1"/>
  <c r="AO1010" i="1"/>
  <c r="AO1011" i="1"/>
  <c r="AO1012" i="1"/>
  <c r="AO1013" i="1"/>
  <c r="AO1014" i="1"/>
  <c r="AO1015" i="1"/>
  <c r="AO1016" i="1"/>
  <c r="AO1017" i="1"/>
  <c r="AO1018" i="1"/>
  <c r="AO1019" i="1"/>
  <c r="AO1020" i="1"/>
  <c r="AO1021" i="1"/>
  <c r="AO1022" i="1"/>
  <c r="AO1023" i="1"/>
  <c r="AO1024" i="1"/>
  <c r="AO1025" i="1"/>
  <c r="AO1026" i="1"/>
  <c r="AO1027" i="1"/>
  <c r="AO1028" i="1"/>
  <c r="AO1029" i="1"/>
  <c r="AO1030" i="1"/>
  <c r="AO1031" i="1"/>
  <c r="AO1032" i="1"/>
  <c r="AO1033" i="1"/>
  <c r="AO1034" i="1"/>
  <c r="AO1035" i="1"/>
  <c r="AO1036" i="1"/>
  <c r="AO1037" i="1"/>
  <c r="AO1038" i="1"/>
  <c r="AO1039" i="1"/>
  <c r="AO1040" i="1"/>
  <c r="AO1041" i="1"/>
  <c r="AO1042" i="1"/>
  <c r="AO1043" i="1"/>
  <c r="AO1044" i="1"/>
  <c r="AO1045" i="1"/>
  <c r="AO1046" i="1"/>
  <c r="AO1047" i="1"/>
  <c r="AO1048" i="1"/>
  <c r="AO1049" i="1"/>
  <c r="AO1050" i="1"/>
  <c r="AO1051" i="1"/>
  <c r="AO1052" i="1"/>
  <c r="AO1053" i="1"/>
  <c r="AO1054" i="1"/>
  <c r="AO1055" i="1"/>
  <c r="AO1056" i="1"/>
  <c r="AO1057" i="1"/>
  <c r="AO1058" i="1"/>
  <c r="AO1059" i="1"/>
  <c r="AO1060" i="1"/>
  <c r="AO1061" i="1"/>
  <c r="AO1062" i="1"/>
  <c r="AO1063" i="1"/>
  <c r="AO1064" i="1"/>
  <c r="AO1065" i="1"/>
  <c r="AO1066" i="1"/>
  <c r="AO1067" i="1"/>
  <c r="AO1068" i="1"/>
  <c r="AO1069" i="1"/>
  <c r="AO1070" i="1"/>
  <c r="AO1071" i="1"/>
  <c r="AO1072" i="1"/>
  <c r="AO1073" i="1"/>
  <c r="AO1074" i="1"/>
  <c r="AO1075" i="1"/>
  <c r="AO1076" i="1"/>
  <c r="AO1077" i="1"/>
  <c r="AO1078" i="1"/>
  <c r="AO1079" i="1"/>
  <c r="AO1080" i="1"/>
  <c r="AO1081" i="1"/>
  <c r="AO1082" i="1"/>
  <c r="AO1083" i="1"/>
  <c r="AO1084" i="1"/>
  <c r="AO1085" i="1"/>
  <c r="AO1086" i="1"/>
  <c r="AO1087" i="1"/>
  <c r="AO1088" i="1"/>
  <c r="AO1089" i="1"/>
  <c r="AO1090" i="1"/>
  <c r="AO1091" i="1"/>
  <c r="AO1092" i="1"/>
  <c r="AO1093" i="1"/>
  <c r="AO1094" i="1"/>
  <c r="AO1095" i="1"/>
  <c r="AO1096" i="1"/>
  <c r="AO1097" i="1"/>
  <c r="AO1098" i="1"/>
  <c r="AO1099" i="1"/>
  <c r="AO1100" i="1"/>
  <c r="AO1101" i="1"/>
  <c r="AO1102" i="1"/>
  <c r="AO1103" i="1"/>
  <c r="AO1104" i="1"/>
  <c r="AO1105" i="1"/>
  <c r="AO1106" i="1"/>
  <c r="AO1107" i="1"/>
  <c r="AO1108" i="1"/>
  <c r="AO1109" i="1"/>
  <c r="AO1110" i="1"/>
  <c r="AO1111" i="1"/>
  <c r="AO1112" i="1"/>
  <c r="AO1113" i="1"/>
  <c r="AO1114" i="1"/>
  <c r="AO1115" i="1"/>
  <c r="AO1116" i="1"/>
  <c r="AO1117" i="1"/>
  <c r="AO1118" i="1"/>
  <c r="AO1119" i="1"/>
  <c r="AO1120" i="1"/>
  <c r="AO1121" i="1"/>
  <c r="AO1122" i="1"/>
  <c r="AO1123" i="1"/>
  <c r="AO1124" i="1"/>
  <c r="AO1125" i="1"/>
  <c r="AO1126" i="1"/>
  <c r="AO1127" i="1"/>
  <c r="AO1128" i="1"/>
  <c r="AO1129" i="1"/>
  <c r="AO1130" i="1"/>
  <c r="AO1131" i="1"/>
  <c r="AO1132" i="1"/>
  <c r="AO1133" i="1"/>
  <c r="AO1134" i="1"/>
  <c r="AO1135" i="1"/>
  <c r="AO1136" i="1"/>
  <c r="AO1137" i="1"/>
  <c r="AO1138" i="1"/>
  <c r="AO1139" i="1"/>
  <c r="AO1140" i="1"/>
  <c r="AO1141" i="1"/>
  <c r="AO1142" i="1"/>
  <c r="AO1143" i="1"/>
  <c r="AO1144" i="1"/>
  <c r="AO1145" i="1"/>
  <c r="AO1146" i="1"/>
  <c r="AO1147" i="1"/>
  <c r="AO1148" i="1"/>
  <c r="AO1149" i="1"/>
  <c r="AO1150" i="1"/>
  <c r="AO1151" i="1"/>
  <c r="AO1152" i="1"/>
  <c r="AO1153" i="1"/>
  <c r="AO1154" i="1"/>
  <c r="AO1155" i="1"/>
  <c r="AO1156" i="1"/>
  <c r="AO1157" i="1"/>
  <c r="AO1158" i="1"/>
  <c r="AO1159" i="1"/>
  <c r="AO1160" i="1"/>
  <c r="AO1161" i="1"/>
  <c r="AO1162" i="1"/>
  <c r="AO1163" i="1"/>
  <c r="AO1164" i="1"/>
  <c r="AO1165" i="1"/>
  <c r="AO1166" i="1"/>
  <c r="AO1167" i="1"/>
  <c r="AO1168" i="1"/>
  <c r="AO1169" i="1"/>
  <c r="AO1170" i="1"/>
  <c r="AO1171" i="1"/>
  <c r="AO1172" i="1"/>
  <c r="AO1173" i="1"/>
  <c r="AO1174" i="1"/>
  <c r="AO1175" i="1"/>
  <c r="AO1176" i="1"/>
  <c r="AO1177" i="1"/>
  <c r="AO1178" i="1"/>
  <c r="AO1179" i="1"/>
  <c r="AO1180" i="1"/>
  <c r="AO1181" i="1"/>
  <c r="AO1182" i="1"/>
  <c r="AO1183" i="1"/>
  <c r="AO1184" i="1"/>
  <c r="AO1185" i="1"/>
  <c r="AO1186" i="1"/>
  <c r="AO1187" i="1"/>
  <c r="AO1188" i="1"/>
  <c r="AO1189" i="1"/>
  <c r="AO1190" i="1"/>
  <c r="AO1191" i="1"/>
  <c r="AO1192" i="1"/>
  <c r="AO1193" i="1"/>
  <c r="AO1194" i="1"/>
  <c r="AO1195" i="1"/>
  <c r="AO1196" i="1"/>
  <c r="AO1197" i="1"/>
  <c r="AO1198" i="1"/>
  <c r="AO1199" i="1"/>
  <c r="AO1200" i="1"/>
  <c r="AO1201" i="1"/>
  <c r="AO1202" i="1"/>
  <c r="AO1203" i="1"/>
  <c r="AO1204" i="1"/>
  <c r="AO1205" i="1"/>
  <c r="AO1206" i="1"/>
  <c r="AO1207" i="1"/>
  <c r="AO1208" i="1"/>
  <c r="AO1209" i="1"/>
  <c r="AO1210" i="1"/>
  <c r="AO1211" i="1"/>
  <c r="AO1212" i="1"/>
  <c r="AO1213" i="1"/>
  <c r="AO1214" i="1"/>
  <c r="AO1215" i="1"/>
  <c r="AO1216" i="1"/>
  <c r="AO1217" i="1"/>
  <c r="AO1218" i="1"/>
  <c r="AO1219" i="1"/>
  <c r="AO1220" i="1"/>
  <c r="AO1221" i="1"/>
  <c r="AO1222" i="1"/>
  <c r="AO1223" i="1"/>
  <c r="AO1224" i="1"/>
  <c r="AO1225" i="1"/>
  <c r="AO1226" i="1"/>
  <c r="AO1227" i="1"/>
  <c r="AO1228" i="1"/>
  <c r="AO1229" i="1"/>
  <c r="AO1230" i="1"/>
  <c r="AO1231" i="1"/>
  <c r="AO1232" i="1"/>
  <c r="AO1233" i="1"/>
  <c r="AO1234" i="1"/>
  <c r="AO1235" i="1"/>
  <c r="AO1236" i="1"/>
  <c r="AO1237" i="1"/>
  <c r="AO1238" i="1"/>
  <c r="AO1239" i="1"/>
  <c r="AO1240" i="1"/>
  <c r="AO1241" i="1"/>
  <c r="AO1242" i="1"/>
  <c r="AO1243" i="1"/>
  <c r="AO1244" i="1"/>
  <c r="AO1245" i="1"/>
  <c r="AO1246" i="1"/>
  <c r="AO1247" i="1"/>
  <c r="AO1248" i="1"/>
  <c r="AO1249" i="1"/>
  <c r="AO1250" i="1"/>
  <c r="AO1251" i="1"/>
  <c r="AO1252" i="1"/>
  <c r="AO1253" i="1"/>
  <c r="AO1254" i="1"/>
  <c r="AO1255" i="1"/>
  <c r="AO1256" i="1"/>
  <c r="AO1257" i="1"/>
  <c r="AO1258" i="1"/>
  <c r="AO1259" i="1"/>
  <c r="AO1260" i="1"/>
  <c r="AO1261" i="1"/>
  <c r="AO1262" i="1"/>
  <c r="AO1263" i="1"/>
  <c r="AO1264" i="1"/>
  <c r="AO1265" i="1"/>
  <c r="AO1266" i="1"/>
  <c r="AO1267" i="1"/>
  <c r="AO1268" i="1"/>
  <c r="AO1269" i="1"/>
  <c r="AO1270" i="1"/>
  <c r="AO1271" i="1"/>
  <c r="AO1272" i="1"/>
  <c r="AO1273" i="1"/>
  <c r="AO1274" i="1"/>
  <c r="AO1275" i="1"/>
  <c r="AO1276" i="1"/>
  <c r="AO1277" i="1"/>
  <c r="AO1278" i="1"/>
  <c r="AO1279" i="1"/>
  <c r="AO1280" i="1"/>
  <c r="AO1281" i="1"/>
  <c r="AO1282" i="1"/>
  <c r="AO1283" i="1"/>
  <c r="AO1284" i="1"/>
  <c r="AO1285" i="1"/>
  <c r="AO1286" i="1"/>
  <c r="AO1287" i="1"/>
  <c r="AO1288" i="1"/>
  <c r="AO1289" i="1"/>
  <c r="AO1290" i="1"/>
  <c r="AO1291" i="1"/>
  <c r="AO1292" i="1"/>
  <c r="AO1293" i="1"/>
  <c r="AO1294" i="1"/>
  <c r="AO1295" i="1"/>
  <c r="AO1296" i="1"/>
  <c r="AO1297" i="1"/>
  <c r="AO1298" i="1"/>
  <c r="AO1299" i="1"/>
  <c r="AO1300" i="1"/>
  <c r="AO1301" i="1"/>
  <c r="AO1302" i="1"/>
  <c r="AO1303" i="1"/>
  <c r="AO1304" i="1"/>
  <c r="AO1305" i="1"/>
  <c r="AO1306" i="1"/>
  <c r="AO1307" i="1"/>
  <c r="AO1308" i="1"/>
  <c r="AO1309" i="1"/>
  <c r="AO1310" i="1"/>
  <c r="AO1311" i="1"/>
  <c r="AO1312" i="1"/>
  <c r="AO1313" i="1"/>
  <c r="AO1314" i="1"/>
  <c r="AO1315" i="1"/>
  <c r="AO1316" i="1"/>
  <c r="AO1317" i="1"/>
  <c r="AO1318" i="1"/>
  <c r="AO1319" i="1"/>
  <c r="AO1320" i="1"/>
  <c r="AO1321" i="1"/>
  <c r="AO1322" i="1"/>
  <c r="AO1323" i="1"/>
  <c r="AO1324" i="1"/>
  <c r="AO1325" i="1"/>
  <c r="AO1326" i="1"/>
  <c r="AO1327" i="1"/>
  <c r="AO1328" i="1"/>
  <c r="AO1329" i="1"/>
  <c r="AO1330" i="1"/>
  <c r="AO1331" i="1"/>
  <c r="AO1332" i="1"/>
  <c r="AO1333" i="1"/>
  <c r="AO1334" i="1"/>
  <c r="AO1335" i="1"/>
  <c r="AO1336" i="1"/>
  <c r="AO1337" i="1"/>
  <c r="AO1338" i="1"/>
  <c r="AO1339" i="1"/>
  <c r="AO1340" i="1"/>
  <c r="AO1341" i="1"/>
  <c r="AO1342" i="1"/>
  <c r="AO1343" i="1"/>
  <c r="AO1344" i="1"/>
  <c r="AO1345" i="1"/>
  <c r="AO1346" i="1"/>
  <c r="AO1347" i="1"/>
  <c r="AO1348" i="1"/>
  <c r="AO1349" i="1"/>
  <c r="AO1350" i="1"/>
  <c r="AO1351" i="1"/>
  <c r="AO1352" i="1"/>
  <c r="AO1353" i="1"/>
  <c r="AO1354" i="1"/>
  <c r="AO1355" i="1"/>
  <c r="AO1356" i="1"/>
  <c r="AO1357" i="1"/>
  <c r="AO1358" i="1"/>
  <c r="AO1359" i="1"/>
  <c r="AO1360" i="1"/>
  <c r="AO1361" i="1"/>
  <c r="AO1362" i="1"/>
  <c r="AO1363" i="1"/>
  <c r="AO1364" i="1"/>
  <c r="AO1365" i="1"/>
  <c r="AO1366" i="1"/>
  <c r="AO1367" i="1"/>
  <c r="AO1368" i="1"/>
  <c r="AO1369" i="1"/>
  <c r="AO1370" i="1"/>
  <c r="AO1371" i="1"/>
  <c r="AO1372" i="1"/>
  <c r="AO1373" i="1"/>
  <c r="AO1374" i="1"/>
  <c r="AO1375" i="1"/>
  <c r="AO1376" i="1"/>
  <c r="AO1377" i="1"/>
  <c r="AO1378" i="1"/>
  <c r="AO1379" i="1"/>
  <c r="AO1380" i="1"/>
  <c r="AO1381" i="1"/>
  <c r="AO1382" i="1"/>
  <c r="AO1383" i="1"/>
  <c r="AO1384" i="1"/>
  <c r="AO1385" i="1"/>
  <c r="AO1386" i="1"/>
  <c r="AO1387" i="1"/>
  <c r="AO1388" i="1"/>
  <c r="AO1389" i="1"/>
  <c r="AO1390" i="1"/>
  <c r="AO1391" i="1"/>
  <c r="AO1392" i="1"/>
  <c r="AO1393" i="1"/>
  <c r="AO1394" i="1"/>
  <c r="AO1395" i="1"/>
  <c r="AO1396" i="1"/>
  <c r="AO1397" i="1"/>
  <c r="AO1398" i="1"/>
  <c r="AO1399" i="1"/>
  <c r="AO1400" i="1"/>
  <c r="AO1401" i="1"/>
  <c r="AO1402" i="1"/>
  <c r="AO1403" i="1"/>
  <c r="AO1404" i="1"/>
  <c r="AO1405" i="1"/>
  <c r="AO1406" i="1"/>
  <c r="AO1407" i="1"/>
  <c r="AO1408" i="1"/>
  <c r="AO1409" i="1"/>
  <c r="AO1410" i="1"/>
  <c r="AO1411" i="1"/>
  <c r="AO1412" i="1"/>
  <c r="AO1413" i="1"/>
  <c r="AO1414" i="1"/>
  <c r="AO1415" i="1"/>
  <c r="AO1416" i="1"/>
  <c r="AO1417" i="1"/>
  <c r="AO1418" i="1"/>
  <c r="AO1419" i="1"/>
  <c r="AO1420" i="1"/>
  <c r="AO1421" i="1"/>
  <c r="AO1422" i="1"/>
  <c r="AO1423" i="1"/>
  <c r="AO1424" i="1"/>
  <c r="AO1425" i="1"/>
  <c r="AO1426" i="1"/>
  <c r="AO1427" i="1"/>
  <c r="AO1428" i="1"/>
  <c r="AO1429" i="1"/>
  <c r="AO1430" i="1"/>
  <c r="AO1431" i="1"/>
  <c r="AO1432" i="1"/>
  <c r="AO1433" i="1"/>
  <c r="AO1434" i="1"/>
  <c r="AO1435" i="1"/>
  <c r="AO1436" i="1"/>
  <c r="AO1437" i="1"/>
  <c r="AO1438" i="1"/>
  <c r="AO1439" i="1"/>
  <c r="AO1440" i="1"/>
  <c r="AO1441" i="1"/>
  <c r="AO1442" i="1"/>
  <c r="AO1443" i="1"/>
  <c r="AO1444" i="1"/>
  <c r="AO1445" i="1"/>
  <c r="AO1446" i="1"/>
  <c r="AO1447" i="1"/>
  <c r="AO1448" i="1"/>
  <c r="AO1449" i="1"/>
  <c r="AO1450" i="1"/>
  <c r="AO1451" i="1"/>
  <c r="AO1452" i="1"/>
  <c r="AO1453" i="1"/>
  <c r="AO1454" i="1"/>
  <c r="AO1455" i="1"/>
  <c r="AO1456" i="1"/>
  <c r="AO1457" i="1"/>
  <c r="AO1458" i="1"/>
  <c r="AO1459" i="1"/>
  <c r="AO1460" i="1"/>
  <c r="AO1461" i="1"/>
  <c r="AO1462" i="1"/>
  <c r="AO1463" i="1"/>
  <c r="AO1464" i="1"/>
  <c r="AO1465" i="1"/>
  <c r="AO1466" i="1"/>
  <c r="AO1467" i="1"/>
  <c r="AO1468" i="1"/>
  <c r="AO1469" i="1"/>
  <c r="AO1470" i="1"/>
  <c r="AO1471" i="1"/>
  <c r="AO1472" i="1"/>
  <c r="AO1473" i="1"/>
  <c r="AO1474" i="1"/>
  <c r="AO1475" i="1"/>
  <c r="AO1476" i="1"/>
  <c r="AO1477" i="1"/>
  <c r="AO1478" i="1"/>
  <c r="AO1479" i="1"/>
  <c r="AO1480" i="1"/>
  <c r="AO1481" i="1"/>
  <c r="AO1482" i="1"/>
  <c r="AO1483" i="1"/>
  <c r="AO1484" i="1"/>
  <c r="AO1485" i="1"/>
  <c r="AO1486" i="1"/>
  <c r="AO1487" i="1"/>
  <c r="AO1488" i="1"/>
  <c r="AO1489" i="1"/>
  <c r="AO1490" i="1"/>
  <c r="AO1491" i="1"/>
  <c r="AO1492" i="1"/>
  <c r="AO1493" i="1"/>
  <c r="AO1494" i="1"/>
  <c r="AO1495" i="1"/>
  <c r="AO1496" i="1"/>
  <c r="AO1497" i="1"/>
  <c r="AO1498" i="1"/>
  <c r="AO1499" i="1"/>
  <c r="AO1500" i="1"/>
  <c r="AO1501" i="1"/>
  <c r="AO1502" i="1"/>
  <c r="AO1503" i="1"/>
  <c r="AO1504" i="1"/>
  <c r="AO1505" i="1"/>
  <c r="AO1506" i="1"/>
  <c r="AO1507" i="1"/>
  <c r="AO1508" i="1"/>
  <c r="AO1509" i="1"/>
  <c r="AO1510" i="1"/>
  <c r="AO1511" i="1"/>
  <c r="AO1512" i="1"/>
  <c r="AO1513" i="1"/>
  <c r="AO1514" i="1"/>
  <c r="AO1515" i="1"/>
  <c r="AO1516" i="1"/>
  <c r="AO1517" i="1"/>
  <c r="AO1518" i="1"/>
  <c r="AO1519" i="1"/>
  <c r="AO1520" i="1"/>
  <c r="AO1521" i="1"/>
  <c r="AO1522" i="1"/>
  <c r="AO1523" i="1"/>
  <c r="AO1524" i="1"/>
  <c r="AO1525" i="1"/>
  <c r="AO1526" i="1"/>
  <c r="AO1527" i="1"/>
  <c r="AO1528" i="1"/>
  <c r="AO1529" i="1"/>
  <c r="AO1530" i="1"/>
  <c r="AO1531" i="1"/>
  <c r="AO1532" i="1"/>
  <c r="AO1533" i="1"/>
  <c r="AO1534" i="1"/>
  <c r="AO1535" i="1"/>
  <c r="AO1536" i="1"/>
  <c r="AO1537" i="1"/>
  <c r="AO1538" i="1"/>
  <c r="AO1539" i="1"/>
  <c r="AO1540" i="1"/>
  <c r="AO1541" i="1"/>
  <c r="AO1542" i="1"/>
  <c r="AO1543" i="1"/>
  <c r="AO1544" i="1"/>
  <c r="AO1545" i="1"/>
  <c r="AO1546" i="1"/>
  <c r="AO1547" i="1"/>
  <c r="AO1548" i="1"/>
  <c r="AO1549" i="1"/>
  <c r="AO1550" i="1"/>
  <c r="AO1551" i="1"/>
  <c r="AO1552" i="1"/>
  <c r="AO1553" i="1"/>
  <c r="AO1554" i="1"/>
  <c r="AO1555" i="1"/>
  <c r="AO1556" i="1"/>
  <c r="AO1557" i="1"/>
  <c r="AO1558" i="1"/>
  <c r="AO1559" i="1"/>
  <c r="AO1560" i="1"/>
  <c r="AO1561" i="1"/>
  <c r="AO1562" i="1"/>
  <c r="AO1563" i="1"/>
  <c r="AO1564" i="1"/>
  <c r="AO1565" i="1"/>
  <c r="AO1566" i="1"/>
  <c r="AO1567" i="1"/>
  <c r="AO1568" i="1"/>
  <c r="AO1569" i="1"/>
  <c r="AO1570" i="1"/>
  <c r="AO1571" i="1"/>
  <c r="AO1572" i="1"/>
  <c r="AO1573" i="1"/>
  <c r="AO1574" i="1"/>
  <c r="AO1575" i="1"/>
  <c r="AO1576" i="1"/>
  <c r="AO1577" i="1"/>
  <c r="AO1578" i="1"/>
  <c r="AO1579" i="1"/>
  <c r="AO1580" i="1"/>
  <c r="AO1581" i="1"/>
  <c r="AO1582" i="1"/>
  <c r="AO1583" i="1"/>
  <c r="AO1584" i="1"/>
  <c r="AO1585" i="1"/>
  <c r="AO1586" i="1"/>
  <c r="AO1587" i="1"/>
  <c r="AO1588" i="1"/>
  <c r="AO1589" i="1"/>
  <c r="AO1590" i="1"/>
  <c r="AO1591" i="1"/>
  <c r="AO1592" i="1"/>
  <c r="AO1593" i="1"/>
  <c r="AO1594" i="1"/>
  <c r="AO1595" i="1"/>
  <c r="AO1596" i="1"/>
  <c r="AO1597" i="1"/>
  <c r="AO1598" i="1"/>
  <c r="AO1599" i="1"/>
  <c r="AO1600" i="1"/>
  <c r="AO1601" i="1"/>
  <c r="AO1602" i="1"/>
  <c r="AO1603" i="1"/>
  <c r="AO1604" i="1"/>
  <c r="AO1605" i="1"/>
  <c r="AO1606" i="1"/>
  <c r="AO1607" i="1"/>
  <c r="AO1608" i="1"/>
  <c r="AO1609" i="1"/>
  <c r="AO1610" i="1"/>
  <c r="AO1611" i="1"/>
  <c r="AO1612" i="1"/>
  <c r="AO1613" i="1"/>
  <c r="AO1614" i="1"/>
  <c r="AO1615" i="1"/>
  <c r="AO1616" i="1"/>
  <c r="AO1617" i="1"/>
  <c r="AO1618" i="1"/>
  <c r="AO1619" i="1"/>
  <c r="AO1620" i="1"/>
  <c r="AO1621" i="1"/>
  <c r="AO1622" i="1"/>
  <c r="AO1623" i="1"/>
  <c r="AO1624" i="1"/>
  <c r="AO1625" i="1"/>
  <c r="AO1626" i="1"/>
  <c r="AO1627" i="1"/>
  <c r="AO1628" i="1"/>
  <c r="AO1629" i="1"/>
  <c r="AO1630" i="1"/>
  <c r="AO1631" i="1"/>
  <c r="AO1632" i="1"/>
  <c r="AO1633" i="1"/>
  <c r="AO1634" i="1"/>
  <c r="AO1635" i="1"/>
  <c r="AO1636" i="1"/>
  <c r="AO1637" i="1"/>
  <c r="AO1638" i="1"/>
  <c r="AO1639" i="1"/>
  <c r="AO1640" i="1"/>
  <c r="AO1641" i="1"/>
  <c r="AO1642" i="1"/>
  <c r="AO1643" i="1"/>
  <c r="AO1644" i="1"/>
  <c r="AO1645" i="1"/>
  <c r="AO1646" i="1"/>
  <c r="AO1647" i="1"/>
  <c r="AO1648" i="1"/>
  <c r="AO1649" i="1"/>
  <c r="AO1650" i="1"/>
  <c r="AO1651" i="1"/>
  <c r="AO1652" i="1"/>
  <c r="AO1653" i="1"/>
  <c r="AO1654" i="1"/>
  <c r="AO1655" i="1"/>
  <c r="AO1656" i="1"/>
  <c r="AO1657" i="1"/>
  <c r="AO1658" i="1"/>
  <c r="AO1659" i="1"/>
  <c r="AO1660" i="1"/>
  <c r="AO1661" i="1"/>
  <c r="AO1662" i="1"/>
  <c r="AO1663" i="1"/>
  <c r="AO1664" i="1"/>
  <c r="AO1665" i="1"/>
  <c r="AO1666" i="1"/>
  <c r="AO1667" i="1"/>
  <c r="AO1668" i="1"/>
  <c r="AO1669" i="1"/>
  <c r="AO1670" i="1"/>
  <c r="AO1671" i="1"/>
  <c r="AO1672" i="1"/>
  <c r="AO1673" i="1"/>
  <c r="AO1674" i="1"/>
  <c r="AO1675" i="1"/>
  <c r="AO1676" i="1"/>
  <c r="AO1677" i="1"/>
  <c r="AO1678" i="1"/>
  <c r="AO1679" i="1"/>
  <c r="AO1680" i="1"/>
  <c r="AO1681" i="1"/>
  <c r="AO1682" i="1"/>
  <c r="AO1683" i="1"/>
  <c r="AO1684" i="1"/>
  <c r="AO1685" i="1"/>
  <c r="AO1686" i="1"/>
  <c r="AO1687" i="1"/>
  <c r="AO1688" i="1"/>
  <c r="AO1689" i="1"/>
  <c r="AO1690" i="1"/>
  <c r="AO1691" i="1"/>
  <c r="AO1692" i="1"/>
  <c r="AO1693" i="1"/>
  <c r="AO1694" i="1"/>
  <c r="AO1695" i="1"/>
  <c r="AO1696" i="1"/>
  <c r="AO1697" i="1"/>
  <c r="AO1698" i="1"/>
  <c r="AO1699" i="1"/>
  <c r="AO1700" i="1"/>
  <c r="AO1701" i="1"/>
  <c r="AO1702" i="1"/>
  <c r="AO1703" i="1"/>
  <c r="AO1704" i="1"/>
  <c r="AO1705" i="1"/>
  <c r="AO1706" i="1"/>
  <c r="AO1707" i="1"/>
  <c r="AO1708" i="1"/>
  <c r="AO1709" i="1"/>
  <c r="AO1710" i="1"/>
  <c r="AO1711" i="1"/>
  <c r="AO1712" i="1"/>
  <c r="AO1713" i="1"/>
  <c r="AO1714" i="1"/>
  <c r="AO1715" i="1"/>
  <c r="AO1716" i="1"/>
  <c r="AO1717" i="1"/>
  <c r="AO1718" i="1"/>
  <c r="AO1719" i="1"/>
  <c r="AO1720" i="1"/>
  <c r="AO1721" i="1"/>
  <c r="AO1722" i="1"/>
  <c r="AO1723" i="1"/>
  <c r="AO1724" i="1"/>
  <c r="AO1725" i="1"/>
  <c r="AO1726" i="1"/>
  <c r="AO1727" i="1"/>
  <c r="AO1728" i="1"/>
  <c r="AO1729" i="1"/>
  <c r="AO1730" i="1"/>
  <c r="AO1731" i="1"/>
  <c r="AO1732" i="1"/>
  <c r="AO1733" i="1"/>
  <c r="AO1734" i="1"/>
  <c r="AO1735" i="1"/>
  <c r="AO1736" i="1"/>
  <c r="AO1737" i="1"/>
  <c r="AO1738" i="1"/>
  <c r="AO1739" i="1"/>
  <c r="AO1740" i="1"/>
  <c r="AO1741" i="1"/>
  <c r="AO1742" i="1"/>
  <c r="AO1743" i="1"/>
  <c r="AO1744" i="1"/>
  <c r="AO1745" i="1"/>
  <c r="AO1746" i="1"/>
  <c r="AO1747" i="1"/>
  <c r="AO1748" i="1"/>
  <c r="AO1749" i="1"/>
  <c r="AO1750" i="1"/>
  <c r="AO1751" i="1"/>
  <c r="AO1752" i="1"/>
  <c r="AO1753" i="1"/>
  <c r="AO1754" i="1"/>
  <c r="AO1755" i="1"/>
  <c r="AO1756" i="1"/>
  <c r="AO1757" i="1"/>
  <c r="AO1758" i="1"/>
  <c r="AO1759" i="1"/>
  <c r="AO1760" i="1"/>
  <c r="AO1761" i="1"/>
  <c r="AO1762" i="1"/>
  <c r="AO1763" i="1"/>
  <c r="AO1764" i="1"/>
  <c r="AO1765" i="1"/>
  <c r="AO1766" i="1"/>
  <c r="AO1767" i="1"/>
  <c r="AO1768" i="1"/>
  <c r="AO1769" i="1"/>
  <c r="AO1770" i="1"/>
  <c r="AO1771" i="1"/>
  <c r="AO1772" i="1"/>
  <c r="AO1773" i="1"/>
  <c r="AO1774" i="1"/>
  <c r="AO1775" i="1"/>
  <c r="AO1776" i="1"/>
  <c r="AO1777" i="1"/>
  <c r="AO1778" i="1"/>
  <c r="AO1779" i="1"/>
  <c r="AO1780" i="1"/>
  <c r="AO1781" i="1"/>
  <c r="AO1782" i="1"/>
  <c r="AO1783" i="1"/>
  <c r="AO1784" i="1"/>
  <c r="AO1785" i="1"/>
  <c r="AO1786" i="1"/>
  <c r="AO1787" i="1"/>
  <c r="AO1788" i="1"/>
  <c r="AO1789" i="1"/>
  <c r="AO1790" i="1"/>
  <c r="AO1791" i="1"/>
  <c r="AO1792" i="1"/>
  <c r="AO1793" i="1"/>
  <c r="AO1794" i="1"/>
  <c r="AO1795" i="1"/>
  <c r="AO1796" i="1"/>
  <c r="AO1797" i="1"/>
  <c r="AO1798" i="1"/>
  <c r="AO1799" i="1"/>
  <c r="AO1800" i="1"/>
  <c r="AO1801" i="1"/>
  <c r="AO1802" i="1"/>
  <c r="AO1803" i="1"/>
  <c r="AO1804" i="1"/>
  <c r="AO1805" i="1"/>
  <c r="AO1806" i="1"/>
  <c r="AO1807" i="1"/>
  <c r="AO1808" i="1"/>
  <c r="AO1809" i="1"/>
  <c r="AO1810" i="1"/>
  <c r="AO1811" i="1"/>
  <c r="AO1812" i="1"/>
  <c r="AO1813" i="1"/>
  <c r="AO1814" i="1"/>
  <c r="AO1815" i="1"/>
  <c r="AO1816" i="1"/>
  <c r="AO1817" i="1"/>
  <c r="AO1818" i="1"/>
  <c r="AO1819" i="1"/>
  <c r="AO1820" i="1"/>
  <c r="AO1821" i="1"/>
  <c r="AO1822" i="1"/>
  <c r="AO1823" i="1"/>
  <c r="AO1824" i="1"/>
  <c r="AO1825" i="1"/>
  <c r="AO1826" i="1"/>
  <c r="AO1827" i="1"/>
  <c r="AO1828" i="1"/>
  <c r="AO1829" i="1"/>
  <c r="AO1830" i="1"/>
  <c r="AO1831" i="1"/>
  <c r="AO1832" i="1"/>
  <c r="AO1833" i="1"/>
  <c r="AO1834" i="1"/>
  <c r="AO1835" i="1"/>
  <c r="AO1836" i="1"/>
  <c r="AO1837" i="1"/>
  <c r="AO1838" i="1"/>
  <c r="AO1839" i="1"/>
  <c r="AO1840" i="1"/>
  <c r="AO1841" i="1"/>
  <c r="AO1842" i="1"/>
  <c r="AO1843" i="1"/>
  <c r="AO1844" i="1"/>
  <c r="AO1845" i="1"/>
  <c r="AO1846" i="1"/>
  <c r="AO1847" i="1"/>
  <c r="AO1848" i="1"/>
  <c r="AO1849" i="1"/>
  <c r="AO1850" i="1"/>
  <c r="AO1851" i="1"/>
  <c r="AO1852" i="1"/>
  <c r="AO1853" i="1"/>
  <c r="AO1854" i="1"/>
  <c r="AO1855" i="1"/>
  <c r="AO1856" i="1"/>
  <c r="AO1857" i="1"/>
  <c r="AO1858" i="1"/>
  <c r="AO1859" i="1"/>
  <c r="AO1860" i="1"/>
  <c r="AO1861" i="1"/>
  <c r="AO1862" i="1"/>
  <c r="AO1863" i="1"/>
  <c r="AO1864" i="1"/>
  <c r="AO1865" i="1"/>
  <c r="AO1866" i="1"/>
  <c r="AO1867" i="1"/>
  <c r="AO1868" i="1"/>
  <c r="AO1869" i="1"/>
  <c r="AO1870" i="1"/>
  <c r="AO1871" i="1"/>
  <c r="AO1872" i="1"/>
  <c r="AO1873" i="1"/>
  <c r="AO1874" i="1"/>
  <c r="AO1875" i="1"/>
  <c r="AO1876" i="1"/>
  <c r="AO1877" i="1"/>
  <c r="AO1878" i="1"/>
  <c r="AO1879" i="1"/>
  <c r="AO1880" i="1"/>
  <c r="AO1881" i="1"/>
  <c r="AO1882" i="1"/>
  <c r="AO1883" i="1"/>
  <c r="AO1884" i="1"/>
  <c r="AO1885" i="1"/>
  <c r="AO1886" i="1"/>
  <c r="AO1887" i="1"/>
  <c r="AO1888" i="1"/>
  <c r="AO1889" i="1"/>
  <c r="AO1890" i="1"/>
  <c r="AO1891" i="1"/>
  <c r="AO1892" i="1"/>
  <c r="AO1893" i="1"/>
  <c r="AO1894" i="1"/>
  <c r="AO1895" i="1"/>
  <c r="AO1896" i="1"/>
  <c r="AO1897" i="1"/>
  <c r="AO1898" i="1"/>
  <c r="AO1899" i="1"/>
  <c r="AO1900" i="1"/>
  <c r="AO1901" i="1"/>
  <c r="AO1902" i="1"/>
  <c r="AO1903" i="1"/>
  <c r="AO1904" i="1"/>
  <c r="AO1905" i="1"/>
  <c r="AO1906" i="1"/>
  <c r="AO1907" i="1"/>
  <c r="AO1908" i="1"/>
  <c r="AO1909" i="1"/>
  <c r="AO1910" i="1"/>
  <c r="AO1911" i="1"/>
  <c r="AO1912" i="1"/>
  <c r="AO1913" i="1"/>
  <c r="AO1914" i="1"/>
  <c r="AO1915" i="1"/>
  <c r="AO1916" i="1"/>
  <c r="AO1917" i="1"/>
  <c r="AO1918" i="1"/>
  <c r="AO1919" i="1"/>
  <c r="AO1920" i="1"/>
  <c r="AO1921" i="1"/>
  <c r="AO1922" i="1"/>
  <c r="AO1923" i="1"/>
  <c r="AO1924" i="1"/>
  <c r="AO1925" i="1"/>
  <c r="AO1926" i="1"/>
  <c r="AO1927" i="1"/>
  <c r="AO1928" i="1"/>
  <c r="AO1929" i="1"/>
  <c r="AO1930" i="1"/>
  <c r="AO1931" i="1"/>
  <c r="AO1932" i="1"/>
  <c r="AO1933" i="1"/>
  <c r="AO1934" i="1"/>
  <c r="AO1935" i="1"/>
  <c r="AO1936" i="1"/>
  <c r="AO1937" i="1"/>
  <c r="AO1938" i="1"/>
  <c r="AO1939" i="1"/>
  <c r="AO1940" i="1"/>
  <c r="AO1941" i="1"/>
  <c r="AO1942" i="1"/>
  <c r="AO1943" i="1"/>
  <c r="AO1944" i="1"/>
  <c r="AO1945" i="1"/>
  <c r="AO1946" i="1"/>
  <c r="AO1947" i="1"/>
  <c r="AO1948" i="1"/>
  <c r="AO1949" i="1"/>
  <c r="AO1950" i="1"/>
  <c r="AO1951" i="1"/>
  <c r="AO1952" i="1"/>
  <c r="AO1953" i="1"/>
  <c r="AO1954" i="1"/>
  <c r="AO1955" i="1"/>
  <c r="AO1956" i="1"/>
  <c r="AO1957" i="1"/>
  <c r="AO1958" i="1"/>
  <c r="AO1959" i="1"/>
  <c r="AO1960" i="1"/>
  <c r="AO1961" i="1"/>
  <c r="AO1962" i="1"/>
  <c r="AO1963" i="1"/>
  <c r="AO1964" i="1"/>
  <c r="AO1965" i="1"/>
  <c r="AO1966" i="1"/>
  <c r="AO1967" i="1"/>
  <c r="AO1968" i="1"/>
  <c r="AO1969" i="1"/>
  <c r="AO1970" i="1"/>
  <c r="AO1971" i="1"/>
  <c r="AO1972" i="1"/>
  <c r="AO1973" i="1"/>
  <c r="AO1974" i="1"/>
  <c r="AO1975" i="1"/>
  <c r="AO1976" i="1"/>
  <c r="AO1977" i="1"/>
  <c r="AO1978" i="1"/>
  <c r="AO1979" i="1"/>
  <c r="AO1980" i="1"/>
  <c r="AO1981" i="1"/>
  <c r="AO1982" i="1"/>
  <c r="AO1983" i="1"/>
  <c r="AO1984" i="1"/>
  <c r="AO1985" i="1"/>
  <c r="AO1986" i="1"/>
  <c r="AO1987" i="1"/>
  <c r="AO1988" i="1"/>
  <c r="AO1989" i="1"/>
  <c r="AO1990" i="1"/>
  <c r="AO1991" i="1"/>
  <c r="AO1992" i="1"/>
  <c r="AO1993" i="1"/>
  <c r="AO1994" i="1"/>
  <c r="AO1995" i="1"/>
  <c r="AO1996" i="1"/>
  <c r="AO1997" i="1"/>
  <c r="AO1998" i="1"/>
  <c r="AO1999" i="1"/>
  <c r="AO2000" i="1"/>
  <c r="AO2001" i="1"/>
  <c r="AO2002" i="1"/>
  <c r="AO2003" i="1"/>
  <c r="AO2004" i="1"/>
  <c r="AO2005" i="1"/>
  <c r="AO2006" i="1"/>
  <c r="AO2007" i="1"/>
  <c r="AO2008" i="1"/>
  <c r="AO2009" i="1"/>
  <c r="AO2010" i="1"/>
  <c r="AO2011" i="1"/>
  <c r="AO2012" i="1"/>
  <c r="AO2013" i="1"/>
  <c r="AO2014" i="1"/>
  <c r="AO2015" i="1"/>
  <c r="AO2016" i="1"/>
  <c r="AO2017" i="1"/>
  <c r="AO2018" i="1"/>
  <c r="AO2019" i="1"/>
  <c r="AO2020" i="1"/>
  <c r="AO2021" i="1"/>
  <c r="AO2022" i="1"/>
  <c r="AO2023" i="1"/>
  <c r="AO2024" i="1"/>
  <c r="AO2025" i="1"/>
  <c r="AO2026" i="1"/>
  <c r="AO2027" i="1"/>
  <c r="AO2028" i="1"/>
  <c r="AO2029" i="1"/>
  <c r="AO2030" i="1"/>
  <c r="AO2031" i="1"/>
  <c r="AO2032" i="1"/>
  <c r="AO2033" i="1"/>
  <c r="AO2034" i="1"/>
  <c r="AO2035" i="1"/>
  <c r="AO2036" i="1"/>
  <c r="AO2037" i="1"/>
  <c r="AO2038" i="1"/>
  <c r="AO2039" i="1"/>
  <c r="AO2040" i="1"/>
  <c r="AO2041" i="1"/>
  <c r="AO2042" i="1"/>
  <c r="AO2043" i="1"/>
  <c r="AO2044" i="1"/>
  <c r="AO2045" i="1"/>
  <c r="AO2046" i="1"/>
  <c r="AO2047" i="1"/>
  <c r="AO2048" i="1"/>
  <c r="AO2049" i="1"/>
  <c r="AO2050" i="1"/>
  <c r="AO2051" i="1"/>
  <c r="AO2052" i="1"/>
  <c r="AO2053" i="1"/>
  <c r="AO2054" i="1"/>
  <c r="AO2055" i="1"/>
  <c r="AO2056" i="1"/>
  <c r="AO2057" i="1"/>
  <c r="AO2058" i="1"/>
  <c r="AO2059" i="1"/>
  <c r="AO2060" i="1"/>
  <c r="AO2061" i="1"/>
  <c r="AO2062" i="1"/>
  <c r="AO2063" i="1"/>
  <c r="AO2064" i="1"/>
  <c r="AO2065" i="1"/>
  <c r="AO2066" i="1"/>
  <c r="AO2067" i="1"/>
  <c r="AO2068" i="1"/>
  <c r="AO2069" i="1"/>
  <c r="AO2070" i="1"/>
  <c r="AO2071" i="1"/>
  <c r="AO2072" i="1"/>
  <c r="AO2073" i="1"/>
  <c r="AO2074" i="1"/>
  <c r="AO2075" i="1"/>
  <c r="AO2076" i="1"/>
  <c r="AO2077" i="1"/>
  <c r="AO2078" i="1"/>
  <c r="AO2079" i="1"/>
  <c r="AO2080" i="1"/>
  <c r="AO2081" i="1"/>
  <c r="AO2082" i="1"/>
  <c r="AO2083" i="1"/>
  <c r="AO2084" i="1"/>
  <c r="AO2085" i="1"/>
  <c r="AO2086" i="1"/>
  <c r="AO2087" i="1"/>
  <c r="AO2088" i="1"/>
  <c r="AO2089" i="1"/>
  <c r="AO2090" i="1"/>
  <c r="AO2091" i="1"/>
  <c r="AO2092" i="1"/>
  <c r="AO2093" i="1"/>
  <c r="AO2094" i="1"/>
  <c r="AO2095" i="1"/>
  <c r="AO2096" i="1"/>
  <c r="AO2097" i="1"/>
  <c r="AO2098" i="1"/>
  <c r="AO2099" i="1"/>
  <c r="AO2100" i="1"/>
  <c r="AO2101" i="1"/>
  <c r="AO2102" i="1"/>
  <c r="AO2103" i="1"/>
  <c r="AO2104" i="1"/>
  <c r="AO2105" i="1"/>
  <c r="AO2106" i="1"/>
  <c r="AO2107" i="1"/>
  <c r="AO2108" i="1"/>
  <c r="AO2109" i="1"/>
  <c r="AO2110" i="1"/>
  <c r="AO2111" i="1"/>
  <c r="AO2112" i="1"/>
  <c r="AO2113" i="1"/>
  <c r="AO2114" i="1"/>
  <c r="AO2115" i="1"/>
  <c r="AO2116" i="1"/>
  <c r="AO2117" i="1"/>
  <c r="AO2118" i="1"/>
  <c r="AO2119" i="1"/>
  <c r="AO2120" i="1"/>
  <c r="AO2121" i="1"/>
  <c r="AO2122" i="1"/>
  <c r="AO2123" i="1"/>
  <c r="AO2124" i="1"/>
  <c r="AO2125" i="1"/>
  <c r="AO2126" i="1"/>
  <c r="AO2127" i="1"/>
  <c r="AO2128" i="1"/>
  <c r="AO2129" i="1"/>
  <c r="AO2130" i="1"/>
  <c r="AO2131" i="1"/>
  <c r="AO2132" i="1"/>
  <c r="AO2133" i="1"/>
  <c r="AO2134" i="1"/>
  <c r="AO2135" i="1"/>
  <c r="AO2136" i="1"/>
  <c r="AO2137" i="1"/>
  <c r="AO2138" i="1"/>
  <c r="AO2139" i="1"/>
  <c r="AO2140" i="1"/>
  <c r="AO2141" i="1"/>
  <c r="AO2142" i="1"/>
  <c r="AO2143" i="1"/>
  <c r="AO2144" i="1"/>
  <c r="AO2145" i="1"/>
  <c r="AO2146" i="1"/>
  <c r="AO2147" i="1"/>
  <c r="AO2148" i="1"/>
  <c r="AO2149" i="1"/>
  <c r="AO2150" i="1"/>
  <c r="AO2151" i="1"/>
  <c r="AO2152" i="1"/>
  <c r="AO2153" i="1"/>
  <c r="AO2154" i="1"/>
  <c r="AO2155" i="1"/>
  <c r="AO2156" i="1"/>
  <c r="AO2157" i="1"/>
  <c r="AO2158" i="1"/>
  <c r="AO2159" i="1"/>
  <c r="AO2160" i="1"/>
  <c r="AO2161" i="1"/>
  <c r="AO2162" i="1"/>
  <c r="AO2163" i="1"/>
  <c r="AO2164" i="1"/>
  <c r="AO2165" i="1"/>
  <c r="AO2166" i="1"/>
  <c r="AO2167" i="1"/>
  <c r="AO2168" i="1"/>
  <c r="AO2169" i="1"/>
  <c r="AO2170" i="1"/>
  <c r="AO2171" i="1"/>
  <c r="AO2172" i="1"/>
  <c r="AO2173" i="1"/>
  <c r="AO2174" i="1"/>
  <c r="AO2175" i="1"/>
  <c r="AO2176" i="1"/>
  <c r="AO2177" i="1"/>
  <c r="AO2178" i="1"/>
  <c r="AO2179" i="1"/>
  <c r="AO2180" i="1"/>
  <c r="AO2181" i="1"/>
  <c r="AO2182" i="1"/>
  <c r="AO2183" i="1"/>
  <c r="AO2184" i="1"/>
  <c r="AO2185" i="1"/>
  <c r="AO2186" i="1"/>
  <c r="AO2187" i="1"/>
  <c r="AO2188" i="1"/>
  <c r="AO2189" i="1"/>
  <c r="AO2190" i="1"/>
  <c r="AO2191" i="1"/>
  <c r="AO2192" i="1"/>
  <c r="AO2193" i="1"/>
  <c r="AO2194" i="1"/>
  <c r="AO2195" i="1"/>
  <c r="AO2196" i="1"/>
  <c r="AO2197" i="1"/>
  <c r="AO2198" i="1"/>
  <c r="AO2199" i="1"/>
  <c r="AO2200" i="1"/>
  <c r="AO2201" i="1"/>
  <c r="AO2202" i="1"/>
  <c r="AO2203" i="1"/>
  <c r="AO2204" i="1"/>
  <c r="AO2205" i="1"/>
  <c r="AO2206" i="1"/>
  <c r="AO2207" i="1"/>
  <c r="AO2208" i="1"/>
  <c r="AO2209" i="1"/>
  <c r="AO2210" i="1"/>
  <c r="AO2211" i="1"/>
  <c r="AO2212" i="1"/>
  <c r="AO2213" i="1"/>
  <c r="AO2214" i="1"/>
  <c r="AO2215" i="1"/>
  <c r="AO2216" i="1"/>
  <c r="AO2217" i="1"/>
  <c r="AO2218" i="1"/>
  <c r="AO2219" i="1"/>
  <c r="AO2220" i="1"/>
  <c r="AO2221" i="1"/>
  <c r="AO2222" i="1"/>
  <c r="AO2223" i="1"/>
  <c r="AO2224" i="1"/>
  <c r="AO2225" i="1"/>
  <c r="AO2226" i="1"/>
  <c r="AO2227" i="1"/>
  <c r="AO2228" i="1"/>
  <c r="AO2229" i="1"/>
  <c r="AO2230" i="1"/>
  <c r="AO2231" i="1"/>
  <c r="AO2232" i="1"/>
  <c r="AO2233" i="1"/>
  <c r="AO2234" i="1"/>
  <c r="AO2235" i="1"/>
  <c r="AO2236" i="1"/>
  <c r="AO2237" i="1"/>
  <c r="AO2238" i="1"/>
  <c r="AO2239" i="1"/>
  <c r="AO2240" i="1"/>
  <c r="AO2241" i="1"/>
  <c r="AO2242" i="1"/>
  <c r="AO2243" i="1"/>
  <c r="AO2244" i="1"/>
  <c r="AO2245" i="1"/>
  <c r="AO2246" i="1"/>
  <c r="AO2247" i="1"/>
  <c r="AO2248" i="1"/>
  <c r="AO2249" i="1"/>
  <c r="AO2250" i="1"/>
  <c r="AO2251" i="1"/>
  <c r="AO2252" i="1"/>
  <c r="AO2253" i="1"/>
  <c r="AO2" i="1"/>
  <c r="X2253" i="1" l="1"/>
  <c r="Y2253" i="1"/>
  <c r="Z2253" i="1"/>
  <c r="X2244" i="1"/>
  <c r="Y2244" i="1"/>
  <c r="Z2244" i="1"/>
  <c r="X2232" i="1"/>
  <c r="Y2232" i="1"/>
  <c r="Z2232" i="1"/>
  <c r="X2216" i="1"/>
  <c r="Y2216" i="1"/>
  <c r="Z2216" i="1"/>
  <c r="X2204" i="1"/>
  <c r="Y2204" i="1"/>
  <c r="Z2204" i="1"/>
  <c r="X2188" i="1"/>
  <c r="Y2188" i="1"/>
  <c r="Z2188" i="1"/>
  <c r="X2176" i="1"/>
  <c r="Y2176" i="1"/>
  <c r="Z2176" i="1"/>
  <c r="X2164" i="1"/>
  <c r="Y2164" i="1"/>
  <c r="Z2164" i="1"/>
  <c r="X2152" i="1"/>
  <c r="Y2152" i="1"/>
  <c r="Z2152" i="1"/>
  <c r="X2140" i="1"/>
  <c r="Y2140" i="1"/>
  <c r="Z2140" i="1"/>
  <c r="X2128" i="1"/>
  <c r="Y2128" i="1"/>
  <c r="Z2128" i="1"/>
  <c r="X2120" i="1"/>
  <c r="Y2120" i="1"/>
  <c r="Z2120" i="1"/>
  <c r="X2247" i="1"/>
  <c r="Z2247" i="1"/>
  <c r="Y2247" i="1"/>
  <c r="X2239" i="1"/>
  <c r="Z2239" i="1"/>
  <c r="Y2239" i="1"/>
  <c r="X2231" i="1"/>
  <c r="Z2231" i="1"/>
  <c r="Y2231" i="1"/>
  <c r="X2" i="1"/>
  <c r="Y2" i="1"/>
  <c r="Z2" i="1"/>
  <c r="X2250" i="1"/>
  <c r="Y2250" i="1"/>
  <c r="Z2250" i="1"/>
  <c r="X2246" i="1"/>
  <c r="Y2246" i="1"/>
  <c r="Z2246" i="1"/>
  <c r="X2242" i="1"/>
  <c r="Y2242" i="1"/>
  <c r="Z2242" i="1"/>
  <c r="X2238" i="1"/>
  <c r="Y2238" i="1"/>
  <c r="Z2238" i="1"/>
  <c r="X2234" i="1"/>
  <c r="Y2234" i="1"/>
  <c r="Z2234" i="1"/>
  <c r="X2230" i="1"/>
  <c r="Y2230" i="1"/>
  <c r="Z2230" i="1"/>
  <c r="X2226" i="1"/>
  <c r="Y2226" i="1"/>
  <c r="Z2226" i="1"/>
  <c r="X2222" i="1"/>
  <c r="Y2222" i="1"/>
  <c r="Z2222" i="1"/>
  <c r="X2218" i="1"/>
  <c r="Y2218" i="1"/>
  <c r="Z2218" i="1"/>
  <c r="X2214" i="1"/>
  <c r="Y2214" i="1"/>
  <c r="Z2214" i="1"/>
  <c r="X2210" i="1"/>
  <c r="Y2210" i="1"/>
  <c r="Z2210" i="1"/>
  <c r="X2206" i="1"/>
  <c r="Y2206" i="1"/>
  <c r="Z2206" i="1"/>
  <c r="X2202" i="1"/>
  <c r="Y2202" i="1"/>
  <c r="Z2202" i="1"/>
  <c r="X2198" i="1"/>
  <c r="Y2198" i="1"/>
  <c r="Z2198" i="1"/>
  <c r="X2194" i="1"/>
  <c r="Y2194" i="1"/>
  <c r="Z2194" i="1"/>
  <c r="X2190" i="1"/>
  <c r="Y2190" i="1"/>
  <c r="Z2190" i="1"/>
  <c r="X2186" i="1"/>
  <c r="Y2186" i="1"/>
  <c r="Z2186" i="1"/>
  <c r="X2182" i="1"/>
  <c r="Y2182" i="1"/>
  <c r="Z2182" i="1"/>
  <c r="X2178" i="1"/>
  <c r="Y2178" i="1"/>
  <c r="Z2178" i="1"/>
  <c r="X2174" i="1"/>
  <c r="Y2174" i="1"/>
  <c r="Z2174" i="1"/>
  <c r="X2170" i="1"/>
  <c r="Y2170" i="1"/>
  <c r="Z2170" i="1"/>
  <c r="X2166" i="1"/>
  <c r="Y2166" i="1"/>
  <c r="Z2166" i="1"/>
  <c r="X2162" i="1"/>
  <c r="Y2162" i="1"/>
  <c r="Z2162" i="1"/>
  <c r="X2158" i="1"/>
  <c r="Y2158" i="1"/>
  <c r="Z2158" i="1"/>
  <c r="X2154" i="1"/>
  <c r="Y2154" i="1"/>
  <c r="Z2154" i="1"/>
  <c r="X2150" i="1"/>
  <c r="Y2150" i="1"/>
  <c r="Z2150" i="1"/>
  <c r="X2146" i="1"/>
  <c r="Y2146" i="1"/>
  <c r="Z2146" i="1"/>
  <c r="X2142" i="1"/>
  <c r="Y2142" i="1"/>
  <c r="Z2142" i="1"/>
  <c r="X2138" i="1"/>
  <c r="Y2138" i="1"/>
  <c r="Z2138" i="1"/>
  <c r="X2134" i="1"/>
  <c r="Y2134" i="1"/>
  <c r="Z2134" i="1"/>
  <c r="X2130" i="1"/>
  <c r="Y2130" i="1"/>
  <c r="Z2130" i="1"/>
  <c r="X2126" i="1"/>
  <c r="Y2126" i="1"/>
  <c r="Z2126" i="1"/>
  <c r="X2122" i="1"/>
  <c r="Y2122" i="1"/>
  <c r="Z2122" i="1"/>
  <c r="X2118" i="1"/>
  <c r="Y2118" i="1"/>
  <c r="Z2118" i="1"/>
  <c r="X2114" i="1"/>
  <c r="Y2114" i="1"/>
  <c r="Z2114" i="1"/>
  <c r="X2110" i="1"/>
  <c r="Y2110" i="1"/>
  <c r="Z2110" i="1"/>
  <c r="X2106" i="1"/>
  <c r="Y2106" i="1"/>
  <c r="Z2106" i="1"/>
  <c r="X2102" i="1"/>
  <c r="Y2102" i="1"/>
  <c r="Z2102" i="1"/>
  <c r="X2098" i="1"/>
  <c r="Y2098" i="1"/>
  <c r="Z2098" i="1"/>
  <c r="X2094" i="1"/>
  <c r="Y2094" i="1"/>
  <c r="Z2094" i="1"/>
  <c r="X2090" i="1"/>
  <c r="Y2090" i="1"/>
  <c r="Z2090" i="1"/>
  <c r="X2086" i="1"/>
  <c r="Y2086" i="1"/>
  <c r="Z2086" i="1"/>
  <c r="X2082" i="1"/>
  <c r="Y2082" i="1"/>
  <c r="Z2082" i="1"/>
  <c r="X2078" i="1"/>
  <c r="Y2078" i="1"/>
  <c r="Z2078" i="1"/>
  <c r="X2074" i="1"/>
  <c r="Y2074" i="1"/>
  <c r="Z2074" i="1"/>
  <c r="X2070" i="1"/>
  <c r="Y2070" i="1"/>
  <c r="Z2070" i="1"/>
  <c r="X2066" i="1"/>
  <c r="Y2066" i="1"/>
  <c r="Z2066" i="1"/>
  <c r="X2062" i="1"/>
  <c r="Y2062" i="1"/>
  <c r="Z2062" i="1"/>
  <c r="X2058" i="1"/>
  <c r="Y2058" i="1"/>
  <c r="Z2058" i="1"/>
  <c r="X2054" i="1"/>
  <c r="Y2054" i="1"/>
  <c r="Z2054" i="1"/>
  <c r="X2050" i="1"/>
  <c r="Y2050" i="1"/>
  <c r="Z2050" i="1"/>
  <c r="X2046" i="1"/>
  <c r="Y2046" i="1"/>
  <c r="Z2046" i="1"/>
  <c r="X2042" i="1"/>
  <c r="Y2042" i="1"/>
  <c r="Z2042" i="1"/>
  <c r="X2038" i="1"/>
  <c r="Y2038" i="1"/>
  <c r="Z2038" i="1"/>
  <c r="X2034" i="1"/>
  <c r="Y2034" i="1"/>
  <c r="Z2034" i="1"/>
  <c r="X2030" i="1"/>
  <c r="Y2030" i="1"/>
  <c r="Z2030" i="1"/>
  <c r="X2026" i="1"/>
  <c r="Y2026" i="1"/>
  <c r="Z2026" i="1"/>
  <c r="X2022" i="1"/>
  <c r="Y2022" i="1"/>
  <c r="Z2022" i="1"/>
  <c r="X2018" i="1"/>
  <c r="Y2018" i="1"/>
  <c r="Z2018" i="1"/>
  <c r="X2014" i="1"/>
  <c r="Y2014" i="1"/>
  <c r="Z2014" i="1"/>
  <c r="X2013" i="1"/>
  <c r="Y2013" i="1"/>
  <c r="Z2013" i="1"/>
  <c r="X2010" i="1"/>
  <c r="Y2010" i="1"/>
  <c r="Z2010" i="1"/>
  <c r="X2005" i="1"/>
  <c r="Y2005" i="1"/>
  <c r="Z2005" i="1"/>
  <c r="X2001" i="1"/>
  <c r="Y2001" i="1"/>
  <c r="Z2001" i="1"/>
  <c r="X1997" i="1"/>
  <c r="Y1997" i="1"/>
  <c r="Z1997" i="1"/>
  <c r="X1993" i="1"/>
  <c r="Y1993" i="1"/>
  <c r="Z1993" i="1"/>
  <c r="X1989" i="1"/>
  <c r="Y1989" i="1"/>
  <c r="Z1989" i="1"/>
  <c r="X1985" i="1"/>
  <c r="Y1985" i="1"/>
  <c r="Z1985" i="1"/>
  <c r="X1981" i="1"/>
  <c r="Y1981" i="1"/>
  <c r="Z1981" i="1"/>
  <c r="X1977" i="1"/>
  <c r="Y1977" i="1"/>
  <c r="Z1977" i="1"/>
  <c r="X1973" i="1"/>
  <c r="Y1973" i="1"/>
  <c r="Z1973" i="1"/>
  <c r="X1969" i="1"/>
  <c r="Y1969" i="1"/>
  <c r="Z1969" i="1"/>
  <c r="X1965" i="1"/>
  <c r="Y1965" i="1"/>
  <c r="Z1965" i="1"/>
  <c r="X1961" i="1"/>
  <c r="Y1961" i="1"/>
  <c r="Z1961" i="1"/>
  <c r="X1957" i="1"/>
  <c r="Y1957" i="1"/>
  <c r="Z1957" i="1"/>
  <c r="X1953" i="1"/>
  <c r="Y1953" i="1"/>
  <c r="Z1953" i="1"/>
  <c r="X1950" i="1"/>
  <c r="Y1950" i="1"/>
  <c r="Z1950" i="1"/>
  <c r="X1943" i="1"/>
  <c r="Y1943" i="1"/>
  <c r="Z1943" i="1"/>
  <c r="X1939" i="1"/>
  <c r="Y1939" i="1"/>
  <c r="Z1939" i="1"/>
  <c r="X1935" i="1"/>
  <c r="Y1935" i="1"/>
  <c r="Z1935" i="1"/>
  <c r="X1931" i="1"/>
  <c r="Y1931" i="1"/>
  <c r="Z1931" i="1"/>
  <c r="X1927" i="1"/>
  <c r="Y1927" i="1"/>
  <c r="Z1927" i="1"/>
  <c r="X1923" i="1"/>
  <c r="Y1923" i="1"/>
  <c r="Z1923" i="1"/>
  <c r="X1919" i="1"/>
  <c r="Y1919" i="1"/>
  <c r="Z1919" i="1"/>
  <c r="X1915" i="1"/>
  <c r="Y1915" i="1"/>
  <c r="Z1915" i="1"/>
  <c r="X1911" i="1"/>
  <c r="Y1911" i="1"/>
  <c r="Z1911" i="1"/>
  <c r="X1907" i="1"/>
  <c r="Y1907" i="1"/>
  <c r="Z1907" i="1"/>
  <c r="X1903" i="1"/>
  <c r="Y1903" i="1"/>
  <c r="Z1903" i="1"/>
  <c r="X1899" i="1"/>
  <c r="Y1899" i="1"/>
  <c r="Z1899" i="1"/>
  <c r="X1895" i="1"/>
  <c r="Y1895" i="1"/>
  <c r="Z1895" i="1"/>
  <c r="X1891" i="1"/>
  <c r="Y1891" i="1"/>
  <c r="Z1891" i="1"/>
  <c r="X1887" i="1"/>
  <c r="Y1887" i="1"/>
  <c r="Z1887" i="1"/>
  <c r="X1883" i="1"/>
  <c r="Y1883" i="1"/>
  <c r="Z1883" i="1"/>
  <c r="X1879" i="1"/>
  <c r="Y1879" i="1"/>
  <c r="Z1879" i="1"/>
  <c r="X1875" i="1"/>
  <c r="Y1875" i="1"/>
  <c r="Z1875" i="1"/>
  <c r="X1871" i="1"/>
  <c r="Y1871" i="1"/>
  <c r="Z1871" i="1"/>
  <c r="X1869" i="1"/>
  <c r="Y1869" i="1"/>
  <c r="Z1869" i="1"/>
  <c r="X1866" i="1"/>
  <c r="Y1866" i="1"/>
  <c r="Z1866" i="1"/>
  <c r="X1862" i="1"/>
  <c r="Y1862" i="1"/>
  <c r="Z1862" i="1"/>
  <c r="X1858" i="1"/>
  <c r="Y1858" i="1"/>
  <c r="Z1858" i="1"/>
  <c r="X1854" i="1"/>
  <c r="Y1854" i="1"/>
  <c r="Z1854" i="1"/>
  <c r="X1850" i="1"/>
  <c r="Y1850" i="1"/>
  <c r="Z1850" i="1"/>
  <c r="X1846" i="1"/>
  <c r="Y1846" i="1"/>
  <c r="Z1846" i="1"/>
  <c r="X1842" i="1"/>
  <c r="Y1842" i="1"/>
  <c r="Z1842" i="1"/>
  <c r="X1838" i="1"/>
  <c r="Y1838" i="1"/>
  <c r="Z1838" i="1"/>
  <c r="X1834" i="1"/>
  <c r="Y1834" i="1"/>
  <c r="Z1834" i="1"/>
  <c r="X1830" i="1"/>
  <c r="Y1830" i="1"/>
  <c r="Z1830" i="1"/>
  <c r="X1826" i="1"/>
  <c r="Y1826" i="1"/>
  <c r="Z1826" i="1"/>
  <c r="X1822" i="1"/>
  <c r="Y1822" i="1"/>
  <c r="Z1822" i="1"/>
  <c r="X1818" i="1"/>
  <c r="Y1818" i="1"/>
  <c r="Z1818" i="1"/>
  <c r="X1814" i="1"/>
  <c r="Y1814" i="1"/>
  <c r="Z1814" i="1"/>
  <c r="X1810" i="1"/>
  <c r="Y1810" i="1"/>
  <c r="Z1810" i="1"/>
  <c r="X1806" i="1"/>
  <c r="Y1806" i="1"/>
  <c r="Z1806" i="1"/>
  <c r="X1803" i="1"/>
  <c r="Y1803" i="1"/>
  <c r="Z1803" i="1"/>
  <c r="X1799" i="1"/>
  <c r="Y1799" i="1"/>
  <c r="Z1799" i="1"/>
  <c r="X1796" i="1"/>
  <c r="Y1796" i="1"/>
  <c r="Z1796" i="1"/>
  <c r="X1792" i="1"/>
  <c r="Y1792" i="1"/>
  <c r="Z1792" i="1"/>
  <c r="X1788" i="1"/>
  <c r="Y1788" i="1"/>
  <c r="Z1788" i="1"/>
  <c r="X1784" i="1"/>
  <c r="Y1784" i="1"/>
  <c r="Z1784" i="1"/>
  <c r="X1780" i="1"/>
  <c r="Y1780" i="1"/>
  <c r="Z1780" i="1"/>
  <c r="X1776" i="1"/>
  <c r="Y1776" i="1"/>
  <c r="Z1776" i="1"/>
  <c r="X1772" i="1"/>
  <c r="Y1772" i="1"/>
  <c r="Z1772" i="1"/>
  <c r="X1769" i="1"/>
  <c r="Y1769" i="1"/>
  <c r="Z1769" i="1"/>
  <c r="X1762" i="1"/>
  <c r="Y1762" i="1"/>
  <c r="Z1762" i="1"/>
  <c r="X1758" i="1"/>
  <c r="Y1758" i="1"/>
  <c r="Z1758" i="1"/>
  <c r="X1754" i="1"/>
  <c r="Y1754" i="1"/>
  <c r="Z1754" i="1"/>
  <c r="X1752" i="1"/>
  <c r="Y1752" i="1"/>
  <c r="Z1752" i="1"/>
  <c r="X1749" i="1"/>
  <c r="Y1749" i="1"/>
  <c r="Z1749" i="1"/>
  <c r="X1742" i="1"/>
  <c r="Y1742" i="1"/>
  <c r="Z1742" i="1"/>
  <c r="X1740" i="1"/>
  <c r="Y1740" i="1"/>
  <c r="Z1740" i="1"/>
  <c r="X1736" i="1"/>
  <c r="Y1736" i="1"/>
  <c r="Z1736" i="1"/>
  <c r="X1732" i="1"/>
  <c r="Y1732" i="1"/>
  <c r="Z1732" i="1"/>
  <c r="X1728" i="1"/>
  <c r="Y1728" i="1"/>
  <c r="Z1728" i="1"/>
  <c r="X1724" i="1"/>
  <c r="Y1724" i="1"/>
  <c r="Z1724" i="1"/>
  <c r="X1720" i="1"/>
  <c r="Y1720" i="1"/>
  <c r="Z1720" i="1"/>
  <c r="X1714" i="1"/>
  <c r="Y1714" i="1"/>
  <c r="Z1714" i="1"/>
  <c r="X1702" i="1"/>
  <c r="Y1702" i="1"/>
  <c r="Z1702" i="1"/>
  <c r="X1698" i="1"/>
  <c r="Y1698" i="1"/>
  <c r="Z1698" i="1"/>
  <c r="X1694" i="1"/>
  <c r="Y1694" i="1"/>
  <c r="Z1694" i="1"/>
  <c r="X1690" i="1"/>
  <c r="Y1690" i="1"/>
  <c r="Z1690" i="1"/>
  <c r="X1686" i="1"/>
  <c r="Y1686" i="1"/>
  <c r="Z1686" i="1"/>
  <c r="X1682" i="1"/>
  <c r="Y1682" i="1"/>
  <c r="Z1682" i="1"/>
  <c r="X1678" i="1"/>
  <c r="Y1678" i="1"/>
  <c r="Z1678" i="1"/>
  <c r="X1674" i="1"/>
  <c r="Y1674" i="1"/>
  <c r="Z1674" i="1"/>
  <c r="X1672" i="1"/>
  <c r="Y1672" i="1"/>
  <c r="Z1672" i="1"/>
  <c r="X1668" i="1"/>
  <c r="Y1668" i="1"/>
  <c r="Z1668" i="1"/>
  <c r="X1664" i="1"/>
  <c r="Y1664" i="1"/>
  <c r="Z1664" i="1"/>
  <c r="X1660" i="1"/>
  <c r="Y1660" i="1"/>
  <c r="Z1660" i="1"/>
  <c r="X1656" i="1"/>
  <c r="Y1656" i="1"/>
  <c r="Z1656" i="1"/>
  <c r="X1652" i="1"/>
  <c r="Y1652" i="1"/>
  <c r="Z1652" i="1"/>
  <c r="X1648" i="1"/>
  <c r="Y1648" i="1"/>
  <c r="Z1648" i="1"/>
  <c r="X1644" i="1"/>
  <c r="Y1644" i="1"/>
  <c r="Z1644" i="1"/>
  <c r="X1638" i="1"/>
  <c r="Y1638" i="1"/>
  <c r="Z1638" i="1"/>
  <c r="X1634" i="1"/>
  <c r="Y1634" i="1"/>
  <c r="Z1634" i="1"/>
  <c r="X1631" i="1"/>
  <c r="Y1631" i="1"/>
  <c r="Z1631" i="1"/>
  <c r="X1628" i="1"/>
  <c r="Y1628" i="1"/>
  <c r="Z1628" i="1"/>
  <c r="X1627" i="1"/>
  <c r="Y1627" i="1"/>
  <c r="Z1627" i="1"/>
  <c r="X1622" i="1"/>
  <c r="Y1622" i="1"/>
  <c r="Z1622" i="1"/>
  <c r="X1618" i="1"/>
  <c r="Y1618" i="1"/>
  <c r="Z1618" i="1"/>
  <c r="X1614" i="1"/>
  <c r="Y1614" i="1"/>
  <c r="Z1614" i="1"/>
  <c r="X1610" i="1"/>
  <c r="Y1610" i="1"/>
  <c r="Z1610" i="1"/>
  <c r="X1606" i="1"/>
  <c r="Y1606" i="1"/>
  <c r="Z1606" i="1"/>
  <c r="X1602" i="1"/>
  <c r="Y1602" i="1"/>
  <c r="Z1602" i="1"/>
  <c r="X1598" i="1"/>
  <c r="Y1598" i="1"/>
  <c r="Z1598" i="1"/>
  <c r="X1594" i="1"/>
  <c r="Y1594" i="1"/>
  <c r="Z1594" i="1"/>
  <c r="X1590" i="1"/>
  <c r="Y1590" i="1"/>
  <c r="Z1590" i="1"/>
  <c r="X1586" i="1"/>
  <c r="Y1586" i="1"/>
  <c r="Z1586" i="1"/>
  <c r="X1582" i="1"/>
  <c r="Y1582" i="1"/>
  <c r="Z1582" i="1"/>
  <c r="X1578" i="1"/>
  <c r="Y1578" i="1"/>
  <c r="Z1578" i="1"/>
  <c r="X1574" i="1"/>
  <c r="Y1574" i="1"/>
  <c r="Z1574" i="1"/>
  <c r="X1570" i="1"/>
  <c r="Y1570" i="1"/>
  <c r="Z1570" i="1"/>
  <c r="X1568" i="1"/>
  <c r="Y1568" i="1"/>
  <c r="Z1568" i="1"/>
  <c r="X1567" i="1"/>
  <c r="Y1567" i="1"/>
  <c r="Z1567" i="1"/>
  <c r="X1564" i="1"/>
  <c r="Y1564" i="1"/>
  <c r="Z1564" i="1"/>
  <c r="X1558" i="1"/>
  <c r="Y1558" i="1"/>
  <c r="Z1558" i="1"/>
  <c r="X1554" i="1"/>
  <c r="Y1554" i="1"/>
  <c r="Z1554" i="1"/>
  <c r="X1550" i="1"/>
  <c r="Y1550" i="1"/>
  <c r="Z1550" i="1"/>
  <c r="X1546" i="1"/>
  <c r="Y1546" i="1"/>
  <c r="Z1546" i="1"/>
  <c r="X1538" i="1"/>
  <c r="Y1538" i="1"/>
  <c r="Z1538" i="1"/>
  <c r="X1534" i="1"/>
  <c r="Y1534" i="1"/>
  <c r="Z1534" i="1"/>
  <c r="X1530" i="1"/>
  <c r="Y1530" i="1"/>
  <c r="Z1530" i="1"/>
  <c r="X1525" i="1"/>
  <c r="Y1525" i="1"/>
  <c r="Z1525" i="1"/>
  <c r="X1518" i="1"/>
  <c r="Y1518" i="1"/>
  <c r="Z1518" i="1"/>
  <c r="X1516" i="1"/>
  <c r="Y1516" i="1"/>
  <c r="Z1516" i="1"/>
  <c r="X1513" i="1"/>
  <c r="Y1513" i="1"/>
  <c r="Z1513" i="1"/>
  <c r="X1509" i="1"/>
  <c r="Y1509" i="1"/>
  <c r="Z1509" i="1"/>
  <c r="X1505" i="1"/>
  <c r="Y1505" i="1"/>
  <c r="Z1505" i="1"/>
  <c r="X1501" i="1"/>
  <c r="Y1501" i="1"/>
  <c r="Z1501" i="1"/>
  <c r="X1497" i="1"/>
  <c r="Y1497" i="1"/>
  <c r="Z1497" i="1"/>
  <c r="X1493" i="1"/>
  <c r="Y1493" i="1"/>
  <c r="Z1493" i="1"/>
  <c r="X1490" i="1"/>
  <c r="Y1490" i="1"/>
  <c r="Z1490" i="1"/>
  <c r="X1486" i="1"/>
  <c r="Y1486" i="1"/>
  <c r="Z1486" i="1"/>
  <c r="X1483" i="1"/>
  <c r="Y1483" i="1"/>
  <c r="Z1483" i="1"/>
  <c r="X1481" i="1"/>
  <c r="Y1481" i="1"/>
  <c r="Z1481" i="1"/>
  <c r="X1479" i="1"/>
  <c r="Y1479" i="1"/>
  <c r="Z1479" i="1"/>
  <c r="X1475" i="1"/>
  <c r="Y1475" i="1"/>
  <c r="Z1475" i="1"/>
  <c r="X1471" i="1"/>
  <c r="Y1471" i="1"/>
  <c r="Z1471" i="1"/>
  <c r="X1467" i="1"/>
  <c r="Y1467" i="1"/>
  <c r="Z1467" i="1"/>
  <c r="X1463" i="1"/>
  <c r="Y1463" i="1"/>
  <c r="Z1463" i="1"/>
  <c r="X1459" i="1"/>
  <c r="Y1459" i="1"/>
  <c r="Z1459" i="1"/>
  <c r="X1455" i="1"/>
  <c r="Y1455" i="1"/>
  <c r="Z1455" i="1"/>
  <c r="X1451" i="1"/>
  <c r="Y1451" i="1"/>
  <c r="Z1451" i="1"/>
  <c r="X1447" i="1"/>
  <c r="Y1447" i="1"/>
  <c r="Z1447" i="1"/>
  <c r="X1443" i="1"/>
  <c r="Y1443" i="1"/>
  <c r="Z1443" i="1"/>
  <c r="X1439" i="1"/>
  <c r="Y1439" i="1"/>
  <c r="Z1439" i="1"/>
  <c r="X1436" i="1"/>
  <c r="Y1436" i="1"/>
  <c r="Z1436" i="1"/>
  <c r="X1432" i="1"/>
  <c r="Y1432" i="1"/>
  <c r="Z1432" i="1"/>
  <c r="X1428" i="1"/>
  <c r="Y1428" i="1"/>
  <c r="Z1428" i="1"/>
  <c r="X1424" i="1"/>
  <c r="Y1424" i="1"/>
  <c r="Z1424" i="1"/>
  <c r="X1420" i="1"/>
  <c r="Y1420" i="1"/>
  <c r="Z1420" i="1"/>
  <c r="X1416" i="1"/>
  <c r="Y1416" i="1"/>
  <c r="Z1416" i="1"/>
  <c r="X1412" i="1"/>
  <c r="Y1412" i="1"/>
  <c r="Z1412" i="1"/>
  <c r="X1408" i="1"/>
  <c r="Y1408" i="1"/>
  <c r="Z1408" i="1"/>
  <c r="X1405" i="1"/>
  <c r="Y1405" i="1"/>
  <c r="Z1405" i="1"/>
  <c r="X1401" i="1"/>
  <c r="Y1401" i="1"/>
  <c r="Z1401" i="1"/>
  <c r="X1397" i="1"/>
  <c r="Y1397" i="1"/>
  <c r="Z1397" i="1"/>
  <c r="X1393" i="1"/>
  <c r="Y1393" i="1"/>
  <c r="Z1393" i="1"/>
  <c r="X1390" i="1"/>
  <c r="Y1390" i="1"/>
  <c r="Z1390" i="1"/>
  <c r="X1386" i="1"/>
  <c r="Y1386" i="1"/>
  <c r="Z1386" i="1"/>
  <c r="X1382" i="1"/>
  <c r="Y1382" i="1"/>
  <c r="Z1382" i="1"/>
  <c r="X1378" i="1"/>
  <c r="Y1378" i="1"/>
  <c r="Z1378" i="1"/>
  <c r="X1374" i="1"/>
  <c r="Y1374" i="1"/>
  <c r="Z1374" i="1"/>
  <c r="X1370" i="1"/>
  <c r="Y1370" i="1"/>
  <c r="Z1370" i="1"/>
  <c r="X1366" i="1"/>
  <c r="Y1366" i="1"/>
  <c r="Z1366" i="1"/>
  <c r="X1362" i="1"/>
  <c r="Y1362" i="1"/>
  <c r="Z1362" i="1"/>
  <c r="X1358" i="1"/>
  <c r="Y1358" i="1"/>
  <c r="Z1358" i="1"/>
  <c r="X1354" i="1"/>
  <c r="Y1354" i="1"/>
  <c r="Z1354" i="1"/>
  <c r="X1350" i="1"/>
  <c r="Y1350" i="1"/>
  <c r="Z1350" i="1"/>
  <c r="X1346" i="1"/>
  <c r="Y1346" i="1"/>
  <c r="Z1346" i="1"/>
  <c r="X1342" i="1"/>
  <c r="Y1342" i="1"/>
  <c r="Z1342" i="1"/>
  <c r="X1338" i="1"/>
  <c r="Y1338" i="1"/>
  <c r="Z1338" i="1"/>
  <c r="X1334" i="1"/>
  <c r="Y1334" i="1"/>
  <c r="Z1334" i="1"/>
  <c r="X1328" i="1"/>
  <c r="Y1328" i="1"/>
  <c r="Z1328" i="1"/>
  <c r="X1324" i="1"/>
  <c r="Y1324" i="1"/>
  <c r="Z1324" i="1"/>
  <c r="X1320" i="1"/>
  <c r="Y1320" i="1"/>
  <c r="Z1320" i="1"/>
  <c r="X1317" i="1"/>
  <c r="Y1317" i="1"/>
  <c r="Z1317" i="1"/>
  <c r="X1313" i="1"/>
  <c r="Y1313" i="1"/>
  <c r="Z1313" i="1"/>
  <c r="X1309" i="1"/>
  <c r="Y1309" i="1"/>
  <c r="Z1309" i="1"/>
  <c r="X1305" i="1"/>
  <c r="Y1305" i="1"/>
  <c r="Z1305" i="1"/>
  <c r="X1301" i="1"/>
  <c r="Y1301" i="1"/>
  <c r="Z1301" i="1"/>
  <c r="X1299" i="1"/>
  <c r="Y1299" i="1"/>
  <c r="Z1299" i="1"/>
  <c r="X1295" i="1"/>
  <c r="Y1295" i="1"/>
  <c r="Z1295" i="1"/>
  <c r="X1291" i="1"/>
  <c r="Y1291" i="1"/>
  <c r="Z1291" i="1"/>
  <c r="X1287" i="1"/>
  <c r="Y1287" i="1"/>
  <c r="Z1287" i="1"/>
  <c r="X1283" i="1"/>
  <c r="Y1283" i="1"/>
  <c r="Z1283" i="1"/>
  <c r="X1279" i="1"/>
  <c r="Y1279" i="1"/>
  <c r="Z1279" i="1"/>
  <c r="X1276" i="1"/>
  <c r="Y1276" i="1"/>
  <c r="Z1276" i="1"/>
  <c r="X1272" i="1"/>
  <c r="Y1272" i="1"/>
  <c r="Z1272" i="1"/>
  <c r="X1267" i="1"/>
  <c r="Y1267" i="1"/>
  <c r="Z1267" i="1"/>
  <c r="X1264" i="1"/>
  <c r="Y1264" i="1"/>
  <c r="Z1264" i="1"/>
  <c r="X1260" i="1"/>
  <c r="Y1260" i="1"/>
  <c r="Z1260" i="1"/>
  <c r="X1257" i="1"/>
  <c r="Y1257" i="1"/>
  <c r="Z1257" i="1"/>
  <c r="X1253" i="1"/>
  <c r="Y1253" i="1"/>
  <c r="Z1253" i="1"/>
  <c r="X1249" i="1"/>
  <c r="Y1249" i="1"/>
  <c r="Z1249" i="1"/>
  <c r="X1245" i="1"/>
  <c r="Y1245" i="1"/>
  <c r="Z1245" i="1"/>
  <c r="X1241" i="1"/>
  <c r="Y1241" i="1"/>
  <c r="Z1241" i="1"/>
  <c r="X1237" i="1"/>
  <c r="Y1237" i="1"/>
  <c r="Z1237" i="1"/>
  <c r="X1233" i="1"/>
  <c r="Y1233" i="1"/>
  <c r="Z1233" i="1"/>
  <c r="X1229" i="1"/>
  <c r="Y1229" i="1"/>
  <c r="Z1229" i="1"/>
  <c r="X1225" i="1"/>
  <c r="Y1225" i="1"/>
  <c r="Z1225" i="1"/>
  <c r="X1221" i="1"/>
  <c r="Y1221" i="1"/>
  <c r="Z1221" i="1"/>
  <c r="X1218" i="1"/>
  <c r="Y1218" i="1"/>
  <c r="Z1218" i="1"/>
  <c r="X1213" i="1"/>
  <c r="Y1213" i="1"/>
  <c r="Z1213" i="1"/>
  <c r="X1209" i="1"/>
  <c r="Y1209" i="1"/>
  <c r="Z1209" i="1"/>
  <c r="X1205" i="1"/>
  <c r="Y1205" i="1"/>
  <c r="Z1205" i="1"/>
  <c r="X1201" i="1"/>
  <c r="Y1201" i="1"/>
  <c r="Z1201" i="1"/>
  <c r="X1197" i="1"/>
  <c r="Y1197" i="1"/>
  <c r="Z1197" i="1"/>
  <c r="X1193" i="1"/>
  <c r="Y1193" i="1"/>
  <c r="Z1193" i="1"/>
  <c r="X1189" i="1"/>
  <c r="Y1189" i="1"/>
  <c r="Z1189" i="1"/>
  <c r="X1185" i="1"/>
  <c r="Y1185" i="1"/>
  <c r="Z1185" i="1"/>
  <c r="X1181" i="1"/>
  <c r="Y1181" i="1"/>
  <c r="Z1181" i="1"/>
  <c r="X1177" i="1"/>
  <c r="Y1177" i="1"/>
  <c r="Z1177" i="1"/>
  <c r="X1173" i="1"/>
  <c r="Y1173" i="1"/>
  <c r="Z1173" i="1"/>
  <c r="X1169" i="1"/>
  <c r="Y1169" i="1"/>
  <c r="Z1169" i="1"/>
  <c r="X1165" i="1"/>
  <c r="Y1165" i="1"/>
  <c r="Z1165" i="1"/>
  <c r="X1161" i="1"/>
  <c r="Y1161" i="1"/>
  <c r="Z1161" i="1"/>
  <c r="X1157" i="1"/>
  <c r="Y1157" i="1"/>
  <c r="Z1157" i="1"/>
  <c r="X1153" i="1"/>
  <c r="Y1153" i="1"/>
  <c r="Z1153" i="1"/>
  <c r="X1149" i="1"/>
  <c r="Y1149" i="1"/>
  <c r="Z1149" i="1"/>
  <c r="X1145" i="1"/>
  <c r="Y1145" i="1"/>
  <c r="Z1145" i="1"/>
  <c r="X1141" i="1"/>
  <c r="Y1141" i="1"/>
  <c r="Z1141" i="1"/>
  <c r="X1137" i="1"/>
  <c r="Y1137" i="1"/>
  <c r="Z1137" i="1"/>
  <c r="X1133" i="1"/>
  <c r="Y1133" i="1"/>
  <c r="Z1133" i="1"/>
  <c r="X1131" i="1"/>
  <c r="Y1131" i="1"/>
  <c r="Z1131" i="1"/>
  <c r="X1127" i="1"/>
  <c r="Y1127" i="1"/>
  <c r="Z1127" i="1"/>
  <c r="X1124" i="1"/>
  <c r="Y1124" i="1"/>
  <c r="Z1124" i="1"/>
  <c r="X1121" i="1"/>
  <c r="Y1121" i="1"/>
  <c r="Z1121" i="1"/>
  <c r="X1118" i="1"/>
  <c r="Y1118" i="1"/>
  <c r="Z1118" i="1"/>
  <c r="X1114" i="1"/>
  <c r="Y1114" i="1"/>
  <c r="Z1114" i="1"/>
  <c r="X1110" i="1"/>
  <c r="Y1110" i="1"/>
  <c r="Z1110" i="1"/>
  <c r="X1106" i="1"/>
  <c r="Y1106" i="1"/>
  <c r="Z1106" i="1"/>
  <c r="X1102" i="1"/>
  <c r="Y1102" i="1"/>
  <c r="Z1102" i="1"/>
  <c r="X1098" i="1"/>
  <c r="Z1098" i="1"/>
  <c r="Y1098" i="1"/>
  <c r="X1094" i="1"/>
  <c r="Z1094" i="1"/>
  <c r="Y1094" i="1"/>
  <c r="X1090" i="1"/>
  <c r="Z1090" i="1"/>
  <c r="Y1090" i="1"/>
  <c r="X1086" i="1"/>
  <c r="Z1086" i="1"/>
  <c r="Y1086" i="1"/>
  <c r="X1082" i="1"/>
  <c r="Z1082" i="1"/>
  <c r="Y1082" i="1"/>
  <c r="X1078" i="1"/>
  <c r="Z1078" i="1"/>
  <c r="Y1078" i="1"/>
  <c r="X1074" i="1"/>
  <c r="Z1074" i="1"/>
  <c r="Y1074" i="1"/>
  <c r="X1070" i="1"/>
  <c r="Z1070" i="1"/>
  <c r="Y1070" i="1"/>
  <c r="X1066" i="1"/>
  <c r="Z1066" i="1"/>
  <c r="Y1066" i="1"/>
  <c r="X1057" i="1"/>
  <c r="Z1057" i="1"/>
  <c r="Y1057" i="1"/>
  <c r="X1053" i="1"/>
  <c r="Z1053" i="1"/>
  <c r="Y1053" i="1"/>
  <c r="X1049" i="1"/>
  <c r="Z1049" i="1"/>
  <c r="Y1049" i="1"/>
  <c r="X1045" i="1"/>
  <c r="Z1045" i="1"/>
  <c r="Y1045" i="1"/>
  <c r="X1041" i="1"/>
  <c r="Z1041" i="1"/>
  <c r="Y1041" i="1"/>
  <c r="X1037" i="1"/>
  <c r="Z1037" i="1"/>
  <c r="Y1037" i="1"/>
  <c r="X1033" i="1"/>
  <c r="Z1033" i="1"/>
  <c r="Y1033" i="1"/>
  <c r="X1028" i="1"/>
  <c r="Z1028" i="1"/>
  <c r="Y1028" i="1"/>
  <c r="X1024" i="1"/>
  <c r="Z1024" i="1"/>
  <c r="Y1024" i="1"/>
  <c r="X1020" i="1"/>
  <c r="Z1020" i="1"/>
  <c r="Y1020" i="1"/>
  <c r="X1016" i="1"/>
  <c r="Z1016" i="1"/>
  <c r="Y1016" i="1"/>
  <c r="X1012" i="1"/>
  <c r="Z1012" i="1"/>
  <c r="Y1012" i="1"/>
  <c r="X1008" i="1"/>
  <c r="Z1008" i="1"/>
  <c r="Y1008" i="1"/>
  <c r="X1004" i="1"/>
  <c r="Z1004" i="1"/>
  <c r="Y1004" i="1"/>
  <c r="X1001" i="1"/>
  <c r="Z1001" i="1"/>
  <c r="Y1001" i="1"/>
  <c r="X997" i="1"/>
  <c r="Z997" i="1"/>
  <c r="Y997" i="1"/>
  <c r="X993" i="1"/>
  <c r="Z993" i="1"/>
  <c r="Y993" i="1"/>
  <c r="X989" i="1"/>
  <c r="Z989" i="1"/>
  <c r="Y989" i="1"/>
  <c r="X985" i="1"/>
  <c r="Z985" i="1"/>
  <c r="Y985" i="1"/>
  <c r="X979" i="1"/>
  <c r="Z979" i="1"/>
  <c r="Y979" i="1"/>
  <c r="X2245" i="1"/>
  <c r="Y2245" i="1"/>
  <c r="Z2245" i="1"/>
  <c r="X2241" i="1"/>
  <c r="Y2241" i="1"/>
  <c r="Z2241" i="1"/>
  <c r="X2237" i="1"/>
  <c r="Y2237" i="1"/>
  <c r="Z2237" i="1"/>
  <c r="X2233" i="1"/>
  <c r="Y2233" i="1"/>
  <c r="Z2233" i="1"/>
  <c r="X2229" i="1"/>
  <c r="Y2229" i="1"/>
  <c r="Z2229" i="1"/>
  <c r="X2225" i="1"/>
  <c r="Y2225" i="1"/>
  <c r="Z2225" i="1"/>
  <c r="X2221" i="1"/>
  <c r="Y2221" i="1"/>
  <c r="Z2221" i="1"/>
  <c r="X2217" i="1"/>
  <c r="Y2217" i="1"/>
  <c r="Z2217" i="1"/>
  <c r="X2213" i="1"/>
  <c r="Y2213" i="1"/>
  <c r="Z2213" i="1"/>
  <c r="X2209" i="1"/>
  <c r="Y2209" i="1"/>
  <c r="Z2209" i="1"/>
  <c r="X2205" i="1"/>
  <c r="Y2205" i="1"/>
  <c r="Z2205" i="1"/>
  <c r="X2201" i="1"/>
  <c r="Y2201" i="1"/>
  <c r="Z2201" i="1"/>
  <c r="X2197" i="1"/>
  <c r="Z2197" i="1"/>
  <c r="Y2197" i="1"/>
  <c r="X2193" i="1"/>
  <c r="Y2193" i="1"/>
  <c r="Z2193" i="1"/>
  <c r="X2189" i="1"/>
  <c r="Y2189" i="1"/>
  <c r="Z2189" i="1"/>
  <c r="X2185" i="1"/>
  <c r="Y2185" i="1"/>
  <c r="Z2185" i="1"/>
  <c r="X2181" i="1"/>
  <c r="Y2181" i="1"/>
  <c r="Z2181" i="1"/>
  <c r="X2177" i="1"/>
  <c r="Y2177" i="1"/>
  <c r="Z2177" i="1"/>
  <c r="X2173" i="1"/>
  <c r="Y2173" i="1"/>
  <c r="Z2173" i="1"/>
  <c r="X2169" i="1"/>
  <c r="Z2169" i="1"/>
  <c r="Y2169" i="1"/>
  <c r="X2165" i="1"/>
  <c r="Z2165" i="1"/>
  <c r="Y2165" i="1"/>
  <c r="X2161" i="1"/>
  <c r="Z2161" i="1"/>
  <c r="Y2161" i="1"/>
  <c r="X2157" i="1"/>
  <c r="Z2157" i="1"/>
  <c r="Y2157" i="1"/>
  <c r="X2153" i="1"/>
  <c r="Z2153" i="1"/>
  <c r="Y2153" i="1"/>
  <c r="X2149" i="1"/>
  <c r="Z2149" i="1"/>
  <c r="Y2149" i="1"/>
  <c r="X2145" i="1"/>
  <c r="Z2145" i="1"/>
  <c r="Y2145" i="1"/>
  <c r="X2141" i="1"/>
  <c r="Z2141" i="1"/>
  <c r="Y2141" i="1"/>
  <c r="X2137" i="1"/>
  <c r="Z2137" i="1"/>
  <c r="Y2137" i="1"/>
  <c r="X2133" i="1"/>
  <c r="Z2133" i="1"/>
  <c r="Y2133" i="1"/>
  <c r="X2129" i="1"/>
  <c r="Z2129" i="1"/>
  <c r="Y2129" i="1"/>
  <c r="X2125" i="1"/>
  <c r="Z2125" i="1"/>
  <c r="Y2125" i="1"/>
  <c r="X2121" i="1"/>
  <c r="Z2121" i="1"/>
  <c r="Y2121" i="1"/>
  <c r="X2117" i="1"/>
  <c r="Z2117" i="1"/>
  <c r="Y2117" i="1"/>
  <c r="X2113" i="1"/>
  <c r="Z2113" i="1"/>
  <c r="Y2113" i="1"/>
  <c r="X2109" i="1"/>
  <c r="Z2109" i="1"/>
  <c r="Y2109" i="1"/>
  <c r="X2105" i="1"/>
  <c r="Z2105" i="1"/>
  <c r="Y2105" i="1"/>
  <c r="X2101" i="1"/>
  <c r="Z2101" i="1"/>
  <c r="Y2101" i="1"/>
  <c r="X2097" i="1"/>
  <c r="Z2097" i="1"/>
  <c r="Y2097" i="1"/>
  <c r="X2093" i="1"/>
  <c r="Z2093" i="1"/>
  <c r="Y2093" i="1"/>
  <c r="X2089" i="1"/>
  <c r="Z2089" i="1"/>
  <c r="Y2089" i="1"/>
  <c r="X2085" i="1"/>
  <c r="Z2085" i="1"/>
  <c r="Y2085" i="1"/>
  <c r="X2081" i="1"/>
  <c r="Z2081" i="1"/>
  <c r="Y2081" i="1"/>
  <c r="X2077" i="1"/>
  <c r="Z2077" i="1"/>
  <c r="Y2077" i="1"/>
  <c r="X2073" i="1"/>
  <c r="Z2073" i="1"/>
  <c r="Y2073" i="1"/>
  <c r="X2069" i="1"/>
  <c r="Z2069" i="1"/>
  <c r="Y2069" i="1"/>
  <c r="X2065" i="1"/>
  <c r="Z2065" i="1"/>
  <c r="Y2065" i="1"/>
  <c r="X2061" i="1"/>
  <c r="Z2061" i="1"/>
  <c r="Y2061" i="1"/>
  <c r="X2057" i="1"/>
  <c r="Z2057" i="1"/>
  <c r="Y2057" i="1"/>
  <c r="X2053" i="1"/>
  <c r="Z2053" i="1"/>
  <c r="Y2053" i="1"/>
  <c r="X2049" i="1"/>
  <c r="Z2049" i="1"/>
  <c r="Y2049" i="1"/>
  <c r="X2045" i="1"/>
  <c r="Z2045" i="1"/>
  <c r="Y2045" i="1"/>
  <c r="X2041" i="1"/>
  <c r="Z2041" i="1"/>
  <c r="Y2041" i="1"/>
  <c r="X2037" i="1"/>
  <c r="Z2037" i="1"/>
  <c r="Y2037" i="1"/>
  <c r="X2033" i="1"/>
  <c r="Z2033" i="1"/>
  <c r="Y2033" i="1"/>
  <c r="X2029" i="1"/>
  <c r="Z2029" i="1"/>
  <c r="Y2029" i="1"/>
  <c r="X2025" i="1"/>
  <c r="Z2025" i="1"/>
  <c r="Y2025" i="1"/>
  <c r="X2021" i="1"/>
  <c r="Z2021" i="1"/>
  <c r="Y2021" i="1"/>
  <c r="X2017" i="1"/>
  <c r="Z2017" i="1"/>
  <c r="Y2017" i="1"/>
  <c r="X2009" i="1"/>
  <c r="Z2009" i="1"/>
  <c r="Y2009" i="1"/>
  <c r="X2004" i="1"/>
  <c r="Z2004" i="1"/>
  <c r="Y2004" i="1"/>
  <c r="X2000" i="1"/>
  <c r="Z2000" i="1"/>
  <c r="Y2000" i="1"/>
  <c r="X1996" i="1"/>
  <c r="Z1996" i="1"/>
  <c r="Y1996" i="1"/>
  <c r="X1992" i="1"/>
  <c r="Z1992" i="1"/>
  <c r="Y1992" i="1"/>
  <c r="X1988" i="1"/>
  <c r="Z1988" i="1"/>
  <c r="Y1988" i="1"/>
  <c r="X1984" i="1"/>
  <c r="Z1984" i="1"/>
  <c r="Y1984" i="1"/>
  <c r="X1980" i="1"/>
  <c r="Z1980" i="1"/>
  <c r="Y1980" i="1"/>
  <c r="X1976" i="1"/>
  <c r="Z1976" i="1"/>
  <c r="Y1976" i="1"/>
  <c r="X1972" i="1"/>
  <c r="Z1972" i="1"/>
  <c r="Y1972" i="1"/>
  <c r="X1968" i="1"/>
  <c r="Z1968" i="1"/>
  <c r="Y1968" i="1"/>
  <c r="X1964" i="1"/>
  <c r="Z1964" i="1"/>
  <c r="Y1964" i="1"/>
  <c r="X1960" i="1"/>
  <c r="Z1960" i="1"/>
  <c r="Y1960" i="1"/>
  <c r="X1956" i="1"/>
  <c r="Z1956" i="1"/>
  <c r="Y1956" i="1"/>
  <c r="X1949" i="1"/>
  <c r="Z1949" i="1"/>
  <c r="Y1949" i="1"/>
  <c r="X1946" i="1"/>
  <c r="Z1946" i="1"/>
  <c r="Y1946" i="1"/>
  <c r="X1942" i="1"/>
  <c r="Z1942" i="1"/>
  <c r="Y1942" i="1"/>
  <c r="X1938" i="1"/>
  <c r="Z1938" i="1"/>
  <c r="Y1938" i="1"/>
  <c r="X1934" i="1"/>
  <c r="Z1934" i="1"/>
  <c r="Y1934" i="1"/>
  <c r="X1930" i="1"/>
  <c r="Z1930" i="1"/>
  <c r="Y1930" i="1"/>
  <c r="X1926" i="1"/>
  <c r="Z1926" i="1"/>
  <c r="Y1926" i="1"/>
  <c r="X1922" i="1"/>
  <c r="Z1922" i="1"/>
  <c r="Y1922" i="1"/>
  <c r="X1918" i="1"/>
  <c r="Z1918" i="1"/>
  <c r="Y1918" i="1"/>
  <c r="X1914" i="1"/>
  <c r="Z1914" i="1"/>
  <c r="Y1914" i="1"/>
  <c r="X1910" i="1"/>
  <c r="Z1910" i="1"/>
  <c r="Y1910" i="1"/>
  <c r="X1906" i="1"/>
  <c r="Z1906" i="1"/>
  <c r="Y1906" i="1"/>
  <c r="X1902" i="1"/>
  <c r="Z1902" i="1"/>
  <c r="Y1902" i="1"/>
  <c r="X1898" i="1"/>
  <c r="Z1898" i="1"/>
  <c r="Y1898" i="1"/>
  <c r="X1894" i="1"/>
  <c r="Z1894" i="1"/>
  <c r="Y1894" i="1"/>
  <c r="X1890" i="1"/>
  <c r="Z1890" i="1"/>
  <c r="Y1890" i="1"/>
  <c r="X1886" i="1"/>
  <c r="Z1886" i="1"/>
  <c r="Y1886" i="1"/>
  <c r="X1882" i="1"/>
  <c r="Z1882" i="1"/>
  <c r="Y1882" i="1"/>
  <c r="X1878" i="1"/>
  <c r="Z1878" i="1"/>
  <c r="Y1878" i="1"/>
  <c r="X1874" i="1"/>
  <c r="Z1874" i="1"/>
  <c r="Y1874" i="1"/>
  <c r="X1861" i="1"/>
  <c r="Z1861" i="1"/>
  <c r="Y1861" i="1"/>
  <c r="X1857" i="1"/>
  <c r="Z1857" i="1"/>
  <c r="Y1857" i="1"/>
  <c r="X1853" i="1"/>
  <c r="Z1853" i="1"/>
  <c r="Y1853" i="1"/>
  <c r="X1849" i="1"/>
  <c r="Z1849" i="1"/>
  <c r="Y1849" i="1"/>
  <c r="X1845" i="1"/>
  <c r="Z1845" i="1"/>
  <c r="Y1845" i="1"/>
  <c r="X1841" i="1"/>
  <c r="Z1841" i="1"/>
  <c r="Y1841" i="1"/>
  <c r="X1837" i="1"/>
  <c r="Z1837" i="1"/>
  <c r="Y1837" i="1"/>
  <c r="X1833" i="1"/>
  <c r="Z1833" i="1"/>
  <c r="Y1833" i="1"/>
  <c r="X1829" i="1"/>
  <c r="Z1829" i="1"/>
  <c r="Y1829" i="1"/>
  <c r="X1825" i="1"/>
  <c r="Z1825" i="1"/>
  <c r="Y1825" i="1"/>
  <c r="X1821" i="1"/>
  <c r="Z1821" i="1"/>
  <c r="Y1821" i="1"/>
  <c r="X1817" i="1"/>
  <c r="Z1817" i="1"/>
  <c r="Y1817" i="1"/>
  <c r="X1813" i="1"/>
  <c r="Z1813" i="1"/>
  <c r="Y1813" i="1"/>
  <c r="X1809" i="1"/>
  <c r="Z1809" i="1"/>
  <c r="Y1809" i="1"/>
  <c r="X1805" i="1"/>
  <c r="Z1805" i="1"/>
  <c r="Y1805" i="1"/>
  <c r="X1802" i="1"/>
  <c r="Z1802" i="1"/>
  <c r="Y1802" i="1"/>
  <c r="X1798" i="1"/>
  <c r="Z1798" i="1"/>
  <c r="Y1798" i="1"/>
  <c r="X1795" i="1"/>
  <c r="Z1795" i="1"/>
  <c r="Y1795" i="1"/>
  <c r="X1791" i="1"/>
  <c r="Z1791" i="1"/>
  <c r="Y1791" i="1"/>
  <c r="X1787" i="1"/>
  <c r="Z1787" i="1"/>
  <c r="Y1787" i="1"/>
  <c r="X1783" i="1"/>
  <c r="Z1783" i="1"/>
  <c r="Y1783" i="1"/>
  <c r="X1779" i="1"/>
  <c r="Z1779" i="1"/>
  <c r="Y1779" i="1"/>
  <c r="X1775" i="1"/>
  <c r="Z1775" i="1"/>
  <c r="Y1775" i="1"/>
  <c r="X1768" i="1"/>
  <c r="Z1768" i="1"/>
  <c r="Y1768" i="1"/>
  <c r="X1765" i="1"/>
  <c r="Z1765" i="1"/>
  <c r="Y1765" i="1"/>
  <c r="X1761" i="1"/>
  <c r="Z1761" i="1"/>
  <c r="Y1761" i="1"/>
  <c r="X1757" i="1"/>
  <c r="Z1757" i="1"/>
  <c r="Y1757" i="1"/>
  <c r="X1746" i="1"/>
  <c r="Z1746" i="1"/>
  <c r="Y1746" i="1"/>
  <c r="X1739" i="1"/>
  <c r="Z1739" i="1"/>
  <c r="Y1739" i="1"/>
  <c r="X1735" i="1"/>
  <c r="Z1735" i="1"/>
  <c r="Y1735" i="1"/>
  <c r="X1731" i="1"/>
  <c r="Z1731" i="1"/>
  <c r="Y1731" i="1"/>
  <c r="X1727" i="1"/>
  <c r="Z1727" i="1"/>
  <c r="Y1727" i="1"/>
  <c r="X1723" i="1"/>
  <c r="Z1723" i="1"/>
  <c r="Y1723" i="1"/>
  <c r="X1719" i="1"/>
  <c r="Z1719" i="1"/>
  <c r="Y1719" i="1"/>
  <c r="X1717" i="1"/>
  <c r="Z1717" i="1"/>
  <c r="Y1717" i="1"/>
  <c r="X1713" i="1"/>
  <c r="Z1713" i="1"/>
  <c r="Y1713" i="1"/>
  <c r="X1709" i="1"/>
  <c r="Z1709" i="1"/>
  <c r="Y1709" i="1"/>
  <c r="X1705" i="1"/>
  <c r="Z1705" i="1"/>
  <c r="Y1705" i="1"/>
  <c r="X1701" i="1"/>
  <c r="Z1701" i="1"/>
  <c r="Y1701" i="1"/>
  <c r="X1697" i="1"/>
  <c r="Z1697" i="1"/>
  <c r="Y1697" i="1"/>
  <c r="X1693" i="1"/>
  <c r="Z1693" i="1"/>
  <c r="Y1693" i="1"/>
  <c r="X1689" i="1"/>
  <c r="Z1689" i="1"/>
  <c r="Y1689" i="1"/>
  <c r="X1685" i="1"/>
  <c r="Z1685" i="1"/>
  <c r="Y1685" i="1"/>
  <c r="X1681" i="1"/>
  <c r="Z1681" i="1"/>
  <c r="Y1681" i="1"/>
  <c r="X1677" i="1"/>
  <c r="Z1677" i="1"/>
  <c r="Y1677" i="1"/>
  <c r="X1671" i="1"/>
  <c r="Z1671" i="1"/>
  <c r="Y1671" i="1"/>
  <c r="X1667" i="1"/>
  <c r="Z1667" i="1"/>
  <c r="Y1667" i="1"/>
  <c r="X1663" i="1"/>
  <c r="Z1663" i="1"/>
  <c r="Y1663" i="1"/>
  <c r="X1659" i="1"/>
  <c r="Z1659" i="1"/>
  <c r="Y1659" i="1"/>
  <c r="X1655" i="1"/>
  <c r="Z1655" i="1"/>
  <c r="Y1655" i="1"/>
  <c r="X1651" i="1"/>
  <c r="Z1651" i="1"/>
  <c r="Y1651" i="1"/>
  <c r="X1647" i="1"/>
  <c r="Z1647" i="1"/>
  <c r="Y1647" i="1"/>
  <c r="X1643" i="1"/>
  <c r="Z1643" i="1"/>
  <c r="Y1643" i="1"/>
  <c r="X1641" i="1"/>
  <c r="Z1641" i="1"/>
  <c r="Y1641" i="1"/>
  <c r="X1637" i="1"/>
  <c r="Z1637" i="1"/>
  <c r="Y1637" i="1"/>
  <c r="X1626" i="1"/>
  <c r="Z1626" i="1"/>
  <c r="Y1626" i="1"/>
  <c r="X1625" i="1"/>
  <c r="Y1625" i="1"/>
  <c r="Z1625" i="1"/>
  <c r="X1621" i="1"/>
  <c r="Y1621" i="1"/>
  <c r="Z1621" i="1"/>
  <c r="X1617" i="1"/>
  <c r="Y1617" i="1"/>
  <c r="Z1617" i="1"/>
  <c r="X1613" i="1"/>
  <c r="Y1613" i="1"/>
  <c r="Z1613" i="1"/>
  <c r="X1609" i="1"/>
  <c r="Y1609" i="1"/>
  <c r="Z1609" i="1"/>
  <c r="X1605" i="1"/>
  <c r="Y1605" i="1"/>
  <c r="Z1605" i="1"/>
  <c r="X1601" i="1"/>
  <c r="Y1601" i="1"/>
  <c r="Z1601" i="1"/>
  <c r="X1597" i="1"/>
  <c r="Y1597" i="1"/>
  <c r="Z1597" i="1"/>
  <c r="X1593" i="1"/>
  <c r="Y1593" i="1"/>
  <c r="Z1593" i="1"/>
  <c r="X1589" i="1"/>
  <c r="Y1589" i="1"/>
  <c r="Z1589" i="1"/>
  <c r="X1585" i="1"/>
  <c r="Y1585" i="1"/>
  <c r="Z1585" i="1"/>
  <c r="X1581" i="1"/>
  <c r="Y1581" i="1"/>
  <c r="Z1581" i="1"/>
  <c r="X1577" i="1"/>
  <c r="Y1577" i="1"/>
  <c r="Z1577" i="1"/>
  <c r="X1573" i="1"/>
  <c r="Y1573" i="1"/>
  <c r="Z1573" i="1"/>
  <c r="X1566" i="1"/>
  <c r="Y1566" i="1"/>
  <c r="Z1566" i="1"/>
  <c r="X1563" i="1"/>
  <c r="Y1563" i="1"/>
  <c r="Z1563" i="1"/>
  <c r="X1561" i="1"/>
  <c r="Y1561" i="1"/>
  <c r="Z1561" i="1"/>
  <c r="X1557" i="1"/>
  <c r="Y1557" i="1"/>
  <c r="Z1557" i="1"/>
  <c r="X1553" i="1"/>
  <c r="Y1553" i="1"/>
  <c r="Z1553" i="1"/>
  <c r="X1549" i="1"/>
  <c r="Y1549" i="1"/>
  <c r="Z1549" i="1"/>
  <c r="X1545" i="1"/>
  <c r="Y1545" i="1"/>
  <c r="Z1545" i="1"/>
  <c r="X1541" i="1"/>
  <c r="Y1541" i="1"/>
  <c r="Z1541" i="1"/>
  <c r="X1537" i="1"/>
  <c r="Y1537" i="1"/>
  <c r="Z1537" i="1"/>
  <c r="X1533" i="1"/>
  <c r="Y1533" i="1"/>
  <c r="Z1533" i="1"/>
  <c r="X1529" i="1"/>
  <c r="Y1529" i="1"/>
  <c r="Z1529" i="1"/>
  <c r="X1527" i="1"/>
  <c r="Y1527" i="1"/>
  <c r="Z1527" i="1"/>
  <c r="X1524" i="1"/>
  <c r="Y1524" i="1"/>
  <c r="Z1524" i="1"/>
  <c r="X1515" i="1"/>
  <c r="Y1515" i="1"/>
  <c r="Z1515" i="1"/>
  <c r="X1512" i="1"/>
  <c r="Y1512" i="1"/>
  <c r="Z1512" i="1"/>
  <c r="X1508" i="1"/>
  <c r="Y1508" i="1"/>
  <c r="Z1508" i="1"/>
  <c r="X1504" i="1"/>
  <c r="Y1504" i="1"/>
  <c r="Z1504" i="1"/>
  <c r="X1500" i="1"/>
  <c r="Y1500" i="1"/>
  <c r="Z1500" i="1"/>
  <c r="X1496" i="1"/>
  <c r="Y1496" i="1"/>
  <c r="Z1496" i="1"/>
  <c r="X1492" i="1"/>
  <c r="Y1492" i="1"/>
  <c r="Z1492" i="1"/>
  <c r="X1489" i="1"/>
  <c r="Y1489" i="1"/>
  <c r="Z1489" i="1"/>
  <c r="X1485" i="1"/>
  <c r="Y1485" i="1"/>
  <c r="Z1485" i="1"/>
  <c r="X1478" i="1"/>
  <c r="Y1478" i="1"/>
  <c r="Z1478" i="1"/>
  <c r="X1474" i="1"/>
  <c r="Y1474" i="1"/>
  <c r="Z1474" i="1"/>
  <c r="X1470" i="1"/>
  <c r="Y1470" i="1"/>
  <c r="Z1470" i="1"/>
  <c r="X1466" i="1"/>
  <c r="Y1466" i="1"/>
  <c r="Z1466" i="1"/>
  <c r="X1462" i="1"/>
  <c r="Y1462" i="1"/>
  <c r="Z1462" i="1"/>
  <c r="X1458" i="1"/>
  <c r="Y1458" i="1"/>
  <c r="Z1458" i="1"/>
  <c r="X1454" i="1"/>
  <c r="Y1454" i="1"/>
  <c r="Z1454" i="1"/>
  <c r="X1450" i="1"/>
  <c r="Y1450" i="1"/>
  <c r="Z1450" i="1"/>
  <c r="X1446" i="1"/>
  <c r="Y1446" i="1"/>
  <c r="Z1446" i="1"/>
  <c r="X1442" i="1"/>
  <c r="Y1442" i="1"/>
  <c r="Z1442" i="1"/>
  <c r="X1435" i="1"/>
  <c r="Y1435" i="1"/>
  <c r="Z1435" i="1"/>
  <c r="X1431" i="1"/>
  <c r="Y1431" i="1"/>
  <c r="Z1431" i="1"/>
  <c r="X1427" i="1"/>
  <c r="Y1427" i="1"/>
  <c r="Z1427" i="1"/>
  <c r="X1423" i="1"/>
  <c r="Y1423" i="1"/>
  <c r="Z1423" i="1"/>
  <c r="X1419" i="1"/>
  <c r="Y1419" i="1"/>
  <c r="Z1419" i="1"/>
  <c r="X1415" i="1"/>
  <c r="Y1415" i="1"/>
  <c r="Z1415" i="1"/>
  <c r="X1411" i="1"/>
  <c r="Y1411" i="1"/>
  <c r="Z1411" i="1"/>
  <c r="X1407" i="1"/>
  <c r="Y1407" i="1"/>
  <c r="Z1407" i="1"/>
  <c r="X1404" i="1"/>
  <c r="Y1404" i="1"/>
  <c r="Z1404" i="1"/>
  <c r="X1400" i="1"/>
  <c r="Y1400" i="1"/>
  <c r="Z1400" i="1"/>
  <c r="X1395" i="1"/>
  <c r="Y1395" i="1"/>
  <c r="Z1395" i="1"/>
  <c r="X1392" i="1"/>
  <c r="Y1392" i="1"/>
  <c r="Z1392" i="1"/>
  <c r="X1389" i="1"/>
  <c r="Y1389" i="1"/>
  <c r="Z1389" i="1"/>
  <c r="X1385" i="1"/>
  <c r="Y1385" i="1"/>
  <c r="Z1385" i="1"/>
  <c r="X1381" i="1"/>
  <c r="Y1381" i="1"/>
  <c r="Z1381" i="1"/>
  <c r="X1377" i="1"/>
  <c r="Y1377" i="1"/>
  <c r="Z1377" i="1"/>
  <c r="X1373" i="1"/>
  <c r="Y1373" i="1"/>
  <c r="Z1373" i="1"/>
  <c r="X1369" i="1"/>
  <c r="Y1369" i="1"/>
  <c r="Z1369" i="1"/>
  <c r="X1365" i="1"/>
  <c r="Y1365" i="1"/>
  <c r="Z1365" i="1"/>
  <c r="X1361" i="1"/>
  <c r="Y1361" i="1"/>
  <c r="Z1361" i="1"/>
  <c r="X1357" i="1"/>
  <c r="Y1357" i="1"/>
  <c r="Z1357" i="1"/>
  <c r="X1353" i="1"/>
  <c r="Y1353" i="1"/>
  <c r="Z1353" i="1"/>
  <c r="X1349" i="1"/>
  <c r="Y1349" i="1"/>
  <c r="Z1349" i="1"/>
  <c r="X1345" i="1"/>
  <c r="Y1345" i="1"/>
  <c r="Z1345" i="1"/>
  <c r="X1341" i="1"/>
  <c r="Y1341" i="1"/>
  <c r="Z1341" i="1"/>
  <c r="X1337" i="1"/>
  <c r="Y1337" i="1"/>
  <c r="Z1337" i="1"/>
  <c r="X1333" i="1"/>
  <c r="Y1333" i="1"/>
  <c r="Z1333" i="1"/>
  <c r="X1331" i="1"/>
  <c r="Y1331" i="1"/>
  <c r="Z1331" i="1"/>
  <c r="X1327" i="1"/>
  <c r="Y1327" i="1"/>
  <c r="Z1327" i="1"/>
  <c r="X1323" i="1"/>
  <c r="Y1323" i="1"/>
  <c r="Z1323" i="1"/>
  <c r="X1319" i="1"/>
  <c r="Y1319" i="1"/>
  <c r="Z1319" i="1"/>
  <c r="X1316" i="1"/>
  <c r="Y1316" i="1"/>
  <c r="Z1316" i="1"/>
  <c r="X1312" i="1"/>
  <c r="Y1312" i="1"/>
  <c r="Z1312" i="1"/>
  <c r="X1308" i="1"/>
  <c r="Y1308" i="1"/>
  <c r="Z1308" i="1"/>
  <c r="X1304" i="1"/>
  <c r="Y1304" i="1"/>
  <c r="Z1304" i="1"/>
  <c r="X1298" i="1"/>
  <c r="Y1298" i="1"/>
  <c r="Z1298" i="1"/>
  <c r="X1294" i="1"/>
  <c r="Y1294" i="1"/>
  <c r="Z1294" i="1"/>
  <c r="X1290" i="1"/>
  <c r="Y1290" i="1"/>
  <c r="Z1290" i="1"/>
  <c r="X1286" i="1"/>
  <c r="Y1286" i="1"/>
  <c r="Z1286" i="1"/>
  <c r="X1282" i="1"/>
  <c r="Y1282" i="1"/>
  <c r="Z1282" i="1"/>
  <c r="X1278" i="1"/>
  <c r="Y1278" i="1"/>
  <c r="Z1278" i="1"/>
  <c r="X1275" i="1"/>
  <c r="Y1275" i="1"/>
  <c r="Z1275" i="1"/>
  <c r="X1271" i="1"/>
  <c r="Y1271" i="1"/>
  <c r="Z1271" i="1"/>
  <c r="X1266" i="1"/>
  <c r="Y1266" i="1"/>
  <c r="Z1266" i="1"/>
  <c r="X1263" i="1"/>
  <c r="Y1263" i="1"/>
  <c r="Z1263" i="1"/>
  <c r="X1259" i="1"/>
  <c r="Y1259" i="1"/>
  <c r="Z1259" i="1"/>
  <c r="X1256" i="1"/>
  <c r="Y1256" i="1"/>
  <c r="Z1256" i="1"/>
  <c r="X1252" i="1"/>
  <c r="Y1252" i="1"/>
  <c r="Z1252" i="1"/>
  <c r="X1248" i="1"/>
  <c r="Y1248" i="1"/>
  <c r="Z1248" i="1"/>
  <c r="X1244" i="1"/>
  <c r="Y1244" i="1"/>
  <c r="Z1244" i="1"/>
  <c r="X1240" i="1"/>
  <c r="Y1240" i="1"/>
  <c r="Z1240" i="1"/>
  <c r="X1236" i="1"/>
  <c r="Y1236" i="1"/>
  <c r="Z1236" i="1"/>
  <c r="X1232" i="1"/>
  <c r="Y1232" i="1"/>
  <c r="Z1232" i="1"/>
  <c r="X1228" i="1"/>
  <c r="Y1228" i="1"/>
  <c r="Z1228" i="1"/>
  <c r="X1224" i="1"/>
  <c r="Y1224" i="1"/>
  <c r="Z1224" i="1"/>
  <c r="X1217" i="1"/>
  <c r="Y1217" i="1"/>
  <c r="Z1217" i="1"/>
  <c r="X1215" i="1"/>
  <c r="Y1215" i="1"/>
  <c r="Z1215" i="1"/>
  <c r="X1212" i="1"/>
  <c r="Y1212" i="1"/>
  <c r="Z1212" i="1"/>
  <c r="X1208" i="1"/>
  <c r="Y1208" i="1"/>
  <c r="Z1208" i="1"/>
  <c r="X1204" i="1"/>
  <c r="Y1204" i="1"/>
  <c r="Z1204" i="1"/>
  <c r="X1200" i="1"/>
  <c r="Y1200" i="1"/>
  <c r="Z1200" i="1"/>
  <c r="X1196" i="1"/>
  <c r="Y1196" i="1"/>
  <c r="Z1196" i="1"/>
  <c r="X1192" i="1"/>
  <c r="Y1192" i="1"/>
  <c r="Z1192" i="1"/>
  <c r="X1188" i="1"/>
  <c r="Y1188" i="1"/>
  <c r="Z1188" i="1"/>
  <c r="X1184" i="1"/>
  <c r="Y1184" i="1"/>
  <c r="Z1184" i="1"/>
  <c r="X1180" i="1"/>
  <c r="Y1180" i="1"/>
  <c r="Z1180" i="1"/>
  <c r="X1176" i="1"/>
  <c r="Y1176" i="1"/>
  <c r="Z1176" i="1"/>
  <c r="X1172" i="1"/>
  <c r="Y1172" i="1"/>
  <c r="Z1172" i="1"/>
  <c r="X1168" i="1"/>
  <c r="Y1168" i="1"/>
  <c r="Z1168" i="1"/>
  <c r="X1164" i="1"/>
  <c r="Y1164" i="1"/>
  <c r="Z1164" i="1"/>
  <c r="X1160" i="1"/>
  <c r="Y1160" i="1"/>
  <c r="Z1160" i="1"/>
  <c r="X1156" i="1"/>
  <c r="Y1156" i="1"/>
  <c r="Z1156" i="1"/>
  <c r="X1152" i="1"/>
  <c r="Y1152" i="1"/>
  <c r="Z1152" i="1"/>
  <c r="X1148" i="1"/>
  <c r="Y1148" i="1"/>
  <c r="Z1148" i="1"/>
  <c r="X1144" i="1"/>
  <c r="Y1144" i="1"/>
  <c r="Z1144" i="1"/>
  <c r="X1140" i="1"/>
  <c r="Y1140" i="1"/>
  <c r="Z1140" i="1"/>
  <c r="X1136" i="1"/>
  <c r="Y1136" i="1"/>
  <c r="Z1136" i="1"/>
  <c r="X1130" i="1"/>
  <c r="Y1130" i="1"/>
  <c r="Z1130" i="1"/>
  <c r="X1126" i="1"/>
  <c r="Y1126" i="1"/>
  <c r="Z1126" i="1"/>
  <c r="X1123" i="1"/>
  <c r="Y1123" i="1"/>
  <c r="Z1123" i="1"/>
  <c r="X1120" i="1"/>
  <c r="Y1120" i="1"/>
  <c r="Z1120" i="1"/>
  <c r="X1117" i="1"/>
  <c r="Y1117" i="1"/>
  <c r="Z1117" i="1"/>
  <c r="X1113" i="1"/>
  <c r="Y1113" i="1"/>
  <c r="Z1113" i="1"/>
  <c r="X1109" i="1"/>
  <c r="Y1109" i="1"/>
  <c r="Z1109" i="1"/>
  <c r="X1105" i="1"/>
  <c r="Y1105" i="1"/>
  <c r="Z1105" i="1"/>
  <c r="X1101" i="1"/>
  <c r="Y1101" i="1"/>
  <c r="Z1101" i="1"/>
  <c r="X1097" i="1"/>
  <c r="Y1097" i="1"/>
  <c r="Z1097" i="1"/>
  <c r="X1093" i="1"/>
  <c r="Y1093" i="1"/>
  <c r="Z1093" i="1"/>
  <c r="X1089" i="1"/>
  <c r="Y1089" i="1"/>
  <c r="Z1089" i="1"/>
  <c r="X1085" i="1"/>
  <c r="Y1085" i="1"/>
  <c r="Z1085" i="1"/>
  <c r="X1081" i="1"/>
  <c r="Y1081" i="1"/>
  <c r="Z1081" i="1"/>
  <c r="X1077" i="1"/>
  <c r="Y1077" i="1"/>
  <c r="Z1077" i="1"/>
  <c r="X1073" i="1"/>
  <c r="Y1073" i="1"/>
  <c r="Z1073" i="1"/>
  <c r="X1069" i="1"/>
  <c r="Y1069" i="1"/>
  <c r="Z1069" i="1"/>
  <c r="X1065" i="1"/>
  <c r="Y1065" i="1"/>
  <c r="Z1065" i="1"/>
  <c r="X1062" i="1"/>
  <c r="Y1062" i="1"/>
  <c r="Z1062" i="1"/>
  <c r="X1060" i="1"/>
  <c r="Y1060" i="1"/>
  <c r="Z1060" i="1"/>
  <c r="X1056" i="1"/>
  <c r="Y1056" i="1"/>
  <c r="Z1056" i="1"/>
  <c r="X1052" i="1"/>
  <c r="Y1052" i="1"/>
  <c r="Z1052" i="1"/>
  <c r="X1048" i="1"/>
  <c r="Y1048" i="1"/>
  <c r="Z1048" i="1"/>
  <c r="X1044" i="1"/>
  <c r="Y1044" i="1"/>
  <c r="Z1044" i="1"/>
  <c r="X1040" i="1"/>
  <c r="Y1040" i="1"/>
  <c r="Z1040" i="1"/>
  <c r="X1036" i="1"/>
  <c r="Y1036" i="1"/>
  <c r="Z1036" i="1"/>
  <c r="X1032" i="1"/>
  <c r="Y1032" i="1"/>
  <c r="Z1032" i="1"/>
  <c r="X1030" i="1"/>
  <c r="Y1030" i="1"/>
  <c r="Z1030" i="1"/>
  <c r="X1027" i="1"/>
  <c r="Y1027" i="1"/>
  <c r="Z1027" i="1"/>
  <c r="X1023" i="1"/>
  <c r="Y1023" i="1"/>
  <c r="Z1023" i="1"/>
  <c r="X1019" i="1"/>
  <c r="Y1019" i="1"/>
  <c r="Z1019" i="1"/>
  <c r="X1015" i="1"/>
  <c r="Y1015" i="1"/>
  <c r="Z1015" i="1"/>
  <c r="X1011" i="1"/>
  <c r="Y1011" i="1"/>
  <c r="Z1011" i="1"/>
  <c r="X1007" i="1"/>
  <c r="Y1007" i="1"/>
  <c r="Z1007" i="1"/>
  <c r="X1003" i="1"/>
  <c r="Y1003" i="1"/>
  <c r="X1000" i="1"/>
  <c r="Y1000" i="1"/>
  <c r="Z1000" i="1"/>
  <c r="X996" i="1"/>
  <c r="Y996" i="1"/>
  <c r="Z996" i="1"/>
  <c r="X992" i="1"/>
  <c r="Y992" i="1"/>
  <c r="Z992" i="1"/>
  <c r="X988" i="1"/>
  <c r="Y988" i="1"/>
  <c r="Z988" i="1"/>
  <c r="X984" i="1"/>
  <c r="Y984" i="1"/>
  <c r="Z984" i="1"/>
  <c r="X982" i="1"/>
  <c r="Y982" i="1"/>
  <c r="Z982" i="1"/>
  <c r="X978" i="1"/>
  <c r="Y978" i="1"/>
  <c r="Z978" i="1"/>
  <c r="X976" i="1"/>
  <c r="Y976" i="1"/>
  <c r="Z976" i="1"/>
  <c r="X972" i="1"/>
  <c r="Y972" i="1"/>
  <c r="Z972" i="1"/>
  <c r="X968" i="1"/>
  <c r="Y968" i="1"/>
  <c r="Z968" i="1"/>
  <c r="X964" i="1"/>
  <c r="Y964" i="1"/>
  <c r="Z964" i="1"/>
  <c r="X960" i="1"/>
  <c r="Y960" i="1"/>
  <c r="Z960" i="1"/>
  <c r="X956" i="1"/>
  <c r="Y956" i="1"/>
  <c r="Z956" i="1"/>
  <c r="X952" i="1"/>
  <c r="Y952" i="1"/>
  <c r="Z952" i="1"/>
  <c r="X948" i="1"/>
  <c r="Z948" i="1"/>
  <c r="Y948" i="1"/>
  <c r="X944" i="1"/>
  <c r="Z944" i="1"/>
  <c r="Y944" i="1"/>
  <c r="X940" i="1"/>
  <c r="Z940" i="1"/>
  <c r="Y940" i="1"/>
  <c r="X936" i="1"/>
  <c r="Z936" i="1"/>
  <c r="Y936" i="1"/>
  <c r="X932" i="1"/>
  <c r="Z932" i="1"/>
  <c r="Y932" i="1"/>
  <c r="X928" i="1"/>
  <c r="Z928" i="1"/>
  <c r="Y928" i="1"/>
  <c r="X924" i="1"/>
  <c r="Z924" i="1"/>
  <c r="Y924" i="1"/>
  <c r="X920" i="1"/>
  <c r="Z920" i="1"/>
  <c r="Y920" i="1"/>
  <c r="X916" i="1"/>
  <c r="Z916" i="1"/>
  <c r="Y916" i="1"/>
  <c r="X912" i="1"/>
  <c r="Z912" i="1"/>
  <c r="Y912" i="1"/>
  <c r="X908" i="1"/>
  <c r="Z908" i="1"/>
  <c r="Y908" i="1"/>
  <c r="X904" i="1"/>
  <c r="Z904" i="1"/>
  <c r="Y904" i="1"/>
  <c r="X900" i="1"/>
  <c r="Z900" i="1"/>
  <c r="Y900" i="1"/>
  <c r="X896" i="1"/>
  <c r="Z896" i="1"/>
  <c r="Y896" i="1"/>
  <c r="X892" i="1"/>
  <c r="Z892" i="1"/>
  <c r="Y892" i="1"/>
  <c r="X888" i="1"/>
  <c r="Z888" i="1"/>
  <c r="Y888" i="1"/>
  <c r="X884" i="1"/>
  <c r="Z884" i="1"/>
  <c r="Y884" i="1"/>
  <c r="X880" i="1"/>
  <c r="Z880" i="1"/>
  <c r="Y880" i="1"/>
  <c r="X876" i="1"/>
  <c r="Z876" i="1"/>
  <c r="Y876" i="1"/>
  <c r="X872" i="1"/>
  <c r="Z872" i="1"/>
  <c r="Y872" i="1"/>
  <c r="X868" i="1"/>
  <c r="Z868" i="1"/>
  <c r="Y868" i="1"/>
  <c r="X864" i="1"/>
  <c r="Z864" i="1"/>
  <c r="Y864" i="1"/>
  <c r="X860" i="1"/>
  <c r="Z860" i="1"/>
  <c r="Y860" i="1"/>
  <c r="X856" i="1"/>
  <c r="Z856" i="1"/>
  <c r="Y856" i="1"/>
  <c r="X852" i="1"/>
  <c r="Z852" i="1"/>
  <c r="Y852" i="1"/>
  <c r="X848" i="1"/>
  <c r="Z848" i="1"/>
  <c r="Y848" i="1"/>
  <c r="X844" i="1"/>
  <c r="Z844" i="1"/>
  <c r="Y844" i="1"/>
  <c r="X840" i="1"/>
  <c r="Z840" i="1"/>
  <c r="Y840" i="1"/>
  <c r="X836" i="1"/>
  <c r="Z836" i="1"/>
  <c r="Y836" i="1"/>
  <c r="X832" i="1"/>
  <c r="Z832" i="1"/>
  <c r="Y832" i="1"/>
  <c r="X828" i="1"/>
  <c r="Z828" i="1"/>
  <c r="Y828" i="1"/>
  <c r="X824" i="1"/>
  <c r="Z824" i="1"/>
  <c r="Y824" i="1"/>
  <c r="X820" i="1"/>
  <c r="Z820" i="1"/>
  <c r="Y820" i="1"/>
  <c r="X816" i="1"/>
  <c r="Z816" i="1"/>
  <c r="Y816" i="1"/>
  <c r="X812" i="1"/>
  <c r="Z812" i="1"/>
  <c r="Y812" i="1"/>
  <c r="X808" i="1"/>
  <c r="Z808" i="1"/>
  <c r="Y808" i="1"/>
  <c r="X804" i="1"/>
  <c r="Z804" i="1"/>
  <c r="Y804" i="1"/>
  <c r="X800" i="1"/>
  <c r="Z800" i="1"/>
  <c r="Y800" i="1"/>
  <c r="X796" i="1"/>
  <c r="Z796" i="1"/>
  <c r="Y796" i="1"/>
  <c r="X792" i="1"/>
  <c r="Z792" i="1"/>
  <c r="Y792" i="1"/>
  <c r="X788" i="1"/>
  <c r="Z788" i="1"/>
  <c r="Y788" i="1"/>
  <c r="X784" i="1"/>
  <c r="Z784" i="1"/>
  <c r="Y784" i="1"/>
  <c r="X780" i="1"/>
  <c r="Z780" i="1"/>
  <c r="Y780" i="1"/>
  <c r="X776" i="1"/>
  <c r="Z776" i="1"/>
  <c r="Y776" i="1"/>
  <c r="X772" i="1"/>
  <c r="Z772" i="1"/>
  <c r="Y772" i="1"/>
  <c r="X768" i="1"/>
  <c r="Z768" i="1"/>
  <c r="Y768" i="1"/>
  <c r="X2236" i="1"/>
  <c r="Y2236" i="1"/>
  <c r="Z2236" i="1"/>
  <c r="X2224" i="1"/>
  <c r="Y2224" i="1"/>
  <c r="Z2224" i="1"/>
  <c r="X2212" i="1"/>
  <c r="Y2212" i="1"/>
  <c r="Z2212" i="1"/>
  <c r="X2200" i="1"/>
  <c r="Y2200" i="1"/>
  <c r="Z2200" i="1"/>
  <c r="X2196" i="1"/>
  <c r="Y2196" i="1"/>
  <c r="Z2196" i="1"/>
  <c r="X2184" i="1"/>
  <c r="Y2184" i="1"/>
  <c r="Z2184" i="1"/>
  <c r="X2172" i="1"/>
  <c r="Y2172" i="1"/>
  <c r="Z2172" i="1"/>
  <c r="X2160" i="1"/>
  <c r="Y2160" i="1"/>
  <c r="Z2160" i="1"/>
  <c r="X2148" i="1"/>
  <c r="Y2148" i="1"/>
  <c r="Z2148" i="1"/>
  <c r="X2136" i="1"/>
  <c r="Y2136" i="1"/>
  <c r="Z2136" i="1"/>
  <c r="X2124" i="1"/>
  <c r="Y2124" i="1"/>
  <c r="Z2124" i="1"/>
  <c r="X2116" i="1"/>
  <c r="Y2116" i="1"/>
  <c r="Z2116" i="1"/>
  <c r="X2112" i="1"/>
  <c r="Y2112" i="1"/>
  <c r="Z2112" i="1"/>
  <c r="X2108" i="1"/>
  <c r="Y2108" i="1"/>
  <c r="Z2108" i="1"/>
  <c r="X2104" i="1"/>
  <c r="Y2104" i="1"/>
  <c r="Z2104" i="1"/>
  <c r="X2100" i="1"/>
  <c r="Y2100" i="1"/>
  <c r="Z2100" i="1"/>
  <c r="X2096" i="1"/>
  <c r="Y2096" i="1"/>
  <c r="Z2096" i="1"/>
  <c r="X2092" i="1"/>
  <c r="Y2092" i="1"/>
  <c r="Z2092" i="1"/>
  <c r="X2088" i="1"/>
  <c r="Y2088" i="1"/>
  <c r="Z2088" i="1"/>
  <c r="X2084" i="1"/>
  <c r="Y2084" i="1"/>
  <c r="Z2084" i="1"/>
  <c r="X2080" i="1"/>
  <c r="Y2080" i="1"/>
  <c r="Z2080" i="1"/>
  <c r="X2076" i="1"/>
  <c r="Y2076" i="1"/>
  <c r="Z2076" i="1"/>
  <c r="X2072" i="1"/>
  <c r="Y2072" i="1"/>
  <c r="Z2072" i="1"/>
  <c r="X2068" i="1"/>
  <c r="Y2068" i="1"/>
  <c r="Z2068" i="1"/>
  <c r="X2064" i="1"/>
  <c r="Y2064" i="1"/>
  <c r="Z2064" i="1"/>
  <c r="X2060" i="1"/>
  <c r="Y2060" i="1"/>
  <c r="Z2060" i="1"/>
  <c r="X2056" i="1"/>
  <c r="Y2056" i="1"/>
  <c r="Z2056" i="1"/>
  <c r="X2052" i="1"/>
  <c r="Y2052" i="1"/>
  <c r="Z2052" i="1"/>
  <c r="X2048" i="1"/>
  <c r="Y2048" i="1"/>
  <c r="Z2048" i="1"/>
  <c r="X2044" i="1"/>
  <c r="Y2044" i="1"/>
  <c r="Z2044" i="1"/>
  <c r="X2040" i="1"/>
  <c r="Y2040" i="1"/>
  <c r="Z2040" i="1"/>
  <c r="X2036" i="1"/>
  <c r="Y2036" i="1"/>
  <c r="Z2036" i="1"/>
  <c r="X2032" i="1"/>
  <c r="Y2032" i="1"/>
  <c r="Z2032" i="1"/>
  <c r="X2028" i="1"/>
  <c r="Y2028" i="1"/>
  <c r="Z2028" i="1"/>
  <c r="X2024" i="1"/>
  <c r="Y2024" i="1"/>
  <c r="Z2024" i="1"/>
  <c r="X2020" i="1"/>
  <c r="Y2020" i="1"/>
  <c r="Z2020" i="1"/>
  <c r="X2016" i="1"/>
  <c r="Y2016" i="1"/>
  <c r="Z2016" i="1"/>
  <c r="X2012" i="1"/>
  <c r="Y2012" i="1"/>
  <c r="Z2012" i="1"/>
  <c r="X2008" i="1"/>
  <c r="Y2008" i="1"/>
  <c r="Z2008" i="1"/>
  <c r="X2007" i="1"/>
  <c r="Y2007" i="1"/>
  <c r="Z2007" i="1"/>
  <c r="X2003" i="1"/>
  <c r="Y2003" i="1"/>
  <c r="Z2003" i="1"/>
  <c r="X1999" i="1"/>
  <c r="Y1999" i="1"/>
  <c r="Z1999" i="1"/>
  <c r="X1995" i="1"/>
  <c r="Y1995" i="1"/>
  <c r="Z1995" i="1"/>
  <c r="X1991" i="1"/>
  <c r="Y1991" i="1"/>
  <c r="Z1991" i="1"/>
  <c r="X1987" i="1"/>
  <c r="Y1987" i="1"/>
  <c r="Z1987" i="1"/>
  <c r="X1983" i="1"/>
  <c r="Y1983" i="1"/>
  <c r="Z1983" i="1"/>
  <c r="X1979" i="1"/>
  <c r="Y1979" i="1"/>
  <c r="Z1979" i="1"/>
  <c r="X1975" i="1"/>
  <c r="Y1975" i="1"/>
  <c r="Z1975" i="1"/>
  <c r="X1971" i="1"/>
  <c r="Y1971" i="1"/>
  <c r="Z1971" i="1"/>
  <c r="X1967" i="1"/>
  <c r="Y1967" i="1"/>
  <c r="Z1967" i="1"/>
  <c r="X1963" i="1"/>
  <c r="Y1963" i="1"/>
  <c r="Z1963" i="1"/>
  <c r="X1959" i="1"/>
  <c r="Y1959" i="1"/>
  <c r="Z1959" i="1"/>
  <c r="X1955" i="1"/>
  <c r="Y1955" i="1"/>
  <c r="Z1955" i="1"/>
  <c r="X1952" i="1"/>
  <c r="Y1952" i="1"/>
  <c r="Z1952" i="1"/>
  <c r="X1948" i="1"/>
  <c r="Y1948" i="1"/>
  <c r="Z1948" i="1"/>
  <c r="X1945" i="1"/>
  <c r="Y1945" i="1"/>
  <c r="Z1945" i="1"/>
  <c r="X1941" i="1"/>
  <c r="Y1941" i="1"/>
  <c r="Z1941" i="1"/>
  <c r="X1937" i="1"/>
  <c r="Y1937" i="1"/>
  <c r="Z1937" i="1"/>
  <c r="X1933" i="1"/>
  <c r="Y1933" i="1"/>
  <c r="Z1933" i="1"/>
  <c r="X1929" i="1"/>
  <c r="Y1929" i="1"/>
  <c r="Z1929" i="1"/>
  <c r="X1925" i="1"/>
  <c r="Y1925" i="1"/>
  <c r="Z1925" i="1"/>
  <c r="X1921" i="1"/>
  <c r="Y1921" i="1"/>
  <c r="Z1921" i="1"/>
  <c r="X1917" i="1"/>
  <c r="Y1917" i="1"/>
  <c r="Z1917" i="1"/>
  <c r="X1913" i="1"/>
  <c r="Y1913" i="1"/>
  <c r="Z1913" i="1"/>
  <c r="X1909" i="1"/>
  <c r="Y1909" i="1"/>
  <c r="Z1909" i="1"/>
  <c r="X1905" i="1"/>
  <c r="Y1905" i="1"/>
  <c r="Z1905" i="1"/>
  <c r="X1901" i="1"/>
  <c r="Y1901" i="1"/>
  <c r="Z1901" i="1"/>
  <c r="X1897" i="1"/>
  <c r="Y1897" i="1"/>
  <c r="Z1897" i="1"/>
  <c r="X1893" i="1"/>
  <c r="Y1893" i="1"/>
  <c r="Z1893" i="1"/>
  <c r="X1889" i="1"/>
  <c r="Y1889" i="1"/>
  <c r="Z1889" i="1"/>
  <c r="X1885" i="1"/>
  <c r="Y1885" i="1"/>
  <c r="Z1885" i="1"/>
  <c r="X1881" i="1"/>
  <c r="Y1881" i="1"/>
  <c r="Z1881" i="1"/>
  <c r="X1877" i="1"/>
  <c r="Y1877" i="1"/>
  <c r="Z1877" i="1"/>
  <c r="X1873" i="1"/>
  <c r="Y1873" i="1"/>
  <c r="Z1873" i="1"/>
  <c r="X1870" i="1"/>
  <c r="Y1870" i="1"/>
  <c r="Z1870" i="1"/>
  <c r="X1868" i="1"/>
  <c r="Y1868" i="1"/>
  <c r="Z1868" i="1"/>
  <c r="X1864" i="1"/>
  <c r="Y1864" i="1"/>
  <c r="Z1864" i="1"/>
  <c r="X1860" i="1"/>
  <c r="Y1860" i="1"/>
  <c r="Z1860" i="1"/>
  <c r="X1856" i="1"/>
  <c r="Y1856" i="1"/>
  <c r="Z1856" i="1"/>
  <c r="X1852" i="1"/>
  <c r="Y1852" i="1"/>
  <c r="Z1852" i="1"/>
  <c r="X1848" i="1"/>
  <c r="Y1848" i="1"/>
  <c r="Z1848" i="1"/>
  <c r="X1844" i="1"/>
  <c r="Y1844" i="1"/>
  <c r="Z1844" i="1"/>
  <c r="X1840" i="1"/>
  <c r="Y1840" i="1"/>
  <c r="Z1840" i="1"/>
  <c r="X1836" i="1"/>
  <c r="Y1836" i="1"/>
  <c r="Z1836" i="1"/>
  <c r="X1832" i="1"/>
  <c r="Y1832" i="1"/>
  <c r="Z1832" i="1"/>
  <c r="X1828" i="1"/>
  <c r="Y1828" i="1"/>
  <c r="Z1828" i="1"/>
  <c r="X1824" i="1"/>
  <c r="Y1824" i="1"/>
  <c r="Z1824" i="1"/>
  <c r="X1820" i="1"/>
  <c r="Y1820" i="1"/>
  <c r="Z1820" i="1"/>
  <c r="X1816" i="1"/>
  <c r="Y1816" i="1"/>
  <c r="Z1816" i="1"/>
  <c r="X1812" i="1"/>
  <c r="Y1812" i="1"/>
  <c r="Z1812" i="1"/>
  <c r="X1808" i="1"/>
  <c r="Y1808" i="1"/>
  <c r="Z1808" i="1"/>
  <c r="X1804" i="1"/>
  <c r="Y1804" i="1"/>
  <c r="Z1804" i="1"/>
  <c r="X1801" i="1"/>
  <c r="Y1801" i="1"/>
  <c r="Z1801" i="1"/>
  <c r="X1794" i="1"/>
  <c r="Y1794" i="1"/>
  <c r="Z1794" i="1"/>
  <c r="X1790" i="1"/>
  <c r="Y1790" i="1"/>
  <c r="Z1790" i="1"/>
  <c r="X1786" i="1"/>
  <c r="Y1786" i="1"/>
  <c r="Z1786" i="1"/>
  <c r="X1782" i="1"/>
  <c r="Y1782" i="1"/>
  <c r="Z1782" i="1"/>
  <c r="X1778" i="1"/>
  <c r="Y1778" i="1"/>
  <c r="Z1778" i="1"/>
  <c r="X1774" i="1"/>
  <c r="Y1774" i="1"/>
  <c r="Z1774" i="1"/>
  <c r="X1771" i="1"/>
  <c r="Y1771" i="1"/>
  <c r="Z1771" i="1"/>
  <c r="X1767" i="1"/>
  <c r="Y1767" i="1"/>
  <c r="Z1767" i="1"/>
  <c r="X1764" i="1"/>
  <c r="Y1764" i="1"/>
  <c r="Z1764" i="1"/>
  <c r="X1760" i="1"/>
  <c r="Y1760" i="1"/>
  <c r="Z1760" i="1"/>
  <c r="X1756" i="1"/>
  <c r="Y1756" i="1"/>
  <c r="Z1756" i="1"/>
  <c r="X1751" i="1"/>
  <c r="Y1751" i="1"/>
  <c r="Z1751" i="1"/>
  <c r="X1748" i="1"/>
  <c r="Y1748" i="1"/>
  <c r="Z1748" i="1"/>
  <c r="X1745" i="1"/>
  <c r="Y1745" i="1"/>
  <c r="Z1745" i="1"/>
  <c r="X1738" i="1"/>
  <c r="Y1738" i="1"/>
  <c r="Z1738" i="1"/>
  <c r="X1734" i="1"/>
  <c r="Y1734" i="1"/>
  <c r="Z1734" i="1"/>
  <c r="X1730" i="1"/>
  <c r="Y1730" i="1"/>
  <c r="Z1730" i="1"/>
  <c r="X1726" i="1"/>
  <c r="Y1726" i="1"/>
  <c r="Z1726" i="1"/>
  <c r="X1722" i="1"/>
  <c r="Y1722" i="1"/>
  <c r="Z1722" i="1"/>
  <c r="X1718" i="1"/>
  <c r="Y1718" i="1"/>
  <c r="Z1718" i="1"/>
  <c r="X1716" i="1"/>
  <c r="Y1716" i="1"/>
  <c r="Z1716" i="1"/>
  <c r="X1712" i="1"/>
  <c r="Y1712" i="1"/>
  <c r="Z1712" i="1"/>
  <c r="X1708" i="1"/>
  <c r="Y1708" i="1"/>
  <c r="Z1708" i="1"/>
  <c r="X1707" i="1"/>
  <c r="Y1707" i="1"/>
  <c r="Z1707" i="1"/>
  <c r="X1704" i="1"/>
  <c r="Y1704" i="1"/>
  <c r="Z1704" i="1"/>
  <c r="X1700" i="1"/>
  <c r="Y1700" i="1"/>
  <c r="Z1700" i="1"/>
  <c r="X1696" i="1"/>
  <c r="Y1696" i="1"/>
  <c r="Z1696" i="1"/>
  <c r="X1692" i="1"/>
  <c r="Y1692" i="1"/>
  <c r="Z1692" i="1"/>
  <c r="X1688" i="1"/>
  <c r="Y1688" i="1"/>
  <c r="Z1688" i="1"/>
  <c r="X1684" i="1"/>
  <c r="Y1684" i="1"/>
  <c r="Z1684" i="1"/>
  <c r="X1680" i="1"/>
  <c r="Y1680" i="1"/>
  <c r="Z1680" i="1"/>
  <c r="X1676" i="1"/>
  <c r="Y1676" i="1"/>
  <c r="Z1676" i="1"/>
  <c r="X1670" i="1"/>
  <c r="Y1670" i="1"/>
  <c r="Z1670" i="1"/>
  <c r="X1666" i="1"/>
  <c r="Y1666" i="1"/>
  <c r="Z1666" i="1"/>
  <c r="X1662" i="1"/>
  <c r="Y1662" i="1"/>
  <c r="Z1662" i="1"/>
  <c r="X1658" i="1"/>
  <c r="Y1658" i="1"/>
  <c r="Z1658" i="1"/>
  <c r="X1654" i="1"/>
  <c r="Y1654" i="1"/>
  <c r="Z1654" i="1"/>
  <c r="X1650" i="1"/>
  <c r="Y1650" i="1"/>
  <c r="Z1650" i="1"/>
  <c r="X1646" i="1"/>
  <c r="Y1646" i="1"/>
  <c r="Z1646" i="1"/>
  <c r="X1642" i="1"/>
  <c r="Y1642" i="1"/>
  <c r="Z1642" i="1"/>
  <c r="X1640" i="1"/>
  <c r="Y1640" i="1"/>
  <c r="Z1640" i="1"/>
  <c r="X1636" i="1"/>
  <c r="Y1636" i="1"/>
  <c r="Z1636" i="1"/>
  <c r="X1633" i="1"/>
  <c r="Y1633" i="1"/>
  <c r="Z1633" i="1"/>
  <c r="X1630" i="1"/>
  <c r="Y1630" i="1"/>
  <c r="Z1630" i="1"/>
  <c r="X1624" i="1"/>
  <c r="Y1624" i="1"/>
  <c r="Z1624" i="1"/>
  <c r="X1620" i="1"/>
  <c r="Y1620" i="1"/>
  <c r="Z1620" i="1"/>
  <c r="X1616" i="1"/>
  <c r="Y1616" i="1"/>
  <c r="Z1616" i="1"/>
  <c r="X1612" i="1"/>
  <c r="Y1612" i="1"/>
  <c r="Z1612" i="1"/>
  <c r="X1608" i="1"/>
  <c r="Y1608" i="1"/>
  <c r="Z1608" i="1"/>
  <c r="X1604" i="1"/>
  <c r="Y1604" i="1"/>
  <c r="Z1604" i="1"/>
  <c r="X1600" i="1"/>
  <c r="Y1600" i="1"/>
  <c r="Z1600" i="1"/>
  <c r="X1596" i="1"/>
  <c r="Y1596" i="1"/>
  <c r="Z1596" i="1"/>
  <c r="X1592" i="1"/>
  <c r="Y1592" i="1"/>
  <c r="Z1592" i="1"/>
  <c r="X1588" i="1"/>
  <c r="Y1588" i="1"/>
  <c r="Z1588" i="1"/>
  <c r="X1584" i="1"/>
  <c r="Y1584" i="1"/>
  <c r="Z1584" i="1"/>
  <c r="X1580" i="1"/>
  <c r="Y1580" i="1"/>
  <c r="Z1580" i="1"/>
  <c r="X1576" i="1"/>
  <c r="Y1576" i="1"/>
  <c r="Z1576" i="1"/>
  <c r="X1572" i="1"/>
  <c r="Y1572" i="1"/>
  <c r="Z1572" i="1"/>
  <c r="X1562" i="1"/>
  <c r="Y1562" i="1"/>
  <c r="Z1562" i="1"/>
  <c r="X1560" i="1"/>
  <c r="Y1560" i="1"/>
  <c r="Z1560" i="1"/>
  <c r="X1556" i="1"/>
  <c r="Y1556" i="1"/>
  <c r="Z1556" i="1"/>
  <c r="X1552" i="1"/>
  <c r="Y1552" i="1"/>
  <c r="Z1552" i="1"/>
  <c r="X1548" i="1"/>
  <c r="Y1548" i="1"/>
  <c r="Z1548" i="1"/>
  <c r="X1544" i="1"/>
  <c r="Y1544" i="1"/>
  <c r="Z1544" i="1"/>
  <c r="X1543" i="1"/>
  <c r="Y1543" i="1"/>
  <c r="Z1543" i="1"/>
  <c r="X1540" i="1"/>
  <c r="Y1540" i="1"/>
  <c r="Z1540" i="1"/>
  <c r="X1536" i="1"/>
  <c r="Y1536" i="1"/>
  <c r="Z1536" i="1"/>
  <c r="X1532" i="1"/>
  <c r="Y1532" i="1"/>
  <c r="Z1532" i="1"/>
  <c r="X1523" i="1"/>
  <c r="Y1523" i="1"/>
  <c r="Z1523" i="1"/>
  <c r="X1511" i="1"/>
  <c r="Y1511" i="1"/>
  <c r="Z1511" i="1"/>
  <c r="X1507" i="1"/>
  <c r="Y1507" i="1"/>
  <c r="Z1507" i="1"/>
  <c r="X1503" i="1"/>
  <c r="Y1503" i="1"/>
  <c r="Z1503" i="1"/>
  <c r="X1499" i="1"/>
  <c r="Y1499" i="1"/>
  <c r="Z1499" i="1"/>
  <c r="X1495" i="1"/>
  <c r="Y1495" i="1"/>
  <c r="Z1495" i="1"/>
  <c r="X1491" i="1"/>
  <c r="Y1491" i="1"/>
  <c r="Z1491" i="1"/>
  <c r="X1488" i="1"/>
  <c r="Y1488" i="1"/>
  <c r="Z1488" i="1"/>
  <c r="X1484" i="1"/>
  <c r="Y1484" i="1"/>
  <c r="Z1484" i="1"/>
  <c r="X1477" i="1"/>
  <c r="Y1477" i="1"/>
  <c r="Z1477" i="1"/>
  <c r="X1473" i="1"/>
  <c r="Y1473" i="1"/>
  <c r="Z1473" i="1"/>
  <c r="X1469" i="1"/>
  <c r="Y1469" i="1"/>
  <c r="Z1469" i="1"/>
  <c r="X1465" i="1"/>
  <c r="Y1465" i="1"/>
  <c r="Z1465" i="1"/>
  <c r="X1461" i="1"/>
  <c r="Y1461" i="1"/>
  <c r="Z1461" i="1"/>
  <c r="X1457" i="1"/>
  <c r="Y1457" i="1"/>
  <c r="Z1457" i="1"/>
  <c r="X1453" i="1"/>
  <c r="Y1453" i="1"/>
  <c r="Z1453" i="1"/>
  <c r="X1449" i="1"/>
  <c r="Y1449" i="1"/>
  <c r="Z1449" i="1"/>
  <c r="X1445" i="1"/>
  <c r="Y1445" i="1"/>
  <c r="Z1445" i="1"/>
  <c r="X1441" i="1"/>
  <c r="Y1441" i="1"/>
  <c r="Z1441" i="1"/>
  <c r="X1438" i="1"/>
  <c r="Y1438" i="1"/>
  <c r="Z1438" i="1"/>
  <c r="X1434" i="1"/>
  <c r="Y1434" i="1"/>
  <c r="Z1434" i="1"/>
  <c r="X1430" i="1"/>
  <c r="Y1430" i="1"/>
  <c r="Z1430" i="1"/>
  <c r="X1426" i="1"/>
  <c r="Y1426" i="1"/>
  <c r="Z1426" i="1"/>
  <c r="X1422" i="1"/>
  <c r="Y1422" i="1"/>
  <c r="Z1422" i="1"/>
  <c r="X1418" i="1"/>
  <c r="Y1418" i="1"/>
  <c r="Z1418" i="1"/>
  <c r="X1414" i="1"/>
  <c r="Y1414" i="1"/>
  <c r="Z1414" i="1"/>
  <c r="X1410" i="1"/>
  <c r="Y1410" i="1"/>
  <c r="Z1410" i="1"/>
  <c r="X1406" i="1"/>
  <c r="Y1406" i="1"/>
  <c r="Z1406" i="1"/>
  <c r="X1403" i="1"/>
  <c r="Y1403" i="1"/>
  <c r="Z1403" i="1"/>
  <c r="X1399" i="1"/>
  <c r="Y1399" i="1"/>
  <c r="Z1399" i="1"/>
  <c r="X1384" i="1"/>
  <c r="Y1384" i="1"/>
  <c r="Z1384" i="1"/>
  <c r="X1380" i="1"/>
  <c r="Y1380" i="1"/>
  <c r="Z1380" i="1"/>
  <c r="X1376" i="1"/>
  <c r="Y1376" i="1"/>
  <c r="Z1376" i="1"/>
  <c r="X1372" i="1"/>
  <c r="Y1372" i="1"/>
  <c r="Z1372" i="1"/>
  <c r="X1368" i="1"/>
  <c r="Y1368" i="1"/>
  <c r="Z1368" i="1"/>
  <c r="X1364" i="1"/>
  <c r="Y1364" i="1"/>
  <c r="Z1364" i="1"/>
  <c r="X1360" i="1"/>
  <c r="Y1360" i="1"/>
  <c r="Z1360" i="1"/>
  <c r="X1356" i="1"/>
  <c r="Y1356" i="1"/>
  <c r="Z1356" i="1"/>
  <c r="X1352" i="1"/>
  <c r="Y1352" i="1"/>
  <c r="Z1352" i="1"/>
  <c r="X1348" i="1"/>
  <c r="Y1348" i="1"/>
  <c r="Z1348" i="1"/>
  <c r="X1344" i="1"/>
  <c r="Y1344" i="1"/>
  <c r="Z1344" i="1"/>
  <c r="X1340" i="1"/>
  <c r="Y1340" i="1"/>
  <c r="Z1340" i="1"/>
  <c r="X1336" i="1"/>
  <c r="Y1336" i="1"/>
  <c r="Z1336" i="1"/>
  <c r="X1332" i="1"/>
  <c r="Y1332" i="1"/>
  <c r="Z1332" i="1"/>
  <c r="X1330" i="1"/>
  <c r="Y1330" i="1"/>
  <c r="Z1330" i="1"/>
  <c r="X1326" i="1"/>
  <c r="Y1326" i="1"/>
  <c r="Z1326" i="1"/>
  <c r="X1322" i="1"/>
  <c r="Y1322" i="1"/>
  <c r="Z1322" i="1"/>
  <c r="X1318" i="1"/>
  <c r="Y1318" i="1"/>
  <c r="Z1318" i="1"/>
  <c r="X1315" i="1"/>
  <c r="Y1315" i="1"/>
  <c r="Z1315" i="1"/>
  <c r="X1311" i="1"/>
  <c r="Y1311" i="1"/>
  <c r="Z1311" i="1"/>
  <c r="X1307" i="1"/>
  <c r="Y1307" i="1"/>
  <c r="Z1307" i="1"/>
  <c r="X1303" i="1"/>
  <c r="Y1303" i="1"/>
  <c r="Z1303" i="1"/>
  <c r="X1297" i="1"/>
  <c r="Y1297" i="1"/>
  <c r="Z1297" i="1"/>
  <c r="X1293" i="1"/>
  <c r="Y1293" i="1"/>
  <c r="Z1293" i="1"/>
  <c r="X1289" i="1"/>
  <c r="Y1289" i="1"/>
  <c r="Z1289" i="1"/>
  <c r="X1285" i="1"/>
  <c r="Y1285" i="1"/>
  <c r="Z1285" i="1"/>
  <c r="X1281" i="1"/>
  <c r="Y1281" i="1"/>
  <c r="Z1281" i="1"/>
  <c r="X1274" i="1"/>
  <c r="Y1274" i="1"/>
  <c r="Z1274" i="1"/>
  <c r="X1270" i="1"/>
  <c r="Y1270" i="1"/>
  <c r="Z1270" i="1"/>
  <c r="X1262" i="1"/>
  <c r="Y1262" i="1"/>
  <c r="Z1262" i="1"/>
  <c r="X1255" i="1"/>
  <c r="Y1255" i="1"/>
  <c r="Z1255" i="1"/>
  <c r="X1251" i="1"/>
  <c r="Y1251" i="1"/>
  <c r="Z1251" i="1"/>
  <c r="X1247" i="1"/>
  <c r="Y1247" i="1"/>
  <c r="Z1247" i="1"/>
  <c r="X1243" i="1"/>
  <c r="Y1243" i="1"/>
  <c r="Z1243" i="1"/>
  <c r="X1239" i="1"/>
  <c r="Y1239" i="1"/>
  <c r="Z1239" i="1"/>
  <c r="X1235" i="1"/>
  <c r="Y1235" i="1"/>
  <c r="Z1235" i="1"/>
  <c r="X1231" i="1"/>
  <c r="Y1231" i="1"/>
  <c r="Z1231" i="1"/>
  <c r="X1227" i="1"/>
  <c r="Y1227" i="1"/>
  <c r="Z1227" i="1"/>
  <c r="X1223" i="1"/>
  <c r="Y1223" i="1"/>
  <c r="Z1223" i="1"/>
  <c r="X1220" i="1"/>
  <c r="Y1220" i="1"/>
  <c r="Z1220" i="1"/>
  <c r="X1211" i="1"/>
  <c r="Y1211" i="1"/>
  <c r="Z1211" i="1"/>
  <c r="X1207" i="1"/>
  <c r="Y1207" i="1"/>
  <c r="Z1207" i="1"/>
  <c r="X1203" i="1"/>
  <c r="Y1203" i="1"/>
  <c r="Z1203" i="1"/>
  <c r="X1199" i="1"/>
  <c r="Y1199" i="1"/>
  <c r="Z1199" i="1"/>
  <c r="X1195" i="1"/>
  <c r="Y1195" i="1"/>
  <c r="Z1195" i="1"/>
  <c r="X1191" i="1"/>
  <c r="Y1191" i="1"/>
  <c r="Z1191" i="1"/>
  <c r="X1187" i="1"/>
  <c r="Y1187" i="1"/>
  <c r="Z1187" i="1"/>
  <c r="X1183" i="1"/>
  <c r="Y1183" i="1"/>
  <c r="Z1183" i="1"/>
  <c r="X1179" i="1"/>
  <c r="Y1179" i="1"/>
  <c r="Z1179" i="1"/>
  <c r="X1175" i="1"/>
  <c r="Y1175" i="1"/>
  <c r="Z1175" i="1"/>
  <c r="X1171" i="1"/>
  <c r="Y1171" i="1"/>
  <c r="Z1171" i="1"/>
  <c r="X1167" i="1"/>
  <c r="Y1167" i="1"/>
  <c r="Z1167" i="1"/>
  <c r="X1163" i="1"/>
  <c r="Y1163" i="1"/>
  <c r="Z1163" i="1"/>
  <c r="X1159" i="1"/>
  <c r="Y1159" i="1"/>
  <c r="Z1159" i="1"/>
  <c r="X1155" i="1"/>
  <c r="Y1155" i="1"/>
  <c r="Z1155" i="1"/>
  <c r="X1151" i="1"/>
  <c r="Y1151" i="1"/>
  <c r="Z1151" i="1"/>
  <c r="X1147" i="1"/>
  <c r="Y1147" i="1"/>
  <c r="Z1147" i="1"/>
  <c r="X1143" i="1"/>
  <c r="Y1143" i="1"/>
  <c r="Z1143" i="1"/>
  <c r="X1139" i="1"/>
  <c r="Y1139" i="1"/>
  <c r="Z1139" i="1"/>
  <c r="X1135" i="1"/>
  <c r="Y1135" i="1"/>
  <c r="Z1135" i="1"/>
  <c r="X1129" i="1"/>
  <c r="Y1129" i="1"/>
  <c r="Z1129" i="1"/>
  <c r="X1116" i="1"/>
  <c r="Y1116" i="1"/>
  <c r="Z1116" i="1"/>
  <c r="X1112" i="1"/>
  <c r="Y1112" i="1"/>
  <c r="Z1112" i="1"/>
  <c r="X1108" i="1"/>
  <c r="Y1108" i="1"/>
  <c r="Z1108" i="1"/>
  <c r="X1104" i="1"/>
  <c r="Y1104" i="1"/>
  <c r="Z1104" i="1"/>
  <c r="X1100" i="1"/>
  <c r="Z1100" i="1"/>
  <c r="Y1100" i="1"/>
  <c r="X1096" i="1"/>
  <c r="Z1096" i="1"/>
  <c r="Y1096" i="1"/>
  <c r="X1092" i="1"/>
  <c r="Z1092" i="1"/>
  <c r="Y1092" i="1"/>
  <c r="X1088" i="1"/>
  <c r="Z1088" i="1"/>
  <c r="Y1088" i="1"/>
  <c r="X1084" i="1"/>
  <c r="Z1084" i="1"/>
  <c r="Y1084" i="1"/>
  <c r="X1080" i="1"/>
  <c r="Z1080" i="1"/>
  <c r="Y1080" i="1"/>
  <c r="X1076" i="1"/>
  <c r="Z1076" i="1"/>
  <c r="Y1076" i="1"/>
  <c r="X1072" i="1"/>
  <c r="Z1072" i="1"/>
  <c r="Y1072" i="1"/>
  <c r="X1068" i="1"/>
  <c r="Z1068" i="1"/>
  <c r="Y1068" i="1"/>
  <c r="X1064" i="1"/>
  <c r="Z1064" i="1"/>
  <c r="Y1064" i="1"/>
  <c r="X1059" i="1"/>
  <c r="Z1059" i="1"/>
  <c r="Y1059" i="1"/>
  <c r="X1055" i="1"/>
  <c r="Z1055" i="1"/>
  <c r="Y1055" i="1"/>
  <c r="X1051" i="1"/>
  <c r="Z1051" i="1"/>
  <c r="Y1051" i="1"/>
  <c r="X1047" i="1"/>
  <c r="Z1047" i="1"/>
  <c r="Y1047" i="1"/>
  <c r="X1043" i="1"/>
  <c r="Z1043" i="1"/>
  <c r="Y1043" i="1"/>
  <c r="X1039" i="1"/>
  <c r="Z1039" i="1"/>
  <c r="Y1039" i="1"/>
  <c r="X1035" i="1"/>
  <c r="Z1035" i="1"/>
  <c r="Y1035" i="1"/>
  <c r="X1026" i="1"/>
  <c r="Z1026" i="1"/>
  <c r="Y1026" i="1"/>
  <c r="X1022" i="1"/>
  <c r="Z1022" i="1"/>
  <c r="Y1022" i="1"/>
  <c r="X1018" i="1"/>
  <c r="Z1018" i="1"/>
  <c r="Y1018" i="1"/>
  <c r="X1014" i="1"/>
  <c r="Z1014" i="1"/>
  <c r="Y1014" i="1"/>
  <c r="X1010" i="1"/>
  <c r="Z1010" i="1"/>
  <c r="Y1010" i="1"/>
  <c r="X1006" i="1"/>
  <c r="Z1006" i="1"/>
  <c r="Y1006" i="1"/>
  <c r="X999" i="1"/>
  <c r="Z999" i="1"/>
  <c r="Y999" i="1"/>
  <c r="X995" i="1"/>
  <c r="Z995" i="1"/>
  <c r="Y995" i="1"/>
  <c r="X991" i="1"/>
  <c r="Z991" i="1"/>
  <c r="Y991" i="1"/>
  <c r="X987" i="1"/>
  <c r="Z987" i="1"/>
  <c r="Y987" i="1"/>
  <c r="X983" i="1"/>
  <c r="Z983" i="1"/>
  <c r="Y983" i="1"/>
  <c r="X981" i="1"/>
  <c r="Z981" i="1"/>
  <c r="Y981" i="1"/>
  <c r="X977" i="1"/>
  <c r="Z977" i="1"/>
  <c r="Y977" i="1"/>
  <c r="X2249" i="1"/>
  <c r="Y2249" i="1"/>
  <c r="Z2249" i="1"/>
  <c r="X2252" i="1"/>
  <c r="Y2252" i="1"/>
  <c r="Z2252" i="1"/>
  <c r="X2248" i="1"/>
  <c r="Y2248" i="1"/>
  <c r="Z2248" i="1"/>
  <c r="X2240" i="1"/>
  <c r="Y2240" i="1"/>
  <c r="Z2240" i="1"/>
  <c r="X2228" i="1"/>
  <c r="Y2228" i="1"/>
  <c r="Z2228" i="1"/>
  <c r="X2220" i="1"/>
  <c r="Y2220" i="1"/>
  <c r="Z2220" i="1"/>
  <c r="X2208" i="1"/>
  <c r="Y2208" i="1"/>
  <c r="Z2208" i="1"/>
  <c r="X2192" i="1"/>
  <c r="Y2192" i="1"/>
  <c r="Z2192" i="1"/>
  <c r="X2180" i="1"/>
  <c r="Y2180" i="1"/>
  <c r="Z2180" i="1"/>
  <c r="X2168" i="1"/>
  <c r="Y2168" i="1"/>
  <c r="Z2168" i="1"/>
  <c r="X2156" i="1"/>
  <c r="Y2156" i="1"/>
  <c r="Z2156" i="1"/>
  <c r="X2144" i="1"/>
  <c r="Y2144" i="1"/>
  <c r="Z2144" i="1"/>
  <c r="X2132" i="1"/>
  <c r="Y2132" i="1"/>
  <c r="Z2132" i="1"/>
  <c r="X2251" i="1"/>
  <c r="Z2251" i="1"/>
  <c r="Y2251" i="1"/>
  <c r="X2243" i="1"/>
  <c r="Z2243" i="1"/>
  <c r="Y2243" i="1"/>
  <c r="X2235" i="1"/>
  <c r="Z2235" i="1"/>
  <c r="Y2235" i="1"/>
  <c r="X2227" i="1"/>
  <c r="Z2227" i="1"/>
  <c r="Y2227" i="1"/>
  <c r="X2223" i="1"/>
  <c r="Z2223" i="1"/>
  <c r="Y2223" i="1"/>
  <c r="X2219" i="1"/>
  <c r="Z2219" i="1"/>
  <c r="Y2219" i="1"/>
  <c r="X2215" i="1"/>
  <c r="Z2215" i="1"/>
  <c r="Y2215" i="1"/>
  <c r="X2211" i="1"/>
  <c r="Z2211" i="1"/>
  <c r="Y2211" i="1"/>
  <c r="X2207" i="1"/>
  <c r="Z2207" i="1"/>
  <c r="Y2207" i="1"/>
  <c r="X2203" i="1"/>
  <c r="Z2203" i="1"/>
  <c r="Y2203" i="1"/>
  <c r="X2199" i="1"/>
  <c r="Z2199" i="1"/>
  <c r="Y2199" i="1"/>
  <c r="X2195" i="1"/>
  <c r="Y2195" i="1"/>
  <c r="Z2195" i="1"/>
  <c r="X2191" i="1"/>
  <c r="Z2191" i="1"/>
  <c r="Y2191" i="1"/>
  <c r="X2187" i="1"/>
  <c r="Z2187" i="1"/>
  <c r="Y2187" i="1"/>
  <c r="X2183" i="1"/>
  <c r="Z2183" i="1"/>
  <c r="Y2183" i="1"/>
  <c r="X2179" i="1"/>
  <c r="Z2179" i="1"/>
  <c r="Y2179" i="1"/>
  <c r="X2175" i="1"/>
  <c r="Z2175" i="1"/>
  <c r="Y2175" i="1"/>
  <c r="X2171" i="1"/>
  <c r="Z2171" i="1"/>
  <c r="Y2171" i="1"/>
  <c r="X2167" i="1"/>
  <c r="Y2167" i="1"/>
  <c r="Z2167" i="1"/>
  <c r="X2163" i="1"/>
  <c r="Z2163" i="1"/>
  <c r="Y2163" i="1"/>
  <c r="X2159" i="1"/>
  <c r="Z2159" i="1"/>
  <c r="Y2159" i="1"/>
  <c r="X2155" i="1"/>
  <c r="Z2155" i="1"/>
  <c r="Y2155" i="1"/>
  <c r="X2151" i="1"/>
  <c r="Z2151" i="1"/>
  <c r="Y2151" i="1"/>
  <c r="X2147" i="1"/>
  <c r="Z2147" i="1"/>
  <c r="Y2147" i="1"/>
  <c r="X2143" i="1"/>
  <c r="Z2143" i="1"/>
  <c r="Y2143" i="1"/>
  <c r="X2139" i="1"/>
  <c r="Z2139" i="1"/>
  <c r="Y2139" i="1"/>
  <c r="X2135" i="1"/>
  <c r="Z2135" i="1"/>
  <c r="Y2135" i="1"/>
  <c r="X2131" i="1"/>
  <c r="Z2131" i="1"/>
  <c r="Y2131" i="1"/>
  <c r="X2127" i="1"/>
  <c r="Z2127" i="1"/>
  <c r="Y2127" i="1"/>
  <c r="X2123" i="1"/>
  <c r="Z2123" i="1"/>
  <c r="Y2123" i="1"/>
  <c r="X2119" i="1"/>
  <c r="Z2119" i="1"/>
  <c r="Y2119" i="1"/>
  <c r="X2115" i="1"/>
  <c r="Z2115" i="1"/>
  <c r="Y2115" i="1"/>
  <c r="X2111" i="1"/>
  <c r="Z2111" i="1"/>
  <c r="Y2111" i="1"/>
  <c r="X2107" i="1"/>
  <c r="Z2107" i="1"/>
  <c r="Y2107" i="1"/>
  <c r="X2103" i="1"/>
  <c r="Z2103" i="1"/>
  <c r="Y2103" i="1"/>
  <c r="X2099" i="1"/>
  <c r="Z2099" i="1"/>
  <c r="Y2099" i="1"/>
  <c r="X2095" i="1"/>
  <c r="Y2095" i="1"/>
  <c r="Z2095" i="1"/>
  <c r="X2091" i="1"/>
  <c r="Z2091" i="1"/>
  <c r="Y2091" i="1"/>
  <c r="X2087" i="1"/>
  <c r="Z2087" i="1"/>
  <c r="Y2087" i="1"/>
  <c r="X2083" i="1"/>
  <c r="Z2083" i="1"/>
  <c r="Y2083" i="1"/>
  <c r="X2079" i="1"/>
  <c r="Z2079" i="1"/>
  <c r="Y2079" i="1"/>
  <c r="X2075" i="1"/>
  <c r="Z2075" i="1"/>
  <c r="Y2075" i="1"/>
  <c r="X2071" i="1"/>
  <c r="Z2071" i="1"/>
  <c r="Y2071" i="1"/>
  <c r="X2067" i="1"/>
  <c r="Z2067" i="1"/>
  <c r="Y2067" i="1"/>
  <c r="X2063" i="1"/>
  <c r="Z2063" i="1"/>
  <c r="Y2063" i="1"/>
  <c r="X2059" i="1"/>
  <c r="Z2059" i="1"/>
  <c r="Y2059" i="1"/>
  <c r="X2055" i="1"/>
  <c r="Z2055" i="1"/>
  <c r="Y2055" i="1"/>
  <c r="X2051" i="1"/>
  <c r="Z2051" i="1"/>
  <c r="Y2051" i="1"/>
  <c r="X2047" i="1"/>
  <c r="Z2047" i="1"/>
  <c r="Y2047" i="1"/>
  <c r="X2043" i="1"/>
  <c r="Z2043" i="1"/>
  <c r="Y2043" i="1"/>
  <c r="X2039" i="1"/>
  <c r="Z2039" i="1"/>
  <c r="Y2039" i="1"/>
  <c r="X2035" i="1"/>
  <c r="Z2035" i="1"/>
  <c r="Y2035" i="1"/>
  <c r="X2031" i="1"/>
  <c r="Z2031" i="1"/>
  <c r="Y2031" i="1"/>
  <c r="X2027" i="1"/>
  <c r="Z2027" i="1"/>
  <c r="Y2027" i="1"/>
  <c r="X2023" i="1"/>
  <c r="Z2023" i="1"/>
  <c r="Y2023" i="1"/>
  <c r="X2019" i="1"/>
  <c r="Z2019" i="1"/>
  <c r="Y2019" i="1"/>
  <c r="X2015" i="1"/>
  <c r="Z2015" i="1"/>
  <c r="Y2015" i="1"/>
  <c r="X2011" i="1"/>
  <c r="Z2011" i="1"/>
  <c r="Y2011" i="1"/>
  <c r="X2006" i="1"/>
  <c r="Z2006" i="1"/>
  <c r="Y2006" i="1"/>
  <c r="X2002" i="1"/>
  <c r="Z2002" i="1"/>
  <c r="Y2002" i="1"/>
  <c r="X1998" i="1"/>
  <c r="Z1998" i="1"/>
  <c r="Y1998" i="1"/>
  <c r="X1994" i="1"/>
  <c r="Z1994" i="1"/>
  <c r="Y1994" i="1"/>
  <c r="X1990" i="1"/>
  <c r="Z1990" i="1"/>
  <c r="Y1990" i="1"/>
  <c r="X1986" i="1"/>
  <c r="Z1986" i="1"/>
  <c r="Y1986" i="1"/>
  <c r="X1982" i="1"/>
  <c r="Z1982" i="1"/>
  <c r="Y1982" i="1"/>
  <c r="X1978" i="1"/>
  <c r="Z1978" i="1"/>
  <c r="Y1978" i="1"/>
  <c r="X1974" i="1"/>
  <c r="Z1974" i="1"/>
  <c r="Y1974" i="1"/>
  <c r="X1970" i="1"/>
  <c r="Z1970" i="1"/>
  <c r="Y1970" i="1"/>
  <c r="X1966" i="1"/>
  <c r="Z1966" i="1"/>
  <c r="Y1966" i="1"/>
  <c r="X1962" i="1"/>
  <c r="Z1962" i="1"/>
  <c r="Y1962" i="1"/>
  <c r="X1958" i="1"/>
  <c r="Z1958" i="1"/>
  <c r="Y1958" i="1"/>
  <c r="X1954" i="1"/>
  <c r="Z1954" i="1"/>
  <c r="Y1954" i="1"/>
  <c r="X1951" i="1"/>
  <c r="Z1951" i="1"/>
  <c r="Y1951" i="1"/>
  <c r="X1947" i="1"/>
  <c r="Z1947" i="1"/>
  <c r="Y1947" i="1"/>
  <c r="X1944" i="1"/>
  <c r="Z1944" i="1"/>
  <c r="Y1944" i="1"/>
  <c r="X1940" i="1"/>
  <c r="Z1940" i="1"/>
  <c r="Y1940" i="1"/>
  <c r="X1936" i="1"/>
  <c r="Z1936" i="1"/>
  <c r="Y1936" i="1"/>
  <c r="X1932" i="1"/>
  <c r="Z1932" i="1"/>
  <c r="Y1932" i="1"/>
  <c r="X1928" i="1"/>
  <c r="Z1928" i="1"/>
  <c r="Y1928" i="1"/>
  <c r="X1924" i="1"/>
  <c r="Z1924" i="1"/>
  <c r="Y1924" i="1"/>
  <c r="X1920" i="1"/>
  <c r="Z1920" i="1"/>
  <c r="Y1920" i="1"/>
  <c r="X1916" i="1"/>
  <c r="Z1916" i="1"/>
  <c r="Y1916" i="1"/>
  <c r="X1912" i="1"/>
  <c r="Z1912" i="1"/>
  <c r="Y1912" i="1"/>
  <c r="X1908" i="1"/>
  <c r="Z1908" i="1"/>
  <c r="Y1908" i="1"/>
  <c r="X1904" i="1"/>
  <c r="Z1904" i="1"/>
  <c r="Y1904" i="1"/>
  <c r="X1900" i="1"/>
  <c r="Z1900" i="1"/>
  <c r="Y1900" i="1"/>
  <c r="X1896" i="1"/>
  <c r="Z1896" i="1"/>
  <c r="Y1896" i="1"/>
  <c r="X1892" i="1"/>
  <c r="Z1892" i="1"/>
  <c r="Y1892" i="1"/>
  <c r="X1888" i="1"/>
  <c r="Z1888" i="1"/>
  <c r="Y1888" i="1"/>
  <c r="X1884" i="1"/>
  <c r="Z1884" i="1"/>
  <c r="Y1884" i="1"/>
  <c r="X1880" i="1"/>
  <c r="Z1880" i="1"/>
  <c r="Y1880" i="1"/>
  <c r="X1876" i="1"/>
  <c r="Z1876" i="1"/>
  <c r="Y1876" i="1"/>
  <c r="X1872" i="1"/>
  <c r="Z1872" i="1"/>
  <c r="Y1872" i="1"/>
  <c r="X1867" i="1"/>
  <c r="Z1867" i="1"/>
  <c r="Y1867" i="1"/>
  <c r="X1865" i="1"/>
  <c r="Z1865" i="1"/>
  <c r="Y1865" i="1"/>
  <c r="X1863" i="1"/>
  <c r="Z1863" i="1"/>
  <c r="Y1863" i="1"/>
  <c r="X1859" i="1"/>
  <c r="Z1859" i="1"/>
  <c r="Y1859" i="1"/>
  <c r="X1855" i="1"/>
  <c r="Z1855" i="1"/>
  <c r="Y1855" i="1"/>
  <c r="X1851" i="1"/>
  <c r="Z1851" i="1"/>
  <c r="Y1851" i="1"/>
  <c r="X1847" i="1"/>
  <c r="Z1847" i="1"/>
  <c r="Y1847" i="1"/>
  <c r="X1843" i="1"/>
  <c r="Z1843" i="1"/>
  <c r="Y1843" i="1"/>
  <c r="X1839" i="1"/>
  <c r="Z1839" i="1"/>
  <c r="Y1839" i="1"/>
  <c r="X1835" i="1"/>
  <c r="Z1835" i="1"/>
  <c r="Y1835" i="1"/>
  <c r="X1831" i="1"/>
  <c r="Z1831" i="1"/>
  <c r="Y1831" i="1"/>
  <c r="X1827" i="1"/>
  <c r="Z1827" i="1"/>
  <c r="Y1827" i="1"/>
  <c r="X1823" i="1"/>
  <c r="Z1823" i="1"/>
  <c r="Y1823" i="1"/>
  <c r="X1819" i="1"/>
  <c r="Z1819" i="1"/>
  <c r="Y1819" i="1"/>
  <c r="X1815" i="1"/>
  <c r="Z1815" i="1"/>
  <c r="Y1815" i="1"/>
  <c r="X1811" i="1"/>
  <c r="Z1811" i="1"/>
  <c r="Y1811" i="1"/>
  <c r="X1807" i="1"/>
  <c r="Z1807" i="1"/>
  <c r="Y1807" i="1"/>
  <c r="X1800" i="1"/>
  <c r="Z1800" i="1"/>
  <c r="Y1800" i="1"/>
  <c r="X1797" i="1"/>
  <c r="Z1797" i="1"/>
  <c r="Y1797" i="1"/>
  <c r="X1793" i="1"/>
  <c r="Z1793" i="1"/>
  <c r="Y1793" i="1"/>
  <c r="X1789" i="1"/>
  <c r="Z1789" i="1"/>
  <c r="Y1789" i="1"/>
  <c r="X1785" i="1"/>
  <c r="Z1785" i="1"/>
  <c r="Y1785" i="1"/>
  <c r="X1781" i="1"/>
  <c r="Z1781" i="1"/>
  <c r="Y1781" i="1"/>
  <c r="X1777" i="1"/>
  <c r="Z1777" i="1"/>
  <c r="Y1777" i="1"/>
  <c r="X1773" i="1"/>
  <c r="Z1773" i="1"/>
  <c r="Y1773" i="1"/>
  <c r="X1770" i="1"/>
  <c r="Z1770" i="1"/>
  <c r="Y1770" i="1"/>
  <c r="X1766" i="1"/>
  <c r="Z1766" i="1"/>
  <c r="Y1766" i="1"/>
  <c r="X1763" i="1"/>
  <c r="Z1763" i="1"/>
  <c r="Y1763" i="1"/>
  <c r="X1759" i="1"/>
  <c r="Z1759" i="1"/>
  <c r="Y1759" i="1"/>
  <c r="X1755" i="1"/>
  <c r="Z1755" i="1"/>
  <c r="Y1755" i="1"/>
  <c r="X1753" i="1"/>
  <c r="Z1753" i="1"/>
  <c r="Y1753" i="1"/>
  <c r="X1750" i="1"/>
  <c r="Z1750" i="1"/>
  <c r="Y1750" i="1"/>
  <c r="X1747" i="1"/>
  <c r="Z1747" i="1"/>
  <c r="Y1747" i="1"/>
  <c r="X1744" i="1"/>
  <c r="Z1744" i="1"/>
  <c r="Y1744" i="1"/>
  <c r="X1743" i="1"/>
  <c r="Z1743" i="1"/>
  <c r="Y1743" i="1"/>
  <c r="X1741" i="1"/>
  <c r="Z1741" i="1"/>
  <c r="Y1741" i="1"/>
  <c r="X1737" i="1"/>
  <c r="Z1737" i="1"/>
  <c r="Y1737" i="1"/>
  <c r="X1733" i="1"/>
  <c r="Z1733" i="1"/>
  <c r="Y1733" i="1"/>
  <c r="X1729" i="1"/>
  <c r="Z1729" i="1"/>
  <c r="Y1729" i="1"/>
  <c r="X1725" i="1"/>
  <c r="Z1725" i="1"/>
  <c r="Y1725" i="1"/>
  <c r="X1721" i="1"/>
  <c r="Z1721" i="1"/>
  <c r="Y1721" i="1"/>
  <c r="X1715" i="1"/>
  <c r="Z1715" i="1"/>
  <c r="Y1715" i="1"/>
  <c r="X1711" i="1"/>
  <c r="Z1711" i="1"/>
  <c r="Y1711" i="1"/>
  <c r="X1710" i="1"/>
  <c r="Z1710" i="1"/>
  <c r="Y1710" i="1"/>
  <c r="X1706" i="1"/>
  <c r="Z1706" i="1"/>
  <c r="Y1706" i="1"/>
  <c r="X1703" i="1"/>
  <c r="Z1703" i="1"/>
  <c r="Y1703" i="1"/>
  <c r="X1699" i="1"/>
  <c r="Z1699" i="1"/>
  <c r="Y1699" i="1"/>
  <c r="X1695" i="1"/>
  <c r="Z1695" i="1"/>
  <c r="Y1695" i="1"/>
  <c r="X1691" i="1"/>
  <c r="Z1691" i="1"/>
  <c r="Y1691" i="1"/>
  <c r="X1687" i="1"/>
  <c r="Z1687" i="1"/>
  <c r="Y1687" i="1"/>
  <c r="X1683" i="1"/>
  <c r="Z1683" i="1"/>
  <c r="Y1683" i="1"/>
  <c r="X1679" i="1"/>
  <c r="Z1679" i="1"/>
  <c r="Y1679" i="1"/>
  <c r="X1675" i="1"/>
  <c r="Z1675" i="1"/>
  <c r="Y1675" i="1"/>
  <c r="X1673" i="1"/>
  <c r="Z1673" i="1"/>
  <c r="Y1673" i="1"/>
  <c r="X1669" i="1"/>
  <c r="Z1669" i="1"/>
  <c r="Y1669" i="1"/>
  <c r="X1665" i="1"/>
  <c r="Z1665" i="1"/>
  <c r="Y1665" i="1"/>
  <c r="X1661" i="1"/>
  <c r="Z1661" i="1"/>
  <c r="Y1661" i="1"/>
  <c r="X1657" i="1"/>
  <c r="Z1657" i="1"/>
  <c r="Y1657" i="1"/>
  <c r="X1653" i="1"/>
  <c r="Z1653" i="1"/>
  <c r="Y1653" i="1"/>
  <c r="X1649" i="1"/>
  <c r="Z1649" i="1"/>
  <c r="Y1649" i="1"/>
  <c r="X1645" i="1"/>
  <c r="Z1645" i="1"/>
  <c r="Y1645" i="1"/>
  <c r="X1639" i="1"/>
  <c r="Z1639" i="1"/>
  <c r="Y1639" i="1"/>
  <c r="X1635" i="1"/>
  <c r="Z1635" i="1"/>
  <c r="Y1635" i="1"/>
  <c r="X1632" i="1"/>
  <c r="Z1632" i="1"/>
  <c r="Y1632" i="1"/>
  <c r="X1629" i="1"/>
  <c r="Z1629" i="1"/>
  <c r="Y1629" i="1"/>
  <c r="X1623" i="1"/>
  <c r="Y1623" i="1"/>
  <c r="Z1623" i="1"/>
  <c r="X1619" i="1"/>
  <c r="Y1619" i="1"/>
  <c r="Z1619" i="1"/>
  <c r="X1615" i="1"/>
  <c r="Y1615" i="1"/>
  <c r="Z1615" i="1"/>
  <c r="X1611" i="1"/>
  <c r="Y1611" i="1"/>
  <c r="Z1611" i="1"/>
  <c r="X1607" i="1"/>
  <c r="Y1607" i="1"/>
  <c r="Z1607" i="1"/>
  <c r="X1603" i="1"/>
  <c r="Y1603" i="1"/>
  <c r="Z1603" i="1"/>
  <c r="X1599" i="1"/>
  <c r="Y1599" i="1"/>
  <c r="Z1599" i="1"/>
  <c r="X1595" i="1"/>
  <c r="Y1595" i="1"/>
  <c r="Z1595" i="1"/>
  <c r="X1591" i="1"/>
  <c r="Y1591" i="1"/>
  <c r="Z1591" i="1"/>
  <c r="X1587" i="1"/>
  <c r="Y1587" i="1"/>
  <c r="Z1587" i="1"/>
  <c r="X1583" i="1"/>
  <c r="Y1583" i="1"/>
  <c r="Z1583" i="1"/>
  <c r="X1579" i="1"/>
  <c r="Y1579" i="1"/>
  <c r="Z1579" i="1"/>
  <c r="X1575" i="1"/>
  <c r="Y1575" i="1"/>
  <c r="Z1575" i="1"/>
  <c r="X1571" i="1"/>
  <c r="Y1571" i="1"/>
  <c r="Z1571" i="1"/>
  <c r="X1569" i="1"/>
  <c r="Y1569" i="1"/>
  <c r="Z1569" i="1"/>
  <c r="X1565" i="1"/>
  <c r="Y1565" i="1"/>
  <c r="Z1565" i="1"/>
  <c r="X1559" i="1"/>
  <c r="Y1559" i="1"/>
  <c r="Z1559" i="1"/>
  <c r="X1555" i="1"/>
  <c r="Y1555" i="1"/>
  <c r="Z1555" i="1"/>
  <c r="X1551" i="1"/>
  <c r="Y1551" i="1"/>
  <c r="Z1551" i="1"/>
  <c r="X1547" i="1"/>
  <c r="Y1547" i="1"/>
  <c r="Z1547" i="1"/>
  <c r="X1542" i="1"/>
  <c r="Y1542" i="1"/>
  <c r="Z1542" i="1"/>
  <c r="X1539" i="1"/>
  <c r="Y1539" i="1"/>
  <c r="Z1539" i="1"/>
  <c r="X1535" i="1"/>
  <c r="Y1535" i="1"/>
  <c r="Z1535" i="1"/>
  <c r="X1531" i="1"/>
  <c r="Y1531" i="1"/>
  <c r="Z1531" i="1"/>
  <c r="X1528" i="1"/>
  <c r="Y1528" i="1"/>
  <c r="Z1528" i="1"/>
  <c r="X1526" i="1"/>
  <c r="Y1526" i="1"/>
  <c r="Z1526" i="1"/>
  <c r="X1522" i="1"/>
  <c r="Y1522" i="1"/>
  <c r="Z1522" i="1"/>
  <c r="X1521" i="1"/>
  <c r="Y1521" i="1"/>
  <c r="Z1521" i="1"/>
  <c r="X1520" i="1"/>
  <c r="Y1520" i="1"/>
  <c r="Z1520" i="1"/>
  <c r="X1519" i="1"/>
  <c r="Y1519" i="1"/>
  <c r="Z1519" i="1"/>
  <c r="X1517" i="1"/>
  <c r="Y1517" i="1"/>
  <c r="Z1517" i="1"/>
  <c r="X1514" i="1"/>
  <c r="Y1514" i="1"/>
  <c r="Z1514" i="1"/>
  <c r="X1510" i="1"/>
  <c r="Y1510" i="1"/>
  <c r="Z1510" i="1"/>
  <c r="X1506" i="1"/>
  <c r="Y1506" i="1"/>
  <c r="Z1506" i="1"/>
  <c r="X1502" i="1"/>
  <c r="Y1502" i="1"/>
  <c r="Z1502" i="1"/>
  <c r="X1498" i="1"/>
  <c r="Y1498" i="1"/>
  <c r="Z1498" i="1"/>
  <c r="X1494" i="1"/>
  <c r="Y1494" i="1"/>
  <c r="Z1494" i="1"/>
  <c r="X1487" i="1"/>
  <c r="Y1487" i="1"/>
  <c r="Z1487" i="1"/>
  <c r="X1482" i="1"/>
  <c r="Y1482" i="1"/>
  <c r="Z1482" i="1"/>
  <c r="X1480" i="1"/>
  <c r="Y1480" i="1"/>
  <c r="Z1480" i="1"/>
  <c r="X1476" i="1"/>
  <c r="Y1476" i="1"/>
  <c r="Z1476" i="1"/>
  <c r="X1472" i="1"/>
  <c r="Y1472" i="1"/>
  <c r="Z1472" i="1"/>
  <c r="X1468" i="1"/>
  <c r="Y1468" i="1"/>
  <c r="Z1468" i="1"/>
  <c r="X1464" i="1"/>
  <c r="Y1464" i="1"/>
  <c r="Z1464" i="1"/>
  <c r="X1460" i="1"/>
  <c r="Y1460" i="1"/>
  <c r="Z1460" i="1"/>
  <c r="X1456" i="1"/>
  <c r="Y1456" i="1"/>
  <c r="Z1456" i="1"/>
  <c r="X1452" i="1"/>
  <c r="Y1452" i="1"/>
  <c r="Z1452" i="1"/>
  <c r="X1448" i="1"/>
  <c r="Y1448" i="1"/>
  <c r="Z1448" i="1"/>
  <c r="X1444" i="1"/>
  <c r="Y1444" i="1"/>
  <c r="Z1444" i="1"/>
  <c r="X1440" i="1"/>
  <c r="Y1440" i="1"/>
  <c r="Z1440" i="1"/>
  <c r="X1437" i="1"/>
  <c r="Y1437" i="1"/>
  <c r="Z1437" i="1"/>
  <c r="X1433" i="1"/>
  <c r="Y1433" i="1"/>
  <c r="Z1433" i="1"/>
  <c r="X1429" i="1"/>
  <c r="Y1429" i="1"/>
  <c r="Z1429" i="1"/>
  <c r="X1425" i="1"/>
  <c r="Y1425" i="1"/>
  <c r="Z1425" i="1"/>
  <c r="X1421" i="1"/>
  <c r="Y1421" i="1"/>
  <c r="Z1421" i="1"/>
  <c r="X1417" i="1"/>
  <c r="Y1417" i="1"/>
  <c r="Z1417" i="1"/>
  <c r="X1413" i="1"/>
  <c r="Y1413" i="1"/>
  <c r="Z1413" i="1"/>
  <c r="X1409" i="1"/>
  <c r="Y1409" i="1"/>
  <c r="Z1409" i="1"/>
  <c r="X1402" i="1"/>
  <c r="Y1402" i="1"/>
  <c r="Z1402" i="1"/>
  <c r="X1398" i="1"/>
  <c r="Y1398" i="1"/>
  <c r="Z1398" i="1"/>
  <c r="X1396" i="1"/>
  <c r="Y1396" i="1"/>
  <c r="Z1396" i="1"/>
  <c r="X1394" i="1"/>
  <c r="Y1394" i="1"/>
  <c r="Z1394" i="1"/>
  <c r="X1391" i="1"/>
  <c r="Y1391" i="1"/>
  <c r="Z1391" i="1"/>
  <c r="X1388" i="1"/>
  <c r="Y1388" i="1"/>
  <c r="Z1388" i="1"/>
  <c r="X1387" i="1"/>
  <c r="Y1387" i="1"/>
  <c r="Z1387" i="1"/>
  <c r="X1383" i="1"/>
  <c r="Y1383" i="1"/>
  <c r="Z1383" i="1"/>
  <c r="X1379" i="1"/>
  <c r="Y1379" i="1"/>
  <c r="Z1379" i="1"/>
  <c r="X1375" i="1"/>
  <c r="Y1375" i="1"/>
  <c r="Z1375" i="1"/>
  <c r="X1371" i="1"/>
  <c r="Y1371" i="1"/>
  <c r="Z1371" i="1"/>
  <c r="X1367" i="1"/>
  <c r="Y1367" i="1"/>
  <c r="Z1367" i="1"/>
  <c r="X1363" i="1"/>
  <c r="Y1363" i="1"/>
  <c r="Z1363" i="1"/>
  <c r="X1359" i="1"/>
  <c r="Y1359" i="1"/>
  <c r="Z1359" i="1"/>
  <c r="X1355" i="1"/>
  <c r="Y1355" i="1"/>
  <c r="Z1355" i="1"/>
  <c r="X1351" i="1"/>
  <c r="Y1351" i="1"/>
  <c r="Z1351" i="1"/>
  <c r="X1347" i="1"/>
  <c r="Y1347" i="1"/>
  <c r="Z1347" i="1"/>
  <c r="X1343" i="1"/>
  <c r="Y1343" i="1"/>
  <c r="Z1343" i="1"/>
  <c r="X1339" i="1"/>
  <c r="Y1339" i="1"/>
  <c r="Z1339" i="1"/>
  <c r="X1335" i="1"/>
  <c r="Y1335" i="1"/>
  <c r="Z1335" i="1"/>
  <c r="X1329" i="1"/>
  <c r="Y1329" i="1"/>
  <c r="Z1329" i="1"/>
  <c r="X1325" i="1"/>
  <c r="Y1325" i="1"/>
  <c r="Z1325" i="1"/>
  <c r="X1321" i="1"/>
  <c r="Y1321" i="1"/>
  <c r="Z1321" i="1"/>
  <c r="X1314" i="1"/>
  <c r="Y1314" i="1"/>
  <c r="Z1314" i="1"/>
  <c r="X1310" i="1"/>
  <c r="Y1310" i="1"/>
  <c r="Z1310" i="1"/>
  <c r="X1306" i="1"/>
  <c r="Y1306" i="1"/>
  <c r="Z1306" i="1"/>
  <c r="X1302" i="1"/>
  <c r="Y1302" i="1"/>
  <c r="Z1302" i="1"/>
  <c r="X1300" i="1"/>
  <c r="Y1300" i="1"/>
  <c r="Z1300" i="1"/>
  <c r="X1296" i="1"/>
  <c r="Y1296" i="1"/>
  <c r="Z1296" i="1"/>
  <c r="X1292" i="1"/>
  <c r="Y1292" i="1"/>
  <c r="Z1292" i="1"/>
  <c r="X1288" i="1"/>
  <c r="Y1288" i="1"/>
  <c r="Z1288" i="1"/>
  <c r="X1284" i="1"/>
  <c r="Y1284" i="1"/>
  <c r="Z1284" i="1"/>
  <c r="X1280" i="1"/>
  <c r="Y1280" i="1"/>
  <c r="Z1280" i="1"/>
  <c r="X1277" i="1"/>
  <c r="Y1277" i="1"/>
  <c r="Z1277" i="1"/>
  <c r="X1273" i="1"/>
  <c r="Y1273" i="1"/>
  <c r="Z1273" i="1"/>
  <c r="X1269" i="1"/>
  <c r="Y1269" i="1"/>
  <c r="Z1269" i="1"/>
  <c r="X1268" i="1"/>
  <c r="Y1268" i="1"/>
  <c r="Z1268" i="1"/>
  <c r="X1265" i="1"/>
  <c r="Y1265" i="1"/>
  <c r="Z1265" i="1"/>
  <c r="X1261" i="1"/>
  <c r="Y1261" i="1"/>
  <c r="Z1261" i="1"/>
  <c r="X1258" i="1"/>
  <c r="Y1258" i="1"/>
  <c r="Z1258" i="1"/>
  <c r="X1254" i="1"/>
  <c r="Y1254" i="1"/>
  <c r="Z1254" i="1"/>
  <c r="X1250" i="1"/>
  <c r="Y1250" i="1"/>
  <c r="Z1250" i="1"/>
  <c r="X1246" i="1"/>
  <c r="Y1246" i="1"/>
  <c r="Z1246" i="1"/>
  <c r="X1242" i="1"/>
  <c r="Y1242" i="1"/>
  <c r="Z1242" i="1"/>
  <c r="X1238" i="1"/>
  <c r="Y1238" i="1"/>
  <c r="Z1238" i="1"/>
  <c r="X1234" i="1"/>
  <c r="Y1234" i="1"/>
  <c r="Z1234" i="1"/>
  <c r="X1230" i="1"/>
  <c r="Y1230" i="1"/>
  <c r="Z1230" i="1"/>
  <c r="X1226" i="1"/>
  <c r="Y1226" i="1"/>
  <c r="Z1226" i="1"/>
  <c r="X1222" i="1"/>
  <c r="Y1222" i="1"/>
  <c r="Z1222" i="1"/>
  <c r="X1219" i="1"/>
  <c r="Y1219" i="1"/>
  <c r="Z1219" i="1"/>
  <c r="X1216" i="1"/>
  <c r="Y1216" i="1"/>
  <c r="Z1216" i="1"/>
  <c r="X1214" i="1"/>
  <c r="Y1214" i="1"/>
  <c r="Z1214" i="1"/>
  <c r="X1210" i="1"/>
  <c r="Y1210" i="1"/>
  <c r="Z1210" i="1"/>
  <c r="X1206" i="1"/>
  <c r="Y1206" i="1"/>
  <c r="Z1206" i="1"/>
  <c r="X1202" i="1"/>
  <c r="Y1202" i="1"/>
  <c r="Z1202" i="1"/>
  <c r="X1198" i="1"/>
  <c r="Y1198" i="1"/>
  <c r="Z1198" i="1"/>
  <c r="X1194" i="1"/>
  <c r="Y1194" i="1"/>
  <c r="Z1194" i="1"/>
  <c r="X1190" i="1"/>
  <c r="Y1190" i="1"/>
  <c r="Z1190" i="1"/>
  <c r="X1186" i="1"/>
  <c r="Y1186" i="1"/>
  <c r="Z1186" i="1"/>
  <c r="X1182" i="1"/>
  <c r="Y1182" i="1"/>
  <c r="Z1182" i="1"/>
  <c r="X1178" i="1"/>
  <c r="Y1178" i="1"/>
  <c r="Z1178" i="1"/>
  <c r="X1174" i="1"/>
  <c r="Y1174" i="1"/>
  <c r="Z1174" i="1"/>
  <c r="X1170" i="1"/>
  <c r="Y1170" i="1"/>
  <c r="Z1170" i="1"/>
  <c r="X1166" i="1"/>
  <c r="Y1166" i="1"/>
  <c r="Z1166" i="1"/>
  <c r="X1162" i="1"/>
  <c r="Y1162" i="1"/>
  <c r="Z1162" i="1"/>
  <c r="X1158" i="1"/>
  <c r="Y1158" i="1"/>
  <c r="Z1158" i="1"/>
  <c r="X1154" i="1"/>
  <c r="Y1154" i="1"/>
  <c r="Z1154" i="1"/>
  <c r="X1150" i="1"/>
  <c r="Y1150" i="1"/>
  <c r="Z1150" i="1"/>
  <c r="X1146" i="1"/>
  <c r="Y1146" i="1"/>
  <c r="Z1146" i="1"/>
  <c r="X1142" i="1"/>
  <c r="Y1142" i="1"/>
  <c r="Z1142" i="1"/>
  <c r="X1138" i="1"/>
  <c r="Y1138" i="1"/>
  <c r="Z1138" i="1"/>
  <c r="X1134" i="1"/>
  <c r="Y1134" i="1"/>
  <c r="Z1134" i="1"/>
  <c r="X1132" i="1"/>
  <c r="Y1132" i="1"/>
  <c r="Z1132" i="1"/>
  <c r="X1128" i="1"/>
  <c r="Y1128" i="1"/>
  <c r="Z1128" i="1"/>
  <c r="X1125" i="1"/>
  <c r="Y1125" i="1"/>
  <c r="Z1125" i="1"/>
  <c r="X1122" i="1"/>
  <c r="Y1122" i="1"/>
  <c r="Z1122" i="1"/>
  <c r="X1119" i="1"/>
  <c r="Y1119" i="1"/>
  <c r="Z1119" i="1"/>
  <c r="X1115" i="1"/>
  <c r="Y1115" i="1"/>
  <c r="Z1115" i="1"/>
  <c r="X1111" i="1"/>
  <c r="Y1111" i="1"/>
  <c r="Z1111" i="1"/>
  <c r="X1107" i="1"/>
  <c r="Y1107" i="1"/>
  <c r="Z1107" i="1"/>
  <c r="X1103" i="1"/>
  <c r="Y1103" i="1"/>
  <c r="Z1103" i="1"/>
  <c r="X1099" i="1"/>
  <c r="Y1099" i="1"/>
  <c r="Z1099" i="1"/>
  <c r="X1095" i="1"/>
  <c r="Y1095" i="1"/>
  <c r="Z1095" i="1"/>
  <c r="X1091" i="1"/>
  <c r="Y1091" i="1"/>
  <c r="Z1091" i="1"/>
  <c r="X1087" i="1"/>
  <c r="Y1087" i="1"/>
  <c r="Z1087" i="1"/>
  <c r="X1083" i="1"/>
  <c r="Y1083" i="1"/>
  <c r="Z1083" i="1"/>
  <c r="X1079" i="1"/>
  <c r="Y1079" i="1"/>
  <c r="Z1079" i="1"/>
  <c r="X1075" i="1"/>
  <c r="Y1075" i="1"/>
  <c r="Z1075" i="1"/>
  <c r="X1071" i="1"/>
  <c r="Y1071" i="1"/>
  <c r="Z1071" i="1"/>
  <c r="X1067" i="1"/>
  <c r="Y1067" i="1"/>
  <c r="Z1067" i="1"/>
  <c r="X1063" i="1"/>
  <c r="Y1063" i="1"/>
  <c r="Z1063" i="1"/>
  <c r="X1061" i="1"/>
  <c r="Y1061" i="1"/>
  <c r="Z1061" i="1"/>
  <c r="X1058" i="1"/>
  <c r="Y1058" i="1"/>
  <c r="Z1058" i="1"/>
  <c r="X1054" i="1"/>
  <c r="Y1054" i="1"/>
  <c r="Z1054" i="1"/>
  <c r="X1050" i="1"/>
  <c r="Y1050" i="1"/>
  <c r="Z1050" i="1"/>
  <c r="X1046" i="1"/>
  <c r="Y1046" i="1"/>
  <c r="Z1046" i="1"/>
  <c r="X1042" i="1"/>
  <c r="Y1042" i="1"/>
  <c r="Z1042" i="1"/>
  <c r="X1038" i="1"/>
  <c r="Y1038" i="1"/>
  <c r="Z1038" i="1"/>
  <c r="X1034" i="1"/>
  <c r="Y1034" i="1"/>
  <c r="Z1034" i="1"/>
  <c r="X1031" i="1"/>
  <c r="Y1031" i="1"/>
  <c r="Z1031" i="1"/>
  <c r="X1029" i="1"/>
  <c r="Y1029" i="1"/>
  <c r="Z1029" i="1"/>
  <c r="X1025" i="1"/>
  <c r="Y1025" i="1"/>
  <c r="Z1025" i="1"/>
  <c r="X1021" i="1"/>
  <c r="Y1021" i="1"/>
  <c r="Z1021" i="1"/>
  <c r="X1017" i="1"/>
  <c r="Y1017" i="1"/>
  <c r="Z1017" i="1"/>
  <c r="X1013" i="1"/>
  <c r="Y1013" i="1"/>
  <c r="Z1013" i="1"/>
  <c r="X1009" i="1"/>
  <c r="Y1009" i="1"/>
  <c r="Z1009" i="1"/>
  <c r="X1005" i="1"/>
  <c r="Y1005" i="1"/>
  <c r="Z1005" i="1"/>
  <c r="X1002" i="1"/>
  <c r="Y1002" i="1"/>
  <c r="Z1002" i="1"/>
  <c r="X998" i="1"/>
  <c r="Y998" i="1"/>
  <c r="Z998" i="1"/>
  <c r="X994" i="1"/>
  <c r="Y994" i="1"/>
  <c r="Z994" i="1"/>
  <c r="X990" i="1"/>
  <c r="Y990" i="1"/>
  <c r="Z990" i="1"/>
  <c r="X986" i="1"/>
  <c r="Y986" i="1"/>
  <c r="Z986" i="1"/>
  <c r="X980" i="1"/>
  <c r="Y980" i="1"/>
  <c r="Z980" i="1"/>
  <c r="X973" i="1"/>
  <c r="Z973" i="1"/>
  <c r="Y973" i="1"/>
  <c r="X969" i="1"/>
  <c r="Z969" i="1"/>
  <c r="Y969" i="1"/>
  <c r="X965" i="1"/>
  <c r="Z965" i="1"/>
  <c r="Y965" i="1"/>
  <c r="X961" i="1"/>
  <c r="Z961" i="1"/>
  <c r="Y961" i="1"/>
  <c r="X957" i="1"/>
  <c r="Z957" i="1"/>
  <c r="Y957" i="1"/>
  <c r="X953" i="1"/>
  <c r="Z953" i="1"/>
  <c r="Y953" i="1"/>
  <c r="X949" i="1"/>
  <c r="Z949" i="1"/>
  <c r="Y949" i="1"/>
  <c r="X945" i="1"/>
  <c r="Z945" i="1"/>
  <c r="Y945" i="1"/>
  <c r="X941" i="1"/>
  <c r="Z941" i="1"/>
  <c r="Y941" i="1"/>
  <c r="X937" i="1"/>
  <c r="Y937" i="1"/>
  <c r="Z937" i="1"/>
  <c r="X933" i="1"/>
  <c r="Y933" i="1"/>
  <c r="Z933" i="1"/>
  <c r="X929" i="1"/>
  <c r="Y929" i="1"/>
  <c r="Z929" i="1"/>
  <c r="X925" i="1"/>
  <c r="Y925" i="1"/>
  <c r="Z925" i="1"/>
  <c r="X921" i="1"/>
  <c r="Y921" i="1"/>
  <c r="Z921" i="1"/>
  <c r="X917" i="1"/>
  <c r="Y917" i="1"/>
  <c r="Z917" i="1"/>
  <c r="X913" i="1"/>
  <c r="Y913" i="1"/>
  <c r="Z913" i="1"/>
  <c r="X909" i="1"/>
  <c r="Y909" i="1"/>
  <c r="Z909" i="1"/>
  <c r="X905" i="1"/>
  <c r="Y905" i="1"/>
  <c r="Z905" i="1"/>
  <c r="X901" i="1"/>
  <c r="Y901" i="1"/>
  <c r="Z901" i="1"/>
  <c r="X897" i="1"/>
  <c r="Y897" i="1"/>
  <c r="Z897" i="1"/>
  <c r="X893" i="1"/>
  <c r="Y893" i="1"/>
  <c r="Z893" i="1"/>
  <c r="X889" i="1"/>
  <c r="Y889" i="1"/>
  <c r="Z889" i="1"/>
  <c r="X885" i="1"/>
  <c r="Y885" i="1"/>
  <c r="Z885" i="1"/>
  <c r="X881" i="1"/>
  <c r="Y881" i="1"/>
  <c r="Z881" i="1"/>
  <c r="X877" i="1"/>
  <c r="Y877" i="1"/>
  <c r="Z877" i="1"/>
  <c r="X873" i="1"/>
  <c r="Y873" i="1"/>
  <c r="Z873" i="1"/>
  <c r="X869" i="1"/>
  <c r="Y869" i="1"/>
  <c r="Z869" i="1"/>
  <c r="X865" i="1"/>
  <c r="Y865" i="1"/>
  <c r="Z865" i="1"/>
  <c r="X861" i="1"/>
  <c r="Y861" i="1"/>
  <c r="Z861" i="1"/>
  <c r="X857" i="1"/>
  <c r="Y857" i="1"/>
  <c r="Z857" i="1"/>
  <c r="X853" i="1"/>
  <c r="Y853" i="1"/>
  <c r="Z853" i="1"/>
  <c r="X849" i="1"/>
  <c r="Y849" i="1"/>
  <c r="Z849" i="1"/>
  <c r="X845" i="1"/>
  <c r="Y845" i="1"/>
  <c r="Z845" i="1"/>
  <c r="X841" i="1"/>
  <c r="Y841" i="1"/>
  <c r="Z841" i="1"/>
  <c r="X837" i="1"/>
  <c r="Y837" i="1"/>
  <c r="Z837" i="1"/>
  <c r="X833" i="1"/>
  <c r="Y833" i="1"/>
  <c r="Z833" i="1"/>
  <c r="X829" i="1"/>
  <c r="Y829" i="1"/>
  <c r="Z829" i="1"/>
  <c r="X825" i="1"/>
  <c r="Y825" i="1"/>
  <c r="Z825" i="1"/>
  <c r="X821" i="1"/>
  <c r="Y821" i="1"/>
  <c r="Z821" i="1"/>
  <c r="X817" i="1"/>
  <c r="Y817" i="1"/>
  <c r="Z817" i="1"/>
  <c r="X813" i="1"/>
  <c r="Y813" i="1"/>
  <c r="Z813" i="1"/>
  <c r="X809" i="1"/>
  <c r="Y809" i="1"/>
  <c r="Z809" i="1"/>
  <c r="X805" i="1"/>
  <c r="Y805" i="1"/>
  <c r="Z805" i="1"/>
  <c r="X801" i="1"/>
  <c r="Y801" i="1"/>
  <c r="Z801" i="1"/>
  <c r="X797" i="1"/>
  <c r="Y797" i="1"/>
  <c r="Z797" i="1"/>
  <c r="X793" i="1"/>
  <c r="Y793" i="1"/>
  <c r="Z793" i="1"/>
  <c r="X789" i="1"/>
  <c r="Y789" i="1"/>
  <c r="Z789" i="1"/>
  <c r="X785" i="1"/>
  <c r="Y785" i="1"/>
  <c r="Z785" i="1"/>
  <c r="X781" i="1"/>
  <c r="Y781" i="1"/>
  <c r="Z781" i="1"/>
  <c r="X777" i="1"/>
  <c r="Y777" i="1"/>
  <c r="Z777" i="1"/>
  <c r="X773" i="1"/>
  <c r="Y773" i="1"/>
  <c r="Z773" i="1"/>
  <c r="X769" i="1"/>
  <c r="Y769" i="1"/>
  <c r="Z769" i="1"/>
  <c r="X765" i="1"/>
  <c r="Y765" i="1"/>
  <c r="Z765" i="1"/>
  <c r="X761" i="1"/>
  <c r="Y761" i="1"/>
  <c r="Z761" i="1"/>
  <c r="X757" i="1"/>
  <c r="Y757" i="1"/>
  <c r="Z757" i="1"/>
  <c r="X753" i="1"/>
  <c r="Y753" i="1"/>
  <c r="Z753" i="1"/>
  <c r="X749" i="1"/>
  <c r="Y749" i="1"/>
  <c r="Z749" i="1"/>
  <c r="X745" i="1"/>
  <c r="Y745" i="1"/>
  <c r="Z745" i="1"/>
  <c r="X741" i="1"/>
  <c r="Y741" i="1"/>
  <c r="Z741" i="1"/>
  <c r="X737" i="1"/>
  <c r="Y737" i="1"/>
  <c r="Z737" i="1"/>
  <c r="X733" i="1"/>
  <c r="Y733" i="1"/>
  <c r="Z733" i="1"/>
  <c r="X729" i="1"/>
  <c r="Y729" i="1"/>
  <c r="Z729" i="1"/>
  <c r="X725" i="1"/>
  <c r="Y725" i="1"/>
  <c r="Z725" i="1"/>
  <c r="X721" i="1"/>
  <c r="Y721" i="1"/>
  <c r="Z721" i="1"/>
  <c r="X717" i="1"/>
  <c r="Y717" i="1"/>
  <c r="Z717" i="1"/>
  <c r="X713" i="1"/>
  <c r="Y713" i="1"/>
  <c r="Z713" i="1"/>
  <c r="X709" i="1"/>
  <c r="Y709" i="1"/>
  <c r="Z709" i="1"/>
  <c r="X705" i="1"/>
  <c r="Y705" i="1"/>
  <c r="Z705" i="1"/>
  <c r="X701" i="1"/>
  <c r="Y701" i="1"/>
  <c r="Z701" i="1"/>
  <c r="X698" i="1"/>
  <c r="Y698" i="1"/>
  <c r="Z698" i="1"/>
  <c r="X694" i="1"/>
  <c r="Y694" i="1"/>
  <c r="Z694" i="1"/>
  <c r="X690" i="1"/>
  <c r="Y690" i="1"/>
  <c r="Z690" i="1"/>
  <c r="X686" i="1"/>
  <c r="Y686" i="1"/>
  <c r="Z686" i="1"/>
  <c r="X682" i="1"/>
  <c r="Y682" i="1"/>
  <c r="Z682" i="1"/>
  <c r="X678" i="1"/>
  <c r="Y678" i="1"/>
  <c r="Z678" i="1"/>
  <c r="X674" i="1"/>
  <c r="Y674" i="1"/>
  <c r="Z674" i="1"/>
  <c r="X670" i="1"/>
  <c r="Y670" i="1"/>
  <c r="Z670" i="1"/>
  <c r="X666" i="1"/>
  <c r="Y666" i="1"/>
  <c r="Z666" i="1"/>
  <c r="X662" i="1"/>
  <c r="Y662" i="1"/>
  <c r="Z662" i="1"/>
  <c r="X658" i="1"/>
  <c r="Y658" i="1"/>
  <c r="Z658" i="1"/>
  <c r="X654" i="1"/>
  <c r="Y654" i="1"/>
  <c r="Z654" i="1"/>
  <c r="X650" i="1"/>
  <c r="Y650" i="1"/>
  <c r="Z650" i="1"/>
  <c r="X646" i="1"/>
  <c r="Y646" i="1"/>
  <c r="Z646" i="1"/>
  <c r="X642" i="1"/>
  <c r="Y642" i="1"/>
  <c r="Z642" i="1"/>
  <c r="X638" i="1"/>
  <c r="Y638" i="1"/>
  <c r="Z638" i="1"/>
  <c r="X634" i="1"/>
  <c r="Y634" i="1"/>
  <c r="Z634" i="1"/>
  <c r="X630" i="1"/>
  <c r="Y630" i="1"/>
  <c r="Z630" i="1"/>
  <c r="X626" i="1"/>
  <c r="Y626" i="1"/>
  <c r="Z626" i="1"/>
  <c r="X622" i="1"/>
  <c r="Y622" i="1"/>
  <c r="Z622" i="1"/>
  <c r="X618" i="1"/>
  <c r="Y618" i="1"/>
  <c r="Z618" i="1"/>
  <c r="X614" i="1"/>
  <c r="Y614" i="1"/>
  <c r="Z614" i="1"/>
  <c r="X610" i="1"/>
  <c r="Y610" i="1"/>
  <c r="Z610" i="1"/>
  <c r="X606" i="1"/>
  <c r="Y606" i="1"/>
  <c r="Z606" i="1"/>
  <c r="X602" i="1"/>
  <c r="Y602" i="1"/>
  <c r="Z602" i="1"/>
  <c r="X598" i="1"/>
  <c r="Y598" i="1"/>
  <c r="Z598" i="1"/>
  <c r="X594" i="1"/>
  <c r="Y594" i="1"/>
  <c r="Z594" i="1"/>
  <c r="X590" i="1"/>
  <c r="Y590" i="1"/>
  <c r="Z590" i="1"/>
  <c r="X586" i="1"/>
  <c r="Y586" i="1"/>
  <c r="Z586" i="1"/>
  <c r="X582" i="1"/>
  <c r="Y582" i="1"/>
  <c r="Z582" i="1"/>
  <c r="X578" i="1"/>
  <c r="Y578" i="1"/>
  <c r="Z578" i="1"/>
  <c r="X574" i="1"/>
  <c r="Y574" i="1"/>
  <c r="Z574" i="1"/>
  <c r="X570" i="1"/>
  <c r="Y570" i="1"/>
  <c r="Z570" i="1"/>
  <c r="X566" i="1"/>
  <c r="Y566" i="1"/>
  <c r="Z566" i="1"/>
  <c r="X562" i="1"/>
  <c r="Y562" i="1"/>
  <c r="Z562" i="1"/>
  <c r="X558" i="1"/>
  <c r="Y558" i="1"/>
  <c r="Z558" i="1"/>
  <c r="X554" i="1"/>
  <c r="Y554" i="1"/>
  <c r="Z554" i="1"/>
  <c r="X548" i="1"/>
  <c r="Y548" i="1"/>
  <c r="Z548" i="1"/>
  <c r="X544" i="1"/>
  <c r="Y544" i="1"/>
  <c r="Z544" i="1"/>
  <c r="X540" i="1"/>
  <c r="Y540" i="1"/>
  <c r="Z540" i="1"/>
  <c r="X536" i="1"/>
  <c r="Y536" i="1"/>
  <c r="Z536" i="1"/>
  <c r="X532" i="1"/>
  <c r="Y532" i="1"/>
  <c r="Z532" i="1"/>
  <c r="X528" i="1"/>
  <c r="Y528" i="1"/>
  <c r="Z528" i="1"/>
  <c r="X524" i="1"/>
  <c r="Y524" i="1"/>
  <c r="Z524" i="1"/>
  <c r="X520" i="1"/>
  <c r="Y520" i="1"/>
  <c r="Z520" i="1"/>
  <c r="X516" i="1"/>
  <c r="Y516" i="1"/>
  <c r="Z516" i="1"/>
  <c r="X512" i="1"/>
  <c r="Y512" i="1"/>
  <c r="Z512" i="1"/>
  <c r="X508" i="1"/>
  <c r="Y508" i="1"/>
  <c r="Z508" i="1"/>
  <c r="X504" i="1"/>
  <c r="Y504" i="1"/>
  <c r="Z504" i="1"/>
  <c r="X500" i="1"/>
  <c r="Y500" i="1"/>
  <c r="Z500" i="1"/>
  <c r="X496" i="1"/>
  <c r="Y496" i="1"/>
  <c r="Z496" i="1"/>
  <c r="X492" i="1"/>
  <c r="Y492" i="1"/>
  <c r="Z492" i="1"/>
  <c r="X488" i="1"/>
  <c r="Y488" i="1"/>
  <c r="Z488" i="1"/>
  <c r="X484" i="1"/>
  <c r="Y484" i="1"/>
  <c r="Z484" i="1"/>
  <c r="X480" i="1"/>
  <c r="Y480" i="1"/>
  <c r="Z480" i="1"/>
  <c r="X476" i="1"/>
  <c r="Y476" i="1"/>
  <c r="Z476" i="1"/>
  <c r="X472" i="1"/>
  <c r="Y472" i="1"/>
  <c r="Z472" i="1"/>
  <c r="X468" i="1"/>
  <c r="Y468" i="1"/>
  <c r="Z468" i="1"/>
  <c r="X464" i="1"/>
  <c r="Y464" i="1"/>
  <c r="Z464" i="1"/>
  <c r="X460" i="1"/>
  <c r="Y460" i="1"/>
  <c r="Z460" i="1"/>
  <c r="X456" i="1"/>
  <c r="Y456" i="1"/>
  <c r="Z456" i="1"/>
  <c r="X452" i="1"/>
  <c r="Y452" i="1"/>
  <c r="Z452" i="1"/>
  <c r="X448" i="1"/>
  <c r="Y448" i="1"/>
  <c r="Z448" i="1"/>
  <c r="X444" i="1"/>
  <c r="Y444" i="1"/>
  <c r="Z444" i="1"/>
  <c r="X440" i="1"/>
  <c r="Y440" i="1"/>
  <c r="Z440" i="1"/>
  <c r="X436" i="1"/>
  <c r="Y436" i="1"/>
  <c r="Z436" i="1"/>
  <c r="X432" i="1"/>
  <c r="Y432" i="1"/>
  <c r="Z432" i="1"/>
  <c r="X428" i="1"/>
  <c r="Y428" i="1"/>
  <c r="Z428" i="1"/>
  <c r="X424" i="1"/>
  <c r="Y424" i="1"/>
  <c r="Z424" i="1"/>
  <c r="X420" i="1"/>
  <c r="Y420" i="1"/>
  <c r="Z420" i="1"/>
  <c r="X416" i="1"/>
  <c r="Y416" i="1"/>
  <c r="Z416" i="1"/>
  <c r="X412" i="1"/>
  <c r="Y412" i="1"/>
  <c r="Z412" i="1"/>
  <c r="X409" i="1"/>
  <c r="Y409" i="1"/>
  <c r="Z409" i="1"/>
  <c r="X405" i="1"/>
  <c r="Y405" i="1"/>
  <c r="Z405" i="1"/>
  <c r="X401" i="1"/>
  <c r="Y401" i="1"/>
  <c r="Z401" i="1"/>
  <c r="X397" i="1"/>
  <c r="Y397" i="1"/>
  <c r="Z397" i="1"/>
  <c r="X393" i="1"/>
  <c r="Y393" i="1"/>
  <c r="Z393" i="1"/>
  <c r="X389" i="1"/>
  <c r="Y389" i="1"/>
  <c r="Z389" i="1"/>
  <c r="X385" i="1"/>
  <c r="Y385" i="1"/>
  <c r="Z385" i="1"/>
  <c r="X381" i="1"/>
  <c r="Y381" i="1"/>
  <c r="Z381" i="1"/>
  <c r="X377" i="1"/>
  <c r="Y377" i="1"/>
  <c r="Z377" i="1"/>
  <c r="X373" i="1"/>
  <c r="Y373" i="1"/>
  <c r="Z373" i="1"/>
  <c r="X369" i="1"/>
  <c r="Y369" i="1"/>
  <c r="Z369" i="1"/>
  <c r="X365" i="1"/>
  <c r="Y365" i="1"/>
  <c r="Z365" i="1"/>
  <c r="X361" i="1"/>
  <c r="Y361" i="1"/>
  <c r="Z361" i="1"/>
  <c r="X357" i="1"/>
  <c r="Y357" i="1"/>
  <c r="Z357" i="1"/>
  <c r="X353" i="1"/>
  <c r="Y353" i="1"/>
  <c r="Z353" i="1"/>
  <c r="X349" i="1"/>
  <c r="Y349" i="1"/>
  <c r="Z349" i="1"/>
  <c r="X345" i="1"/>
  <c r="Y345" i="1"/>
  <c r="Z345" i="1"/>
  <c r="X341" i="1"/>
  <c r="Y341" i="1"/>
  <c r="Z341" i="1"/>
  <c r="X337" i="1"/>
  <c r="Y337" i="1"/>
  <c r="Z337" i="1"/>
  <c r="X333" i="1"/>
  <c r="Y333" i="1"/>
  <c r="Z333" i="1"/>
  <c r="X329" i="1"/>
  <c r="Y329" i="1"/>
  <c r="Z329" i="1"/>
  <c r="X325" i="1"/>
  <c r="Y325" i="1"/>
  <c r="Z325" i="1"/>
  <c r="X321" i="1"/>
  <c r="Y321" i="1"/>
  <c r="Z321" i="1"/>
  <c r="X317" i="1"/>
  <c r="Y317" i="1"/>
  <c r="Z317" i="1"/>
  <c r="X313" i="1"/>
  <c r="Y313" i="1"/>
  <c r="Z313" i="1"/>
  <c r="X309" i="1"/>
  <c r="Y309" i="1"/>
  <c r="Z309" i="1"/>
  <c r="X305" i="1"/>
  <c r="Y305" i="1"/>
  <c r="Z305" i="1"/>
  <c r="X300" i="1"/>
  <c r="Y300" i="1"/>
  <c r="Z300" i="1"/>
  <c r="X296" i="1"/>
  <c r="Y296" i="1"/>
  <c r="Z296" i="1"/>
  <c r="X292" i="1"/>
  <c r="Y292" i="1"/>
  <c r="Z292" i="1"/>
  <c r="X288" i="1"/>
  <c r="Y288" i="1"/>
  <c r="Z288" i="1"/>
  <c r="X284" i="1"/>
  <c r="Y284" i="1"/>
  <c r="Z284" i="1"/>
  <c r="X280" i="1"/>
  <c r="Y280" i="1"/>
  <c r="Z280" i="1"/>
  <c r="X276" i="1"/>
  <c r="Z276" i="1"/>
  <c r="Y276" i="1"/>
  <c r="X272" i="1"/>
  <c r="Z272" i="1"/>
  <c r="Y272" i="1"/>
  <c r="X268" i="1"/>
  <c r="Z268" i="1"/>
  <c r="Y268" i="1"/>
  <c r="X264" i="1"/>
  <c r="Z264" i="1"/>
  <c r="Y264" i="1"/>
  <c r="X260" i="1"/>
  <c r="Z260" i="1"/>
  <c r="Y260" i="1"/>
  <c r="X256" i="1"/>
  <c r="Z256" i="1"/>
  <c r="Y256" i="1"/>
  <c r="X252" i="1"/>
  <c r="Z252" i="1"/>
  <c r="Y252" i="1"/>
  <c r="X248" i="1"/>
  <c r="Z248" i="1"/>
  <c r="Y248" i="1"/>
  <c r="X244" i="1"/>
  <c r="Z244" i="1"/>
  <c r="Y244" i="1"/>
  <c r="X240" i="1"/>
  <c r="Z240" i="1"/>
  <c r="Y240" i="1"/>
  <c r="X236" i="1"/>
  <c r="Z236" i="1"/>
  <c r="Y236" i="1"/>
  <c r="X232" i="1"/>
  <c r="Z232" i="1"/>
  <c r="Y232" i="1"/>
  <c r="X228" i="1"/>
  <c r="Z228" i="1"/>
  <c r="Y228" i="1"/>
  <c r="X224" i="1"/>
  <c r="Z224" i="1"/>
  <c r="Y224" i="1"/>
  <c r="X220" i="1"/>
  <c r="Z220" i="1"/>
  <c r="Y220" i="1"/>
  <c r="X216" i="1"/>
  <c r="Z216" i="1"/>
  <c r="Y216" i="1"/>
  <c r="X212" i="1"/>
  <c r="Z212" i="1"/>
  <c r="Y212" i="1"/>
  <c r="X208" i="1"/>
  <c r="Z208" i="1"/>
  <c r="Y208" i="1"/>
  <c r="X204" i="1"/>
  <c r="Z204" i="1"/>
  <c r="Y204" i="1"/>
  <c r="X200" i="1"/>
  <c r="Z200" i="1"/>
  <c r="Y200" i="1"/>
  <c r="X196" i="1"/>
  <c r="Z196" i="1"/>
  <c r="Y196" i="1"/>
  <c r="X192" i="1"/>
  <c r="Z192" i="1"/>
  <c r="Y192" i="1"/>
  <c r="X188" i="1"/>
  <c r="Z188" i="1"/>
  <c r="Y188" i="1"/>
  <c r="X184" i="1"/>
  <c r="Z184" i="1"/>
  <c r="Y184" i="1"/>
  <c r="X180" i="1"/>
  <c r="Z180" i="1"/>
  <c r="Y180" i="1"/>
  <c r="X176" i="1"/>
  <c r="Z176" i="1"/>
  <c r="Y176" i="1"/>
  <c r="X172" i="1"/>
  <c r="Z172" i="1"/>
  <c r="Y172" i="1"/>
  <c r="X168" i="1"/>
  <c r="Z168" i="1"/>
  <c r="Y168" i="1"/>
  <c r="X164" i="1"/>
  <c r="Z164" i="1"/>
  <c r="Y164" i="1"/>
  <c r="X160" i="1"/>
  <c r="Z160" i="1"/>
  <c r="Y160" i="1"/>
  <c r="X156" i="1"/>
  <c r="Z156" i="1"/>
  <c r="Y156" i="1"/>
  <c r="X152" i="1"/>
  <c r="Y152" i="1"/>
  <c r="Z152" i="1"/>
  <c r="X148" i="1"/>
  <c r="Y148" i="1"/>
  <c r="Z148" i="1"/>
  <c r="X144" i="1"/>
  <c r="Y144" i="1"/>
  <c r="Z144" i="1"/>
  <c r="X140" i="1"/>
  <c r="Y140" i="1"/>
  <c r="Z140" i="1"/>
  <c r="X136" i="1"/>
  <c r="Y136" i="1"/>
  <c r="Z136" i="1"/>
  <c r="X132" i="1"/>
  <c r="Y132" i="1"/>
  <c r="Z132" i="1"/>
  <c r="X128" i="1"/>
  <c r="Y128" i="1"/>
  <c r="Z128" i="1"/>
  <c r="X124" i="1"/>
  <c r="Y124" i="1"/>
  <c r="Z124" i="1"/>
  <c r="X120" i="1"/>
  <c r="Y120" i="1"/>
  <c r="Z120" i="1"/>
  <c r="X116" i="1"/>
  <c r="Y116" i="1"/>
  <c r="Z116" i="1"/>
  <c r="X112" i="1"/>
  <c r="Y112" i="1"/>
  <c r="Z112" i="1"/>
  <c r="X108" i="1"/>
  <c r="Y108" i="1"/>
  <c r="Z108" i="1"/>
  <c r="X104" i="1"/>
  <c r="Y104" i="1"/>
  <c r="Z104" i="1"/>
  <c r="X100" i="1"/>
  <c r="Y100" i="1"/>
  <c r="Z100" i="1"/>
  <c r="X96" i="1"/>
  <c r="Y96" i="1"/>
  <c r="Z96" i="1"/>
  <c r="X92" i="1"/>
  <c r="Y92" i="1"/>
  <c r="Z92" i="1"/>
  <c r="X88" i="1"/>
  <c r="Y88" i="1"/>
  <c r="Z88" i="1"/>
  <c r="X84" i="1"/>
  <c r="Y84" i="1"/>
  <c r="Z84" i="1"/>
  <c r="X80" i="1"/>
  <c r="Y80" i="1"/>
  <c r="Z80" i="1"/>
  <c r="X77" i="1"/>
  <c r="Y77" i="1"/>
  <c r="Z77" i="1"/>
  <c r="X73" i="1"/>
  <c r="Y73" i="1"/>
  <c r="Z73" i="1"/>
  <c r="X69" i="1"/>
  <c r="Y69" i="1"/>
  <c r="Z69" i="1"/>
  <c r="X65" i="1"/>
  <c r="Y65" i="1"/>
  <c r="Z65" i="1"/>
  <c r="X61" i="1"/>
  <c r="Y61" i="1"/>
  <c r="Z61" i="1"/>
  <c r="X57" i="1"/>
  <c r="Y57" i="1"/>
  <c r="Z57" i="1"/>
  <c r="X54" i="1"/>
  <c r="Y54" i="1"/>
  <c r="Z54" i="1"/>
  <c r="X47" i="1"/>
  <c r="Y47" i="1"/>
  <c r="Z47" i="1"/>
  <c r="X43" i="1"/>
  <c r="Y43" i="1"/>
  <c r="Z43" i="1"/>
  <c r="X40" i="1"/>
  <c r="Y40" i="1"/>
  <c r="Z40" i="1"/>
  <c r="X38" i="1"/>
  <c r="Y38" i="1"/>
  <c r="Z38" i="1"/>
  <c r="X35" i="1"/>
  <c r="Y35" i="1"/>
  <c r="Z35" i="1"/>
  <c r="X33" i="1"/>
  <c r="Y33" i="1"/>
  <c r="Z33" i="1"/>
  <c r="X29" i="1"/>
  <c r="Y29" i="1"/>
  <c r="Z29" i="1"/>
  <c r="X25" i="1"/>
  <c r="Y25" i="1"/>
  <c r="Z25" i="1"/>
  <c r="X21" i="1"/>
  <c r="Y21" i="1"/>
  <c r="Z21" i="1"/>
  <c r="X17" i="1"/>
  <c r="Y17" i="1"/>
  <c r="Z17" i="1"/>
  <c r="X13" i="1"/>
  <c r="Y13" i="1"/>
  <c r="Z13" i="1"/>
  <c r="X9" i="1"/>
  <c r="Y9" i="1"/>
  <c r="Z9" i="1"/>
  <c r="X4" i="1"/>
  <c r="Y4" i="1"/>
  <c r="Z4" i="1"/>
  <c r="X764" i="1"/>
  <c r="Z764" i="1"/>
  <c r="Y764" i="1"/>
  <c r="X760" i="1"/>
  <c r="Z760" i="1"/>
  <c r="Y760" i="1"/>
  <c r="X756" i="1"/>
  <c r="Z756" i="1"/>
  <c r="Y756" i="1"/>
  <c r="X752" i="1"/>
  <c r="Z752" i="1"/>
  <c r="Y752" i="1"/>
  <c r="X748" i="1"/>
  <c r="Z748" i="1"/>
  <c r="Y748" i="1"/>
  <c r="X744" i="1"/>
  <c r="Z744" i="1"/>
  <c r="Y744" i="1"/>
  <c r="X740" i="1"/>
  <c r="Z740" i="1"/>
  <c r="Y740" i="1"/>
  <c r="X736" i="1"/>
  <c r="Z736" i="1"/>
  <c r="Y736" i="1"/>
  <c r="X732" i="1"/>
  <c r="Z732" i="1"/>
  <c r="Y732" i="1"/>
  <c r="X728" i="1"/>
  <c r="Z728" i="1"/>
  <c r="Y728" i="1"/>
  <c r="X724" i="1"/>
  <c r="Z724" i="1"/>
  <c r="Y724" i="1"/>
  <c r="X720" i="1"/>
  <c r="Z720" i="1"/>
  <c r="Y720" i="1"/>
  <c r="X716" i="1"/>
  <c r="Z716" i="1"/>
  <c r="Y716" i="1"/>
  <c r="X712" i="1"/>
  <c r="Z712" i="1"/>
  <c r="Y712" i="1"/>
  <c r="X708" i="1"/>
  <c r="Z708" i="1"/>
  <c r="Y708" i="1"/>
  <c r="X704" i="1"/>
  <c r="Z704" i="1"/>
  <c r="Y704" i="1"/>
  <c r="X700" i="1"/>
  <c r="Z700" i="1"/>
  <c r="Y700" i="1"/>
  <c r="X697" i="1"/>
  <c r="Z697" i="1"/>
  <c r="Y697" i="1"/>
  <c r="X693" i="1"/>
  <c r="Z693" i="1"/>
  <c r="Y693" i="1"/>
  <c r="X689" i="1"/>
  <c r="Z689" i="1"/>
  <c r="Y689" i="1"/>
  <c r="X685" i="1"/>
  <c r="Z685" i="1"/>
  <c r="Y685" i="1"/>
  <c r="X681" i="1"/>
  <c r="Z681" i="1"/>
  <c r="Y681" i="1"/>
  <c r="X677" i="1"/>
  <c r="Z677" i="1"/>
  <c r="Y677" i="1"/>
  <c r="X673" i="1"/>
  <c r="Z673" i="1"/>
  <c r="Y673" i="1"/>
  <c r="X669" i="1"/>
  <c r="Z669" i="1"/>
  <c r="Y669" i="1"/>
  <c r="X665" i="1"/>
  <c r="Z665" i="1"/>
  <c r="Y665" i="1"/>
  <c r="X661" i="1"/>
  <c r="Z661" i="1"/>
  <c r="Y661" i="1"/>
  <c r="X657" i="1"/>
  <c r="Z657" i="1"/>
  <c r="Y657" i="1"/>
  <c r="X653" i="1"/>
  <c r="Z653" i="1"/>
  <c r="Y653" i="1"/>
  <c r="X649" i="1"/>
  <c r="Z649" i="1"/>
  <c r="Y649" i="1"/>
  <c r="X645" i="1"/>
  <c r="Z645" i="1"/>
  <c r="Y645" i="1"/>
  <c r="X641" i="1"/>
  <c r="Z641" i="1"/>
  <c r="Y641" i="1"/>
  <c r="X637" i="1"/>
  <c r="Z637" i="1"/>
  <c r="Y637" i="1"/>
  <c r="X633" i="1"/>
  <c r="Z633" i="1"/>
  <c r="Y633" i="1"/>
  <c r="X629" i="1"/>
  <c r="Z629" i="1"/>
  <c r="Y629" i="1"/>
  <c r="X625" i="1"/>
  <c r="Z625" i="1"/>
  <c r="Y625" i="1"/>
  <c r="X621" i="1"/>
  <c r="Z621" i="1"/>
  <c r="Y621" i="1"/>
  <c r="X617" i="1"/>
  <c r="Z617" i="1"/>
  <c r="Y617" i="1"/>
  <c r="X613" i="1"/>
  <c r="Z613" i="1"/>
  <c r="Y613" i="1"/>
  <c r="X609" i="1"/>
  <c r="Z609" i="1"/>
  <c r="Y609" i="1"/>
  <c r="X605" i="1"/>
  <c r="Z605" i="1"/>
  <c r="Y605" i="1"/>
  <c r="X601" i="1"/>
  <c r="Z601" i="1"/>
  <c r="Y601" i="1"/>
  <c r="X597" i="1"/>
  <c r="Z597" i="1"/>
  <c r="Y597" i="1"/>
  <c r="X593" i="1"/>
  <c r="Z593" i="1"/>
  <c r="Y593" i="1"/>
  <c r="X589" i="1"/>
  <c r="Z589" i="1"/>
  <c r="Y589" i="1"/>
  <c r="X585" i="1"/>
  <c r="Z585" i="1"/>
  <c r="Y585" i="1"/>
  <c r="X581" i="1"/>
  <c r="Z581" i="1"/>
  <c r="Y581" i="1"/>
  <c r="X577" i="1"/>
  <c r="Z577" i="1"/>
  <c r="Y577" i="1"/>
  <c r="X573" i="1"/>
  <c r="Z573" i="1"/>
  <c r="Y573" i="1"/>
  <c r="X569" i="1"/>
  <c r="Z569" i="1"/>
  <c r="Y569" i="1"/>
  <c r="X565" i="1"/>
  <c r="Z565" i="1"/>
  <c r="Y565" i="1"/>
  <c r="X561" i="1"/>
  <c r="Z561" i="1"/>
  <c r="Y561" i="1"/>
  <c r="X557" i="1"/>
  <c r="Z557" i="1"/>
  <c r="Y557" i="1"/>
  <c r="X551" i="1"/>
  <c r="Z551" i="1"/>
  <c r="Y551" i="1"/>
  <c r="X547" i="1"/>
  <c r="Z547" i="1"/>
  <c r="Y547" i="1"/>
  <c r="X543" i="1"/>
  <c r="Z543" i="1"/>
  <c r="Y543" i="1"/>
  <c r="X539" i="1"/>
  <c r="Z539" i="1"/>
  <c r="Y539" i="1"/>
  <c r="X535" i="1"/>
  <c r="Z535" i="1"/>
  <c r="Y535" i="1"/>
  <c r="X531" i="1"/>
  <c r="Z531" i="1"/>
  <c r="Y531" i="1"/>
  <c r="X527" i="1"/>
  <c r="Z527" i="1"/>
  <c r="Y527" i="1"/>
  <c r="X523" i="1"/>
  <c r="Z523" i="1"/>
  <c r="Y523" i="1"/>
  <c r="X519" i="1"/>
  <c r="Z519" i="1"/>
  <c r="Y519" i="1"/>
  <c r="X515" i="1"/>
  <c r="Z515" i="1"/>
  <c r="Y515" i="1"/>
  <c r="X511" i="1"/>
  <c r="Z511" i="1"/>
  <c r="Y511" i="1"/>
  <c r="X507" i="1"/>
  <c r="Z507" i="1"/>
  <c r="Y507" i="1"/>
  <c r="X503" i="1"/>
  <c r="Z503" i="1"/>
  <c r="Y503" i="1"/>
  <c r="X499" i="1"/>
  <c r="Z499" i="1"/>
  <c r="Y499" i="1"/>
  <c r="X495" i="1"/>
  <c r="Z495" i="1"/>
  <c r="Y495" i="1"/>
  <c r="X491" i="1"/>
  <c r="Z491" i="1"/>
  <c r="Y491" i="1"/>
  <c r="X487" i="1"/>
  <c r="Z487" i="1"/>
  <c r="Y487" i="1"/>
  <c r="X483" i="1"/>
  <c r="Z483" i="1"/>
  <c r="Y483" i="1"/>
  <c r="X479" i="1"/>
  <c r="Z479" i="1"/>
  <c r="Y479" i="1"/>
  <c r="X475" i="1"/>
  <c r="Z475" i="1"/>
  <c r="Y475" i="1"/>
  <c r="X471" i="1"/>
  <c r="Z471" i="1"/>
  <c r="Y471" i="1"/>
  <c r="X467" i="1"/>
  <c r="Z467" i="1"/>
  <c r="Y467" i="1"/>
  <c r="X463" i="1"/>
  <c r="Z463" i="1"/>
  <c r="Y463" i="1"/>
  <c r="X459" i="1"/>
  <c r="Z459" i="1"/>
  <c r="Y459" i="1"/>
  <c r="X455" i="1"/>
  <c r="Z455" i="1"/>
  <c r="Y455" i="1"/>
  <c r="X451" i="1"/>
  <c r="Z451" i="1"/>
  <c r="Y451" i="1"/>
  <c r="X447" i="1"/>
  <c r="Z447" i="1"/>
  <c r="Y447" i="1"/>
  <c r="X443" i="1"/>
  <c r="Z443" i="1"/>
  <c r="Y443" i="1"/>
  <c r="X439" i="1"/>
  <c r="Z439" i="1"/>
  <c r="Y439" i="1"/>
  <c r="X435" i="1"/>
  <c r="Z435" i="1"/>
  <c r="Y435" i="1"/>
  <c r="X431" i="1"/>
  <c r="Z431" i="1"/>
  <c r="Y431" i="1"/>
  <c r="X427" i="1"/>
  <c r="Z427" i="1"/>
  <c r="Y427" i="1"/>
  <c r="X423" i="1"/>
  <c r="Z423" i="1"/>
  <c r="Y423" i="1"/>
  <c r="X419" i="1"/>
  <c r="Z419" i="1"/>
  <c r="Y419" i="1"/>
  <c r="X415" i="1"/>
  <c r="Z415" i="1"/>
  <c r="Y415" i="1"/>
  <c r="X411" i="1"/>
  <c r="Z411" i="1"/>
  <c r="Y411" i="1"/>
  <c r="X408" i="1"/>
  <c r="Z408" i="1"/>
  <c r="Y408" i="1"/>
  <c r="X404" i="1"/>
  <c r="Z404" i="1"/>
  <c r="Y404" i="1"/>
  <c r="X400" i="1"/>
  <c r="Y400" i="1"/>
  <c r="Z400" i="1"/>
  <c r="X396" i="1"/>
  <c r="Y396" i="1"/>
  <c r="Z396" i="1"/>
  <c r="X392" i="1"/>
  <c r="Y392" i="1"/>
  <c r="Z392" i="1"/>
  <c r="X388" i="1"/>
  <c r="Y388" i="1"/>
  <c r="Z388" i="1"/>
  <c r="X384" i="1"/>
  <c r="Y384" i="1"/>
  <c r="Z384" i="1"/>
  <c r="X380" i="1"/>
  <c r="Y380" i="1"/>
  <c r="Z380" i="1"/>
  <c r="X376" i="1"/>
  <c r="Y376" i="1"/>
  <c r="Z376" i="1"/>
  <c r="X372" i="1"/>
  <c r="Y372" i="1"/>
  <c r="Z372" i="1"/>
  <c r="X368" i="1"/>
  <c r="Y368" i="1"/>
  <c r="Z368" i="1"/>
  <c r="X364" i="1"/>
  <c r="Y364" i="1"/>
  <c r="Z364" i="1"/>
  <c r="X360" i="1"/>
  <c r="Y360" i="1"/>
  <c r="Z360" i="1"/>
  <c r="X356" i="1"/>
  <c r="Y356" i="1"/>
  <c r="Z356" i="1"/>
  <c r="X352" i="1"/>
  <c r="Y352" i="1"/>
  <c r="Z352" i="1"/>
  <c r="X348" i="1"/>
  <c r="Y348" i="1"/>
  <c r="Z348" i="1"/>
  <c r="X344" i="1"/>
  <c r="Y344" i="1"/>
  <c r="Z344" i="1"/>
  <c r="X340" i="1"/>
  <c r="Y340" i="1"/>
  <c r="Z340" i="1"/>
  <c r="X336" i="1"/>
  <c r="Y336" i="1"/>
  <c r="Z336" i="1"/>
  <c r="X332" i="1"/>
  <c r="Y332" i="1"/>
  <c r="Z332" i="1"/>
  <c r="X328" i="1"/>
  <c r="Y328" i="1"/>
  <c r="Z328" i="1"/>
  <c r="X324" i="1"/>
  <c r="Y324" i="1"/>
  <c r="Z324" i="1"/>
  <c r="X320" i="1"/>
  <c r="Y320" i="1"/>
  <c r="Z320" i="1"/>
  <c r="X316" i="1"/>
  <c r="Y316" i="1"/>
  <c r="Z316" i="1"/>
  <c r="X312" i="1"/>
  <c r="Y312" i="1"/>
  <c r="Z312" i="1"/>
  <c r="X308" i="1"/>
  <c r="Y308" i="1"/>
  <c r="Z308" i="1"/>
  <c r="X304" i="1"/>
  <c r="Y304" i="1"/>
  <c r="Z304" i="1"/>
  <c r="X302" i="1"/>
  <c r="Y302" i="1"/>
  <c r="Z302" i="1"/>
  <c r="X299" i="1"/>
  <c r="Y299" i="1"/>
  <c r="Z299" i="1"/>
  <c r="X295" i="1"/>
  <c r="Y295" i="1"/>
  <c r="Z295" i="1"/>
  <c r="X291" i="1"/>
  <c r="Y291" i="1"/>
  <c r="Z291" i="1"/>
  <c r="X287" i="1"/>
  <c r="Y287" i="1"/>
  <c r="Z287" i="1"/>
  <c r="X283" i="1"/>
  <c r="Y283" i="1"/>
  <c r="Z283" i="1"/>
  <c r="X279" i="1"/>
  <c r="Y279" i="1"/>
  <c r="Z279" i="1"/>
  <c r="X275" i="1"/>
  <c r="Y275" i="1"/>
  <c r="Z275" i="1"/>
  <c r="X271" i="1"/>
  <c r="Y271" i="1"/>
  <c r="Z271" i="1"/>
  <c r="X267" i="1"/>
  <c r="Y267" i="1"/>
  <c r="Z267" i="1"/>
  <c r="X263" i="1"/>
  <c r="Y263" i="1"/>
  <c r="Z263" i="1"/>
  <c r="X259" i="1"/>
  <c r="Y259" i="1"/>
  <c r="Z259" i="1"/>
  <c r="X255" i="1"/>
  <c r="Y255" i="1"/>
  <c r="Z255" i="1"/>
  <c r="X251" i="1"/>
  <c r="Y251" i="1"/>
  <c r="Z251" i="1"/>
  <c r="X247" i="1"/>
  <c r="Y247" i="1"/>
  <c r="Z247" i="1"/>
  <c r="X243" i="1"/>
  <c r="Y243" i="1"/>
  <c r="Z243" i="1"/>
  <c r="X239" i="1"/>
  <c r="Y239" i="1"/>
  <c r="Z239" i="1"/>
  <c r="X235" i="1"/>
  <c r="Y235" i="1"/>
  <c r="Z235" i="1"/>
  <c r="X231" i="1"/>
  <c r="Y231" i="1"/>
  <c r="Z231" i="1"/>
  <c r="X227" i="1"/>
  <c r="Y227" i="1"/>
  <c r="Z227" i="1"/>
  <c r="X223" i="1"/>
  <c r="Y223" i="1"/>
  <c r="Z223" i="1"/>
  <c r="X219" i="1"/>
  <c r="Y219" i="1"/>
  <c r="Z219" i="1"/>
  <c r="X215" i="1"/>
  <c r="Y215" i="1"/>
  <c r="Z215" i="1"/>
  <c r="X211" i="1"/>
  <c r="Y211" i="1"/>
  <c r="Z211" i="1"/>
  <c r="X207" i="1"/>
  <c r="Y207" i="1"/>
  <c r="Z207" i="1"/>
  <c r="X203" i="1"/>
  <c r="Y203" i="1"/>
  <c r="Z203" i="1"/>
  <c r="X199" i="1"/>
  <c r="Y199" i="1"/>
  <c r="Z199" i="1"/>
  <c r="X195" i="1"/>
  <c r="Y195" i="1"/>
  <c r="Z195" i="1"/>
  <c r="X191" i="1"/>
  <c r="Y191" i="1"/>
  <c r="Z191" i="1"/>
  <c r="X187" i="1"/>
  <c r="Y187" i="1"/>
  <c r="Z187" i="1"/>
  <c r="X183" i="1"/>
  <c r="Y183" i="1"/>
  <c r="Z183" i="1"/>
  <c r="X179" i="1"/>
  <c r="Y179" i="1"/>
  <c r="Z179" i="1"/>
  <c r="X175" i="1"/>
  <c r="Y175" i="1"/>
  <c r="Z175" i="1"/>
  <c r="X171" i="1"/>
  <c r="Y171" i="1"/>
  <c r="Z171" i="1"/>
  <c r="X167" i="1"/>
  <c r="Y167" i="1"/>
  <c r="Z167" i="1"/>
  <c r="X163" i="1"/>
  <c r="Y163" i="1"/>
  <c r="Z163" i="1"/>
  <c r="X159" i="1"/>
  <c r="Y159" i="1"/>
  <c r="Z159" i="1"/>
  <c r="X155" i="1"/>
  <c r="Y155" i="1"/>
  <c r="Z155" i="1"/>
  <c r="X151" i="1"/>
  <c r="Y151" i="1"/>
  <c r="Z151" i="1"/>
  <c r="X147" i="1"/>
  <c r="Y147" i="1"/>
  <c r="Z147" i="1"/>
  <c r="X143" i="1"/>
  <c r="Y143" i="1"/>
  <c r="Z143" i="1"/>
  <c r="X139" i="1"/>
  <c r="Y139" i="1"/>
  <c r="Z139" i="1"/>
  <c r="X135" i="1"/>
  <c r="Y135" i="1"/>
  <c r="Z135" i="1"/>
  <c r="X131" i="1"/>
  <c r="Y131" i="1"/>
  <c r="Z131" i="1"/>
  <c r="X127" i="1"/>
  <c r="Y127" i="1"/>
  <c r="Z127" i="1"/>
  <c r="X123" i="1"/>
  <c r="Y123" i="1"/>
  <c r="Z123" i="1"/>
  <c r="X119" i="1"/>
  <c r="Y119" i="1"/>
  <c r="Z119" i="1"/>
  <c r="X115" i="1"/>
  <c r="Y115" i="1"/>
  <c r="Z115" i="1"/>
  <c r="X111" i="1"/>
  <c r="Y111" i="1"/>
  <c r="Z111" i="1"/>
  <c r="X107" i="1"/>
  <c r="Y107" i="1"/>
  <c r="Z107" i="1"/>
  <c r="X103" i="1"/>
  <c r="Y103" i="1"/>
  <c r="Z103" i="1"/>
  <c r="X99" i="1"/>
  <c r="Y99" i="1"/>
  <c r="Z99" i="1"/>
  <c r="X95" i="1"/>
  <c r="Y95" i="1"/>
  <c r="Z95" i="1"/>
  <c r="X91" i="1"/>
  <c r="Y91" i="1"/>
  <c r="Z91" i="1"/>
  <c r="X87" i="1"/>
  <c r="Y87" i="1"/>
  <c r="Z87" i="1"/>
  <c r="X83" i="1"/>
  <c r="Y83" i="1"/>
  <c r="Z83" i="1"/>
  <c r="X76" i="1"/>
  <c r="Y76" i="1"/>
  <c r="Z76" i="1"/>
  <c r="X72" i="1"/>
  <c r="Y72" i="1"/>
  <c r="Z72" i="1"/>
  <c r="X68" i="1"/>
  <c r="Y68" i="1"/>
  <c r="Z68" i="1"/>
  <c r="X64" i="1"/>
  <c r="Y64" i="1"/>
  <c r="Z64" i="1"/>
  <c r="X60" i="1"/>
  <c r="Y60" i="1"/>
  <c r="Z60" i="1"/>
  <c r="X53" i="1"/>
  <c r="Y53" i="1"/>
  <c r="Z53" i="1"/>
  <c r="X50" i="1"/>
  <c r="Y50" i="1"/>
  <c r="Z50" i="1"/>
  <c r="X46" i="1"/>
  <c r="Y46" i="1"/>
  <c r="Z46" i="1"/>
  <c r="X37" i="1"/>
  <c r="Y37" i="1"/>
  <c r="Z37" i="1"/>
  <c r="X32" i="1"/>
  <c r="Y32" i="1"/>
  <c r="Z32" i="1"/>
  <c r="X28" i="1"/>
  <c r="Y28" i="1"/>
  <c r="Z28" i="1"/>
  <c r="X24" i="1"/>
  <c r="Y24" i="1"/>
  <c r="Z24" i="1"/>
  <c r="X20" i="1"/>
  <c r="Y20" i="1"/>
  <c r="Z20" i="1"/>
  <c r="X16" i="1"/>
  <c r="Y16" i="1"/>
  <c r="Z16" i="1"/>
  <c r="X12" i="1"/>
  <c r="Y12" i="1"/>
  <c r="Z12" i="1"/>
  <c r="X7" i="1"/>
  <c r="Y7" i="1"/>
  <c r="Z7" i="1"/>
  <c r="Y3" i="1"/>
  <c r="Z3" i="1"/>
  <c r="X975" i="1"/>
  <c r="Z975" i="1"/>
  <c r="Y975" i="1"/>
  <c r="X971" i="1"/>
  <c r="Z971" i="1"/>
  <c r="Y971" i="1"/>
  <c r="X967" i="1"/>
  <c r="Z967" i="1"/>
  <c r="Y967" i="1"/>
  <c r="X963" i="1"/>
  <c r="Z963" i="1"/>
  <c r="Y963" i="1"/>
  <c r="X959" i="1"/>
  <c r="Z959" i="1"/>
  <c r="Y959" i="1"/>
  <c r="X955" i="1"/>
  <c r="Z955" i="1"/>
  <c r="Y955" i="1"/>
  <c r="X951" i="1"/>
  <c r="Z951" i="1"/>
  <c r="Y951" i="1"/>
  <c r="X947" i="1"/>
  <c r="Z947" i="1"/>
  <c r="Y947" i="1"/>
  <c r="X943" i="1"/>
  <c r="Z943" i="1"/>
  <c r="Y943" i="1"/>
  <c r="X939" i="1"/>
  <c r="Y939" i="1"/>
  <c r="Z939" i="1"/>
  <c r="X935" i="1"/>
  <c r="Y935" i="1"/>
  <c r="Z935" i="1"/>
  <c r="X931" i="1"/>
  <c r="Y931" i="1"/>
  <c r="Z931" i="1"/>
  <c r="X927" i="1"/>
  <c r="Y927" i="1"/>
  <c r="Z927" i="1"/>
  <c r="X923" i="1"/>
  <c r="Y923" i="1"/>
  <c r="Z923" i="1"/>
  <c r="X919" i="1"/>
  <c r="Y919" i="1"/>
  <c r="Z919" i="1"/>
  <c r="X915" i="1"/>
  <c r="Y915" i="1"/>
  <c r="Z915" i="1"/>
  <c r="X911" i="1"/>
  <c r="Y911" i="1"/>
  <c r="Z911" i="1"/>
  <c r="X907" i="1"/>
  <c r="Y907" i="1"/>
  <c r="Z907" i="1"/>
  <c r="X903" i="1"/>
  <c r="Y903" i="1"/>
  <c r="Z903" i="1"/>
  <c r="X899" i="1"/>
  <c r="Y899" i="1"/>
  <c r="Z899" i="1"/>
  <c r="X895" i="1"/>
  <c r="Y895" i="1"/>
  <c r="Z895" i="1"/>
  <c r="X891" i="1"/>
  <c r="Y891" i="1"/>
  <c r="Z891" i="1"/>
  <c r="X887" i="1"/>
  <c r="Y887" i="1"/>
  <c r="Z887" i="1"/>
  <c r="X883" i="1"/>
  <c r="Y883" i="1"/>
  <c r="Z883" i="1"/>
  <c r="X879" i="1"/>
  <c r="Y879" i="1"/>
  <c r="Z879" i="1"/>
  <c r="X875" i="1"/>
  <c r="Y875" i="1"/>
  <c r="Z875" i="1"/>
  <c r="X871" i="1"/>
  <c r="Y871" i="1"/>
  <c r="Z871" i="1"/>
  <c r="X867" i="1"/>
  <c r="Y867" i="1"/>
  <c r="Z867" i="1"/>
  <c r="X863" i="1"/>
  <c r="Y863" i="1"/>
  <c r="Z863" i="1"/>
  <c r="X859" i="1"/>
  <c r="Y859" i="1"/>
  <c r="Z859" i="1"/>
  <c r="X855" i="1"/>
  <c r="Y855" i="1"/>
  <c r="Z855" i="1"/>
  <c r="X851" i="1"/>
  <c r="Y851" i="1"/>
  <c r="Z851" i="1"/>
  <c r="X847" i="1"/>
  <c r="Y847" i="1"/>
  <c r="Z847" i="1"/>
  <c r="X843" i="1"/>
  <c r="Y843" i="1"/>
  <c r="Z843" i="1"/>
  <c r="X839" i="1"/>
  <c r="Y839" i="1"/>
  <c r="Z839" i="1"/>
  <c r="X835" i="1"/>
  <c r="Y835" i="1"/>
  <c r="Z835" i="1"/>
  <c r="X831" i="1"/>
  <c r="Y831" i="1"/>
  <c r="Z831" i="1"/>
  <c r="X827" i="1"/>
  <c r="Y827" i="1"/>
  <c r="Z827" i="1"/>
  <c r="X823" i="1"/>
  <c r="Y823" i="1"/>
  <c r="Z823" i="1"/>
  <c r="X819" i="1"/>
  <c r="Y819" i="1"/>
  <c r="Z819" i="1"/>
  <c r="X815" i="1"/>
  <c r="Y815" i="1"/>
  <c r="Z815" i="1"/>
  <c r="X811" i="1"/>
  <c r="Y811" i="1"/>
  <c r="Z811" i="1"/>
  <c r="X807" i="1"/>
  <c r="Y807" i="1"/>
  <c r="Z807" i="1"/>
  <c r="X803" i="1"/>
  <c r="Y803" i="1"/>
  <c r="Z803" i="1"/>
  <c r="X799" i="1"/>
  <c r="Y799" i="1"/>
  <c r="Z799" i="1"/>
  <c r="X795" i="1"/>
  <c r="Y795" i="1"/>
  <c r="Z795" i="1"/>
  <c r="X791" i="1"/>
  <c r="Y791" i="1"/>
  <c r="Z791" i="1"/>
  <c r="X787" i="1"/>
  <c r="Y787" i="1"/>
  <c r="Z787" i="1"/>
  <c r="X783" i="1"/>
  <c r="Y783" i="1"/>
  <c r="Z783" i="1"/>
  <c r="X779" i="1"/>
  <c r="Y779" i="1"/>
  <c r="Z779" i="1"/>
  <c r="X775" i="1"/>
  <c r="Y775" i="1"/>
  <c r="Z775" i="1"/>
  <c r="X771" i="1"/>
  <c r="Y771" i="1"/>
  <c r="Z771" i="1"/>
  <c r="X767" i="1"/>
  <c r="Y767" i="1"/>
  <c r="Z767" i="1"/>
  <c r="X763" i="1"/>
  <c r="Y763" i="1"/>
  <c r="Z763" i="1"/>
  <c r="X759" i="1"/>
  <c r="Y759" i="1"/>
  <c r="Z759" i="1"/>
  <c r="X755" i="1"/>
  <c r="Y755" i="1"/>
  <c r="Z755" i="1"/>
  <c r="X751" i="1"/>
  <c r="Y751" i="1"/>
  <c r="Z751" i="1"/>
  <c r="X747" i="1"/>
  <c r="Y747" i="1"/>
  <c r="Z747" i="1"/>
  <c r="X743" i="1"/>
  <c r="Y743" i="1"/>
  <c r="Z743" i="1"/>
  <c r="X739" i="1"/>
  <c r="Y739" i="1"/>
  <c r="Z739" i="1"/>
  <c r="X735" i="1"/>
  <c r="Y735" i="1"/>
  <c r="Z735" i="1"/>
  <c r="X731" i="1"/>
  <c r="Y731" i="1"/>
  <c r="Z731" i="1"/>
  <c r="X727" i="1"/>
  <c r="Y727" i="1"/>
  <c r="Z727" i="1"/>
  <c r="X723" i="1"/>
  <c r="Y723" i="1"/>
  <c r="Z723" i="1"/>
  <c r="X719" i="1"/>
  <c r="Y719" i="1"/>
  <c r="Z719" i="1"/>
  <c r="X715" i="1"/>
  <c r="Y715" i="1"/>
  <c r="Z715" i="1"/>
  <c r="X711" i="1"/>
  <c r="Y711" i="1"/>
  <c r="Z711" i="1"/>
  <c r="X707" i="1"/>
  <c r="Y707" i="1"/>
  <c r="Z707" i="1"/>
  <c r="X703" i="1"/>
  <c r="Y703" i="1"/>
  <c r="Z703" i="1"/>
  <c r="X696" i="1"/>
  <c r="Y696" i="1"/>
  <c r="Z696" i="1"/>
  <c r="X692" i="1"/>
  <c r="Y692" i="1"/>
  <c r="Z692" i="1"/>
  <c r="X688" i="1"/>
  <c r="Y688" i="1"/>
  <c r="Z688" i="1"/>
  <c r="X684" i="1"/>
  <c r="Y684" i="1"/>
  <c r="Z684" i="1"/>
  <c r="X680" i="1"/>
  <c r="Y680" i="1"/>
  <c r="Z680" i="1"/>
  <c r="X676" i="1"/>
  <c r="Y676" i="1"/>
  <c r="Z676" i="1"/>
  <c r="X672" i="1"/>
  <c r="Y672" i="1"/>
  <c r="Z672" i="1"/>
  <c r="X668" i="1"/>
  <c r="Y668" i="1"/>
  <c r="Z668" i="1"/>
  <c r="X664" i="1"/>
  <c r="Y664" i="1"/>
  <c r="Z664" i="1"/>
  <c r="X660" i="1"/>
  <c r="Y660" i="1"/>
  <c r="Z660" i="1"/>
  <c r="X656" i="1"/>
  <c r="Y656" i="1"/>
  <c r="Z656" i="1"/>
  <c r="X652" i="1"/>
  <c r="Y652" i="1"/>
  <c r="Z652" i="1"/>
  <c r="X648" i="1"/>
  <c r="Y648" i="1"/>
  <c r="Z648" i="1"/>
  <c r="X644" i="1"/>
  <c r="Y644" i="1"/>
  <c r="Z644" i="1"/>
  <c r="X640" i="1"/>
  <c r="Y640" i="1"/>
  <c r="Z640" i="1"/>
  <c r="X636" i="1"/>
  <c r="Y636" i="1"/>
  <c r="Z636" i="1"/>
  <c r="X632" i="1"/>
  <c r="Y632" i="1"/>
  <c r="Z632" i="1"/>
  <c r="X628" i="1"/>
  <c r="Y628" i="1"/>
  <c r="Z628" i="1"/>
  <c r="X624" i="1"/>
  <c r="Y624" i="1"/>
  <c r="Z624" i="1"/>
  <c r="X620" i="1"/>
  <c r="Y620" i="1"/>
  <c r="Z620" i="1"/>
  <c r="X616" i="1"/>
  <c r="Y616" i="1"/>
  <c r="Z616" i="1"/>
  <c r="X612" i="1"/>
  <c r="Y612" i="1"/>
  <c r="Z612" i="1"/>
  <c r="X608" i="1"/>
  <c r="Y608" i="1"/>
  <c r="Z608" i="1"/>
  <c r="X604" i="1"/>
  <c r="Y604" i="1"/>
  <c r="Z604" i="1"/>
  <c r="X600" i="1"/>
  <c r="Y600" i="1"/>
  <c r="Z600" i="1"/>
  <c r="X596" i="1"/>
  <c r="Y596" i="1"/>
  <c r="Z596" i="1"/>
  <c r="X592" i="1"/>
  <c r="Y592" i="1"/>
  <c r="Z592" i="1"/>
  <c r="X588" i="1"/>
  <c r="Y588" i="1"/>
  <c r="Z588" i="1"/>
  <c r="X584" i="1"/>
  <c r="Y584" i="1"/>
  <c r="Z584" i="1"/>
  <c r="X580" i="1"/>
  <c r="Y580" i="1"/>
  <c r="Z580" i="1"/>
  <c r="X576" i="1"/>
  <c r="Y576" i="1"/>
  <c r="Z576" i="1"/>
  <c r="X572" i="1"/>
  <c r="Y572" i="1"/>
  <c r="Z572" i="1"/>
  <c r="X568" i="1"/>
  <c r="Y568" i="1"/>
  <c r="Z568" i="1"/>
  <c r="X564" i="1"/>
  <c r="Y564" i="1"/>
  <c r="Z564" i="1"/>
  <c r="X560" i="1"/>
  <c r="Y560" i="1"/>
  <c r="Z560" i="1"/>
  <c r="X556" i="1"/>
  <c r="Y556" i="1"/>
  <c r="Z556" i="1"/>
  <c r="X553" i="1"/>
  <c r="Y553" i="1"/>
  <c r="Z553" i="1"/>
  <c r="X550" i="1"/>
  <c r="Y550" i="1"/>
  <c r="Z550" i="1"/>
  <c r="X546" i="1"/>
  <c r="Y546" i="1"/>
  <c r="Z546" i="1"/>
  <c r="X542" i="1"/>
  <c r="Y542" i="1"/>
  <c r="Z542" i="1"/>
  <c r="X538" i="1"/>
  <c r="Y538" i="1"/>
  <c r="Z538" i="1"/>
  <c r="X534" i="1"/>
  <c r="Y534" i="1"/>
  <c r="Z534" i="1"/>
  <c r="X530" i="1"/>
  <c r="Y530" i="1"/>
  <c r="Z530" i="1"/>
  <c r="X526" i="1"/>
  <c r="Y526" i="1"/>
  <c r="Z526" i="1"/>
  <c r="X522" i="1"/>
  <c r="Y522" i="1"/>
  <c r="Z522" i="1"/>
  <c r="X518" i="1"/>
  <c r="Y518" i="1"/>
  <c r="Z518" i="1"/>
  <c r="X514" i="1"/>
  <c r="Y514" i="1"/>
  <c r="Z514" i="1"/>
  <c r="X510" i="1"/>
  <c r="Y510" i="1"/>
  <c r="Z510" i="1"/>
  <c r="X506" i="1"/>
  <c r="Y506" i="1"/>
  <c r="Z506" i="1"/>
  <c r="X502" i="1"/>
  <c r="Y502" i="1"/>
  <c r="Z502" i="1"/>
  <c r="X498" i="1"/>
  <c r="Y498" i="1"/>
  <c r="Z498" i="1"/>
  <c r="X494" i="1"/>
  <c r="Y494" i="1"/>
  <c r="Z494" i="1"/>
  <c r="X490" i="1"/>
  <c r="Y490" i="1"/>
  <c r="Z490" i="1"/>
  <c r="X486" i="1"/>
  <c r="Y486" i="1"/>
  <c r="Z486" i="1"/>
  <c r="X482" i="1"/>
  <c r="Y482" i="1"/>
  <c r="Z482" i="1"/>
  <c r="X478" i="1"/>
  <c r="Y478" i="1"/>
  <c r="Z478" i="1"/>
  <c r="X474" i="1"/>
  <c r="Y474" i="1"/>
  <c r="Z474" i="1"/>
  <c r="X470" i="1"/>
  <c r="Y470" i="1"/>
  <c r="Z470" i="1"/>
  <c r="X466" i="1"/>
  <c r="Y466" i="1"/>
  <c r="Z466" i="1"/>
  <c r="X462" i="1"/>
  <c r="Y462" i="1"/>
  <c r="Z462" i="1"/>
  <c r="X458" i="1"/>
  <c r="Y458" i="1"/>
  <c r="Z458" i="1"/>
  <c r="X454" i="1"/>
  <c r="Y454" i="1"/>
  <c r="Z454" i="1"/>
  <c r="X450" i="1"/>
  <c r="Y450" i="1"/>
  <c r="Z450" i="1"/>
  <c r="X446" i="1"/>
  <c r="Y446" i="1"/>
  <c r="Z446" i="1"/>
  <c r="X442" i="1"/>
  <c r="Y442" i="1"/>
  <c r="Z442" i="1"/>
  <c r="Y438" i="1"/>
  <c r="Z438" i="1"/>
  <c r="X434" i="1"/>
  <c r="Y434" i="1"/>
  <c r="Z434" i="1"/>
  <c r="X430" i="1"/>
  <c r="Y430" i="1"/>
  <c r="Z430" i="1"/>
  <c r="X426" i="1"/>
  <c r="Y426" i="1"/>
  <c r="Z426" i="1"/>
  <c r="X422" i="1"/>
  <c r="Y422" i="1"/>
  <c r="Z422" i="1"/>
  <c r="X418" i="1"/>
  <c r="Y418" i="1"/>
  <c r="Z418" i="1"/>
  <c r="X414" i="1"/>
  <c r="Y414" i="1"/>
  <c r="Z414" i="1"/>
  <c r="X407" i="1"/>
  <c r="Y407" i="1"/>
  <c r="Z407" i="1"/>
  <c r="X403" i="1"/>
  <c r="Y403" i="1"/>
  <c r="Z403" i="1"/>
  <c r="X399" i="1"/>
  <c r="Y399" i="1"/>
  <c r="Z399" i="1"/>
  <c r="X395" i="1"/>
  <c r="Y395" i="1"/>
  <c r="Z395" i="1"/>
  <c r="X391" i="1"/>
  <c r="Y391" i="1"/>
  <c r="Z391" i="1"/>
  <c r="X387" i="1"/>
  <c r="Y387" i="1"/>
  <c r="Z387" i="1"/>
  <c r="X383" i="1"/>
  <c r="Y383" i="1"/>
  <c r="Z383" i="1"/>
  <c r="X379" i="1"/>
  <c r="Y379" i="1"/>
  <c r="Z379" i="1"/>
  <c r="X375" i="1"/>
  <c r="Y375" i="1"/>
  <c r="Z375" i="1"/>
  <c r="X371" i="1"/>
  <c r="Y371" i="1"/>
  <c r="Z371" i="1"/>
  <c r="X367" i="1"/>
  <c r="Y367" i="1"/>
  <c r="Z367" i="1"/>
  <c r="X363" i="1"/>
  <c r="Y363" i="1"/>
  <c r="Z363" i="1"/>
  <c r="X359" i="1"/>
  <c r="Y359" i="1"/>
  <c r="Z359" i="1"/>
  <c r="X355" i="1"/>
  <c r="Y355" i="1"/>
  <c r="Z355" i="1"/>
  <c r="X351" i="1"/>
  <c r="Y351" i="1"/>
  <c r="Z351" i="1"/>
  <c r="X347" i="1"/>
  <c r="Y347" i="1"/>
  <c r="Z347" i="1"/>
  <c r="X343" i="1"/>
  <c r="Y343" i="1"/>
  <c r="Z343" i="1"/>
  <c r="X339" i="1"/>
  <c r="Y339" i="1"/>
  <c r="Z339" i="1"/>
  <c r="X335" i="1"/>
  <c r="Y335" i="1"/>
  <c r="Z335" i="1"/>
  <c r="X331" i="1"/>
  <c r="Y331" i="1"/>
  <c r="Z331" i="1"/>
  <c r="X327" i="1"/>
  <c r="Y327" i="1"/>
  <c r="Z327" i="1"/>
  <c r="X323" i="1"/>
  <c r="Y323" i="1"/>
  <c r="Z323" i="1"/>
  <c r="X319" i="1"/>
  <c r="Y319" i="1"/>
  <c r="Z319" i="1"/>
  <c r="X315" i="1"/>
  <c r="Y315" i="1"/>
  <c r="Z315" i="1"/>
  <c r="X311" i="1"/>
  <c r="Y311" i="1"/>
  <c r="Z311" i="1"/>
  <c r="X307" i="1"/>
  <c r="Y307" i="1"/>
  <c r="Z307" i="1"/>
  <c r="X303" i="1"/>
  <c r="Y303" i="1"/>
  <c r="Z303" i="1"/>
  <c r="X298" i="1"/>
  <c r="Y298" i="1"/>
  <c r="Z298" i="1"/>
  <c r="X294" i="1"/>
  <c r="Y294" i="1"/>
  <c r="Z294" i="1"/>
  <c r="X290" i="1"/>
  <c r="Y290" i="1"/>
  <c r="Z290" i="1"/>
  <c r="X286" i="1"/>
  <c r="Y286" i="1"/>
  <c r="Z286" i="1"/>
  <c r="X282" i="1"/>
  <c r="Y282" i="1"/>
  <c r="Z282" i="1"/>
  <c r="X278" i="1"/>
  <c r="Z278" i="1"/>
  <c r="Y278" i="1"/>
  <c r="X274" i="1"/>
  <c r="Z274" i="1"/>
  <c r="Y274" i="1"/>
  <c r="X270" i="1"/>
  <c r="Z270" i="1"/>
  <c r="Y270" i="1"/>
  <c r="X266" i="1"/>
  <c r="Z266" i="1"/>
  <c r="Y266" i="1"/>
  <c r="X262" i="1"/>
  <c r="Z262" i="1"/>
  <c r="Y262" i="1"/>
  <c r="X258" i="1"/>
  <c r="Z258" i="1"/>
  <c r="Y258" i="1"/>
  <c r="X254" i="1"/>
  <c r="Z254" i="1"/>
  <c r="Y254" i="1"/>
  <c r="X250" i="1"/>
  <c r="Z250" i="1"/>
  <c r="Y250" i="1"/>
  <c r="X246" i="1"/>
  <c r="Z246" i="1"/>
  <c r="Y246" i="1"/>
  <c r="X242" i="1"/>
  <c r="Z242" i="1"/>
  <c r="Y242" i="1"/>
  <c r="X238" i="1"/>
  <c r="Z238" i="1"/>
  <c r="Y238" i="1"/>
  <c r="X234" i="1"/>
  <c r="Z234" i="1"/>
  <c r="Y234" i="1"/>
  <c r="X230" i="1"/>
  <c r="Z230" i="1"/>
  <c r="Y230" i="1"/>
  <c r="X226" i="1"/>
  <c r="Z226" i="1"/>
  <c r="Y226" i="1"/>
  <c r="X222" i="1"/>
  <c r="Z222" i="1"/>
  <c r="Y222" i="1"/>
  <c r="X218" i="1"/>
  <c r="Z218" i="1"/>
  <c r="Y218" i="1"/>
  <c r="X214" i="1"/>
  <c r="Z214" i="1"/>
  <c r="Y214" i="1"/>
  <c r="X210" i="1"/>
  <c r="Z210" i="1"/>
  <c r="Y210" i="1"/>
  <c r="X206" i="1"/>
  <c r="Z206" i="1"/>
  <c r="Y206" i="1"/>
  <c r="X202" i="1"/>
  <c r="Z202" i="1"/>
  <c r="Y202" i="1"/>
  <c r="X198" i="1"/>
  <c r="Z198" i="1"/>
  <c r="Y198" i="1"/>
  <c r="X194" i="1"/>
  <c r="Z194" i="1"/>
  <c r="Y194" i="1"/>
  <c r="X190" i="1"/>
  <c r="Z190" i="1"/>
  <c r="Y190" i="1"/>
  <c r="X186" i="1"/>
  <c r="Z186" i="1"/>
  <c r="Y186" i="1"/>
  <c r="X182" i="1"/>
  <c r="Z182" i="1"/>
  <c r="Y182" i="1"/>
  <c r="X178" i="1"/>
  <c r="Z178" i="1"/>
  <c r="Y178" i="1"/>
  <c r="X174" i="1"/>
  <c r="Z174" i="1"/>
  <c r="Y174" i="1"/>
  <c r="X170" i="1"/>
  <c r="Z170" i="1"/>
  <c r="Y170" i="1"/>
  <c r="X166" i="1"/>
  <c r="Z166" i="1"/>
  <c r="Y166" i="1"/>
  <c r="X162" i="1"/>
  <c r="Z162" i="1"/>
  <c r="Y162" i="1"/>
  <c r="X158" i="1"/>
  <c r="Z158" i="1"/>
  <c r="Y158" i="1"/>
  <c r="X154" i="1"/>
  <c r="Y154" i="1"/>
  <c r="Z154" i="1"/>
  <c r="X150" i="1"/>
  <c r="Y150" i="1"/>
  <c r="Z150" i="1"/>
  <c r="X146" i="1"/>
  <c r="Y146" i="1"/>
  <c r="Z146" i="1"/>
  <c r="X142" i="1"/>
  <c r="Y142" i="1"/>
  <c r="Z142" i="1"/>
  <c r="X138" i="1"/>
  <c r="Y138" i="1"/>
  <c r="Z138" i="1"/>
  <c r="X134" i="1"/>
  <c r="Y134" i="1"/>
  <c r="Z134" i="1"/>
  <c r="X130" i="1"/>
  <c r="Y130" i="1"/>
  <c r="Z130" i="1"/>
  <c r="X126" i="1"/>
  <c r="Y126" i="1"/>
  <c r="Z126" i="1"/>
  <c r="X122" i="1"/>
  <c r="Y122" i="1"/>
  <c r="Z122" i="1"/>
  <c r="X118" i="1"/>
  <c r="Y118" i="1"/>
  <c r="Z118" i="1"/>
  <c r="X114" i="1"/>
  <c r="Y114" i="1"/>
  <c r="Z114" i="1"/>
  <c r="X110" i="1"/>
  <c r="Y110" i="1"/>
  <c r="Z110" i="1"/>
  <c r="X106" i="1"/>
  <c r="Y106" i="1"/>
  <c r="Z106" i="1"/>
  <c r="X102" i="1"/>
  <c r="Y102" i="1"/>
  <c r="Z102" i="1"/>
  <c r="X98" i="1"/>
  <c r="Y98" i="1"/>
  <c r="Z98" i="1"/>
  <c r="X94" i="1"/>
  <c r="Y94" i="1"/>
  <c r="Z94" i="1"/>
  <c r="X90" i="1"/>
  <c r="Y90" i="1"/>
  <c r="Z90" i="1"/>
  <c r="X86" i="1"/>
  <c r="Y86" i="1"/>
  <c r="Z86" i="1"/>
  <c r="X82" i="1"/>
  <c r="Y82" i="1"/>
  <c r="Z82" i="1"/>
  <c r="X79" i="1"/>
  <c r="Y79" i="1"/>
  <c r="Z79" i="1"/>
  <c r="X75" i="1"/>
  <c r="Y75" i="1"/>
  <c r="Z75" i="1"/>
  <c r="X71" i="1"/>
  <c r="Y71" i="1"/>
  <c r="Z71" i="1"/>
  <c r="X67" i="1"/>
  <c r="Y67" i="1"/>
  <c r="Z67" i="1"/>
  <c r="X63" i="1"/>
  <c r="Y63" i="1"/>
  <c r="Z63" i="1"/>
  <c r="X59" i="1"/>
  <c r="Y59" i="1"/>
  <c r="Z59" i="1"/>
  <c r="X56" i="1"/>
  <c r="Y56" i="1"/>
  <c r="Z56" i="1"/>
  <c r="X52" i="1"/>
  <c r="Y52" i="1"/>
  <c r="Z52" i="1"/>
  <c r="X49" i="1"/>
  <c r="Y49" i="1"/>
  <c r="Z49" i="1"/>
  <c r="X45" i="1"/>
  <c r="Y45" i="1"/>
  <c r="Z45" i="1"/>
  <c r="X42" i="1"/>
  <c r="Y42" i="1"/>
  <c r="Z42" i="1"/>
  <c r="X31" i="1"/>
  <c r="Y31" i="1"/>
  <c r="Z31" i="1"/>
  <c r="X27" i="1"/>
  <c r="Y27" i="1"/>
  <c r="Z27" i="1"/>
  <c r="X23" i="1"/>
  <c r="Y23" i="1"/>
  <c r="Z23" i="1"/>
  <c r="X19" i="1"/>
  <c r="Y19" i="1"/>
  <c r="Z19" i="1"/>
  <c r="X15" i="1"/>
  <c r="Y15" i="1"/>
  <c r="Z15" i="1"/>
  <c r="X11" i="1"/>
  <c r="Y11" i="1"/>
  <c r="Z11" i="1"/>
  <c r="X6" i="1"/>
  <c r="Y6" i="1"/>
  <c r="Z6" i="1"/>
  <c r="X974" i="1"/>
  <c r="Y974" i="1"/>
  <c r="Z974" i="1"/>
  <c r="X970" i="1"/>
  <c r="Y970" i="1"/>
  <c r="Z970" i="1"/>
  <c r="X966" i="1"/>
  <c r="Y966" i="1"/>
  <c r="Z966" i="1"/>
  <c r="X962" i="1"/>
  <c r="Y962" i="1"/>
  <c r="Z962" i="1"/>
  <c r="X958" i="1"/>
  <c r="Y958" i="1"/>
  <c r="Z958" i="1"/>
  <c r="X954" i="1"/>
  <c r="Y954" i="1"/>
  <c r="Z954" i="1"/>
  <c r="X950" i="1"/>
  <c r="Y950" i="1"/>
  <c r="Z950" i="1"/>
  <c r="X946" i="1"/>
  <c r="Z946" i="1"/>
  <c r="Y946" i="1"/>
  <c r="X942" i="1"/>
  <c r="Z942" i="1"/>
  <c r="Y942" i="1"/>
  <c r="X938" i="1"/>
  <c r="Z938" i="1"/>
  <c r="Y938" i="1"/>
  <c r="X934" i="1"/>
  <c r="Z934" i="1"/>
  <c r="Y934" i="1"/>
  <c r="X930" i="1"/>
  <c r="Z930" i="1"/>
  <c r="Y930" i="1"/>
  <c r="X926" i="1"/>
  <c r="Z926" i="1"/>
  <c r="Y926" i="1"/>
  <c r="X922" i="1"/>
  <c r="Z922" i="1"/>
  <c r="Y922" i="1"/>
  <c r="X918" i="1"/>
  <c r="Z918" i="1"/>
  <c r="Y918" i="1"/>
  <c r="X914" i="1"/>
  <c r="Z914" i="1"/>
  <c r="Y914" i="1"/>
  <c r="X910" i="1"/>
  <c r="Z910" i="1"/>
  <c r="Y910" i="1"/>
  <c r="X906" i="1"/>
  <c r="Z906" i="1"/>
  <c r="Y906" i="1"/>
  <c r="X902" i="1"/>
  <c r="Z902" i="1"/>
  <c r="Y902" i="1"/>
  <c r="X898" i="1"/>
  <c r="Z898" i="1"/>
  <c r="Y898" i="1"/>
  <c r="X894" i="1"/>
  <c r="Z894" i="1"/>
  <c r="Y894" i="1"/>
  <c r="X890" i="1"/>
  <c r="Z890" i="1"/>
  <c r="Y890" i="1"/>
  <c r="X886" i="1"/>
  <c r="Z886" i="1"/>
  <c r="Y886" i="1"/>
  <c r="X882" i="1"/>
  <c r="Z882" i="1"/>
  <c r="Y882" i="1"/>
  <c r="X878" i="1"/>
  <c r="Z878" i="1"/>
  <c r="Y878" i="1"/>
  <c r="X874" i="1"/>
  <c r="Z874" i="1"/>
  <c r="Y874" i="1"/>
  <c r="X870" i="1"/>
  <c r="Z870" i="1"/>
  <c r="Y870" i="1"/>
  <c r="X866" i="1"/>
  <c r="Z866" i="1"/>
  <c r="Y866" i="1"/>
  <c r="X862" i="1"/>
  <c r="Z862" i="1"/>
  <c r="Y862" i="1"/>
  <c r="X858" i="1"/>
  <c r="Z858" i="1"/>
  <c r="Y858" i="1"/>
  <c r="X854" i="1"/>
  <c r="Z854" i="1"/>
  <c r="Y854" i="1"/>
  <c r="X850" i="1"/>
  <c r="Z850" i="1"/>
  <c r="Y850" i="1"/>
  <c r="X846" i="1"/>
  <c r="Z846" i="1"/>
  <c r="Y846" i="1"/>
  <c r="X842" i="1"/>
  <c r="Z842" i="1"/>
  <c r="Y842" i="1"/>
  <c r="X838" i="1"/>
  <c r="Z838" i="1"/>
  <c r="Y838" i="1"/>
  <c r="X834" i="1"/>
  <c r="Z834" i="1"/>
  <c r="Y834" i="1"/>
  <c r="X830" i="1"/>
  <c r="Z830" i="1"/>
  <c r="Y830" i="1"/>
  <c r="X826" i="1"/>
  <c r="Z826" i="1"/>
  <c r="Y826" i="1"/>
  <c r="X822" i="1"/>
  <c r="Z822" i="1"/>
  <c r="Y822" i="1"/>
  <c r="X818" i="1"/>
  <c r="Z818" i="1"/>
  <c r="Y818" i="1"/>
  <c r="X814" i="1"/>
  <c r="Z814" i="1"/>
  <c r="Y814" i="1"/>
  <c r="X810" i="1"/>
  <c r="Z810" i="1"/>
  <c r="Y810" i="1"/>
  <c r="X806" i="1"/>
  <c r="Z806" i="1"/>
  <c r="Y806" i="1"/>
  <c r="X802" i="1"/>
  <c r="Z802" i="1"/>
  <c r="Y802" i="1"/>
  <c r="X798" i="1"/>
  <c r="Z798" i="1"/>
  <c r="Y798" i="1"/>
  <c r="X794" i="1"/>
  <c r="Z794" i="1"/>
  <c r="Y794" i="1"/>
  <c r="X790" i="1"/>
  <c r="Z790" i="1"/>
  <c r="Y790" i="1"/>
  <c r="X786" i="1"/>
  <c r="Z786" i="1"/>
  <c r="Y786" i="1"/>
  <c r="X782" i="1"/>
  <c r="Z782" i="1"/>
  <c r="Y782" i="1"/>
  <c r="X778" i="1"/>
  <c r="Z778" i="1"/>
  <c r="Y778" i="1"/>
  <c r="X774" i="1"/>
  <c r="Z774" i="1"/>
  <c r="Y774" i="1"/>
  <c r="X770" i="1"/>
  <c r="Z770" i="1"/>
  <c r="Y770" i="1"/>
  <c r="X766" i="1"/>
  <c r="Z766" i="1"/>
  <c r="Y766" i="1"/>
  <c r="X762" i="1"/>
  <c r="Z762" i="1"/>
  <c r="Y762" i="1"/>
  <c r="X758" i="1"/>
  <c r="Z758" i="1"/>
  <c r="Y758" i="1"/>
  <c r="X754" i="1"/>
  <c r="Z754" i="1"/>
  <c r="Y754" i="1"/>
  <c r="X750" i="1"/>
  <c r="Z750" i="1"/>
  <c r="Y750" i="1"/>
  <c r="X746" i="1"/>
  <c r="Z746" i="1"/>
  <c r="Y746" i="1"/>
  <c r="X742" i="1"/>
  <c r="Z742" i="1"/>
  <c r="Y742" i="1"/>
  <c r="X738" i="1"/>
  <c r="Z738" i="1"/>
  <c r="Y738" i="1"/>
  <c r="X734" i="1"/>
  <c r="Z734" i="1"/>
  <c r="Y734" i="1"/>
  <c r="X730" i="1"/>
  <c r="Z730" i="1"/>
  <c r="Y730" i="1"/>
  <c r="X726" i="1"/>
  <c r="Z726" i="1"/>
  <c r="Y726" i="1"/>
  <c r="X722" i="1"/>
  <c r="Z722" i="1"/>
  <c r="Y722" i="1"/>
  <c r="X718" i="1"/>
  <c r="Z718" i="1"/>
  <c r="Y718" i="1"/>
  <c r="X714" i="1"/>
  <c r="Z714" i="1"/>
  <c r="Y714" i="1"/>
  <c r="X710" i="1"/>
  <c r="Z710" i="1"/>
  <c r="Y710" i="1"/>
  <c r="X706" i="1"/>
  <c r="Z706" i="1"/>
  <c r="Y706" i="1"/>
  <c r="X702" i="1"/>
  <c r="Z702" i="1"/>
  <c r="Y702" i="1"/>
  <c r="X699" i="1"/>
  <c r="Z699" i="1"/>
  <c r="Y699" i="1"/>
  <c r="X695" i="1"/>
  <c r="Z695" i="1"/>
  <c r="Y695" i="1"/>
  <c r="X691" i="1"/>
  <c r="Z691" i="1"/>
  <c r="Y691" i="1"/>
  <c r="X687" i="1"/>
  <c r="Z687" i="1"/>
  <c r="Y687" i="1"/>
  <c r="X683" i="1"/>
  <c r="Z683" i="1"/>
  <c r="Y683" i="1"/>
  <c r="X679" i="1"/>
  <c r="Z679" i="1"/>
  <c r="Y679" i="1"/>
  <c r="X675" i="1"/>
  <c r="Z675" i="1"/>
  <c r="Y675" i="1"/>
  <c r="X671" i="1"/>
  <c r="Z671" i="1"/>
  <c r="Y671" i="1"/>
  <c r="X667" i="1"/>
  <c r="Z667" i="1"/>
  <c r="Y667" i="1"/>
  <c r="X663" i="1"/>
  <c r="Z663" i="1"/>
  <c r="Y663" i="1"/>
  <c r="X659" i="1"/>
  <c r="Z659" i="1"/>
  <c r="Y659" i="1"/>
  <c r="X655" i="1"/>
  <c r="Z655" i="1"/>
  <c r="Y655" i="1"/>
  <c r="X651" i="1"/>
  <c r="Z651" i="1"/>
  <c r="Y651" i="1"/>
  <c r="X647" i="1"/>
  <c r="Z647" i="1"/>
  <c r="Y647" i="1"/>
  <c r="X643" i="1"/>
  <c r="Z643" i="1"/>
  <c r="Y643" i="1"/>
  <c r="X639" i="1"/>
  <c r="Z639" i="1"/>
  <c r="Y639" i="1"/>
  <c r="X635" i="1"/>
  <c r="Z635" i="1"/>
  <c r="Y635" i="1"/>
  <c r="X631" i="1"/>
  <c r="Z631" i="1"/>
  <c r="Y631" i="1"/>
  <c r="X627" i="1"/>
  <c r="Z627" i="1"/>
  <c r="Y627" i="1"/>
  <c r="X623" i="1"/>
  <c r="Z623" i="1"/>
  <c r="Y623" i="1"/>
  <c r="X619" i="1"/>
  <c r="Z619" i="1"/>
  <c r="Y619" i="1"/>
  <c r="X615" i="1"/>
  <c r="Z615" i="1"/>
  <c r="Y615" i="1"/>
  <c r="X611" i="1"/>
  <c r="Z611" i="1"/>
  <c r="Y611" i="1"/>
  <c r="X607" i="1"/>
  <c r="Z607" i="1"/>
  <c r="Y607" i="1"/>
  <c r="X603" i="1"/>
  <c r="Z603" i="1"/>
  <c r="Y603" i="1"/>
  <c r="X599" i="1"/>
  <c r="Z599" i="1"/>
  <c r="Y599" i="1"/>
  <c r="X595" i="1"/>
  <c r="Z595" i="1"/>
  <c r="Y595" i="1"/>
  <c r="X591" i="1"/>
  <c r="Z591" i="1"/>
  <c r="Y591" i="1"/>
  <c r="X587" i="1"/>
  <c r="Z587" i="1"/>
  <c r="Y587" i="1"/>
  <c r="X583" i="1"/>
  <c r="Z583" i="1"/>
  <c r="Y583" i="1"/>
  <c r="X579" i="1"/>
  <c r="Z579" i="1"/>
  <c r="Y579" i="1"/>
  <c r="X575" i="1"/>
  <c r="Z575" i="1"/>
  <c r="Y575" i="1"/>
  <c r="X571" i="1"/>
  <c r="Z571" i="1"/>
  <c r="Y571" i="1"/>
  <c r="X567" i="1"/>
  <c r="Z567" i="1"/>
  <c r="Y567" i="1"/>
  <c r="X563" i="1"/>
  <c r="Z563" i="1"/>
  <c r="Y563" i="1"/>
  <c r="X559" i="1"/>
  <c r="Z559" i="1"/>
  <c r="Y559" i="1"/>
  <c r="X555" i="1"/>
  <c r="Z555" i="1"/>
  <c r="Y555" i="1"/>
  <c r="X552" i="1"/>
  <c r="Z552" i="1"/>
  <c r="Y552" i="1"/>
  <c r="X549" i="1"/>
  <c r="Z549" i="1"/>
  <c r="Y549" i="1"/>
  <c r="X545" i="1"/>
  <c r="Z545" i="1"/>
  <c r="Y545" i="1"/>
  <c r="X541" i="1"/>
  <c r="Z541" i="1"/>
  <c r="Y541" i="1"/>
  <c r="X537" i="1"/>
  <c r="Z537" i="1"/>
  <c r="Y537" i="1"/>
  <c r="X533" i="1"/>
  <c r="Z533" i="1"/>
  <c r="Y533" i="1"/>
  <c r="X529" i="1"/>
  <c r="Z529" i="1"/>
  <c r="Y529" i="1"/>
  <c r="X525" i="1"/>
  <c r="Z525" i="1"/>
  <c r="Y525" i="1"/>
  <c r="X521" i="1"/>
  <c r="Z521" i="1"/>
  <c r="Y521" i="1"/>
  <c r="X517" i="1"/>
  <c r="Z517" i="1"/>
  <c r="Y517" i="1"/>
  <c r="X513" i="1"/>
  <c r="Z513" i="1"/>
  <c r="Y513" i="1"/>
  <c r="X509" i="1"/>
  <c r="Z509" i="1"/>
  <c r="Y509" i="1"/>
  <c r="X505" i="1"/>
  <c r="Z505" i="1"/>
  <c r="Y505" i="1"/>
  <c r="X501" i="1"/>
  <c r="Z501" i="1"/>
  <c r="Y501" i="1"/>
  <c r="X497" i="1"/>
  <c r="Z497" i="1"/>
  <c r="Y497" i="1"/>
  <c r="X493" i="1"/>
  <c r="Z493" i="1"/>
  <c r="Y493" i="1"/>
  <c r="X489" i="1"/>
  <c r="Z489" i="1"/>
  <c r="Y489" i="1"/>
  <c r="X485" i="1"/>
  <c r="Z485" i="1"/>
  <c r="Y485" i="1"/>
  <c r="X481" i="1"/>
  <c r="Z481" i="1"/>
  <c r="Y481" i="1"/>
  <c r="X477" i="1"/>
  <c r="Z477" i="1"/>
  <c r="Y477" i="1"/>
  <c r="X473" i="1"/>
  <c r="Z473" i="1"/>
  <c r="Y473" i="1"/>
  <c r="X469" i="1"/>
  <c r="Z469" i="1"/>
  <c r="Y469" i="1"/>
  <c r="X465" i="1"/>
  <c r="Z465" i="1"/>
  <c r="Y465" i="1"/>
  <c r="X461" i="1"/>
  <c r="Z461" i="1"/>
  <c r="Y461" i="1"/>
  <c r="X457" i="1"/>
  <c r="Z457" i="1"/>
  <c r="Y457" i="1"/>
  <c r="X453" i="1"/>
  <c r="Z453" i="1"/>
  <c r="Y453" i="1"/>
  <c r="X449" i="1"/>
  <c r="Z449" i="1"/>
  <c r="Y449" i="1"/>
  <c r="X445" i="1"/>
  <c r="Z445" i="1"/>
  <c r="Y445" i="1"/>
  <c r="X441" i="1"/>
  <c r="Z441" i="1"/>
  <c r="Y441" i="1"/>
  <c r="X437" i="1"/>
  <c r="Z437" i="1"/>
  <c r="Y437" i="1"/>
  <c r="X433" i="1"/>
  <c r="Z433" i="1"/>
  <c r="Y433" i="1"/>
  <c r="X429" i="1"/>
  <c r="Z429" i="1"/>
  <c r="Y429" i="1"/>
  <c r="X425" i="1"/>
  <c r="Z425" i="1"/>
  <c r="Y425" i="1"/>
  <c r="X421" i="1"/>
  <c r="Z421" i="1"/>
  <c r="Y421" i="1"/>
  <c r="X417" i="1"/>
  <c r="Z417" i="1"/>
  <c r="Y417" i="1"/>
  <c r="X413" i="1"/>
  <c r="Z413" i="1"/>
  <c r="Y413" i="1"/>
  <c r="X410" i="1"/>
  <c r="Z410" i="1"/>
  <c r="Y410" i="1"/>
  <c r="X406" i="1"/>
  <c r="Z406" i="1"/>
  <c r="Y406" i="1"/>
  <c r="X402" i="1"/>
  <c r="Z402" i="1"/>
  <c r="Y402" i="1"/>
  <c r="X398" i="1"/>
  <c r="Y398" i="1"/>
  <c r="Z398" i="1"/>
  <c r="X394" i="1"/>
  <c r="Y394" i="1"/>
  <c r="Z394" i="1"/>
  <c r="X390" i="1"/>
  <c r="Y390" i="1"/>
  <c r="Z390" i="1"/>
  <c r="X386" i="1"/>
  <c r="Y386" i="1"/>
  <c r="Z386" i="1"/>
  <c r="X382" i="1"/>
  <c r="Y382" i="1"/>
  <c r="Z382" i="1"/>
  <c r="X378" i="1"/>
  <c r="Y378" i="1"/>
  <c r="Z378" i="1"/>
  <c r="X374" i="1"/>
  <c r="Y374" i="1"/>
  <c r="Z374" i="1"/>
  <c r="X370" i="1"/>
  <c r="Y370" i="1"/>
  <c r="Z370" i="1"/>
  <c r="X366" i="1"/>
  <c r="Y366" i="1"/>
  <c r="Z366" i="1"/>
  <c r="X362" i="1"/>
  <c r="Y362" i="1"/>
  <c r="Z362" i="1"/>
  <c r="X358" i="1"/>
  <c r="Y358" i="1"/>
  <c r="Z358" i="1"/>
  <c r="X354" i="1"/>
  <c r="Y354" i="1"/>
  <c r="Z354" i="1"/>
  <c r="X350" i="1"/>
  <c r="Y350" i="1"/>
  <c r="Z350" i="1"/>
  <c r="X346" i="1"/>
  <c r="Y346" i="1"/>
  <c r="Z346" i="1"/>
  <c r="X342" i="1"/>
  <c r="Y342" i="1"/>
  <c r="Z342" i="1"/>
  <c r="X338" i="1"/>
  <c r="Y338" i="1"/>
  <c r="Z338" i="1"/>
  <c r="X334" i="1"/>
  <c r="Y334" i="1"/>
  <c r="Z334" i="1"/>
  <c r="X330" i="1"/>
  <c r="Y330" i="1"/>
  <c r="Z330" i="1"/>
  <c r="X326" i="1"/>
  <c r="Y326" i="1"/>
  <c r="Z326" i="1"/>
  <c r="X322" i="1"/>
  <c r="Y322" i="1"/>
  <c r="Z322" i="1"/>
  <c r="X318" i="1"/>
  <c r="Y318" i="1"/>
  <c r="Z318" i="1"/>
  <c r="X314" i="1"/>
  <c r="Y314" i="1"/>
  <c r="Z314" i="1"/>
  <c r="X310" i="1"/>
  <c r="Y310" i="1"/>
  <c r="Z310" i="1"/>
  <c r="X306" i="1"/>
  <c r="Y306" i="1"/>
  <c r="Z306" i="1"/>
  <c r="X301" i="1"/>
  <c r="Y301" i="1"/>
  <c r="Z301" i="1"/>
  <c r="X297" i="1"/>
  <c r="Y297" i="1"/>
  <c r="Z297" i="1"/>
  <c r="X293" i="1"/>
  <c r="Y293" i="1"/>
  <c r="Z293" i="1"/>
  <c r="X289" i="1"/>
  <c r="Y289" i="1"/>
  <c r="Z289" i="1"/>
  <c r="X285" i="1"/>
  <c r="Y285" i="1"/>
  <c r="Z285" i="1"/>
  <c r="X281" i="1"/>
  <c r="Y281" i="1"/>
  <c r="Z281" i="1"/>
  <c r="X277" i="1"/>
  <c r="Y277" i="1"/>
  <c r="Z277" i="1"/>
  <c r="X273" i="1"/>
  <c r="Y273" i="1"/>
  <c r="Z273" i="1"/>
  <c r="X269" i="1"/>
  <c r="Y269" i="1"/>
  <c r="Z269" i="1"/>
  <c r="X265" i="1"/>
  <c r="Y265" i="1"/>
  <c r="Z265" i="1"/>
  <c r="X261" i="1"/>
  <c r="Y261" i="1"/>
  <c r="Z261" i="1"/>
  <c r="X257" i="1"/>
  <c r="Y257" i="1"/>
  <c r="Z257" i="1"/>
  <c r="X253" i="1"/>
  <c r="Y253" i="1"/>
  <c r="Z253" i="1"/>
  <c r="X249" i="1"/>
  <c r="Y249" i="1"/>
  <c r="Z249" i="1"/>
  <c r="X245" i="1"/>
  <c r="Y245" i="1"/>
  <c r="Z245" i="1"/>
  <c r="X241" i="1"/>
  <c r="Y241" i="1"/>
  <c r="Z241" i="1"/>
  <c r="X237" i="1"/>
  <c r="Y237" i="1"/>
  <c r="Z237" i="1"/>
  <c r="X233" i="1"/>
  <c r="Y233" i="1"/>
  <c r="Z233" i="1"/>
  <c r="X229" i="1"/>
  <c r="Y229" i="1"/>
  <c r="Z229" i="1"/>
  <c r="X225" i="1"/>
  <c r="Y225" i="1"/>
  <c r="Z225" i="1"/>
  <c r="X221" i="1"/>
  <c r="Y221" i="1"/>
  <c r="Z221" i="1"/>
  <c r="X217" i="1"/>
  <c r="Y217" i="1"/>
  <c r="Z217" i="1"/>
  <c r="X213" i="1"/>
  <c r="Y213" i="1"/>
  <c r="Z213" i="1"/>
  <c r="X209" i="1"/>
  <c r="Y209" i="1"/>
  <c r="Z209" i="1"/>
  <c r="X205" i="1"/>
  <c r="Y205" i="1"/>
  <c r="Z205" i="1"/>
  <c r="X201" i="1"/>
  <c r="Y201" i="1"/>
  <c r="Z201" i="1"/>
  <c r="X197" i="1"/>
  <c r="Y197" i="1"/>
  <c r="Z197" i="1"/>
  <c r="X193" i="1"/>
  <c r="Y193" i="1"/>
  <c r="Z193" i="1"/>
  <c r="X189" i="1"/>
  <c r="Y189" i="1"/>
  <c r="Z189" i="1"/>
  <c r="X185" i="1"/>
  <c r="Y185" i="1"/>
  <c r="Z185" i="1"/>
  <c r="X181" i="1"/>
  <c r="Y181" i="1"/>
  <c r="Z181" i="1"/>
  <c r="X177" i="1"/>
  <c r="Y177" i="1"/>
  <c r="Z177" i="1"/>
  <c r="X173" i="1"/>
  <c r="Y173" i="1"/>
  <c r="Z173" i="1"/>
  <c r="X169" i="1"/>
  <c r="Y169" i="1"/>
  <c r="Z169" i="1"/>
  <c r="X165" i="1"/>
  <c r="Y165" i="1"/>
  <c r="Z165" i="1"/>
  <c r="X161" i="1"/>
  <c r="Y161" i="1"/>
  <c r="Z161" i="1"/>
  <c r="X157" i="1"/>
  <c r="Y157" i="1"/>
  <c r="Z157" i="1"/>
  <c r="X153" i="1"/>
  <c r="Y153" i="1"/>
  <c r="Z153" i="1"/>
  <c r="X149" i="1"/>
  <c r="Y149" i="1"/>
  <c r="Z149" i="1"/>
  <c r="X145" i="1"/>
  <c r="Y145" i="1"/>
  <c r="Z145" i="1"/>
  <c r="X141" i="1"/>
  <c r="Y141" i="1"/>
  <c r="Z141" i="1"/>
  <c r="X137" i="1"/>
  <c r="Y137" i="1"/>
  <c r="Z137" i="1"/>
  <c r="X133" i="1"/>
  <c r="Y133" i="1"/>
  <c r="Z133" i="1"/>
  <c r="X129" i="1"/>
  <c r="Y129" i="1"/>
  <c r="Z129" i="1"/>
  <c r="X125" i="1"/>
  <c r="Y125" i="1"/>
  <c r="Z125" i="1"/>
  <c r="X121" i="1"/>
  <c r="Y121" i="1"/>
  <c r="Z121" i="1"/>
  <c r="X117" i="1"/>
  <c r="Y117" i="1"/>
  <c r="Z117" i="1"/>
  <c r="X113" i="1"/>
  <c r="Y113" i="1"/>
  <c r="Z113" i="1"/>
  <c r="X109" i="1"/>
  <c r="Y109" i="1"/>
  <c r="Z109" i="1"/>
  <c r="X105" i="1"/>
  <c r="Y105" i="1"/>
  <c r="Z105" i="1"/>
  <c r="X101" i="1"/>
  <c r="Y101" i="1"/>
  <c r="Z101" i="1"/>
  <c r="X97" i="1"/>
  <c r="Y97" i="1"/>
  <c r="Z97" i="1"/>
  <c r="X93" i="1"/>
  <c r="Y93" i="1"/>
  <c r="Z93" i="1"/>
  <c r="X89" i="1"/>
  <c r="Y89" i="1"/>
  <c r="Z89" i="1"/>
  <c r="X85" i="1"/>
  <c r="Y85" i="1"/>
  <c r="Z85" i="1"/>
  <c r="X81" i="1"/>
  <c r="Y81" i="1"/>
  <c r="Z81" i="1"/>
  <c r="X78" i="1"/>
  <c r="Y78" i="1"/>
  <c r="Z78" i="1"/>
  <c r="X74" i="1"/>
  <c r="Y74" i="1"/>
  <c r="Z74" i="1"/>
  <c r="X70" i="1"/>
  <c r="Y70" i="1"/>
  <c r="Z70" i="1"/>
  <c r="X66" i="1"/>
  <c r="Y66" i="1"/>
  <c r="Z66" i="1"/>
  <c r="X62" i="1"/>
  <c r="Y62" i="1"/>
  <c r="Z62" i="1"/>
  <c r="X58" i="1"/>
  <c r="Y58" i="1"/>
  <c r="Z58" i="1"/>
  <c r="X55" i="1"/>
  <c r="Y55" i="1"/>
  <c r="Z55" i="1"/>
  <c r="X51" i="1"/>
  <c r="Y51" i="1"/>
  <c r="Z51" i="1"/>
  <c r="X48" i="1"/>
  <c r="Y48" i="1"/>
  <c r="Z48" i="1"/>
  <c r="X44" i="1"/>
  <c r="Y44" i="1"/>
  <c r="Z44" i="1"/>
  <c r="X41" i="1"/>
  <c r="Y41" i="1"/>
  <c r="Z41" i="1"/>
  <c r="X39" i="1"/>
  <c r="Y39" i="1"/>
  <c r="Z39" i="1"/>
  <c r="X34" i="1"/>
  <c r="Y34" i="1"/>
  <c r="Z34" i="1"/>
  <c r="X30" i="1"/>
  <c r="Y30" i="1"/>
  <c r="Z30" i="1"/>
  <c r="X26" i="1"/>
  <c r="Y26" i="1"/>
  <c r="Z26" i="1"/>
  <c r="X22" i="1"/>
  <c r="Y22" i="1"/>
  <c r="Z22" i="1"/>
  <c r="X18" i="1"/>
  <c r="Y18" i="1"/>
  <c r="Z18" i="1"/>
  <c r="X14" i="1"/>
  <c r="Y14" i="1"/>
  <c r="Z14" i="1"/>
  <c r="X10" i="1"/>
  <c r="Y10" i="1"/>
  <c r="Z10" i="1"/>
  <c r="X5" i="1"/>
  <c r="Y5" i="1"/>
  <c r="Z5" i="1"/>
  <c r="AK2253" i="1"/>
  <c r="J2253" i="1"/>
  <c r="H2253" i="1"/>
  <c r="AK2252" i="1"/>
  <c r="J2252" i="1"/>
  <c r="H2252" i="1"/>
  <c r="B2252" i="1" s="1"/>
  <c r="AK2251" i="1"/>
  <c r="J2251" i="1"/>
  <c r="H2251" i="1"/>
  <c r="AK2250" i="1"/>
  <c r="J2250" i="1"/>
  <c r="H2250" i="1"/>
  <c r="B2250" i="1" s="1"/>
  <c r="AK2249" i="1"/>
  <c r="J2249" i="1"/>
  <c r="H2249" i="1"/>
  <c r="AK2248" i="1"/>
  <c r="J2248" i="1"/>
  <c r="H2248" i="1"/>
  <c r="B2248" i="1" s="1"/>
  <c r="AK2247" i="1"/>
  <c r="J2247" i="1"/>
  <c r="H2247" i="1"/>
  <c r="AK2246" i="1"/>
  <c r="J2246" i="1"/>
  <c r="H2246" i="1"/>
  <c r="B2246" i="1" s="1"/>
  <c r="AK2245" i="1"/>
  <c r="J2245" i="1"/>
  <c r="H2245" i="1"/>
  <c r="AK2244" i="1"/>
  <c r="J2244" i="1"/>
  <c r="H2244" i="1"/>
  <c r="B2244" i="1" s="1"/>
  <c r="AK2243" i="1"/>
  <c r="J2243" i="1"/>
  <c r="H2243" i="1"/>
  <c r="AK2242" i="1"/>
  <c r="J2242" i="1"/>
  <c r="H2242" i="1"/>
  <c r="B2242" i="1" s="1"/>
  <c r="AK2241" i="1"/>
  <c r="J2241" i="1"/>
  <c r="H2241" i="1"/>
  <c r="AK2240" i="1"/>
  <c r="J2240" i="1"/>
  <c r="H2240" i="1"/>
  <c r="B2240" i="1" s="1"/>
  <c r="AK2239" i="1"/>
  <c r="J2239" i="1"/>
  <c r="H2239" i="1"/>
  <c r="AK2238" i="1"/>
  <c r="J2238" i="1"/>
  <c r="H2238" i="1"/>
  <c r="B2238" i="1" s="1"/>
  <c r="AK2237" i="1"/>
  <c r="J2237" i="1"/>
  <c r="H2237" i="1"/>
  <c r="AK2236" i="1"/>
  <c r="J2236" i="1"/>
  <c r="H2236" i="1"/>
  <c r="B2236" i="1" s="1"/>
  <c r="AK2235" i="1"/>
  <c r="J2235" i="1"/>
  <c r="H2235" i="1"/>
  <c r="AK2234" i="1"/>
  <c r="J2234" i="1"/>
  <c r="H2234" i="1"/>
  <c r="B2234" i="1" s="1"/>
  <c r="AK2233" i="1"/>
  <c r="J2233" i="1"/>
  <c r="H2233" i="1"/>
  <c r="AK2232" i="1"/>
  <c r="J2232" i="1"/>
  <c r="H2232" i="1"/>
  <c r="B2232" i="1" s="1"/>
  <c r="AK2231" i="1"/>
  <c r="J2231" i="1"/>
  <c r="H2231" i="1"/>
  <c r="AK2230" i="1"/>
  <c r="J2230" i="1"/>
  <c r="H2230" i="1"/>
  <c r="B2230" i="1" s="1"/>
  <c r="AK2229" i="1"/>
  <c r="J2229" i="1"/>
  <c r="H2229" i="1"/>
  <c r="AK2228" i="1"/>
  <c r="J2228" i="1"/>
  <c r="H2228" i="1"/>
  <c r="B2228" i="1" s="1"/>
  <c r="AK2227" i="1"/>
  <c r="J2227" i="1"/>
  <c r="H2227" i="1"/>
  <c r="AK2226" i="1"/>
  <c r="J2226" i="1"/>
  <c r="H2226" i="1"/>
  <c r="B2226" i="1" s="1"/>
  <c r="AK2225" i="1"/>
  <c r="J2225" i="1"/>
  <c r="H2225" i="1"/>
  <c r="AK2224" i="1"/>
  <c r="J2224" i="1"/>
  <c r="H2224" i="1"/>
  <c r="B2224" i="1" s="1"/>
  <c r="AK2223" i="1"/>
  <c r="J2223" i="1"/>
  <c r="H2223" i="1"/>
  <c r="AK2222" i="1"/>
  <c r="J2222" i="1"/>
  <c r="H2222" i="1"/>
  <c r="B2222" i="1" s="1"/>
  <c r="AK2221" i="1"/>
  <c r="J2221" i="1"/>
  <c r="H2221" i="1"/>
  <c r="AK2220" i="1"/>
  <c r="J2220" i="1"/>
  <c r="H2220" i="1"/>
  <c r="B2220" i="1" s="1"/>
  <c r="AK2219" i="1"/>
  <c r="J2219" i="1"/>
  <c r="H2219" i="1"/>
  <c r="AK2218" i="1"/>
  <c r="J2218" i="1"/>
  <c r="H2218" i="1"/>
  <c r="B2218" i="1" s="1"/>
  <c r="AK2217" i="1"/>
  <c r="J2217" i="1"/>
  <c r="H2217" i="1"/>
  <c r="AK2216" i="1"/>
  <c r="J2216" i="1"/>
  <c r="H2216" i="1"/>
  <c r="B2216" i="1" s="1"/>
  <c r="AK2215" i="1"/>
  <c r="J2215" i="1"/>
  <c r="H2215" i="1"/>
  <c r="AK2214" i="1"/>
  <c r="J2214" i="1"/>
  <c r="H2214" i="1"/>
  <c r="B2214" i="1" s="1"/>
  <c r="AK2213" i="1"/>
  <c r="J2213" i="1"/>
  <c r="H2213" i="1"/>
  <c r="AK2212" i="1"/>
  <c r="J2212" i="1"/>
  <c r="H2212" i="1"/>
  <c r="B2212" i="1" s="1"/>
  <c r="AK2211" i="1"/>
  <c r="J2211" i="1"/>
  <c r="H2211" i="1"/>
  <c r="AK2210" i="1"/>
  <c r="J2210" i="1"/>
  <c r="H2210" i="1"/>
  <c r="B2210" i="1" s="1"/>
  <c r="AK2209" i="1"/>
  <c r="J2209" i="1"/>
  <c r="H2209" i="1"/>
  <c r="AK2208" i="1"/>
  <c r="J2208" i="1"/>
  <c r="H2208" i="1"/>
  <c r="B2208" i="1" s="1"/>
  <c r="AK2207" i="1"/>
  <c r="J2207" i="1"/>
  <c r="H2207" i="1"/>
  <c r="AK2206" i="1"/>
  <c r="J2206" i="1"/>
  <c r="H2206" i="1"/>
  <c r="B2206" i="1" s="1"/>
  <c r="AK2205" i="1"/>
  <c r="J2205" i="1"/>
  <c r="H2205" i="1"/>
  <c r="AK2204" i="1"/>
  <c r="J2204" i="1"/>
  <c r="H2204" i="1"/>
  <c r="B2204" i="1" s="1"/>
  <c r="AK2203" i="1"/>
  <c r="J2203" i="1"/>
  <c r="H2203" i="1"/>
  <c r="AK2202" i="1"/>
  <c r="J2202" i="1"/>
  <c r="H2202" i="1"/>
  <c r="B2202" i="1" s="1"/>
  <c r="AK2201" i="1"/>
  <c r="J2201" i="1"/>
  <c r="H2201" i="1"/>
  <c r="AK2200" i="1"/>
  <c r="J2200" i="1"/>
  <c r="H2200" i="1"/>
  <c r="B2200" i="1" s="1"/>
  <c r="AK2199" i="1"/>
  <c r="J2199" i="1"/>
  <c r="H2199" i="1"/>
  <c r="AK2198" i="1"/>
  <c r="J2198" i="1"/>
  <c r="H2198" i="1"/>
  <c r="B2198" i="1" s="1"/>
  <c r="AK2197" i="1"/>
  <c r="J2197" i="1"/>
  <c r="H2197" i="1"/>
  <c r="AK2196" i="1"/>
  <c r="J2196" i="1"/>
  <c r="H2196" i="1"/>
  <c r="B2196" i="1" s="1"/>
  <c r="AK2195" i="1"/>
  <c r="J2195" i="1"/>
  <c r="H2195" i="1"/>
  <c r="AK2194" i="1"/>
  <c r="J2194" i="1"/>
  <c r="H2194" i="1"/>
  <c r="B2194" i="1" s="1"/>
  <c r="AK2193" i="1"/>
  <c r="J2193" i="1"/>
  <c r="H2193" i="1"/>
  <c r="AK2192" i="1"/>
  <c r="J2192" i="1"/>
  <c r="H2192" i="1"/>
  <c r="B2192" i="1" s="1"/>
  <c r="AK2191" i="1"/>
  <c r="J2191" i="1"/>
  <c r="H2191" i="1"/>
  <c r="AK2190" i="1"/>
  <c r="J2190" i="1"/>
  <c r="H2190" i="1"/>
  <c r="B2190" i="1" s="1"/>
  <c r="AK2189" i="1"/>
  <c r="J2189" i="1"/>
  <c r="H2189" i="1"/>
  <c r="AK2188" i="1"/>
  <c r="J2188" i="1"/>
  <c r="H2188" i="1"/>
  <c r="B2188" i="1" s="1"/>
  <c r="AK2187" i="1"/>
  <c r="J2187" i="1"/>
  <c r="H2187" i="1"/>
  <c r="AK2186" i="1"/>
  <c r="J2186" i="1"/>
  <c r="H2186" i="1"/>
  <c r="B2186" i="1" s="1"/>
  <c r="AK2185" i="1"/>
  <c r="J2185" i="1"/>
  <c r="H2185" i="1"/>
  <c r="AK2184" i="1"/>
  <c r="J2184" i="1"/>
  <c r="H2184" i="1"/>
  <c r="B2184" i="1" s="1"/>
  <c r="AK2183" i="1"/>
  <c r="J2183" i="1"/>
  <c r="H2183" i="1"/>
  <c r="AK2182" i="1"/>
  <c r="J2182" i="1"/>
  <c r="H2182" i="1"/>
  <c r="B2182" i="1" s="1"/>
  <c r="AK2181" i="1"/>
  <c r="J2181" i="1"/>
  <c r="H2181" i="1"/>
  <c r="AK2180" i="1"/>
  <c r="J2180" i="1"/>
  <c r="H2180" i="1"/>
  <c r="B2180" i="1" s="1"/>
  <c r="AK2179" i="1"/>
  <c r="J2179" i="1"/>
  <c r="H2179" i="1"/>
  <c r="AK2178" i="1"/>
  <c r="J2178" i="1"/>
  <c r="H2178" i="1"/>
  <c r="B2178" i="1" s="1"/>
  <c r="AK2177" i="1"/>
  <c r="J2177" i="1"/>
  <c r="H2177" i="1"/>
  <c r="AK2176" i="1"/>
  <c r="J2176" i="1"/>
  <c r="H2176" i="1"/>
  <c r="B2176" i="1" s="1"/>
  <c r="AK2175" i="1"/>
  <c r="J2175" i="1"/>
  <c r="H2175" i="1"/>
  <c r="AK2174" i="1"/>
  <c r="J2174" i="1"/>
  <c r="H2174" i="1"/>
  <c r="B2174" i="1" s="1"/>
  <c r="AK2173" i="1"/>
  <c r="J2173" i="1"/>
  <c r="H2173" i="1"/>
  <c r="AK2172" i="1"/>
  <c r="J2172" i="1"/>
  <c r="H2172" i="1"/>
  <c r="B2172" i="1" s="1"/>
  <c r="AK2171" i="1"/>
  <c r="J2171" i="1"/>
  <c r="H2171" i="1"/>
  <c r="AK2170" i="1"/>
  <c r="J2170" i="1"/>
  <c r="H2170" i="1"/>
  <c r="B2170" i="1" s="1"/>
  <c r="AK2169" i="1"/>
  <c r="J2169" i="1"/>
  <c r="H2169" i="1"/>
  <c r="AK2168" i="1"/>
  <c r="J2168" i="1"/>
  <c r="H2168" i="1"/>
  <c r="B2168" i="1" s="1"/>
  <c r="AK2167" i="1"/>
  <c r="J2167" i="1"/>
  <c r="H2167" i="1"/>
  <c r="AK2166" i="1"/>
  <c r="J2166" i="1"/>
  <c r="H2166" i="1"/>
  <c r="B2166" i="1" s="1"/>
  <c r="AK2165" i="1"/>
  <c r="J2165" i="1"/>
  <c r="H2165" i="1"/>
  <c r="AK2164" i="1"/>
  <c r="J2164" i="1"/>
  <c r="H2164" i="1"/>
  <c r="B2164" i="1" s="1"/>
  <c r="AK2163" i="1"/>
  <c r="J2163" i="1"/>
  <c r="H2163" i="1"/>
  <c r="AK2162" i="1"/>
  <c r="J2162" i="1"/>
  <c r="H2162" i="1"/>
  <c r="B2162" i="1" s="1"/>
  <c r="AK2161" i="1"/>
  <c r="J2161" i="1"/>
  <c r="H2161" i="1"/>
  <c r="AK2160" i="1"/>
  <c r="J2160" i="1"/>
  <c r="H2160" i="1"/>
  <c r="B2160" i="1" s="1"/>
  <c r="AK2159" i="1"/>
  <c r="J2159" i="1"/>
  <c r="H2159" i="1"/>
  <c r="AK2158" i="1"/>
  <c r="J2158" i="1"/>
  <c r="H2158" i="1"/>
  <c r="B2158" i="1" s="1"/>
  <c r="AK2157" i="1"/>
  <c r="J2157" i="1"/>
  <c r="H2157" i="1"/>
  <c r="AK2156" i="1"/>
  <c r="J2156" i="1"/>
  <c r="H2156" i="1"/>
  <c r="B2156" i="1" s="1"/>
  <c r="AK2155" i="1"/>
  <c r="J2155" i="1"/>
  <c r="H2155" i="1"/>
  <c r="AK2154" i="1"/>
  <c r="J2154" i="1"/>
  <c r="H2154" i="1"/>
  <c r="B2154" i="1" s="1"/>
  <c r="AK2153" i="1"/>
  <c r="J2153" i="1"/>
  <c r="H2153" i="1"/>
  <c r="AK2152" i="1"/>
  <c r="J2152" i="1"/>
  <c r="H2152" i="1"/>
  <c r="B2152" i="1" s="1"/>
  <c r="AK2151" i="1"/>
  <c r="J2151" i="1"/>
  <c r="H2151" i="1"/>
  <c r="AK2150" i="1"/>
  <c r="J2150" i="1"/>
  <c r="H2150" i="1"/>
  <c r="B2150" i="1" s="1"/>
  <c r="AK2149" i="1"/>
  <c r="J2149" i="1"/>
  <c r="H2149" i="1"/>
  <c r="AK2148" i="1"/>
  <c r="J2148" i="1"/>
  <c r="H2148" i="1"/>
  <c r="B2148" i="1" s="1"/>
  <c r="AK2147" i="1"/>
  <c r="J2147" i="1"/>
  <c r="H2147" i="1"/>
  <c r="AK2146" i="1"/>
  <c r="J2146" i="1"/>
  <c r="H2146" i="1"/>
  <c r="B2146" i="1" s="1"/>
  <c r="AK2145" i="1"/>
  <c r="J2145" i="1"/>
  <c r="H2145" i="1"/>
  <c r="AK2144" i="1"/>
  <c r="J2144" i="1"/>
  <c r="H2144" i="1"/>
  <c r="B2144" i="1" s="1"/>
  <c r="AK2143" i="1"/>
  <c r="J2143" i="1"/>
  <c r="H2143" i="1"/>
  <c r="AK2142" i="1"/>
  <c r="J2142" i="1"/>
  <c r="H2142" i="1"/>
  <c r="B2142" i="1" s="1"/>
  <c r="AK2141" i="1"/>
  <c r="J2141" i="1"/>
  <c r="H2141" i="1"/>
  <c r="AK2140" i="1"/>
  <c r="J2140" i="1"/>
  <c r="H2140" i="1"/>
  <c r="B2140" i="1" s="1"/>
  <c r="AK2139" i="1"/>
  <c r="J2139" i="1"/>
  <c r="H2139" i="1"/>
  <c r="AK2138" i="1"/>
  <c r="J2138" i="1"/>
  <c r="H2138" i="1"/>
  <c r="B2138" i="1" s="1"/>
  <c r="AK2137" i="1"/>
  <c r="J2137" i="1"/>
  <c r="H2137" i="1"/>
  <c r="AK2136" i="1"/>
  <c r="J2136" i="1"/>
  <c r="H2136" i="1"/>
  <c r="B2136" i="1" s="1"/>
  <c r="AK2135" i="1"/>
  <c r="J2135" i="1"/>
  <c r="H2135" i="1"/>
  <c r="AK2134" i="1"/>
  <c r="J2134" i="1"/>
  <c r="H2134" i="1"/>
  <c r="B2134" i="1" s="1"/>
  <c r="AK2133" i="1"/>
  <c r="J2133" i="1"/>
  <c r="H2133" i="1"/>
  <c r="AK2132" i="1"/>
  <c r="J2132" i="1"/>
  <c r="H2132" i="1"/>
  <c r="B2132" i="1" s="1"/>
  <c r="AK2131" i="1"/>
  <c r="J2131" i="1"/>
  <c r="H2131" i="1"/>
  <c r="AK2130" i="1"/>
  <c r="J2130" i="1"/>
  <c r="H2130" i="1"/>
  <c r="B2130" i="1" s="1"/>
  <c r="AK2129" i="1"/>
  <c r="J2129" i="1"/>
  <c r="H2129" i="1"/>
  <c r="AK2128" i="1"/>
  <c r="J2128" i="1"/>
  <c r="H2128" i="1"/>
  <c r="B2128" i="1" s="1"/>
  <c r="AK2127" i="1"/>
  <c r="J2127" i="1"/>
  <c r="H2127" i="1"/>
  <c r="AK2126" i="1"/>
  <c r="J2126" i="1"/>
  <c r="H2126" i="1"/>
  <c r="B2126" i="1" s="1"/>
  <c r="AK2125" i="1"/>
  <c r="J2125" i="1"/>
  <c r="H2125" i="1"/>
  <c r="AK2124" i="1"/>
  <c r="J2124" i="1"/>
  <c r="H2124" i="1"/>
  <c r="B2124" i="1" s="1"/>
  <c r="AK2123" i="1"/>
  <c r="J2123" i="1"/>
  <c r="H2123" i="1"/>
  <c r="AK2122" i="1"/>
  <c r="J2122" i="1"/>
  <c r="H2122" i="1"/>
  <c r="B2122" i="1" s="1"/>
  <c r="AK2121" i="1"/>
  <c r="J2121" i="1"/>
  <c r="H2121" i="1"/>
  <c r="AK2120" i="1"/>
  <c r="J2120" i="1"/>
  <c r="H2120" i="1"/>
  <c r="B2120" i="1" s="1"/>
  <c r="AK2119" i="1"/>
  <c r="J2119" i="1"/>
  <c r="H2119" i="1"/>
  <c r="AK2118" i="1"/>
  <c r="J2118" i="1"/>
  <c r="H2118" i="1"/>
  <c r="B2118" i="1" s="1"/>
  <c r="AK2117" i="1"/>
  <c r="J2117" i="1"/>
  <c r="H2117" i="1"/>
  <c r="AK2116" i="1"/>
  <c r="J2116" i="1"/>
  <c r="H2116" i="1"/>
  <c r="B2116" i="1" s="1"/>
  <c r="AK2115" i="1"/>
  <c r="J2115" i="1"/>
  <c r="H2115" i="1"/>
  <c r="AK2114" i="1"/>
  <c r="J2114" i="1"/>
  <c r="H2114" i="1"/>
  <c r="B2114" i="1" s="1"/>
  <c r="AK2113" i="1"/>
  <c r="J2113" i="1"/>
  <c r="H2113" i="1"/>
  <c r="AK2112" i="1"/>
  <c r="J2112" i="1"/>
  <c r="H2112" i="1"/>
  <c r="B2112" i="1" s="1"/>
  <c r="AK2111" i="1"/>
  <c r="J2111" i="1"/>
  <c r="H2111" i="1"/>
  <c r="AK2110" i="1"/>
  <c r="J2110" i="1"/>
  <c r="H2110" i="1"/>
  <c r="B2110" i="1" s="1"/>
  <c r="AK2109" i="1"/>
  <c r="J2109" i="1"/>
  <c r="H2109" i="1"/>
  <c r="AK2108" i="1"/>
  <c r="J2108" i="1"/>
  <c r="H2108" i="1"/>
  <c r="B2108" i="1" s="1"/>
  <c r="AK2107" i="1"/>
  <c r="J2107" i="1"/>
  <c r="H2107" i="1"/>
  <c r="AK2106" i="1"/>
  <c r="J2106" i="1"/>
  <c r="H2106" i="1"/>
  <c r="B2106" i="1" s="1"/>
  <c r="AK2105" i="1"/>
  <c r="J2105" i="1"/>
  <c r="H2105" i="1"/>
  <c r="AK2104" i="1"/>
  <c r="J2104" i="1"/>
  <c r="H2104" i="1"/>
  <c r="B2104" i="1" s="1"/>
  <c r="AK2103" i="1"/>
  <c r="J2103" i="1"/>
  <c r="H2103" i="1"/>
  <c r="AK2102" i="1"/>
  <c r="J2102" i="1"/>
  <c r="H2102" i="1"/>
  <c r="B2102" i="1" s="1"/>
  <c r="AK2101" i="1"/>
  <c r="J2101" i="1"/>
  <c r="H2101" i="1"/>
  <c r="AK2100" i="1"/>
  <c r="J2100" i="1"/>
  <c r="H2100" i="1"/>
  <c r="B2100" i="1" s="1"/>
  <c r="AK2099" i="1"/>
  <c r="J2099" i="1"/>
  <c r="H2099" i="1"/>
  <c r="AK2098" i="1"/>
  <c r="J2098" i="1"/>
  <c r="H2098" i="1"/>
  <c r="B2098" i="1" s="1"/>
  <c r="AK2097" i="1"/>
  <c r="J2097" i="1"/>
  <c r="H2097" i="1"/>
  <c r="AK2096" i="1"/>
  <c r="J2096" i="1"/>
  <c r="H2096" i="1"/>
  <c r="B2096" i="1" s="1"/>
  <c r="AK2095" i="1"/>
  <c r="J2095" i="1"/>
  <c r="H2095" i="1"/>
  <c r="AK2094" i="1"/>
  <c r="J2094" i="1"/>
  <c r="H2094" i="1"/>
  <c r="B2094" i="1" s="1"/>
  <c r="AK2093" i="1"/>
  <c r="J2093" i="1"/>
  <c r="H2093" i="1"/>
  <c r="AK2092" i="1"/>
  <c r="J2092" i="1"/>
  <c r="H2092" i="1"/>
  <c r="B2092" i="1" s="1"/>
  <c r="AK2091" i="1"/>
  <c r="J2091" i="1"/>
  <c r="H2091" i="1"/>
  <c r="A2091" i="1" s="1"/>
  <c r="AK2090" i="1"/>
  <c r="J2090" i="1"/>
  <c r="H2090" i="1"/>
  <c r="B2090" i="1" s="1"/>
  <c r="AK2089" i="1"/>
  <c r="J2089" i="1"/>
  <c r="H2089" i="1"/>
  <c r="A2089" i="1" s="1"/>
  <c r="AK2088" i="1"/>
  <c r="J2088" i="1"/>
  <c r="H2088" i="1"/>
  <c r="A2088" i="1" s="1"/>
  <c r="AK2087" i="1"/>
  <c r="J2087" i="1"/>
  <c r="H2087" i="1"/>
  <c r="A2087" i="1" s="1"/>
  <c r="AK2086" i="1"/>
  <c r="J2086" i="1"/>
  <c r="H2086" i="1"/>
  <c r="B2086" i="1" s="1"/>
  <c r="AK2085" i="1"/>
  <c r="J2085" i="1"/>
  <c r="H2085" i="1"/>
  <c r="A2085" i="1" s="1"/>
  <c r="AK2084" i="1"/>
  <c r="J2084" i="1"/>
  <c r="H2084" i="1"/>
  <c r="B2084" i="1" s="1"/>
  <c r="AK2083" i="1"/>
  <c r="J2083" i="1"/>
  <c r="H2083" i="1"/>
  <c r="B2083" i="1" s="1"/>
  <c r="AK2082" i="1"/>
  <c r="J2082" i="1"/>
  <c r="H2082" i="1"/>
  <c r="B2082" i="1" s="1"/>
  <c r="AK2081" i="1"/>
  <c r="J2081" i="1"/>
  <c r="H2081" i="1"/>
  <c r="B2081" i="1" s="1"/>
  <c r="AK2080" i="1"/>
  <c r="J2080" i="1"/>
  <c r="H2080" i="1"/>
  <c r="B2080" i="1" s="1"/>
  <c r="AK2079" i="1"/>
  <c r="J2079" i="1"/>
  <c r="H2079" i="1"/>
  <c r="B2079" i="1" s="1"/>
  <c r="AK2078" i="1"/>
  <c r="J2078" i="1"/>
  <c r="H2078" i="1"/>
  <c r="B2078" i="1" s="1"/>
  <c r="AK2077" i="1"/>
  <c r="J2077" i="1"/>
  <c r="H2077" i="1"/>
  <c r="B2077" i="1" s="1"/>
  <c r="AK2076" i="1"/>
  <c r="J2076" i="1"/>
  <c r="H2076" i="1"/>
  <c r="B2076" i="1" s="1"/>
  <c r="AK2075" i="1"/>
  <c r="J2075" i="1"/>
  <c r="H2075" i="1"/>
  <c r="B2075" i="1" s="1"/>
  <c r="AK2074" i="1"/>
  <c r="J2074" i="1"/>
  <c r="H2074" i="1"/>
  <c r="B2074" i="1" s="1"/>
  <c r="AK2073" i="1"/>
  <c r="J2073" i="1"/>
  <c r="H2073" i="1"/>
  <c r="B2073" i="1" s="1"/>
  <c r="AK2072" i="1"/>
  <c r="J2072" i="1"/>
  <c r="H2072" i="1"/>
  <c r="B2072" i="1" s="1"/>
  <c r="AK2071" i="1"/>
  <c r="J2071" i="1"/>
  <c r="H2071" i="1"/>
  <c r="B2071" i="1" s="1"/>
  <c r="AK2070" i="1"/>
  <c r="J2070" i="1"/>
  <c r="H2070" i="1"/>
  <c r="B2070" i="1" s="1"/>
  <c r="AK2069" i="1"/>
  <c r="J2069" i="1"/>
  <c r="H2069" i="1"/>
  <c r="B2069" i="1" s="1"/>
  <c r="AK2068" i="1"/>
  <c r="J2068" i="1"/>
  <c r="H2068" i="1"/>
  <c r="B2068" i="1" s="1"/>
  <c r="AK2067" i="1"/>
  <c r="J2067" i="1"/>
  <c r="H2067" i="1"/>
  <c r="B2067" i="1" s="1"/>
  <c r="AK2066" i="1"/>
  <c r="J2066" i="1"/>
  <c r="H2066" i="1"/>
  <c r="B2066" i="1" s="1"/>
  <c r="AK2065" i="1"/>
  <c r="J2065" i="1"/>
  <c r="H2065" i="1"/>
  <c r="B2065" i="1" s="1"/>
  <c r="AK2064" i="1"/>
  <c r="J2064" i="1"/>
  <c r="H2064" i="1"/>
  <c r="B2064" i="1" s="1"/>
  <c r="AK2063" i="1"/>
  <c r="J2063" i="1"/>
  <c r="H2063" i="1"/>
  <c r="B2063" i="1" s="1"/>
  <c r="AK2062" i="1"/>
  <c r="J2062" i="1"/>
  <c r="H2062" i="1"/>
  <c r="B2062" i="1" s="1"/>
  <c r="AK2061" i="1"/>
  <c r="J2061" i="1"/>
  <c r="H2061" i="1"/>
  <c r="B2061" i="1" s="1"/>
  <c r="AK2060" i="1"/>
  <c r="J2060" i="1"/>
  <c r="H2060" i="1"/>
  <c r="B2060" i="1" s="1"/>
  <c r="AK2059" i="1"/>
  <c r="J2059" i="1"/>
  <c r="H2059" i="1"/>
  <c r="B2059" i="1" s="1"/>
  <c r="AK2058" i="1"/>
  <c r="J2058" i="1"/>
  <c r="H2058" i="1"/>
  <c r="B2058" i="1" s="1"/>
  <c r="AK2057" i="1"/>
  <c r="R2057" i="1"/>
  <c r="J2057" i="1"/>
  <c r="H2057" i="1"/>
  <c r="A2057" i="1" s="1"/>
  <c r="AK2056" i="1"/>
  <c r="J2056" i="1"/>
  <c r="H2056" i="1"/>
  <c r="B2056" i="1" s="1"/>
  <c r="AK2055" i="1"/>
  <c r="J2055" i="1"/>
  <c r="H2055" i="1"/>
  <c r="A2055" i="1" s="1"/>
  <c r="AK2054" i="1"/>
  <c r="J2054" i="1"/>
  <c r="H2054" i="1"/>
  <c r="B2054" i="1" s="1"/>
  <c r="AK2053" i="1"/>
  <c r="R2053" i="1"/>
  <c r="J2053" i="1"/>
  <c r="H2053" i="1"/>
  <c r="B2053" i="1" s="1"/>
  <c r="AK2052" i="1"/>
  <c r="J2052" i="1"/>
  <c r="H2052" i="1"/>
  <c r="B2052" i="1" s="1"/>
  <c r="AK2051" i="1"/>
  <c r="J2051" i="1"/>
  <c r="H2051" i="1"/>
  <c r="B2051" i="1" s="1"/>
  <c r="AK2050" i="1"/>
  <c r="J2050" i="1"/>
  <c r="H2050" i="1"/>
  <c r="A2050" i="1" s="1"/>
  <c r="AK2049" i="1"/>
  <c r="R2049" i="1"/>
  <c r="J2049" i="1"/>
  <c r="H2049" i="1"/>
  <c r="B2049" i="1" s="1"/>
  <c r="AK2048" i="1"/>
  <c r="J2048" i="1"/>
  <c r="H2048" i="1"/>
  <c r="A2048" i="1" s="1"/>
  <c r="AK2047" i="1"/>
  <c r="J2047" i="1"/>
  <c r="H2047" i="1"/>
  <c r="B2047" i="1" s="1"/>
  <c r="AK2046" i="1"/>
  <c r="J2046" i="1"/>
  <c r="H2046" i="1"/>
  <c r="A2046" i="1" s="1"/>
  <c r="AK2045" i="1"/>
  <c r="J2045" i="1"/>
  <c r="H2045" i="1"/>
  <c r="B2045" i="1" s="1"/>
  <c r="AK2044" i="1"/>
  <c r="J2044" i="1"/>
  <c r="H2044" i="1"/>
  <c r="A2044" i="1" s="1"/>
  <c r="AK2043" i="1"/>
  <c r="J2043" i="1"/>
  <c r="H2043" i="1"/>
  <c r="B2043" i="1" s="1"/>
  <c r="AK2042" i="1"/>
  <c r="J2042" i="1"/>
  <c r="H2042" i="1"/>
  <c r="A2042" i="1" s="1"/>
  <c r="AK2041" i="1"/>
  <c r="R2041" i="1"/>
  <c r="J2041" i="1"/>
  <c r="H2041" i="1"/>
  <c r="B2041" i="1" s="1"/>
  <c r="AK2040" i="1"/>
  <c r="J2040" i="1"/>
  <c r="H2040" i="1"/>
  <c r="B2040" i="1" s="1"/>
  <c r="AK2039" i="1"/>
  <c r="J2039" i="1"/>
  <c r="H2039" i="1"/>
  <c r="B2039" i="1" s="1"/>
  <c r="AK2038" i="1"/>
  <c r="J2038" i="1"/>
  <c r="H2038" i="1"/>
  <c r="B2038" i="1" s="1"/>
  <c r="AK2037" i="1"/>
  <c r="R2037" i="1"/>
  <c r="J2037" i="1"/>
  <c r="H2037" i="1"/>
  <c r="A2037" i="1" s="1"/>
  <c r="AK2036" i="1"/>
  <c r="J2036" i="1"/>
  <c r="H2036" i="1"/>
  <c r="B2036" i="1" s="1"/>
  <c r="AK2035" i="1"/>
  <c r="J2035" i="1"/>
  <c r="H2035" i="1"/>
  <c r="A2035" i="1" s="1"/>
  <c r="AK2034" i="1"/>
  <c r="J2034" i="1"/>
  <c r="H2034" i="1"/>
  <c r="B2034" i="1" s="1"/>
  <c r="AK2033" i="1"/>
  <c r="R2033" i="1"/>
  <c r="J2033" i="1"/>
  <c r="H2033" i="1"/>
  <c r="B2033" i="1" s="1"/>
  <c r="AK2032" i="1"/>
  <c r="J2032" i="1"/>
  <c r="H2032" i="1"/>
  <c r="B2032" i="1" s="1"/>
  <c r="AK2031" i="1"/>
  <c r="J2031" i="1"/>
  <c r="H2031" i="1"/>
  <c r="B2031" i="1" s="1"/>
  <c r="AK2030" i="1"/>
  <c r="J2030" i="1"/>
  <c r="H2030" i="1"/>
  <c r="A2030" i="1" s="1"/>
  <c r="AK2029" i="1"/>
  <c r="J2029" i="1"/>
  <c r="H2029" i="1"/>
  <c r="B2029" i="1" s="1"/>
  <c r="AK2028" i="1"/>
  <c r="J2028" i="1"/>
  <c r="H2028" i="1"/>
  <c r="B2028" i="1" s="1"/>
  <c r="AK2027" i="1"/>
  <c r="J2027" i="1"/>
  <c r="H2027" i="1"/>
  <c r="B2027" i="1" s="1"/>
  <c r="AK2026" i="1"/>
  <c r="J2026" i="1"/>
  <c r="H2026" i="1"/>
  <c r="B2026" i="1" s="1"/>
  <c r="AK2025" i="1"/>
  <c r="R2025" i="1"/>
  <c r="J2025" i="1"/>
  <c r="H2025" i="1"/>
  <c r="B2025" i="1" s="1"/>
  <c r="AK2024" i="1"/>
  <c r="J2024" i="1"/>
  <c r="H2024" i="1"/>
  <c r="A2024" i="1" s="1"/>
  <c r="AK2023" i="1"/>
  <c r="J2023" i="1"/>
  <c r="H2023" i="1"/>
  <c r="B2023" i="1" s="1"/>
  <c r="AK2022" i="1"/>
  <c r="J2022" i="1"/>
  <c r="H2022" i="1"/>
  <c r="A2022" i="1" s="1"/>
  <c r="AK2021" i="1"/>
  <c r="R2021" i="1"/>
  <c r="J2021" i="1"/>
  <c r="H2021" i="1"/>
  <c r="A2021" i="1" s="1"/>
  <c r="AK2020" i="1"/>
  <c r="J2020" i="1"/>
  <c r="H2020" i="1"/>
  <c r="B2020" i="1" s="1"/>
  <c r="AK2019" i="1"/>
  <c r="J2019" i="1"/>
  <c r="H2019" i="1"/>
  <c r="B2019" i="1" s="1"/>
  <c r="AK2018" i="1"/>
  <c r="J2018" i="1"/>
  <c r="H2018" i="1"/>
  <c r="B2018" i="1" s="1"/>
  <c r="AK2017" i="1"/>
  <c r="R2017" i="1"/>
  <c r="J2017" i="1"/>
  <c r="H2017" i="1"/>
  <c r="A2017" i="1" s="1"/>
  <c r="AK2016" i="1"/>
  <c r="J2016" i="1"/>
  <c r="H2016" i="1"/>
  <c r="B2016" i="1" s="1"/>
  <c r="AK2015" i="1"/>
  <c r="J2015" i="1"/>
  <c r="H2015" i="1"/>
  <c r="A2015" i="1" s="1"/>
  <c r="AK2014" i="1"/>
  <c r="J2014" i="1"/>
  <c r="H2014" i="1"/>
  <c r="B2014" i="1" s="1"/>
  <c r="AK2013" i="1"/>
  <c r="M2013" i="1"/>
  <c r="B2013" i="1"/>
  <c r="A2013" i="1"/>
  <c r="AK2012" i="1"/>
  <c r="M2012" i="1"/>
  <c r="B2012" i="1"/>
  <c r="A2012" i="1"/>
  <c r="AK2011" i="1"/>
  <c r="B2011" i="1"/>
  <c r="A2011" i="1"/>
  <c r="AK2010" i="1"/>
  <c r="M2010" i="1"/>
  <c r="B2010" i="1"/>
  <c r="A2010" i="1"/>
  <c r="AK2009" i="1"/>
  <c r="B2009" i="1"/>
  <c r="A2009" i="1"/>
  <c r="AK2008" i="1"/>
  <c r="M2008" i="1"/>
  <c r="B2008" i="1"/>
  <c r="A2008" i="1"/>
  <c r="AK2007" i="1"/>
  <c r="B2007" i="1"/>
  <c r="A2007" i="1"/>
  <c r="AK2006" i="1"/>
  <c r="B2006" i="1"/>
  <c r="A2006" i="1"/>
  <c r="AK2005" i="1"/>
  <c r="B2005" i="1"/>
  <c r="A2005" i="1"/>
  <c r="AK2004" i="1"/>
  <c r="B2004" i="1"/>
  <c r="A2004" i="1"/>
  <c r="AK2003" i="1"/>
  <c r="B2003" i="1"/>
  <c r="A2003" i="1"/>
  <c r="AK2002" i="1"/>
  <c r="B2002" i="1"/>
  <c r="A2002" i="1"/>
  <c r="AK2001" i="1"/>
  <c r="B2001" i="1"/>
  <c r="A2001" i="1"/>
  <c r="AK2000" i="1"/>
  <c r="B2000" i="1"/>
  <c r="A2000" i="1"/>
  <c r="AK1999" i="1"/>
  <c r="B1999" i="1"/>
  <c r="A1999" i="1"/>
  <c r="AK1998" i="1"/>
  <c r="B1998" i="1"/>
  <c r="A1998" i="1"/>
  <c r="AK1997" i="1"/>
  <c r="B1997" i="1"/>
  <c r="A1997" i="1"/>
  <c r="AK1996" i="1"/>
  <c r="B1996" i="1"/>
  <c r="A1996" i="1"/>
  <c r="AK1995" i="1"/>
  <c r="B1995" i="1"/>
  <c r="A1995" i="1"/>
  <c r="AK1994" i="1"/>
  <c r="B1994" i="1"/>
  <c r="A1994" i="1"/>
  <c r="AK1993" i="1"/>
  <c r="B1993" i="1"/>
  <c r="A1993" i="1"/>
  <c r="AK1992" i="1"/>
  <c r="B1992" i="1"/>
  <c r="A1992" i="1"/>
  <c r="AK1991" i="1"/>
  <c r="B1991" i="1"/>
  <c r="A1991" i="1"/>
  <c r="AK1990" i="1"/>
  <c r="J1990" i="1"/>
  <c r="B1990" i="1"/>
  <c r="A1990" i="1"/>
  <c r="AK1989" i="1"/>
  <c r="M1989" i="1"/>
  <c r="J1989" i="1"/>
  <c r="B1989" i="1"/>
  <c r="A1989" i="1"/>
  <c r="AK1988" i="1"/>
  <c r="J1988" i="1"/>
  <c r="B1988" i="1"/>
  <c r="A1988" i="1"/>
  <c r="AK1987" i="1"/>
  <c r="M1987" i="1"/>
  <c r="J1987" i="1"/>
  <c r="B1987" i="1"/>
  <c r="A1987" i="1"/>
  <c r="AK1986" i="1"/>
  <c r="J1986" i="1"/>
  <c r="B1986" i="1"/>
  <c r="A1986" i="1"/>
  <c r="AK1985" i="1"/>
  <c r="J1985" i="1"/>
  <c r="B1985" i="1"/>
  <c r="A1985" i="1"/>
  <c r="AK1984" i="1"/>
  <c r="J1984" i="1"/>
  <c r="B1984" i="1"/>
  <c r="A1984" i="1"/>
  <c r="AK1983" i="1"/>
  <c r="J1983" i="1"/>
  <c r="B1983" i="1"/>
  <c r="A1983" i="1"/>
  <c r="AK1982" i="1"/>
  <c r="J1982" i="1"/>
  <c r="B1982" i="1"/>
  <c r="A1982" i="1"/>
  <c r="AK1981" i="1"/>
  <c r="J1981" i="1"/>
  <c r="B1981" i="1"/>
  <c r="A1981" i="1"/>
  <c r="AK1980" i="1"/>
  <c r="J1980" i="1"/>
  <c r="B1980" i="1"/>
  <c r="A1980" i="1"/>
  <c r="AK1979" i="1"/>
  <c r="J1979" i="1"/>
  <c r="B1979" i="1"/>
  <c r="A1979" i="1"/>
  <c r="AK1978" i="1"/>
  <c r="J1978" i="1"/>
  <c r="B1978" i="1"/>
  <c r="A1978" i="1"/>
  <c r="AK1977" i="1"/>
  <c r="J1977" i="1"/>
  <c r="B1977" i="1"/>
  <c r="A1977" i="1"/>
  <c r="AK1976" i="1"/>
  <c r="J1976" i="1"/>
  <c r="B1976" i="1"/>
  <c r="A1976" i="1"/>
  <c r="AK1975" i="1"/>
  <c r="J1975" i="1"/>
  <c r="B1975" i="1"/>
  <c r="A1975" i="1"/>
  <c r="AK1974" i="1"/>
  <c r="J1974" i="1"/>
  <c r="B1974" i="1"/>
  <c r="A1974" i="1"/>
  <c r="AK1973" i="1"/>
  <c r="J1973" i="1"/>
  <c r="B1973" i="1"/>
  <c r="A1973" i="1"/>
  <c r="AK1972" i="1"/>
  <c r="J1972" i="1"/>
  <c r="B1972" i="1"/>
  <c r="A1972" i="1"/>
  <c r="AK1971" i="1"/>
  <c r="J1971" i="1"/>
  <c r="B1971" i="1"/>
  <c r="A1971" i="1"/>
  <c r="AK1970" i="1"/>
  <c r="J1970" i="1"/>
  <c r="B1970" i="1"/>
  <c r="A1970" i="1"/>
  <c r="AK1969" i="1"/>
  <c r="J1969" i="1"/>
  <c r="B1969" i="1"/>
  <c r="A1969" i="1"/>
  <c r="AK1968" i="1"/>
  <c r="J1968" i="1"/>
  <c r="B1968" i="1"/>
  <c r="A1968" i="1"/>
  <c r="AK1967" i="1"/>
  <c r="J1967" i="1"/>
  <c r="B1967" i="1"/>
  <c r="A1967" i="1"/>
  <c r="AK1966" i="1"/>
  <c r="J1966" i="1"/>
  <c r="B1966" i="1"/>
  <c r="A1966" i="1"/>
  <c r="AK1965" i="1"/>
  <c r="J1965" i="1"/>
  <c r="B1965" i="1"/>
  <c r="A1965" i="1"/>
  <c r="AK1964" i="1"/>
  <c r="J1964" i="1"/>
  <c r="B1964" i="1"/>
  <c r="A1964" i="1"/>
  <c r="AK1963" i="1"/>
  <c r="J1963" i="1"/>
  <c r="B1963" i="1"/>
  <c r="A1963" i="1"/>
  <c r="AK1962" i="1"/>
  <c r="J1962" i="1"/>
  <c r="B1962" i="1"/>
  <c r="A1962" i="1"/>
  <c r="AK1961" i="1"/>
  <c r="J1961" i="1"/>
  <c r="B1961" i="1"/>
  <c r="A1961" i="1"/>
  <c r="AK1960" i="1"/>
  <c r="J1960" i="1"/>
  <c r="B1960" i="1"/>
  <c r="A1960" i="1"/>
  <c r="AK1959" i="1"/>
  <c r="J1959" i="1"/>
  <c r="B1959" i="1"/>
  <c r="A1959" i="1"/>
  <c r="AK1958" i="1"/>
  <c r="J1958" i="1"/>
  <c r="B1958" i="1"/>
  <c r="A1958" i="1"/>
  <c r="AK1957" i="1"/>
  <c r="J1957" i="1"/>
  <c r="B1957" i="1"/>
  <c r="A1957" i="1"/>
  <c r="AK1956" i="1"/>
  <c r="J1956" i="1"/>
  <c r="B1956" i="1"/>
  <c r="A1956" i="1"/>
  <c r="AK1955" i="1"/>
  <c r="M1955" i="1"/>
  <c r="J1955" i="1"/>
  <c r="B1955" i="1"/>
  <c r="A1955" i="1"/>
  <c r="AK1954" i="1"/>
  <c r="J1954" i="1"/>
  <c r="B1954" i="1"/>
  <c r="A1954" i="1"/>
  <c r="AK1953" i="1"/>
  <c r="M1953" i="1"/>
  <c r="J1953" i="1"/>
  <c r="B1953" i="1"/>
  <c r="A1953" i="1"/>
  <c r="AK1952" i="1"/>
  <c r="M1952" i="1"/>
  <c r="J1952" i="1"/>
  <c r="B1952" i="1"/>
  <c r="A1952" i="1"/>
  <c r="AK1951" i="1"/>
  <c r="J1951" i="1"/>
  <c r="B1951" i="1"/>
  <c r="A1951" i="1"/>
  <c r="AK1950" i="1"/>
  <c r="M1950" i="1"/>
  <c r="J1950" i="1"/>
  <c r="B1950" i="1"/>
  <c r="A1950" i="1"/>
  <c r="AK1949" i="1"/>
  <c r="J1949" i="1"/>
  <c r="B1949" i="1"/>
  <c r="A1949" i="1"/>
  <c r="AK1948" i="1"/>
  <c r="J1948" i="1"/>
  <c r="B1948" i="1"/>
  <c r="A1948" i="1"/>
  <c r="AK1947" i="1"/>
  <c r="J1947" i="1"/>
  <c r="B1947" i="1"/>
  <c r="A1947" i="1"/>
  <c r="AK1946" i="1"/>
  <c r="J1946" i="1"/>
  <c r="B1946" i="1"/>
  <c r="A1946" i="1"/>
  <c r="AK1945" i="1"/>
  <c r="J1945" i="1"/>
  <c r="B1945" i="1"/>
  <c r="A1945" i="1"/>
  <c r="AK1944" i="1"/>
  <c r="J1944" i="1"/>
  <c r="B1944" i="1"/>
  <c r="A1944" i="1"/>
  <c r="AK1943" i="1"/>
  <c r="J1943" i="1"/>
  <c r="B1943" i="1"/>
  <c r="A1943" i="1"/>
  <c r="AK1942" i="1"/>
  <c r="J1942" i="1"/>
  <c r="B1942" i="1"/>
  <c r="A1942" i="1"/>
  <c r="AK1941" i="1"/>
  <c r="J1941" i="1"/>
  <c r="B1941" i="1"/>
  <c r="A1941" i="1"/>
  <c r="AK1940" i="1"/>
  <c r="J1940" i="1"/>
  <c r="B1940" i="1"/>
  <c r="A1940" i="1"/>
  <c r="AK1939" i="1"/>
  <c r="J1939" i="1"/>
  <c r="B1939" i="1"/>
  <c r="A1939" i="1"/>
  <c r="AK1938" i="1"/>
  <c r="J1938" i="1"/>
  <c r="B1938" i="1"/>
  <c r="A1938" i="1"/>
  <c r="AK1937" i="1"/>
  <c r="J1937" i="1"/>
  <c r="B1937" i="1"/>
  <c r="A1937" i="1"/>
  <c r="AK1936" i="1"/>
  <c r="J1936" i="1"/>
  <c r="B1936" i="1"/>
  <c r="A1936" i="1"/>
  <c r="AK1935" i="1"/>
  <c r="J1935" i="1"/>
  <c r="B1935" i="1"/>
  <c r="A1935" i="1"/>
  <c r="AK1934" i="1"/>
  <c r="J1934" i="1"/>
  <c r="B1934" i="1"/>
  <c r="A1934" i="1"/>
  <c r="AK1933" i="1"/>
  <c r="M1933" i="1"/>
  <c r="J1933" i="1"/>
  <c r="B1933" i="1"/>
  <c r="A1933" i="1"/>
  <c r="AK1932" i="1"/>
  <c r="J1932" i="1"/>
  <c r="B1932" i="1"/>
  <c r="A1932" i="1"/>
  <c r="AK1931" i="1"/>
  <c r="M1931" i="1"/>
  <c r="J1931" i="1"/>
  <c r="B1931" i="1"/>
  <c r="A1931" i="1"/>
  <c r="AK1930" i="1"/>
  <c r="J1930" i="1"/>
  <c r="B1930" i="1"/>
  <c r="A1930" i="1"/>
  <c r="AK1929" i="1"/>
  <c r="J1929" i="1"/>
  <c r="B1929" i="1"/>
  <c r="A1929" i="1"/>
  <c r="AK1928" i="1"/>
  <c r="J1928" i="1"/>
  <c r="B1928" i="1"/>
  <c r="A1928" i="1"/>
  <c r="AK1927" i="1"/>
  <c r="J1927" i="1"/>
  <c r="B1927" i="1"/>
  <c r="A1927" i="1"/>
  <c r="AK1926" i="1"/>
  <c r="J1926" i="1"/>
  <c r="B1926" i="1"/>
  <c r="A1926" i="1"/>
  <c r="AK1925" i="1"/>
  <c r="J1925" i="1"/>
  <c r="B1925" i="1"/>
  <c r="A1925" i="1"/>
  <c r="AK1924" i="1"/>
  <c r="J1924" i="1"/>
  <c r="B1924" i="1"/>
  <c r="A1924" i="1"/>
  <c r="AK1923" i="1"/>
  <c r="J1923" i="1"/>
  <c r="B1923" i="1"/>
  <c r="A1923" i="1"/>
  <c r="AK1922" i="1"/>
  <c r="J1922" i="1"/>
  <c r="B1922" i="1"/>
  <c r="A1922" i="1"/>
  <c r="AK1921" i="1"/>
  <c r="J1921" i="1"/>
  <c r="B1921" i="1"/>
  <c r="A1921" i="1"/>
  <c r="AK1920" i="1"/>
  <c r="J1920" i="1"/>
  <c r="B1920" i="1"/>
  <c r="A1920" i="1"/>
  <c r="AK1919" i="1"/>
  <c r="J1919" i="1"/>
  <c r="B1919" i="1"/>
  <c r="A1919" i="1"/>
  <c r="AK1918" i="1"/>
  <c r="J1918" i="1"/>
  <c r="B1918" i="1"/>
  <c r="A1918" i="1"/>
  <c r="AK1917" i="1"/>
  <c r="J1917" i="1"/>
  <c r="B1917" i="1"/>
  <c r="A1917" i="1"/>
  <c r="AK1916" i="1"/>
  <c r="J1916" i="1"/>
  <c r="B1916" i="1"/>
  <c r="A1916" i="1"/>
  <c r="AK1915" i="1"/>
  <c r="J1915" i="1"/>
  <c r="B1915" i="1"/>
  <c r="A1915" i="1"/>
  <c r="AK1914" i="1"/>
  <c r="J1914" i="1"/>
  <c r="B1914" i="1"/>
  <c r="A1914" i="1"/>
  <c r="AK1913" i="1"/>
  <c r="J1913" i="1"/>
  <c r="B1913" i="1"/>
  <c r="A1913" i="1"/>
  <c r="AK1912" i="1"/>
  <c r="J1912" i="1"/>
  <c r="B1912" i="1"/>
  <c r="A1912" i="1"/>
  <c r="AK1911" i="1"/>
  <c r="J1911" i="1"/>
  <c r="B1911" i="1"/>
  <c r="A1911" i="1"/>
  <c r="AK1910" i="1"/>
  <c r="J1910" i="1"/>
  <c r="B1910" i="1"/>
  <c r="A1910" i="1"/>
  <c r="AK1909" i="1"/>
  <c r="J1909" i="1"/>
  <c r="B1909" i="1"/>
  <c r="A1909" i="1"/>
  <c r="AK1908" i="1"/>
  <c r="J1908" i="1"/>
  <c r="B1908" i="1"/>
  <c r="A1908" i="1"/>
  <c r="AK1907" i="1"/>
  <c r="J1907" i="1"/>
  <c r="B1907" i="1"/>
  <c r="A1907" i="1"/>
  <c r="AK1906" i="1"/>
  <c r="J1906" i="1"/>
  <c r="B1906" i="1"/>
  <c r="A1906" i="1"/>
  <c r="AK1905" i="1"/>
  <c r="J1905" i="1"/>
  <c r="B1905" i="1"/>
  <c r="A1905" i="1"/>
  <c r="AK1904" i="1"/>
  <c r="J1904" i="1"/>
  <c r="B1904" i="1"/>
  <c r="A1904" i="1"/>
  <c r="AK1903" i="1"/>
  <c r="J1903" i="1"/>
  <c r="B1903" i="1"/>
  <c r="A1903" i="1"/>
  <c r="AK1902" i="1"/>
  <c r="J1902" i="1"/>
  <c r="B1902" i="1"/>
  <c r="A1902" i="1"/>
  <c r="AK1901" i="1"/>
  <c r="J1901" i="1"/>
  <c r="B1901" i="1"/>
  <c r="A1901" i="1"/>
  <c r="AK1900" i="1"/>
  <c r="J1900" i="1"/>
  <c r="B1900" i="1"/>
  <c r="A1900" i="1"/>
  <c r="AK1899" i="1"/>
  <c r="M1899" i="1"/>
  <c r="J1899" i="1"/>
  <c r="B1899" i="1"/>
  <c r="A1899" i="1"/>
  <c r="AK1898" i="1"/>
  <c r="J1898" i="1"/>
  <c r="B1898" i="1"/>
  <c r="A1898" i="1"/>
  <c r="AK1897" i="1"/>
  <c r="M1897" i="1"/>
  <c r="J1897" i="1"/>
  <c r="B1897" i="1"/>
  <c r="A1897" i="1"/>
  <c r="AK1896" i="1"/>
  <c r="J1896" i="1"/>
  <c r="B1896" i="1"/>
  <c r="A1896" i="1"/>
  <c r="AK1895" i="1"/>
  <c r="J1895" i="1"/>
  <c r="B1895" i="1"/>
  <c r="A1895" i="1"/>
  <c r="AK1894" i="1"/>
  <c r="J1894" i="1"/>
  <c r="B1894" i="1"/>
  <c r="A1894" i="1"/>
  <c r="AK1893" i="1"/>
  <c r="J1893" i="1"/>
  <c r="B1893" i="1"/>
  <c r="A1893" i="1"/>
  <c r="AK1892" i="1"/>
  <c r="J1892" i="1"/>
  <c r="B1892" i="1"/>
  <c r="A1892" i="1"/>
  <c r="AK1891" i="1"/>
  <c r="J1891" i="1"/>
  <c r="B1891" i="1"/>
  <c r="A1891" i="1"/>
  <c r="AK1890" i="1"/>
  <c r="J1890" i="1"/>
  <c r="B1890" i="1"/>
  <c r="A1890" i="1"/>
  <c r="AK1889" i="1"/>
  <c r="J1889" i="1"/>
  <c r="B1889" i="1"/>
  <c r="A1889" i="1"/>
  <c r="AK1888" i="1"/>
  <c r="J1888" i="1"/>
  <c r="B1888" i="1"/>
  <c r="A1888" i="1"/>
  <c r="AK1887" i="1"/>
  <c r="J1887" i="1"/>
  <c r="B1887" i="1"/>
  <c r="A1887" i="1"/>
  <c r="AK1886" i="1"/>
  <c r="J1886" i="1"/>
  <c r="B1886" i="1"/>
  <c r="A1886" i="1"/>
  <c r="AK1885" i="1"/>
  <c r="J1885" i="1"/>
  <c r="B1885" i="1"/>
  <c r="A1885" i="1"/>
  <c r="AK1884" i="1"/>
  <c r="J1884" i="1"/>
  <c r="B1884" i="1"/>
  <c r="A1884" i="1"/>
  <c r="AK1883" i="1"/>
  <c r="J1883" i="1"/>
  <c r="B1883" i="1"/>
  <c r="A1883" i="1"/>
  <c r="AK1882" i="1"/>
  <c r="J1882" i="1"/>
  <c r="B1882" i="1"/>
  <c r="A1882" i="1"/>
  <c r="AK1881" i="1"/>
  <c r="J1881" i="1"/>
  <c r="B1881" i="1"/>
  <c r="A1881" i="1"/>
  <c r="AK1880" i="1"/>
  <c r="J1880" i="1"/>
  <c r="B1880" i="1"/>
  <c r="A1880" i="1"/>
  <c r="AK1879" i="1"/>
  <c r="J1879" i="1"/>
  <c r="B1879" i="1"/>
  <c r="A1879" i="1"/>
  <c r="AK1878" i="1"/>
  <c r="J1878" i="1"/>
  <c r="B1878" i="1"/>
  <c r="A1878" i="1"/>
  <c r="AK1877" i="1"/>
  <c r="J1877" i="1"/>
  <c r="B1877" i="1"/>
  <c r="A1877" i="1"/>
  <c r="AK1876" i="1"/>
  <c r="J1876" i="1"/>
  <c r="B1876" i="1"/>
  <c r="A1876" i="1"/>
  <c r="AK1875" i="1"/>
  <c r="J1875" i="1"/>
  <c r="B1875" i="1"/>
  <c r="A1875" i="1"/>
  <c r="AK1874" i="1"/>
  <c r="J1874" i="1"/>
  <c r="B1874" i="1"/>
  <c r="A1874" i="1"/>
  <c r="AK1873" i="1"/>
  <c r="J1873" i="1"/>
  <c r="B1873" i="1"/>
  <c r="A1873" i="1"/>
  <c r="AK1872" i="1"/>
  <c r="J1872" i="1"/>
  <c r="B1872" i="1"/>
  <c r="A1872" i="1"/>
  <c r="AK1871" i="1"/>
  <c r="J1871" i="1"/>
  <c r="B1871" i="1"/>
  <c r="A1871" i="1"/>
  <c r="AK1870" i="1"/>
  <c r="M1870" i="1"/>
  <c r="J1870" i="1"/>
  <c r="B1870" i="1"/>
  <c r="A1870" i="1"/>
  <c r="AK1869" i="1"/>
  <c r="M1869" i="1"/>
  <c r="J1869" i="1"/>
  <c r="B1869" i="1"/>
  <c r="A1869" i="1"/>
  <c r="AK1868" i="1"/>
  <c r="M1868" i="1"/>
  <c r="J1868" i="1"/>
  <c r="B1868" i="1"/>
  <c r="A1868" i="1"/>
  <c r="AK1867" i="1"/>
  <c r="J1867" i="1"/>
  <c r="B1867" i="1"/>
  <c r="A1867" i="1"/>
  <c r="AK1866" i="1"/>
  <c r="M1866" i="1"/>
  <c r="J1866" i="1"/>
  <c r="B1866" i="1"/>
  <c r="A1866" i="1"/>
  <c r="AK1865" i="1"/>
  <c r="J1865" i="1"/>
  <c r="B1865" i="1"/>
  <c r="A1865" i="1"/>
  <c r="AK1864" i="1"/>
  <c r="J1864" i="1"/>
  <c r="B1864" i="1"/>
  <c r="A1864" i="1"/>
  <c r="AK1863" i="1"/>
  <c r="J1863" i="1"/>
  <c r="B1863" i="1"/>
  <c r="A1863" i="1"/>
  <c r="AK1862" i="1"/>
  <c r="J1862" i="1"/>
  <c r="B1862" i="1"/>
  <c r="A1862" i="1"/>
  <c r="AK1861" i="1"/>
  <c r="J1861" i="1"/>
  <c r="B1861" i="1"/>
  <c r="A1861" i="1"/>
  <c r="AK1860" i="1"/>
  <c r="J1860" i="1"/>
  <c r="B1860" i="1"/>
  <c r="A1860" i="1"/>
  <c r="AK1859" i="1"/>
  <c r="J1859" i="1"/>
  <c r="B1859" i="1"/>
  <c r="A1859" i="1"/>
  <c r="AK1858" i="1"/>
  <c r="J1858" i="1"/>
  <c r="B1858" i="1"/>
  <c r="A1858" i="1"/>
  <c r="AK1857" i="1"/>
  <c r="J1857" i="1"/>
  <c r="B1857" i="1"/>
  <c r="A1857" i="1"/>
  <c r="AK1856" i="1"/>
  <c r="J1856" i="1"/>
  <c r="B1856" i="1"/>
  <c r="A1856" i="1"/>
  <c r="AK1855" i="1"/>
  <c r="J1855" i="1"/>
  <c r="B1855" i="1"/>
  <c r="A1855" i="1"/>
  <c r="AK1854" i="1"/>
  <c r="J1854" i="1"/>
  <c r="B1854" i="1"/>
  <c r="A1854" i="1"/>
  <c r="AK1853" i="1"/>
  <c r="J1853" i="1"/>
  <c r="B1853" i="1"/>
  <c r="A1853" i="1"/>
  <c r="AK1852" i="1"/>
  <c r="J1852" i="1"/>
  <c r="B1852" i="1"/>
  <c r="A1852" i="1"/>
  <c r="AK1851" i="1"/>
  <c r="J1851" i="1"/>
  <c r="B1851" i="1"/>
  <c r="A1851" i="1"/>
  <c r="AK1850" i="1"/>
  <c r="J1850" i="1"/>
  <c r="B1850" i="1"/>
  <c r="A1850" i="1"/>
  <c r="AK1849" i="1"/>
  <c r="J1849" i="1"/>
  <c r="B1849" i="1"/>
  <c r="A1849" i="1"/>
  <c r="AK1848" i="1"/>
  <c r="J1848" i="1"/>
  <c r="B1848" i="1"/>
  <c r="A1848" i="1"/>
  <c r="AK1847" i="1"/>
  <c r="J1847" i="1"/>
  <c r="B1847" i="1"/>
  <c r="A1847" i="1"/>
  <c r="AK1846" i="1"/>
  <c r="J1846" i="1"/>
  <c r="B1846" i="1"/>
  <c r="A1846" i="1"/>
  <c r="AK1845" i="1"/>
  <c r="J1845" i="1"/>
  <c r="B1845" i="1"/>
  <c r="A1845" i="1"/>
  <c r="AK1844" i="1"/>
  <c r="J1844" i="1"/>
  <c r="B1844" i="1"/>
  <c r="A1844" i="1"/>
  <c r="AK1843" i="1"/>
  <c r="J1843" i="1"/>
  <c r="B1843" i="1"/>
  <c r="A1843" i="1"/>
  <c r="AK1842" i="1"/>
  <c r="J1842" i="1"/>
  <c r="B1842" i="1"/>
  <c r="A1842" i="1"/>
  <c r="AK1841" i="1"/>
  <c r="J1841" i="1"/>
  <c r="B1841" i="1"/>
  <c r="A1841" i="1"/>
  <c r="AK1840" i="1"/>
  <c r="J1840" i="1"/>
  <c r="B1840" i="1"/>
  <c r="A1840" i="1"/>
  <c r="AK1839" i="1"/>
  <c r="J1839" i="1"/>
  <c r="B1839" i="1"/>
  <c r="A1839" i="1"/>
  <c r="AK1838" i="1"/>
  <c r="J1838" i="1"/>
  <c r="B1838" i="1"/>
  <c r="A1838" i="1"/>
  <c r="AK1837" i="1"/>
  <c r="J1837" i="1"/>
  <c r="B1837" i="1"/>
  <c r="A1837" i="1"/>
  <c r="AK1836" i="1"/>
  <c r="J1836" i="1"/>
  <c r="B1836" i="1"/>
  <c r="A1836" i="1"/>
  <c r="AK1835" i="1"/>
  <c r="J1835" i="1"/>
  <c r="B1835" i="1"/>
  <c r="A1835" i="1"/>
  <c r="AK1834" i="1"/>
  <c r="J1834" i="1"/>
  <c r="B1834" i="1"/>
  <c r="A1834" i="1"/>
  <c r="AK1833" i="1"/>
  <c r="J1833" i="1"/>
  <c r="B1833" i="1"/>
  <c r="A1833" i="1"/>
  <c r="AK1832" i="1"/>
  <c r="J1832" i="1"/>
  <c r="B1832" i="1"/>
  <c r="A1832" i="1"/>
  <c r="AK1831" i="1"/>
  <c r="J1831" i="1"/>
  <c r="B1831" i="1"/>
  <c r="A1831" i="1"/>
  <c r="AK1830" i="1"/>
  <c r="J1830" i="1"/>
  <c r="B1830" i="1"/>
  <c r="A1830" i="1"/>
  <c r="AK1829" i="1"/>
  <c r="J1829" i="1"/>
  <c r="B1829" i="1"/>
  <c r="A1829" i="1"/>
  <c r="AK1828" i="1"/>
  <c r="J1828" i="1"/>
  <c r="B1828" i="1"/>
  <c r="A1828" i="1"/>
  <c r="AK1827" i="1"/>
  <c r="J1827" i="1"/>
  <c r="B1827" i="1"/>
  <c r="A1827" i="1"/>
  <c r="AK1826" i="1"/>
  <c r="J1826" i="1"/>
  <c r="B1826" i="1"/>
  <c r="A1826" i="1"/>
  <c r="AK1825" i="1"/>
  <c r="J1825" i="1"/>
  <c r="B1825" i="1"/>
  <c r="A1825" i="1"/>
  <c r="AK1824" i="1"/>
  <c r="J1824" i="1"/>
  <c r="B1824" i="1"/>
  <c r="A1824" i="1"/>
  <c r="AK1823" i="1"/>
  <c r="J1823" i="1"/>
  <c r="B1823" i="1"/>
  <c r="A1823" i="1"/>
  <c r="AK1822" i="1"/>
  <c r="J1822" i="1"/>
  <c r="B1822" i="1"/>
  <c r="A1822" i="1"/>
  <c r="AK1821" i="1"/>
  <c r="J1821" i="1"/>
  <c r="B1821" i="1"/>
  <c r="A1821" i="1"/>
  <c r="AK1820" i="1"/>
  <c r="J1820" i="1"/>
  <c r="B1820" i="1"/>
  <c r="A1820" i="1"/>
  <c r="AK1819" i="1"/>
  <c r="J1819" i="1"/>
  <c r="B1819" i="1"/>
  <c r="A1819" i="1"/>
  <c r="AK1818" i="1"/>
  <c r="J1818" i="1"/>
  <c r="B1818" i="1"/>
  <c r="A1818" i="1"/>
  <c r="AK1817" i="1"/>
  <c r="J1817" i="1"/>
  <c r="B1817" i="1"/>
  <c r="A1817" i="1"/>
  <c r="AK1816" i="1"/>
  <c r="J1816" i="1"/>
  <c r="B1816" i="1"/>
  <c r="A1816" i="1"/>
  <c r="AK1815" i="1"/>
  <c r="J1815" i="1"/>
  <c r="B1815" i="1"/>
  <c r="A1815" i="1"/>
  <c r="AK1814" i="1"/>
  <c r="J1814" i="1"/>
  <c r="B1814" i="1"/>
  <c r="A1814" i="1"/>
  <c r="AK1813" i="1"/>
  <c r="J1813" i="1"/>
  <c r="B1813" i="1"/>
  <c r="A1813" i="1"/>
  <c r="AK1812" i="1"/>
  <c r="J1812" i="1"/>
  <c r="B1812" i="1"/>
  <c r="A1812" i="1"/>
  <c r="AK1811" i="1"/>
  <c r="J1811" i="1"/>
  <c r="B1811" i="1"/>
  <c r="A1811" i="1"/>
  <c r="AK1810" i="1"/>
  <c r="J1810" i="1"/>
  <c r="B1810" i="1"/>
  <c r="A1810" i="1"/>
  <c r="AK1809" i="1"/>
  <c r="J1809" i="1"/>
  <c r="B1809" i="1"/>
  <c r="A1809" i="1"/>
  <c r="AK1808" i="1"/>
  <c r="J1808" i="1"/>
  <c r="B1808" i="1"/>
  <c r="A1808" i="1"/>
  <c r="AK1807" i="1"/>
  <c r="J1807" i="1"/>
  <c r="B1807" i="1"/>
  <c r="A1807" i="1"/>
  <c r="AK1806" i="1"/>
  <c r="M1806" i="1"/>
  <c r="J1806" i="1"/>
  <c r="B1806" i="1"/>
  <c r="A1806" i="1"/>
  <c r="AK1805" i="1"/>
  <c r="J1805" i="1"/>
  <c r="B1805" i="1"/>
  <c r="A1805" i="1"/>
  <c r="AK1804" i="1"/>
  <c r="M1804" i="1"/>
  <c r="J1804" i="1"/>
  <c r="B1804" i="1"/>
  <c r="A1804" i="1"/>
  <c r="AK1803" i="1"/>
  <c r="M1803" i="1"/>
  <c r="J1803" i="1"/>
  <c r="B1803" i="1"/>
  <c r="A1803" i="1"/>
  <c r="AK1802" i="1"/>
  <c r="J1802" i="1"/>
  <c r="B1802" i="1"/>
  <c r="A1802" i="1"/>
  <c r="AK1801" i="1"/>
  <c r="M1801" i="1"/>
  <c r="J1801" i="1"/>
  <c r="B1801" i="1"/>
  <c r="A1801" i="1"/>
  <c r="AK1800" i="1"/>
  <c r="J1800" i="1"/>
  <c r="B1800" i="1"/>
  <c r="A1800" i="1"/>
  <c r="AK1799" i="1"/>
  <c r="J1799" i="1"/>
  <c r="B1799" i="1"/>
  <c r="A1799" i="1"/>
  <c r="AK1798" i="1"/>
  <c r="J1798" i="1"/>
  <c r="B1798" i="1"/>
  <c r="A1798" i="1"/>
  <c r="AK1797" i="1"/>
  <c r="J1797" i="1"/>
  <c r="B1797" i="1"/>
  <c r="A1797" i="1"/>
  <c r="AK1796" i="1"/>
  <c r="J1796" i="1"/>
  <c r="B1796" i="1"/>
  <c r="A1796" i="1"/>
  <c r="AK1795" i="1"/>
  <c r="J1795" i="1"/>
  <c r="B1795" i="1"/>
  <c r="A1795" i="1"/>
  <c r="AK1794" i="1"/>
  <c r="J1794" i="1"/>
  <c r="B1794" i="1"/>
  <c r="A1794" i="1"/>
  <c r="AK1793" i="1"/>
  <c r="J1793" i="1"/>
  <c r="B1793" i="1"/>
  <c r="A1793" i="1"/>
  <c r="AK1792" i="1"/>
  <c r="J1792" i="1"/>
  <c r="B1792" i="1"/>
  <c r="A1792" i="1"/>
  <c r="AK1791" i="1"/>
  <c r="J1791" i="1"/>
  <c r="B1791" i="1"/>
  <c r="A1791" i="1"/>
  <c r="AK1790" i="1"/>
  <c r="J1790" i="1"/>
  <c r="B1790" i="1"/>
  <c r="A1790" i="1"/>
  <c r="AK1789" i="1"/>
  <c r="J1789" i="1"/>
  <c r="B1789" i="1"/>
  <c r="A1789" i="1"/>
  <c r="AK1788" i="1"/>
  <c r="J1788" i="1"/>
  <c r="B1788" i="1"/>
  <c r="A1788" i="1"/>
  <c r="AK1787" i="1"/>
  <c r="J1787" i="1"/>
  <c r="B1787" i="1"/>
  <c r="A1787" i="1"/>
  <c r="AK1786" i="1"/>
  <c r="J1786" i="1"/>
  <c r="B1786" i="1"/>
  <c r="A1786" i="1"/>
  <c r="AK1785" i="1"/>
  <c r="J1785" i="1"/>
  <c r="B1785" i="1"/>
  <c r="A1785" i="1"/>
  <c r="AK1784" i="1"/>
  <c r="J1784" i="1"/>
  <c r="B1784" i="1"/>
  <c r="A1784" i="1"/>
  <c r="AK1783" i="1"/>
  <c r="J1783" i="1"/>
  <c r="B1783" i="1"/>
  <c r="A1783" i="1"/>
  <c r="AK1782" i="1"/>
  <c r="J1782" i="1"/>
  <c r="B1782" i="1"/>
  <c r="A1782" i="1"/>
  <c r="AK1781" i="1"/>
  <c r="J1781" i="1"/>
  <c r="B1781" i="1"/>
  <c r="A1781" i="1"/>
  <c r="AK1780" i="1"/>
  <c r="J1780" i="1"/>
  <c r="B1780" i="1"/>
  <c r="A1780" i="1"/>
  <c r="AK1779" i="1"/>
  <c r="J1779" i="1"/>
  <c r="B1779" i="1"/>
  <c r="A1779" i="1"/>
  <c r="AK1778" i="1"/>
  <c r="J1778" i="1"/>
  <c r="B1778" i="1"/>
  <c r="A1778" i="1"/>
  <c r="AK1777" i="1"/>
  <c r="J1777" i="1"/>
  <c r="B1777" i="1"/>
  <c r="A1777" i="1"/>
  <c r="AK1776" i="1"/>
  <c r="J1776" i="1"/>
  <c r="B1776" i="1"/>
  <c r="A1776" i="1"/>
  <c r="AK1775" i="1"/>
  <c r="J1775" i="1"/>
  <c r="B1775" i="1"/>
  <c r="A1775" i="1"/>
  <c r="AK1774" i="1"/>
  <c r="M1774" i="1"/>
  <c r="J1774" i="1"/>
  <c r="B1774" i="1"/>
  <c r="A1774" i="1"/>
  <c r="AK1773" i="1"/>
  <c r="J1773" i="1"/>
  <c r="B1773" i="1"/>
  <c r="A1773" i="1"/>
  <c r="AK1772" i="1"/>
  <c r="M1772" i="1"/>
  <c r="J1772" i="1"/>
  <c r="B1772" i="1"/>
  <c r="A1772" i="1"/>
  <c r="AK1771" i="1"/>
  <c r="M1771" i="1"/>
  <c r="J1771" i="1"/>
  <c r="B1771" i="1"/>
  <c r="A1771" i="1"/>
  <c r="AK1770" i="1"/>
  <c r="J1770" i="1"/>
  <c r="B1770" i="1"/>
  <c r="A1770" i="1"/>
  <c r="AK1769" i="1"/>
  <c r="M1769" i="1"/>
  <c r="J1769" i="1"/>
  <c r="B1769" i="1"/>
  <c r="A1769" i="1"/>
  <c r="AK1768" i="1"/>
  <c r="J1768" i="1"/>
  <c r="B1768" i="1"/>
  <c r="A1768" i="1"/>
  <c r="AK1767" i="1"/>
  <c r="J1767" i="1"/>
  <c r="B1767" i="1"/>
  <c r="A1767" i="1"/>
  <c r="AK1766" i="1"/>
  <c r="J1766" i="1"/>
  <c r="B1766" i="1"/>
  <c r="A1766" i="1"/>
  <c r="AK1765" i="1"/>
  <c r="J1765" i="1"/>
  <c r="B1765" i="1"/>
  <c r="A1765" i="1"/>
  <c r="AK1764" i="1"/>
  <c r="J1764" i="1"/>
  <c r="B1764" i="1"/>
  <c r="A1764" i="1"/>
  <c r="AK1763" i="1"/>
  <c r="J1763" i="1"/>
  <c r="B1763" i="1"/>
  <c r="A1763" i="1"/>
  <c r="AK1762" i="1"/>
  <c r="J1762" i="1"/>
  <c r="B1762" i="1"/>
  <c r="A1762" i="1"/>
  <c r="AK1761" i="1"/>
  <c r="J1761" i="1"/>
  <c r="B1761" i="1"/>
  <c r="A1761" i="1"/>
  <c r="AK1760" i="1"/>
  <c r="J1760" i="1"/>
  <c r="B1760" i="1"/>
  <c r="A1760" i="1"/>
  <c r="AK1759" i="1"/>
  <c r="J1759" i="1"/>
  <c r="B1759" i="1"/>
  <c r="A1759" i="1"/>
  <c r="AK1758" i="1"/>
  <c r="J1758" i="1"/>
  <c r="B1758" i="1"/>
  <c r="A1758" i="1"/>
  <c r="AK1757" i="1"/>
  <c r="J1757" i="1"/>
  <c r="B1757" i="1"/>
  <c r="A1757" i="1"/>
  <c r="AK1756" i="1"/>
  <c r="J1756" i="1"/>
  <c r="B1756" i="1"/>
  <c r="A1756" i="1"/>
  <c r="AK1755" i="1"/>
  <c r="J1755" i="1"/>
  <c r="B1755" i="1"/>
  <c r="A1755" i="1"/>
  <c r="AK1754" i="1"/>
  <c r="J1754" i="1"/>
  <c r="B1754" i="1"/>
  <c r="A1754" i="1"/>
  <c r="AK1753" i="1"/>
  <c r="J1753" i="1"/>
  <c r="B1753" i="1"/>
  <c r="A1753" i="1"/>
  <c r="AK1752" i="1"/>
  <c r="M1752" i="1"/>
  <c r="J1752" i="1"/>
  <c r="B1752" i="1"/>
  <c r="A1752" i="1"/>
  <c r="AK1751" i="1"/>
  <c r="M1751" i="1"/>
  <c r="J1751" i="1"/>
  <c r="B1751" i="1"/>
  <c r="A1751" i="1"/>
  <c r="AK1750" i="1"/>
  <c r="J1750" i="1"/>
  <c r="B1750" i="1"/>
  <c r="A1750" i="1"/>
  <c r="AK1749" i="1"/>
  <c r="M1749" i="1"/>
  <c r="J1749" i="1"/>
  <c r="B1749" i="1"/>
  <c r="A1749" i="1"/>
  <c r="AK1748" i="1"/>
  <c r="J1748" i="1"/>
  <c r="B1748" i="1"/>
  <c r="A1748" i="1"/>
  <c r="AK1747" i="1"/>
  <c r="J1747" i="1"/>
  <c r="B1747" i="1"/>
  <c r="A1747" i="1"/>
  <c r="AK1746" i="1"/>
  <c r="J1746" i="1"/>
  <c r="B1746" i="1"/>
  <c r="A1746" i="1"/>
  <c r="AK1745" i="1"/>
  <c r="J1745" i="1"/>
  <c r="B1745" i="1"/>
  <c r="A1745" i="1"/>
  <c r="AK1744" i="1"/>
  <c r="J1744" i="1"/>
  <c r="B1744" i="1"/>
  <c r="A1744" i="1"/>
  <c r="AK1743" i="1"/>
  <c r="J1743" i="1"/>
  <c r="B1743" i="1"/>
  <c r="A1743" i="1"/>
  <c r="AK1742" i="1"/>
  <c r="J1742" i="1"/>
  <c r="B1742" i="1"/>
  <c r="A1742" i="1"/>
  <c r="AK1741" i="1"/>
  <c r="J1741" i="1"/>
  <c r="B1741" i="1"/>
  <c r="A1741" i="1"/>
  <c r="AK1740" i="1"/>
  <c r="J1740" i="1"/>
  <c r="B1740" i="1"/>
  <c r="A1740" i="1"/>
  <c r="AK1739" i="1"/>
  <c r="J1739" i="1"/>
  <c r="B1739" i="1"/>
  <c r="A1739" i="1"/>
  <c r="AK1738" i="1"/>
  <c r="J1738" i="1"/>
  <c r="B1738" i="1"/>
  <c r="A1738" i="1"/>
  <c r="AK1737" i="1"/>
  <c r="J1737" i="1"/>
  <c r="B1737" i="1"/>
  <c r="A1737" i="1"/>
  <c r="AK1736" i="1"/>
  <c r="J1736" i="1"/>
  <c r="B1736" i="1"/>
  <c r="A1736" i="1"/>
  <c r="AK1735" i="1"/>
  <c r="J1735" i="1"/>
  <c r="B1735" i="1"/>
  <c r="A1735" i="1"/>
  <c r="AK1734" i="1"/>
  <c r="J1734" i="1"/>
  <c r="B1734" i="1"/>
  <c r="A1734" i="1"/>
  <c r="AK1733" i="1"/>
  <c r="J1733" i="1"/>
  <c r="B1733" i="1"/>
  <c r="A1733" i="1"/>
  <c r="AK1732" i="1"/>
  <c r="J1732" i="1"/>
  <c r="B1732" i="1"/>
  <c r="A1732" i="1"/>
  <c r="AK1731" i="1"/>
  <c r="J1731" i="1"/>
  <c r="B1731" i="1"/>
  <c r="A1731" i="1"/>
  <c r="AK1730" i="1"/>
  <c r="J1730" i="1"/>
  <c r="B1730" i="1"/>
  <c r="A1730" i="1"/>
  <c r="AK1729" i="1"/>
  <c r="J1729" i="1"/>
  <c r="B1729" i="1"/>
  <c r="A1729" i="1"/>
  <c r="AK1728" i="1"/>
  <c r="J1728" i="1"/>
  <c r="B1728" i="1"/>
  <c r="A1728" i="1"/>
  <c r="AK1727" i="1"/>
  <c r="J1727" i="1"/>
  <c r="B1727" i="1"/>
  <c r="A1727" i="1"/>
  <c r="AK1726" i="1"/>
  <c r="J1726" i="1"/>
  <c r="B1726" i="1"/>
  <c r="A1726" i="1"/>
  <c r="AK1725" i="1"/>
  <c r="J1725" i="1"/>
  <c r="B1725" i="1"/>
  <c r="A1725" i="1"/>
  <c r="AK1724" i="1"/>
  <c r="J1724" i="1"/>
  <c r="B1724" i="1"/>
  <c r="A1724" i="1"/>
  <c r="AK1723" i="1"/>
  <c r="J1723" i="1"/>
  <c r="B1723" i="1"/>
  <c r="A1723" i="1"/>
  <c r="AK1722" i="1"/>
  <c r="J1722" i="1"/>
  <c r="B1722" i="1"/>
  <c r="A1722" i="1"/>
  <c r="AK1721" i="1"/>
  <c r="J1721" i="1"/>
  <c r="B1721" i="1"/>
  <c r="A1721" i="1"/>
  <c r="AK1720" i="1"/>
  <c r="J1720" i="1"/>
  <c r="B1720" i="1"/>
  <c r="A1720" i="1"/>
  <c r="AK1719" i="1"/>
  <c r="J1719" i="1"/>
  <c r="B1719" i="1"/>
  <c r="A1719" i="1"/>
  <c r="AK1718" i="1"/>
  <c r="J1718" i="1"/>
  <c r="B1718" i="1"/>
  <c r="A1718" i="1"/>
  <c r="AK1717" i="1"/>
  <c r="J1717" i="1"/>
  <c r="B1717" i="1"/>
  <c r="A1717" i="1"/>
  <c r="AK1716" i="1"/>
  <c r="J1716" i="1"/>
  <c r="B1716" i="1"/>
  <c r="A1716" i="1"/>
  <c r="AK1715" i="1"/>
  <c r="J1715" i="1"/>
  <c r="B1715" i="1"/>
  <c r="A1715" i="1"/>
  <c r="AK1714" i="1"/>
  <c r="J1714" i="1"/>
  <c r="B1714" i="1"/>
  <c r="A1714" i="1"/>
  <c r="AK1713" i="1"/>
  <c r="J1713" i="1"/>
  <c r="B1713" i="1"/>
  <c r="A1713" i="1"/>
  <c r="AK1712" i="1"/>
  <c r="J1712" i="1"/>
  <c r="B1712" i="1"/>
  <c r="A1712" i="1"/>
  <c r="AK1711" i="1"/>
  <c r="J1711" i="1"/>
  <c r="B1711" i="1"/>
  <c r="A1711" i="1"/>
  <c r="AK1710" i="1"/>
  <c r="J1710" i="1"/>
  <c r="B1710" i="1"/>
  <c r="A1710" i="1"/>
  <c r="AK1709" i="1"/>
  <c r="J1709" i="1"/>
  <c r="B1709" i="1"/>
  <c r="A1709" i="1"/>
  <c r="AK1708" i="1"/>
  <c r="M1708" i="1"/>
  <c r="J1708" i="1"/>
  <c r="B1708" i="1"/>
  <c r="A1708" i="1"/>
  <c r="AK1707" i="1"/>
  <c r="M1707" i="1"/>
  <c r="J1707" i="1"/>
  <c r="B1707" i="1"/>
  <c r="A1707" i="1"/>
  <c r="AK1706" i="1"/>
  <c r="J1706" i="1"/>
  <c r="B1706" i="1"/>
  <c r="A1706" i="1"/>
  <c r="AK1705" i="1"/>
  <c r="J1705" i="1"/>
  <c r="B1705" i="1"/>
  <c r="A1705" i="1"/>
  <c r="AK1704" i="1"/>
  <c r="J1704" i="1"/>
  <c r="B1704" i="1"/>
  <c r="A1704" i="1"/>
  <c r="AK1703" i="1"/>
  <c r="J1703" i="1"/>
  <c r="B1703" i="1"/>
  <c r="A1703" i="1"/>
  <c r="AK1702" i="1"/>
  <c r="J1702" i="1"/>
  <c r="B1702" i="1"/>
  <c r="A1702" i="1"/>
  <c r="AK1701" i="1"/>
  <c r="J1701" i="1"/>
  <c r="B1701" i="1"/>
  <c r="A1701" i="1"/>
  <c r="AK1700" i="1"/>
  <c r="J1700" i="1"/>
  <c r="B1700" i="1"/>
  <c r="A1700" i="1"/>
  <c r="AK1699" i="1"/>
  <c r="J1699" i="1"/>
  <c r="B1699" i="1"/>
  <c r="A1699" i="1"/>
  <c r="AK1698" i="1"/>
  <c r="J1698" i="1"/>
  <c r="B1698" i="1"/>
  <c r="A1698" i="1"/>
  <c r="AK1697" i="1"/>
  <c r="J1697" i="1"/>
  <c r="B1697" i="1"/>
  <c r="A1697" i="1"/>
  <c r="AK1696" i="1"/>
  <c r="J1696" i="1"/>
  <c r="B1696" i="1"/>
  <c r="A1696" i="1"/>
  <c r="AK1695" i="1"/>
  <c r="J1695" i="1"/>
  <c r="B1695" i="1"/>
  <c r="A1695" i="1"/>
  <c r="AK1694" i="1"/>
  <c r="J1694" i="1"/>
  <c r="B1694" i="1"/>
  <c r="A1694" i="1"/>
  <c r="AK1693" i="1"/>
  <c r="J1693" i="1"/>
  <c r="B1693" i="1"/>
  <c r="A1693" i="1"/>
  <c r="AK1692" i="1"/>
  <c r="J1692" i="1"/>
  <c r="B1692" i="1"/>
  <c r="A1692" i="1"/>
  <c r="AK1691" i="1"/>
  <c r="J1691" i="1"/>
  <c r="B1691" i="1"/>
  <c r="A1691" i="1"/>
  <c r="AK1690" i="1"/>
  <c r="J1690" i="1"/>
  <c r="B1690" i="1"/>
  <c r="A1690" i="1"/>
  <c r="AK1689" i="1"/>
  <c r="J1689" i="1"/>
  <c r="B1689" i="1"/>
  <c r="A1689" i="1"/>
  <c r="AK1688" i="1"/>
  <c r="J1688" i="1"/>
  <c r="B1688" i="1"/>
  <c r="A1688" i="1"/>
  <c r="AK1687" i="1"/>
  <c r="J1687" i="1"/>
  <c r="B1687" i="1"/>
  <c r="A1687" i="1"/>
  <c r="AK1686" i="1"/>
  <c r="J1686" i="1"/>
  <c r="B1686" i="1"/>
  <c r="A1686" i="1"/>
  <c r="AK1685" i="1"/>
  <c r="J1685" i="1"/>
  <c r="B1685" i="1"/>
  <c r="A1685" i="1"/>
  <c r="AK1684" i="1"/>
  <c r="J1684" i="1"/>
  <c r="B1684" i="1"/>
  <c r="A1684" i="1"/>
  <c r="AK1683" i="1"/>
  <c r="J1683" i="1"/>
  <c r="B1683" i="1"/>
  <c r="A1683" i="1"/>
  <c r="AK1682" i="1"/>
  <c r="J1682" i="1"/>
  <c r="B1682" i="1"/>
  <c r="A1682" i="1"/>
  <c r="AK1681" i="1"/>
  <c r="J1681" i="1"/>
  <c r="B1681" i="1"/>
  <c r="A1681" i="1"/>
  <c r="AK1680" i="1"/>
  <c r="J1680" i="1"/>
  <c r="B1680" i="1"/>
  <c r="A1680" i="1"/>
  <c r="AK1679" i="1"/>
  <c r="J1679" i="1"/>
  <c r="B1679" i="1"/>
  <c r="A1679" i="1"/>
  <c r="AK1678" i="1"/>
  <c r="J1678" i="1"/>
  <c r="B1678" i="1"/>
  <c r="A1678" i="1"/>
  <c r="AK1677" i="1"/>
  <c r="J1677" i="1"/>
  <c r="B1677" i="1"/>
  <c r="A1677" i="1"/>
  <c r="AK1676" i="1"/>
  <c r="J1676" i="1"/>
  <c r="B1676" i="1"/>
  <c r="A1676" i="1"/>
  <c r="AK1675" i="1"/>
  <c r="J1675" i="1"/>
  <c r="B1675" i="1"/>
  <c r="A1675" i="1"/>
  <c r="AK1674" i="1"/>
  <c r="J1674" i="1"/>
  <c r="B1674" i="1"/>
  <c r="A1674" i="1"/>
  <c r="AK1673" i="1"/>
  <c r="J1673" i="1"/>
  <c r="B1673" i="1"/>
  <c r="A1673" i="1"/>
  <c r="AK1672" i="1"/>
  <c r="J1672" i="1"/>
  <c r="B1672" i="1"/>
  <c r="A1672" i="1"/>
  <c r="AK1671" i="1"/>
  <c r="J1671" i="1"/>
  <c r="B1671" i="1"/>
  <c r="A1671" i="1"/>
  <c r="AK1670" i="1"/>
  <c r="J1670" i="1"/>
  <c r="B1670" i="1"/>
  <c r="A1670" i="1"/>
  <c r="AK1669" i="1"/>
  <c r="J1669" i="1"/>
  <c r="B1669" i="1"/>
  <c r="A1669" i="1"/>
  <c r="AK1668" i="1"/>
  <c r="J1668" i="1"/>
  <c r="B1668" i="1"/>
  <c r="A1668" i="1"/>
  <c r="AK1667" i="1"/>
  <c r="J1667" i="1"/>
  <c r="B1667" i="1"/>
  <c r="A1667" i="1"/>
  <c r="AK1666" i="1"/>
  <c r="J1666" i="1"/>
  <c r="B1666" i="1"/>
  <c r="A1666" i="1"/>
  <c r="AK1665" i="1"/>
  <c r="J1665" i="1"/>
  <c r="B1665" i="1"/>
  <c r="A1665" i="1"/>
  <c r="AK1664" i="1"/>
  <c r="J1664" i="1"/>
  <c r="B1664" i="1"/>
  <c r="A1664" i="1"/>
  <c r="AK1663" i="1"/>
  <c r="J1663" i="1"/>
  <c r="B1663" i="1"/>
  <c r="A1663" i="1"/>
  <c r="AK1662" i="1"/>
  <c r="J1662" i="1"/>
  <c r="B1662" i="1"/>
  <c r="A1662" i="1"/>
  <c r="AK1661" i="1"/>
  <c r="J1661" i="1"/>
  <c r="B1661" i="1"/>
  <c r="A1661" i="1"/>
  <c r="AK1660" i="1"/>
  <c r="J1660" i="1"/>
  <c r="B1660" i="1"/>
  <c r="A1660" i="1"/>
  <c r="AK1659" i="1"/>
  <c r="J1659" i="1"/>
  <c r="B1659" i="1"/>
  <c r="A1659" i="1"/>
  <c r="AK1658" i="1"/>
  <c r="J1658" i="1"/>
  <c r="B1658" i="1"/>
  <c r="A1658" i="1"/>
  <c r="AK1657" i="1"/>
  <c r="J1657" i="1"/>
  <c r="B1657" i="1"/>
  <c r="A1657" i="1"/>
  <c r="AK1656" i="1"/>
  <c r="J1656" i="1"/>
  <c r="B1656" i="1"/>
  <c r="A1656" i="1"/>
  <c r="AK1655" i="1"/>
  <c r="J1655" i="1"/>
  <c r="B1655" i="1"/>
  <c r="A1655" i="1"/>
  <c r="AK1654" i="1"/>
  <c r="J1654" i="1"/>
  <c r="B1654" i="1"/>
  <c r="A1654" i="1"/>
  <c r="AK1653" i="1"/>
  <c r="J1653" i="1"/>
  <c r="B1653" i="1"/>
  <c r="A1653" i="1"/>
  <c r="AK1652" i="1"/>
  <c r="J1652" i="1"/>
  <c r="B1652" i="1"/>
  <c r="A1652" i="1"/>
  <c r="AK1651" i="1"/>
  <c r="J1651" i="1"/>
  <c r="B1651" i="1"/>
  <c r="A1651" i="1"/>
  <c r="AK1650" i="1"/>
  <c r="J1650" i="1"/>
  <c r="B1650" i="1"/>
  <c r="A1650" i="1"/>
  <c r="AK1649" i="1"/>
  <c r="J1649" i="1"/>
  <c r="B1649" i="1"/>
  <c r="A1649" i="1"/>
  <c r="AK1648" i="1"/>
  <c r="J1648" i="1"/>
  <c r="B1648" i="1"/>
  <c r="A1648" i="1"/>
  <c r="AK1647" i="1"/>
  <c r="J1647" i="1"/>
  <c r="B1647" i="1"/>
  <c r="A1647" i="1"/>
  <c r="AK1646" i="1"/>
  <c r="J1646" i="1"/>
  <c r="B1646" i="1"/>
  <c r="A1646" i="1"/>
  <c r="AK1645" i="1"/>
  <c r="J1645" i="1"/>
  <c r="B1645" i="1"/>
  <c r="A1645" i="1"/>
  <c r="AK1644" i="1"/>
  <c r="J1644" i="1"/>
  <c r="B1644" i="1"/>
  <c r="A1644" i="1"/>
  <c r="AK1643" i="1"/>
  <c r="J1643" i="1"/>
  <c r="B1643" i="1"/>
  <c r="A1643" i="1"/>
  <c r="AK1642" i="1"/>
  <c r="J1642" i="1"/>
  <c r="B1642" i="1"/>
  <c r="A1642" i="1"/>
  <c r="AK1641" i="1"/>
  <c r="J1641" i="1"/>
  <c r="B1641" i="1"/>
  <c r="A1641" i="1"/>
  <c r="AK1640" i="1"/>
  <c r="J1640" i="1"/>
  <c r="B1640" i="1"/>
  <c r="A1640" i="1"/>
  <c r="AK1639" i="1"/>
  <c r="J1639" i="1"/>
  <c r="B1639" i="1"/>
  <c r="A1639" i="1"/>
  <c r="AK1638" i="1"/>
  <c r="J1638" i="1"/>
  <c r="B1638" i="1"/>
  <c r="A1638" i="1"/>
  <c r="AK1637" i="1"/>
  <c r="J1637" i="1"/>
  <c r="B1637" i="1"/>
  <c r="A1637" i="1"/>
  <c r="AK1636" i="1"/>
  <c r="J1636" i="1"/>
  <c r="B1636" i="1"/>
  <c r="A1636" i="1"/>
  <c r="AK1635" i="1"/>
  <c r="J1635" i="1"/>
  <c r="B1635" i="1"/>
  <c r="A1635" i="1"/>
  <c r="AK1634" i="1"/>
  <c r="J1634" i="1"/>
  <c r="B1634" i="1"/>
  <c r="A1634" i="1"/>
  <c r="AK1633" i="1"/>
  <c r="M1633" i="1"/>
  <c r="J1633" i="1"/>
  <c r="B1633" i="1"/>
  <c r="A1633" i="1"/>
  <c r="AK1632" i="1"/>
  <c r="J1632" i="1"/>
  <c r="B1632" i="1"/>
  <c r="A1632" i="1"/>
  <c r="AK1631" i="1"/>
  <c r="M1631" i="1"/>
  <c r="J1631" i="1"/>
  <c r="B1631" i="1"/>
  <c r="A1631" i="1"/>
  <c r="AK1630" i="1"/>
  <c r="M1630" i="1"/>
  <c r="J1630" i="1"/>
  <c r="B1630" i="1"/>
  <c r="A1630" i="1"/>
  <c r="AK1629" i="1"/>
  <c r="J1629" i="1"/>
  <c r="B1629" i="1"/>
  <c r="A1629" i="1"/>
  <c r="AK1628" i="1"/>
  <c r="J1628" i="1"/>
  <c r="B1628" i="1"/>
  <c r="A1628" i="1"/>
  <c r="AK1627" i="1"/>
  <c r="J1627" i="1"/>
  <c r="B1627" i="1"/>
  <c r="A1627" i="1"/>
  <c r="AK1626" i="1"/>
  <c r="J1626" i="1"/>
  <c r="B1626" i="1"/>
  <c r="A1626" i="1"/>
  <c r="AK1625" i="1"/>
  <c r="J1625" i="1"/>
  <c r="B1625" i="1"/>
  <c r="A1625" i="1"/>
  <c r="AK1624" i="1"/>
  <c r="J1624" i="1"/>
  <c r="B1624" i="1"/>
  <c r="A1624" i="1"/>
  <c r="AK1623" i="1"/>
  <c r="J1623" i="1"/>
  <c r="B1623" i="1"/>
  <c r="A1623" i="1"/>
  <c r="AK1622" i="1"/>
  <c r="J1622" i="1"/>
  <c r="B1622" i="1"/>
  <c r="A1622" i="1"/>
  <c r="AK1621" i="1"/>
  <c r="J1621" i="1"/>
  <c r="B1621" i="1"/>
  <c r="A1621" i="1"/>
  <c r="AK1620" i="1"/>
  <c r="J1620" i="1"/>
  <c r="B1620" i="1"/>
  <c r="A1620" i="1"/>
  <c r="AK1619" i="1"/>
  <c r="J1619" i="1"/>
  <c r="B1619" i="1"/>
  <c r="A1619" i="1"/>
  <c r="AK1618" i="1"/>
  <c r="J1618" i="1"/>
  <c r="B1618" i="1"/>
  <c r="A1618" i="1"/>
  <c r="AK1617" i="1"/>
  <c r="J1617" i="1"/>
  <c r="B1617" i="1"/>
  <c r="A1617" i="1"/>
  <c r="AK1616" i="1"/>
  <c r="J1616" i="1"/>
  <c r="B1616" i="1"/>
  <c r="A1616" i="1"/>
  <c r="AK1615" i="1"/>
  <c r="J1615" i="1"/>
  <c r="B1615" i="1"/>
  <c r="A1615" i="1"/>
  <c r="AK1614" i="1"/>
  <c r="J1614" i="1"/>
  <c r="B1614" i="1"/>
  <c r="A1614" i="1"/>
  <c r="AK1613" i="1"/>
  <c r="J1613" i="1"/>
  <c r="B1613" i="1"/>
  <c r="A1613" i="1"/>
  <c r="AK1612" i="1"/>
  <c r="J1612" i="1"/>
  <c r="B1612" i="1"/>
  <c r="A1612" i="1"/>
  <c r="AK1611" i="1"/>
  <c r="J1611" i="1"/>
  <c r="B1611" i="1"/>
  <c r="A1611" i="1"/>
  <c r="AK1610" i="1"/>
  <c r="J1610" i="1"/>
  <c r="B1610" i="1"/>
  <c r="A1610" i="1"/>
  <c r="AK1609" i="1"/>
  <c r="J1609" i="1"/>
  <c r="B1609" i="1"/>
  <c r="A1609" i="1"/>
  <c r="AK1608" i="1"/>
  <c r="J1608" i="1"/>
  <c r="B1608" i="1"/>
  <c r="A1608" i="1"/>
  <c r="AK1607" i="1"/>
  <c r="J1607" i="1"/>
  <c r="B1607" i="1"/>
  <c r="A1607" i="1"/>
  <c r="AK1606" i="1"/>
  <c r="J1606" i="1"/>
  <c r="B1606" i="1"/>
  <c r="A1606" i="1"/>
  <c r="AK1605" i="1"/>
  <c r="J1605" i="1"/>
  <c r="B1605" i="1"/>
  <c r="A1605" i="1"/>
  <c r="AK1604" i="1"/>
  <c r="J1604" i="1"/>
  <c r="B1604" i="1"/>
  <c r="A1604" i="1"/>
  <c r="AK1603" i="1"/>
  <c r="J1603" i="1"/>
  <c r="B1603" i="1"/>
  <c r="A1603" i="1"/>
  <c r="AK1602" i="1"/>
  <c r="J1602" i="1"/>
  <c r="B1602" i="1"/>
  <c r="A1602" i="1"/>
  <c r="AK1601" i="1"/>
  <c r="J1601" i="1"/>
  <c r="B1601" i="1"/>
  <c r="A1601" i="1"/>
  <c r="AK1600" i="1"/>
  <c r="J1600" i="1"/>
  <c r="B1600" i="1"/>
  <c r="A1600" i="1"/>
  <c r="AK1599" i="1"/>
  <c r="J1599" i="1"/>
  <c r="B1599" i="1"/>
  <c r="A1599" i="1"/>
  <c r="AK1598" i="1"/>
  <c r="J1598" i="1"/>
  <c r="B1598" i="1"/>
  <c r="A1598" i="1"/>
  <c r="AK1597" i="1"/>
  <c r="J1597" i="1"/>
  <c r="B1597" i="1"/>
  <c r="A1597" i="1"/>
  <c r="AK1596" i="1"/>
  <c r="J1596" i="1"/>
  <c r="B1596" i="1"/>
  <c r="A1596" i="1"/>
  <c r="AK1595" i="1"/>
  <c r="J1595" i="1"/>
  <c r="B1595" i="1"/>
  <c r="A1595" i="1"/>
  <c r="AK1594" i="1"/>
  <c r="J1594" i="1"/>
  <c r="B1594" i="1"/>
  <c r="A1594" i="1"/>
  <c r="AK1593" i="1"/>
  <c r="J1593" i="1"/>
  <c r="B1593" i="1"/>
  <c r="A1593" i="1"/>
  <c r="AK1592" i="1"/>
  <c r="J1592" i="1"/>
  <c r="B1592" i="1"/>
  <c r="A1592" i="1"/>
  <c r="AK1591" i="1"/>
  <c r="J1591" i="1"/>
  <c r="B1591" i="1"/>
  <c r="A1591" i="1"/>
  <c r="AK1590" i="1"/>
  <c r="J1590" i="1"/>
  <c r="B1590" i="1"/>
  <c r="A1590" i="1"/>
  <c r="AK1589" i="1"/>
  <c r="J1589" i="1"/>
  <c r="B1589" i="1"/>
  <c r="A1589" i="1"/>
  <c r="AK1588" i="1"/>
  <c r="J1588" i="1"/>
  <c r="B1588" i="1"/>
  <c r="A1588" i="1"/>
  <c r="AK1587" i="1"/>
  <c r="J1587" i="1"/>
  <c r="B1587" i="1"/>
  <c r="A1587" i="1"/>
  <c r="AK1586" i="1"/>
  <c r="J1586" i="1"/>
  <c r="B1586" i="1"/>
  <c r="A1586" i="1"/>
  <c r="AK1585" i="1"/>
  <c r="J1585" i="1"/>
  <c r="B1585" i="1"/>
  <c r="A1585" i="1"/>
  <c r="AK1584" i="1"/>
  <c r="J1584" i="1"/>
  <c r="B1584" i="1"/>
  <c r="A1584" i="1"/>
  <c r="AK1583" i="1"/>
  <c r="J1583" i="1"/>
  <c r="B1583" i="1"/>
  <c r="A1583" i="1"/>
  <c r="AK1582" i="1"/>
  <c r="J1582" i="1"/>
  <c r="B1582" i="1"/>
  <c r="A1582" i="1"/>
  <c r="AK1581" i="1"/>
  <c r="J1581" i="1"/>
  <c r="B1581" i="1"/>
  <c r="A1581" i="1"/>
  <c r="AK1580" i="1"/>
  <c r="J1580" i="1"/>
  <c r="B1580" i="1"/>
  <c r="A1580" i="1"/>
  <c r="AK1579" i="1"/>
  <c r="J1579" i="1"/>
  <c r="B1579" i="1"/>
  <c r="A1579" i="1"/>
  <c r="AK1578" i="1"/>
  <c r="J1578" i="1"/>
  <c r="B1578" i="1"/>
  <c r="A1578" i="1"/>
  <c r="AK1577" i="1"/>
  <c r="J1577" i="1"/>
  <c r="B1577" i="1"/>
  <c r="A1577" i="1"/>
  <c r="AK1576" i="1"/>
  <c r="J1576" i="1"/>
  <c r="B1576" i="1"/>
  <c r="A1576" i="1"/>
  <c r="AK1575" i="1"/>
  <c r="J1575" i="1"/>
  <c r="B1575" i="1"/>
  <c r="A1575" i="1"/>
  <c r="AK1574" i="1"/>
  <c r="J1574" i="1"/>
  <c r="B1574" i="1"/>
  <c r="A1574" i="1"/>
  <c r="AK1573" i="1"/>
  <c r="J1573" i="1"/>
  <c r="B1573" i="1"/>
  <c r="A1573" i="1"/>
  <c r="AK1572" i="1"/>
  <c r="J1572" i="1"/>
  <c r="B1572" i="1"/>
  <c r="A1572" i="1"/>
  <c r="AK1571" i="1"/>
  <c r="J1571" i="1"/>
  <c r="B1571" i="1"/>
  <c r="A1571" i="1"/>
  <c r="AK1570" i="1"/>
  <c r="J1570" i="1"/>
  <c r="B1570" i="1"/>
  <c r="A1570" i="1"/>
  <c r="AK1569" i="1"/>
  <c r="J1569" i="1"/>
  <c r="B1569" i="1"/>
  <c r="A1569" i="1"/>
  <c r="AK1568" i="1"/>
  <c r="M1568" i="1"/>
  <c r="J1568" i="1"/>
  <c r="B1568" i="1"/>
  <c r="A1568" i="1"/>
  <c r="AK1567" i="1"/>
  <c r="M1567" i="1"/>
  <c r="J1567" i="1"/>
  <c r="B1567" i="1"/>
  <c r="A1567" i="1"/>
  <c r="AK1566" i="1"/>
  <c r="J1566" i="1"/>
  <c r="B1566" i="1"/>
  <c r="A1566" i="1"/>
  <c r="AK1565" i="1"/>
  <c r="J1565" i="1"/>
  <c r="B1565" i="1"/>
  <c r="A1565" i="1"/>
  <c r="AK1564" i="1"/>
  <c r="J1564" i="1"/>
  <c r="B1564" i="1"/>
  <c r="A1564" i="1"/>
  <c r="AK1563" i="1"/>
  <c r="J1563" i="1"/>
  <c r="B1563" i="1"/>
  <c r="A1563" i="1"/>
  <c r="AK1562" i="1"/>
  <c r="J1562" i="1"/>
  <c r="B1562" i="1"/>
  <c r="A1562" i="1"/>
  <c r="AK1561" i="1"/>
  <c r="J1561" i="1"/>
  <c r="B1561" i="1"/>
  <c r="A1561" i="1"/>
  <c r="AK1560" i="1"/>
  <c r="J1560" i="1"/>
  <c r="B1560" i="1"/>
  <c r="A1560" i="1"/>
  <c r="AK1559" i="1"/>
  <c r="J1559" i="1"/>
  <c r="B1559" i="1"/>
  <c r="A1559" i="1"/>
  <c r="AK1558" i="1"/>
  <c r="J1558" i="1"/>
  <c r="B1558" i="1"/>
  <c r="A1558" i="1"/>
  <c r="AK1557" i="1"/>
  <c r="J1557" i="1"/>
  <c r="B1557" i="1"/>
  <c r="A1557" i="1"/>
  <c r="AK1556" i="1"/>
  <c r="J1556" i="1"/>
  <c r="B1556" i="1"/>
  <c r="A1556" i="1"/>
  <c r="AK1555" i="1"/>
  <c r="J1555" i="1"/>
  <c r="B1555" i="1"/>
  <c r="A1555" i="1"/>
  <c r="AK1554" i="1"/>
  <c r="J1554" i="1"/>
  <c r="B1554" i="1"/>
  <c r="A1554" i="1"/>
  <c r="AK1553" i="1"/>
  <c r="J1553" i="1"/>
  <c r="B1553" i="1"/>
  <c r="A1553" i="1"/>
  <c r="AK1552" i="1"/>
  <c r="J1552" i="1"/>
  <c r="B1552" i="1"/>
  <c r="A1552" i="1"/>
  <c r="AK1551" i="1"/>
  <c r="J1551" i="1"/>
  <c r="B1551" i="1"/>
  <c r="A1551" i="1"/>
  <c r="AK1550" i="1"/>
  <c r="J1550" i="1"/>
  <c r="B1550" i="1"/>
  <c r="A1550" i="1"/>
  <c r="AK1549" i="1"/>
  <c r="J1549" i="1"/>
  <c r="B1549" i="1"/>
  <c r="A1549" i="1"/>
  <c r="AK1548" i="1"/>
  <c r="J1548" i="1"/>
  <c r="B1548" i="1"/>
  <c r="A1548" i="1"/>
  <c r="AK1547" i="1"/>
  <c r="J1547" i="1"/>
  <c r="B1547" i="1"/>
  <c r="A1547" i="1"/>
  <c r="AK1546" i="1"/>
  <c r="J1546" i="1"/>
  <c r="B1546" i="1"/>
  <c r="A1546" i="1"/>
  <c r="AK1545" i="1"/>
  <c r="J1545" i="1"/>
  <c r="B1545" i="1"/>
  <c r="A1545" i="1"/>
  <c r="AK1544" i="1"/>
  <c r="M1544" i="1"/>
  <c r="J1544" i="1"/>
  <c r="B1544" i="1"/>
  <c r="A1544" i="1"/>
  <c r="AK1543" i="1"/>
  <c r="J1543" i="1"/>
  <c r="B1543" i="1"/>
  <c r="A1543" i="1"/>
  <c r="AK1542" i="1"/>
  <c r="J1542" i="1"/>
  <c r="B1542" i="1"/>
  <c r="A1542" i="1"/>
  <c r="AK1541" i="1"/>
  <c r="J1541" i="1"/>
  <c r="B1541" i="1"/>
  <c r="A1541" i="1"/>
  <c r="AK1540" i="1"/>
  <c r="J1540" i="1"/>
  <c r="B1540" i="1"/>
  <c r="A1540" i="1"/>
  <c r="AK1539" i="1"/>
  <c r="J1539" i="1"/>
  <c r="B1539" i="1"/>
  <c r="A1539" i="1"/>
  <c r="AK1538" i="1"/>
  <c r="J1538" i="1"/>
  <c r="B1538" i="1"/>
  <c r="A1538" i="1"/>
  <c r="AK1537" i="1"/>
  <c r="J1537" i="1"/>
  <c r="B1537" i="1"/>
  <c r="A1537" i="1"/>
  <c r="AK1536" i="1"/>
  <c r="J1536" i="1"/>
  <c r="B1536" i="1"/>
  <c r="A1536" i="1"/>
  <c r="AK1535" i="1"/>
  <c r="J1535" i="1"/>
  <c r="B1535" i="1"/>
  <c r="A1535" i="1"/>
  <c r="AK1534" i="1"/>
  <c r="J1534" i="1"/>
  <c r="B1534" i="1"/>
  <c r="A1534" i="1"/>
  <c r="AK1533" i="1"/>
  <c r="J1533" i="1"/>
  <c r="B1533" i="1"/>
  <c r="A1533" i="1"/>
  <c r="AK1532" i="1"/>
  <c r="J1532" i="1"/>
  <c r="B1532" i="1"/>
  <c r="A1532" i="1"/>
  <c r="AK1531" i="1"/>
  <c r="J1531" i="1"/>
  <c r="B1531" i="1"/>
  <c r="A1531" i="1"/>
  <c r="AK1530" i="1"/>
  <c r="J1530" i="1"/>
  <c r="B1530" i="1"/>
  <c r="A1530" i="1"/>
  <c r="AK1529" i="1"/>
  <c r="J1529" i="1"/>
  <c r="B1529" i="1"/>
  <c r="A1529" i="1"/>
  <c r="AK1528" i="1"/>
  <c r="J1528" i="1"/>
  <c r="B1528" i="1"/>
  <c r="A1528" i="1"/>
  <c r="AK1527" i="1"/>
  <c r="J1527" i="1"/>
  <c r="B1527" i="1"/>
  <c r="A1527" i="1"/>
  <c r="AK1526" i="1"/>
  <c r="J1526" i="1"/>
  <c r="B1526" i="1"/>
  <c r="A1526" i="1"/>
  <c r="AK1525" i="1"/>
  <c r="J1525" i="1"/>
  <c r="B1525" i="1"/>
  <c r="A1525" i="1"/>
  <c r="AK1524" i="1"/>
  <c r="J1524" i="1"/>
  <c r="B1524" i="1"/>
  <c r="A1524" i="1"/>
  <c r="AK1523" i="1"/>
  <c r="J1523" i="1"/>
  <c r="B1523" i="1"/>
  <c r="A1523" i="1"/>
  <c r="AK1522" i="1"/>
  <c r="J1522" i="1"/>
  <c r="B1522" i="1"/>
  <c r="A1522" i="1"/>
  <c r="AK1521" i="1"/>
  <c r="J1521" i="1"/>
  <c r="B1521" i="1"/>
  <c r="A1521" i="1"/>
  <c r="AK1520" i="1"/>
  <c r="J1520" i="1"/>
  <c r="B1520" i="1"/>
  <c r="A1520" i="1"/>
  <c r="AK1519" i="1"/>
  <c r="J1519" i="1"/>
  <c r="B1519" i="1"/>
  <c r="A1519" i="1"/>
  <c r="AK1518" i="1"/>
  <c r="J1518" i="1"/>
  <c r="B1518" i="1"/>
  <c r="A1518" i="1"/>
  <c r="AK1517" i="1"/>
  <c r="J1517" i="1"/>
  <c r="B1517" i="1"/>
  <c r="A1517" i="1"/>
  <c r="AK1516" i="1"/>
  <c r="J1516" i="1"/>
  <c r="B1516" i="1"/>
  <c r="A1516" i="1"/>
  <c r="AK1515" i="1"/>
  <c r="J1515" i="1"/>
  <c r="B1515" i="1"/>
  <c r="A1515" i="1"/>
  <c r="AK1514" i="1"/>
  <c r="J1514" i="1"/>
  <c r="B1514" i="1"/>
  <c r="A1514" i="1"/>
  <c r="AK1513" i="1"/>
  <c r="J1513" i="1"/>
  <c r="B1513" i="1"/>
  <c r="A1513" i="1"/>
  <c r="AK1512" i="1"/>
  <c r="J1512" i="1"/>
  <c r="B1512" i="1"/>
  <c r="A1512" i="1"/>
  <c r="AK1511" i="1"/>
  <c r="J1511" i="1"/>
  <c r="B1511" i="1"/>
  <c r="A1511" i="1"/>
  <c r="AK1510" i="1"/>
  <c r="J1510" i="1"/>
  <c r="B1510" i="1"/>
  <c r="A1510" i="1"/>
  <c r="AK1509" i="1"/>
  <c r="J1509" i="1"/>
  <c r="B1509" i="1"/>
  <c r="A1509" i="1"/>
  <c r="AK1508" i="1"/>
  <c r="J1508" i="1"/>
  <c r="B1508" i="1"/>
  <c r="A1508" i="1"/>
  <c r="AK1507" i="1"/>
  <c r="J1507" i="1"/>
  <c r="B1507" i="1"/>
  <c r="A1507" i="1"/>
  <c r="AK1506" i="1"/>
  <c r="J1506" i="1"/>
  <c r="B1506" i="1"/>
  <c r="A1506" i="1"/>
  <c r="AK1505" i="1"/>
  <c r="J1505" i="1"/>
  <c r="B1505" i="1"/>
  <c r="A1505" i="1"/>
  <c r="AK1504" i="1"/>
  <c r="J1504" i="1"/>
  <c r="B1504" i="1"/>
  <c r="A1504" i="1"/>
  <c r="AK1503" i="1"/>
  <c r="J1503" i="1"/>
  <c r="B1503" i="1"/>
  <c r="A1503" i="1"/>
  <c r="AK1502" i="1"/>
  <c r="J1502" i="1"/>
  <c r="B1502" i="1"/>
  <c r="A1502" i="1"/>
  <c r="AK1501" i="1"/>
  <c r="J1501" i="1"/>
  <c r="B1501" i="1"/>
  <c r="A1501" i="1"/>
  <c r="AK1500" i="1"/>
  <c r="J1500" i="1"/>
  <c r="B1500" i="1"/>
  <c r="A1500" i="1"/>
  <c r="AK1499" i="1"/>
  <c r="J1499" i="1"/>
  <c r="B1499" i="1"/>
  <c r="A1499" i="1"/>
  <c r="AK1498" i="1"/>
  <c r="J1498" i="1"/>
  <c r="B1498" i="1"/>
  <c r="A1498" i="1"/>
  <c r="AK1497" i="1"/>
  <c r="J1497" i="1"/>
  <c r="B1497" i="1"/>
  <c r="A1497" i="1"/>
  <c r="AK1496" i="1"/>
  <c r="J1496" i="1"/>
  <c r="B1496" i="1"/>
  <c r="A1496" i="1"/>
  <c r="AK1495" i="1"/>
  <c r="J1495" i="1"/>
  <c r="B1495" i="1"/>
  <c r="A1495" i="1"/>
  <c r="AK1494" i="1"/>
  <c r="J1494" i="1"/>
  <c r="B1494" i="1"/>
  <c r="A1494" i="1"/>
  <c r="AK1493" i="1"/>
  <c r="J1493" i="1"/>
  <c r="B1493" i="1"/>
  <c r="A1493" i="1"/>
  <c r="AK1492" i="1"/>
  <c r="J1492" i="1"/>
  <c r="B1492" i="1"/>
  <c r="A1492" i="1"/>
  <c r="AK1491" i="1"/>
  <c r="J1491" i="1"/>
  <c r="B1491" i="1"/>
  <c r="A1491" i="1"/>
  <c r="AK1490" i="1"/>
  <c r="J1490" i="1"/>
  <c r="B1490" i="1"/>
  <c r="A1490" i="1"/>
  <c r="AK1489" i="1"/>
  <c r="J1489" i="1"/>
  <c r="B1489" i="1"/>
  <c r="A1489" i="1"/>
  <c r="AK1488" i="1"/>
  <c r="J1488" i="1"/>
  <c r="B1488" i="1"/>
  <c r="A1488" i="1"/>
  <c r="AK1487" i="1"/>
  <c r="J1487" i="1"/>
  <c r="B1487" i="1"/>
  <c r="A1487" i="1"/>
  <c r="AK1486" i="1"/>
  <c r="J1486" i="1"/>
  <c r="B1486" i="1"/>
  <c r="A1486" i="1"/>
  <c r="AK1485" i="1"/>
  <c r="J1485" i="1"/>
  <c r="B1485" i="1"/>
  <c r="A1485" i="1"/>
  <c r="AK1484" i="1"/>
  <c r="J1484" i="1"/>
  <c r="B1484" i="1"/>
  <c r="A1484" i="1"/>
  <c r="AK1483" i="1"/>
  <c r="J1483" i="1"/>
  <c r="B1483" i="1"/>
  <c r="A1483" i="1"/>
  <c r="AK1482" i="1"/>
  <c r="J1482" i="1"/>
  <c r="B1482" i="1"/>
  <c r="A1482" i="1"/>
  <c r="AK1481" i="1"/>
  <c r="J1481" i="1"/>
  <c r="B1481" i="1"/>
  <c r="A1481" i="1"/>
  <c r="AK1480" i="1"/>
  <c r="J1480" i="1"/>
  <c r="B1480" i="1"/>
  <c r="A1480" i="1"/>
  <c r="AK1479" i="1"/>
  <c r="J1479" i="1"/>
  <c r="B1479" i="1"/>
  <c r="A1479" i="1"/>
  <c r="AK1478" i="1"/>
  <c r="J1478" i="1"/>
  <c r="B1478" i="1"/>
  <c r="A1478" i="1"/>
  <c r="AK1477" i="1"/>
  <c r="J1477" i="1"/>
  <c r="B1477" i="1"/>
  <c r="A1477" i="1"/>
  <c r="AK1476" i="1"/>
  <c r="J1476" i="1"/>
  <c r="B1476" i="1"/>
  <c r="A1476" i="1"/>
  <c r="AK1475" i="1"/>
  <c r="J1475" i="1"/>
  <c r="B1475" i="1"/>
  <c r="A1475" i="1"/>
  <c r="AK1474" i="1"/>
  <c r="J1474" i="1"/>
  <c r="B1474" i="1"/>
  <c r="A1474" i="1"/>
  <c r="AK1473" i="1"/>
  <c r="J1473" i="1"/>
  <c r="B1473" i="1"/>
  <c r="A1473" i="1"/>
  <c r="AK1472" i="1"/>
  <c r="J1472" i="1"/>
  <c r="B1472" i="1"/>
  <c r="A1472" i="1"/>
  <c r="AK1471" i="1"/>
  <c r="J1471" i="1"/>
  <c r="B1471" i="1"/>
  <c r="A1471" i="1"/>
  <c r="AK1470" i="1"/>
  <c r="J1470" i="1"/>
  <c r="B1470" i="1"/>
  <c r="A1470" i="1"/>
  <c r="AK1469" i="1"/>
  <c r="J1469" i="1"/>
  <c r="B1469" i="1"/>
  <c r="A1469" i="1"/>
  <c r="AK1468" i="1"/>
  <c r="J1468" i="1"/>
  <c r="B1468" i="1"/>
  <c r="A1468" i="1"/>
  <c r="AK1467" i="1"/>
  <c r="J1467" i="1"/>
  <c r="B1467" i="1"/>
  <c r="A1467" i="1"/>
  <c r="AK1466" i="1"/>
  <c r="J1466" i="1"/>
  <c r="B1466" i="1"/>
  <c r="A1466" i="1"/>
  <c r="AK1465" i="1"/>
  <c r="J1465" i="1"/>
  <c r="B1465" i="1"/>
  <c r="A1465" i="1"/>
  <c r="AK1464" i="1"/>
  <c r="J1464" i="1"/>
  <c r="B1464" i="1"/>
  <c r="A1464" i="1"/>
  <c r="AK1463" i="1"/>
  <c r="J1463" i="1"/>
  <c r="B1463" i="1"/>
  <c r="A1463" i="1"/>
  <c r="AK1462" i="1"/>
  <c r="J1462" i="1"/>
  <c r="B1462" i="1"/>
  <c r="A1462" i="1"/>
  <c r="AK1461" i="1"/>
  <c r="J1461" i="1"/>
  <c r="B1461" i="1"/>
  <c r="A1461" i="1"/>
  <c r="AK1460" i="1"/>
  <c r="J1460" i="1"/>
  <c r="B1460" i="1"/>
  <c r="A1460" i="1"/>
  <c r="AK1459" i="1"/>
  <c r="J1459" i="1"/>
  <c r="B1459" i="1"/>
  <c r="A1459" i="1"/>
  <c r="AK1458" i="1"/>
  <c r="J1458" i="1"/>
  <c r="B1458" i="1"/>
  <c r="A1458" i="1"/>
  <c r="AK1457" i="1"/>
  <c r="J1457" i="1"/>
  <c r="B1457" i="1"/>
  <c r="A1457" i="1"/>
  <c r="AK1456" i="1"/>
  <c r="J1456" i="1"/>
  <c r="B1456" i="1"/>
  <c r="A1456" i="1"/>
  <c r="AK1455" i="1"/>
  <c r="J1455" i="1"/>
  <c r="B1455" i="1"/>
  <c r="A1455" i="1"/>
  <c r="AK1454" i="1"/>
  <c r="J1454" i="1"/>
  <c r="B1454" i="1"/>
  <c r="A1454" i="1"/>
  <c r="AK1453" i="1"/>
  <c r="J1453" i="1"/>
  <c r="B1453" i="1"/>
  <c r="A1453" i="1"/>
  <c r="AK1452" i="1"/>
  <c r="J1452" i="1"/>
  <c r="B1452" i="1"/>
  <c r="A1452" i="1"/>
  <c r="AK1451" i="1"/>
  <c r="J1451" i="1"/>
  <c r="B1451" i="1"/>
  <c r="A1451" i="1"/>
  <c r="AK1450" i="1"/>
  <c r="J1450" i="1"/>
  <c r="B1450" i="1"/>
  <c r="A1450" i="1"/>
  <c r="AK1449" i="1"/>
  <c r="J1449" i="1"/>
  <c r="B1449" i="1"/>
  <c r="A1449" i="1"/>
  <c r="AK1448" i="1"/>
  <c r="J1448" i="1"/>
  <c r="B1448" i="1"/>
  <c r="A1448" i="1"/>
  <c r="AK1447" i="1"/>
  <c r="J1447" i="1"/>
  <c r="B1447" i="1"/>
  <c r="A1447" i="1"/>
  <c r="AK1446" i="1"/>
  <c r="J1446" i="1"/>
  <c r="B1446" i="1"/>
  <c r="A1446" i="1"/>
  <c r="AK1445" i="1"/>
  <c r="J1445" i="1"/>
  <c r="B1445" i="1"/>
  <c r="A1445" i="1"/>
  <c r="AK1444" i="1"/>
  <c r="J1444" i="1"/>
  <c r="B1444" i="1"/>
  <c r="A1444" i="1"/>
  <c r="AK1443" i="1"/>
  <c r="J1443" i="1"/>
  <c r="B1443" i="1"/>
  <c r="A1443" i="1"/>
  <c r="AK1442" i="1"/>
  <c r="J1442" i="1"/>
  <c r="B1442" i="1"/>
  <c r="A1442" i="1"/>
  <c r="AK1441" i="1"/>
  <c r="J1441" i="1"/>
  <c r="B1441" i="1"/>
  <c r="A1441" i="1"/>
  <c r="AK1440" i="1"/>
  <c r="J1440" i="1"/>
  <c r="B1440" i="1"/>
  <c r="A1440" i="1"/>
  <c r="AK1439" i="1"/>
  <c r="J1439" i="1"/>
  <c r="B1439" i="1"/>
  <c r="A1439" i="1"/>
  <c r="AK1438" i="1"/>
  <c r="J1438" i="1"/>
  <c r="B1438" i="1"/>
  <c r="A1438" i="1"/>
  <c r="AK1437" i="1"/>
  <c r="J1437" i="1"/>
  <c r="B1437" i="1"/>
  <c r="A1437" i="1"/>
  <c r="AK1436" i="1"/>
  <c r="J1436" i="1"/>
  <c r="B1436" i="1"/>
  <c r="A1436" i="1"/>
  <c r="AK1435" i="1"/>
  <c r="J1435" i="1"/>
  <c r="B1435" i="1"/>
  <c r="A1435" i="1"/>
  <c r="AK1434" i="1"/>
  <c r="J1434" i="1"/>
  <c r="B1434" i="1"/>
  <c r="A1434" i="1"/>
  <c r="AK1433" i="1"/>
  <c r="J1433" i="1"/>
  <c r="B1433" i="1"/>
  <c r="A1433" i="1"/>
  <c r="AK1432" i="1"/>
  <c r="J1432" i="1"/>
  <c r="B1432" i="1"/>
  <c r="A1432" i="1"/>
  <c r="AK1431" i="1"/>
  <c r="J1431" i="1"/>
  <c r="B1431" i="1"/>
  <c r="A1431" i="1"/>
  <c r="AK1430" i="1"/>
  <c r="J1430" i="1"/>
  <c r="B1430" i="1"/>
  <c r="A1430" i="1"/>
  <c r="AK1429" i="1"/>
  <c r="J1429" i="1"/>
  <c r="B1429" i="1"/>
  <c r="A1429" i="1"/>
  <c r="AK1428" i="1"/>
  <c r="J1428" i="1"/>
  <c r="B1428" i="1"/>
  <c r="A1428" i="1"/>
  <c r="AK1427" i="1"/>
  <c r="J1427" i="1"/>
  <c r="B1427" i="1"/>
  <c r="A1427" i="1"/>
  <c r="AK1426" i="1"/>
  <c r="J1426" i="1"/>
  <c r="B1426" i="1"/>
  <c r="A1426" i="1"/>
  <c r="AK1425" i="1"/>
  <c r="J1425" i="1"/>
  <c r="B1425" i="1"/>
  <c r="A1425" i="1"/>
  <c r="AK1424" i="1"/>
  <c r="J1424" i="1"/>
  <c r="B1424" i="1"/>
  <c r="A1424" i="1"/>
  <c r="AK1423" i="1"/>
  <c r="J1423" i="1"/>
  <c r="B1423" i="1"/>
  <c r="A1423" i="1"/>
  <c r="AK1422" i="1"/>
  <c r="J1422" i="1"/>
  <c r="B1422" i="1"/>
  <c r="A1422" i="1"/>
  <c r="AK1421" i="1"/>
  <c r="J1421" i="1"/>
  <c r="B1421" i="1"/>
  <c r="A1421" i="1"/>
  <c r="AK1420" i="1"/>
  <c r="J1420" i="1"/>
  <c r="B1420" i="1"/>
  <c r="A1420" i="1"/>
  <c r="AK1419" i="1"/>
  <c r="J1419" i="1"/>
  <c r="B1419" i="1"/>
  <c r="A1419" i="1"/>
  <c r="AK1418" i="1"/>
  <c r="J1418" i="1"/>
  <c r="B1418" i="1"/>
  <c r="A1418" i="1"/>
  <c r="AK1417" i="1"/>
  <c r="J1417" i="1"/>
  <c r="B1417" i="1"/>
  <c r="A1417" i="1"/>
  <c r="AK1416" i="1"/>
  <c r="J1416" i="1"/>
  <c r="B1416" i="1"/>
  <c r="A1416" i="1"/>
  <c r="AK1415" i="1"/>
  <c r="J1415" i="1"/>
  <c r="B1415" i="1"/>
  <c r="A1415" i="1"/>
  <c r="AK1414" i="1"/>
  <c r="J1414" i="1"/>
  <c r="B1414" i="1"/>
  <c r="A1414" i="1"/>
  <c r="AK1413" i="1"/>
  <c r="J1413" i="1"/>
  <c r="B1413" i="1"/>
  <c r="A1413" i="1"/>
  <c r="AK1412" i="1"/>
  <c r="J1412" i="1"/>
  <c r="B1412" i="1"/>
  <c r="A1412" i="1"/>
  <c r="AK1411" i="1"/>
  <c r="J1411" i="1"/>
  <c r="B1411" i="1"/>
  <c r="A1411" i="1"/>
  <c r="AK1410" i="1"/>
  <c r="J1410" i="1"/>
  <c r="B1410" i="1"/>
  <c r="A1410" i="1"/>
  <c r="AK1409" i="1"/>
  <c r="J1409" i="1"/>
  <c r="B1409" i="1"/>
  <c r="A1409" i="1"/>
  <c r="AK1408" i="1"/>
  <c r="J1408" i="1"/>
  <c r="B1408" i="1"/>
  <c r="A1408" i="1"/>
  <c r="AK1407" i="1"/>
  <c r="J1407" i="1"/>
  <c r="B1407" i="1"/>
  <c r="A1407" i="1"/>
  <c r="AK1406" i="1"/>
  <c r="J1406" i="1"/>
  <c r="B1406" i="1"/>
  <c r="A1406" i="1"/>
  <c r="AK1405" i="1"/>
  <c r="J1405" i="1"/>
  <c r="B1405" i="1"/>
  <c r="A1405" i="1"/>
  <c r="AK1404" i="1"/>
  <c r="J1404" i="1"/>
  <c r="B1404" i="1"/>
  <c r="A1404" i="1"/>
  <c r="AK1403" i="1"/>
  <c r="J1403" i="1"/>
  <c r="B1403" i="1"/>
  <c r="A1403" i="1"/>
  <c r="AK1402" i="1"/>
  <c r="J1402" i="1"/>
  <c r="B1402" i="1"/>
  <c r="A1402" i="1"/>
  <c r="AK1401" i="1"/>
  <c r="J1401" i="1"/>
  <c r="B1401" i="1"/>
  <c r="A1401" i="1"/>
  <c r="AK1400" i="1"/>
  <c r="J1400" i="1"/>
  <c r="B1400" i="1"/>
  <c r="A1400" i="1"/>
  <c r="AK1399" i="1"/>
  <c r="J1399" i="1"/>
  <c r="B1399" i="1"/>
  <c r="A1399" i="1"/>
  <c r="AK1398" i="1"/>
  <c r="J1398" i="1"/>
  <c r="B1398" i="1"/>
  <c r="A1398" i="1"/>
  <c r="AK1397" i="1"/>
  <c r="J1397" i="1"/>
  <c r="B1397" i="1"/>
  <c r="A1397" i="1"/>
  <c r="AK1396" i="1"/>
  <c r="J1396" i="1"/>
  <c r="B1396" i="1"/>
  <c r="A1396" i="1"/>
  <c r="AK1395" i="1"/>
  <c r="J1395" i="1"/>
  <c r="B1395" i="1"/>
  <c r="A1395" i="1"/>
  <c r="AK1394" i="1"/>
  <c r="J1394" i="1"/>
  <c r="B1394" i="1"/>
  <c r="A1394" i="1"/>
  <c r="AK1393" i="1"/>
  <c r="J1393" i="1"/>
  <c r="B1393" i="1"/>
  <c r="A1393" i="1"/>
  <c r="AK1392" i="1"/>
  <c r="J1392" i="1"/>
  <c r="B1392" i="1"/>
  <c r="A1392" i="1"/>
  <c r="AK1391" i="1"/>
  <c r="J1391" i="1"/>
  <c r="B1391" i="1"/>
  <c r="A1391" i="1"/>
  <c r="AK1390" i="1"/>
  <c r="J1390" i="1"/>
  <c r="B1390" i="1"/>
  <c r="A1390" i="1"/>
  <c r="AK1389" i="1"/>
  <c r="J1389" i="1"/>
  <c r="B1389" i="1"/>
  <c r="A1389" i="1"/>
  <c r="AK1388" i="1"/>
  <c r="J1388" i="1"/>
  <c r="B1388" i="1"/>
  <c r="A1388" i="1"/>
  <c r="AK1387" i="1"/>
  <c r="J1387" i="1"/>
  <c r="B1387" i="1"/>
  <c r="A1387" i="1"/>
  <c r="AK1386" i="1"/>
  <c r="J1386" i="1"/>
  <c r="B1386" i="1"/>
  <c r="A1386" i="1"/>
  <c r="AK1385" i="1"/>
  <c r="J1385" i="1"/>
  <c r="B1385" i="1"/>
  <c r="A1385" i="1"/>
  <c r="AK1384" i="1"/>
  <c r="J1384" i="1"/>
  <c r="B1384" i="1"/>
  <c r="A1384" i="1"/>
  <c r="AK1383" i="1"/>
  <c r="J1383" i="1"/>
  <c r="B1383" i="1"/>
  <c r="A1383" i="1"/>
  <c r="AK1382" i="1"/>
  <c r="J1382" i="1"/>
  <c r="B1382" i="1"/>
  <c r="A1382" i="1"/>
  <c r="AK1381" i="1"/>
  <c r="J1381" i="1"/>
  <c r="B1381" i="1"/>
  <c r="A1381" i="1"/>
  <c r="AK1380" i="1"/>
  <c r="J1380" i="1"/>
  <c r="B1380" i="1"/>
  <c r="A1380" i="1"/>
  <c r="AK1379" i="1"/>
  <c r="J1379" i="1"/>
  <c r="B1379" i="1"/>
  <c r="A1379" i="1"/>
  <c r="AK1378" i="1"/>
  <c r="J1378" i="1"/>
  <c r="B1378" i="1"/>
  <c r="A1378" i="1"/>
  <c r="AK1377" i="1"/>
  <c r="J1377" i="1"/>
  <c r="B1377" i="1"/>
  <c r="A1377" i="1"/>
  <c r="AK1376" i="1"/>
  <c r="J1376" i="1"/>
  <c r="B1376" i="1"/>
  <c r="A1376" i="1"/>
  <c r="AK1375" i="1"/>
  <c r="J1375" i="1"/>
  <c r="B1375" i="1"/>
  <c r="A1375" i="1"/>
  <c r="AK1374" i="1"/>
  <c r="J1374" i="1"/>
  <c r="B1374" i="1"/>
  <c r="A1374" i="1"/>
  <c r="AK1373" i="1"/>
  <c r="J1373" i="1"/>
  <c r="B1373" i="1"/>
  <c r="A1373" i="1"/>
  <c r="AK1372" i="1"/>
  <c r="J1372" i="1"/>
  <c r="B1372" i="1"/>
  <c r="A1372" i="1"/>
  <c r="AK1371" i="1"/>
  <c r="J1371" i="1"/>
  <c r="B1371" i="1"/>
  <c r="A1371" i="1"/>
  <c r="AK1370" i="1"/>
  <c r="J1370" i="1"/>
  <c r="B1370" i="1"/>
  <c r="A1370" i="1"/>
  <c r="AK1369" i="1"/>
  <c r="J1369" i="1"/>
  <c r="B1369" i="1"/>
  <c r="A1369" i="1"/>
  <c r="AK1368" i="1"/>
  <c r="J1368" i="1"/>
  <c r="B1368" i="1"/>
  <c r="A1368" i="1"/>
  <c r="AK1367" i="1"/>
  <c r="J1367" i="1"/>
  <c r="B1367" i="1"/>
  <c r="A1367" i="1"/>
  <c r="AK1366" i="1"/>
  <c r="J1366" i="1"/>
  <c r="B1366" i="1"/>
  <c r="A1366" i="1"/>
  <c r="AK1365" i="1"/>
  <c r="J1365" i="1"/>
  <c r="B1365" i="1"/>
  <c r="A1365" i="1"/>
  <c r="AK1364" i="1"/>
  <c r="J1364" i="1"/>
  <c r="B1364" i="1"/>
  <c r="A1364" i="1"/>
  <c r="AK1363" i="1"/>
  <c r="J1363" i="1"/>
  <c r="B1363" i="1"/>
  <c r="A1363" i="1"/>
  <c r="AK1362" i="1"/>
  <c r="J1362" i="1"/>
  <c r="B1362" i="1"/>
  <c r="A1362" i="1"/>
  <c r="AK1361" i="1"/>
  <c r="J1361" i="1"/>
  <c r="B1361" i="1"/>
  <c r="A1361" i="1"/>
  <c r="AK1360" i="1"/>
  <c r="J1360" i="1"/>
  <c r="B1360" i="1"/>
  <c r="A1360" i="1"/>
  <c r="AK1359" i="1"/>
  <c r="J1359" i="1"/>
  <c r="B1359" i="1"/>
  <c r="A1359" i="1"/>
  <c r="AK1358" i="1"/>
  <c r="J1358" i="1"/>
  <c r="B1358" i="1"/>
  <c r="A1358" i="1"/>
  <c r="AK1357" i="1"/>
  <c r="J1357" i="1"/>
  <c r="B1357" i="1"/>
  <c r="A1357" i="1"/>
  <c r="AK1356" i="1"/>
  <c r="J1356" i="1"/>
  <c r="B1356" i="1"/>
  <c r="A1356" i="1"/>
  <c r="AK1355" i="1"/>
  <c r="J1355" i="1"/>
  <c r="B1355" i="1"/>
  <c r="A1355" i="1"/>
  <c r="AK1354" i="1"/>
  <c r="J1354" i="1"/>
  <c r="B1354" i="1"/>
  <c r="A1354" i="1"/>
  <c r="AK1353" i="1"/>
  <c r="J1353" i="1"/>
  <c r="B1353" i="1"/>
  <c r="A1353" i="1"/>
  <c r="AK1352" i="1"/>
  <c r="J1352" i="1"/>
  <c r="B1352" i="1"/>
  <c r="A1352" i="1"/>
  <c r="AK1351" i="1"/>
  <c r="J1351" i="1"/>
  <c r="B1351" i="1"/>
  <c r="A1351" i="1"/>
  <c r="AK1350" i="1"/>
  <c r="J1350" i="1"/>
  <c r="B1350" i="1"/>
  <c r="A1350" i="1"/>
  <c r="AK1349" i="1"/>
  <c r="J1349" i="1"/>
  <c r="B1349" i="1"/>
  <c r="A1349" i="1"/>
  <c r="AK1348" i="1"/>
  <c r="J1348" i="1"/>
  <c r="B1348" i="1"/>
  <c r="A1348" i="1"/>
  <c r="AK1347" i="1"/>
  <c r="J1347" i="1"/>
  <c r="B1347" i="1"/>
  <c r="A1347" i="1"/>
  <c r="AK1346" i="1"/>
  <c r="J1346" i="1"/>
  <c r="B1346" i="1"/>
  <c r="A1346" i="1"/>
  <c r="AK1345" i="1"/>
  <c r="J1345" i="1"/>
  <c r="B1345" i="1"/>
  <c r="A1345" i="1"/>
  <c r="AK1344" i="1"/>
  <c r="J1344" i="1"/>
  <c r="B1344" i="1"/>
  <c r="A1344" i="1"/>
  <c r="AK1343" i="1"/>
  <c r="J1343" i="1"/>
  <c r="B1343" i="1"/>
  <c r="A1343" i="1"/>
  <c r="AK1342" i="1"/>
  <c r="J1342" i="1"/>
  <c r="B1342" i="1"/>
  <c r="A1342" i="1"/>
  <c r="AK1341" i="1"/>
  <c r="J1341" i="1"/>
  <c r="B1341" i="1"/>
  <c r="A1341" i="1"/>
  <c r="AK1340" i="1"/>
  <c r="J1340" i="1"/>
  <c r="B1340" i="1"/>
  <c r="A1340" i="1"/>
  <c r="AK1339" i="1"/>
  <c r="J1339" i="1"/>
  <c r="B1339" i="1"/>
  <c r="A1339" i="1"/>
  <c r="AK1338" i="1"/>
  <c r="J1338" i="1"/>
  <c r="B1338" i="1"/>
  <c r="A1338" i="1"/>
  <c r="AK1337" i="1"/>
  <c r="J1337" i="1"/>
  <c r="B1337" i="1"/>
  <c r="A1337" i="1"/>
  <c r="AK1336" i="1"/>
  <c r="J1336" i="1"/>
  <c r="B1336" i="1"/>
  <c r="A1336" i="1"/>
  <c r="AK1335" i="1"/>
  <c r="J1335" i="1"/>
  <c r="B1335" i="1"/>
  <c r="A1335" i="1"/>
  <c r="AK1334" i="1"/>
  <c r="J1334" i="1"/>
  <c r="B1334" i="1"/>
  <c r="A1334" i="1"/>
  <c r="AK1333" i="1"/>
  <c r="J1333" i="1"/>
  <c r="B1333" i="1"/>
  <c r="A1333" i="1"/>
  <c r="AK1332" i="1"/>
  <c r="J1332" i="1"/>
  <c r="B1332" i="1"/>
  <c r="A1332" i="1"/>
  <c r="AK1331" i="1"/>
  <c r="J1331" i="1"/>
  <c r="B1331" i="1"/>
  <c r="A1331" i="1"/>
  <c r="AK1330" i="1"/>
  <c r="J1330" i="1"/>
  <c r="B1330" i="1"/>
  <c r="A1330" i="1"/>
  <c r="AK1329" i="1"/>
  <c r="J1329" i="1"/>
  <c r="B1329" i="1"/>
  <c r="A1329" i="1"/>
  <c r="AK1328" i="1"/>
  <c r="J1328" i="1"/>
  <c r="B1328" i="1"/>
  <c r="A1328" i="1"/>
  <c r="AK1327" i="1"/>
  <c r="J1327" i="1"/>
  <c r="B1327" i="1"/>
  <c r="A1327" i="1"/>
  <c r="AK1326" i="1"/>
  <c r="J1326" i="1"/>
  <c r="B1326" i="1"/>
  <c r="A1326" i="1"/>
  <c r="AK1325" i="1"/>
  <c r="J1325" i="1"/>
  <c r="B1325" i="1"/>
  <c r="A1325" i="1"/>
  <c r="AK1324" i="1"/>
  <c r="J1324" i="1"/>
  <c r="B1324" i="1"/>
  <c r="A1324" i="1"/>
  <c r="AK1323" i="1"/>
  <c r="J1323" i="1"/>
  <c r="B1323" i="1"/>
  <c r="A1323" i="1"/>
  <c r="AK1322" i="1"/>
  <c r="J1322" i="1"/>
  <c r="B1322" i="1"/>
  <c r="A1322" i="1"/>
  <c r="AK1321" i="1"/>
  <c r="J1321" i="1"/>
  <c r="B1321" i="1"/>
  <c r="A1321" i="1"/>
  <c r="AK1320" i="1"/>
  <c r="J1320" i="1"/>
  <c r="B1320" i="1"/>
  <c r="A1320" i="1"/>
  <c r="AK1319" i="1"/>
  <c r="J1319" i="1"/>
  <c r="B1319" i="1"/>
  <c r="A1319" i="1"/>
  <c r="AK1318" i="1"/>
  <c r="J1318" i="1"/>
  <c r="B1318" i="1"/>
  <c r="A1318" i="1"/>
  <c r="AK1317" i="1"/>
  <c r="J1317" i="1"/>
  <c r="B1317" i="1"/>
  <c r="A1317" i="1"/>
  <c r="AK1316" i="1"/>
  <c r="J1316" i="1"/>
  <c r="B1316" i="1"/>
  <c r="A1316" i="1"/>
  <c r="AK1315" i="1"/>
  <c r="J1315" i="1"/>
  <c r="B1315" i="1"/>
  <c r="A1315" i="1"/>
  <c r="AK1314" i="1"/>
  <c r="J1314" i="1"/>
  <c r="B1314" i="1"/>
  <c r="A1314" i="1"/>
  <c r="AK1313" i="1"/>
  <c r="J1313" i="1"/>
  <c r="B1313" i="1"/>
  <c r="A1313" i="1"/>
  <c r="AK1312" i="1"/>
  <c r="J1312" i="1"/>
  <c r="B1312" i="1"/>
  <c r="A1312" i="1"/>
  <c r="AK1311" i="1"/>
  <c r="J1311" i="1"/>
  <c r="B1311" i="1"/>
  <c r="A1311" i="1"/>
  <c r="AK1310" i="1"/>
  <c r="J1310" i="1"/>
  <c r="B1310" i="1"/>
  <c r="A1310" i="1"/>
  <c r="AK1309" i="1"/>
  <c r="J1309" i="1"/>
  <c r="B1309" i="1"/>
  <c r="A1309" i="1"/>
  <c r="AK1308" i="1"/>
  <c r="J1308" i="1"/>
  <c r="B1308" i="1"/>
  <c r="A1308" i="1"/>
  <c r="AK1307" i="1"/>
  <c r="J1307" i="1"/>
  <c r="B1307" i="1"/>
  <c r="A1307" i="1"/>
  <c r="AK1306" i="1"/>
  <c r="J1306" i="1"/>
  <c r="B1306" i="1"/>
  <c r="A1306" i="1"/>
  <c r="AK1305" i="1"/>
  <c r="J1305" i="1"/>
  <c r="B1305" i="1"/>
  <c r="A1305" i="1"/>
  <c r="AK1304" i="1"/>
  <c r="J1304" i="1"/>
  <c r="B1304" i="1"/>
  <c r="A1304" i="1"/>
  <c r="AK1303" i="1"/>
  <c r="J1303" i="1"/>
  <c r="B1303" i="1"/>
  <c r="A1303" i="1"/>
  <c r="AK1302" i="1"/>
  <c r="J1302" i="1"/>
  <c r="B1302" i="1"/>
  <c r="A1302" i="1"/>
  <c r="AK1301" i="1"/>
  <c r="J1301" i="1"/>
  <c r="B1301" i="1"/>
  <c r="A1301" i="1"/>
  <c r="AK1300" i="1"/>
  <c r="J1300" i="1"/>
  <c r="B1300" i="1"/>
  <c r="A1300" i="1"/>
  <c r="AK1299" i="1"/>
  <c r="J1299" i="1"/>
  <c r="B1299" i="1"/>
  <c r="A1299" i="1"/>
  <c r="AK1298" i="1"/>
  <c r="J1298" i="1"/>
  <c r="B1298" i="1"/>
  <c r="A1298" i="1"/>
  <c r="AK1297" i="1"/>
  <c r="J1297" i="1"/>
  <c r="B1297" i="1"/>
  <c r="A1297" i="1"/>
  <c r="AK1296" i="1"/>
  <c r="J1296" i="1"/>
  <c r="B1296" i="1"/>
  <c r="A1296" i="1"/>
  <c r="AK1295" i="1"/>
  <c r="J1295" i="1"/>
  <c r="B1295" i="1"/>
  <c r="A1295" i="1"/>
  <c r="AK1294" i="1"/>
  <c r="J1294" i="1"/>
  <c r="B1294" i="1"/>
  <c r="A1294" i="1"/>
  <c r="AK1293" i="1"/>
  <c r="J1293" i="1"/>
  <c r="B1293" i="1"/>
  <c r="A1293" i="1"/>
  <c r="AK1292" i="1"/>
  <c r="J1292" i="1"/>
  <c r="B1292" i="1"/>
  <c r="A1292" i="1"/>
  <c r="AK1291" i="1"/>
  <c r="J1291" i="1"/>
  <c r="B1291" i="1"/>
  <c r="A1291" i="1"/>
  <c r="AK1290" i="1"/>
  <c r="J1290" i="1"/>
  <c r="B1290" i="1"/>
  <c r="A1290" i="1"/>
  <c r="AK1289" i="1"/>
  <c r="J1289" i="1"/>
  <c r="B1289" i="1"/>
  <c r="A1289" i="1"/>
  <c r="AK1288" i="1"/>
  <c r="J1288" i="1"/>
  <c r="B1288" i="1"/>
  <c r="A1288" i="1"/>
  <c r="AK1287" i="1"/>
  <c r="J1287" i="1"/>
  <c r="B1287" i="1"/>
  <c r="A1287" i="1"/>
  <c r="AK1286" i="1"/>
  <c r="J1286" i="1"/>
  <c r="B1286" i="1"/>
  <c r="A1286" i="1"/>
  <c r="AK1285" i="1"/>
  <c r="J1285" i="1"/>
  <c r="B1285" i="1"/>
  <c r="A1285" i="1"/>
  <c r="AK1284" i="1"/>
  <c r="J1284" i="1"/>
  <c r="B1284" i="1"/>
  <c r="A1284" i="1"/>
  <c r="AK1283" i="1"/>
  <c r="J1283" i="1"/>
  <c r="B1283" i="1"/>
  <c r="A1283" i="1"/>
  <c r="AK1282" i="1"/>
  <c r="J1282" i="1"/>
  <c r="B1282" i="1"/>
  <c r="A1282" i="1"/>
  <c r="AK1281" i="1"/>
  <c r="J1281" i="1"/>
  <c r="B1281" i="1"/>
  <c r="A1281" i="1"/>
  <c r="AK1280" i="1"/>
  <c r="J1280" i="1"/>
  <c r="B1280" i="1"/>
  <c r="A1280" i="1"/>
  <c r="AK1279" i="1"/>
  <c r="J1279" i="1"/>
  <c r="B1279" i="1"/>
  <c r="A1279" i="1"/>
  <c r="AK1278" i="1"/>
  <c r="J1278" i="1"/>
  <c r="B1278" i="1"/>
  <c r="A1278" i="1"/>
  <c r="AK1277" i="1"/>
  <c r="J1277" i="1"/>
  <c r="B1277" i="1"/>
  <c r="A1277" i="1"/>
  <c r="AK1276" i="1"/>
  <c r="J1276" i="1"/>
  <c r="B1276" i="1"/>
  <c r="A1276" i="1"/>
  <c r="AK1275" i="1"/>
  <c r="J1275" i="1"/>
  <c r="B1275" i="1"/>
  <c r="A1275" i="1"/>
  <c r="AK1274" i="1"/>
  <c r="J1274" i="1"/>
  <c r="B1274" i="1"/>
  <c r="A1274" i="1"/>
  <c r="AK1273" i="1"/>
  <c r="J1273" i="1"/>
  <c r="B1273" i="1"/>
  <c r="A1273" i="1"/>
  <c r="AK1272" i="1"/>
  <c r="J1272" i="1"/>
  <c r="B1272" i="1"/>
  <c r="A1272" i="1"/>
  <c r="AK1271" i="1"/>
  <c r="J1271" i="1"/>
  <c r="B1271" i="1"/>
  <c r="A1271" i="1"/>
  <c r="AK1270" i="1"/>
  <c r="J1270" i="1"/>
  <c r="B1270" i="1"/>
  <c r="A1270" i="1"/>
  <c r="AK1269" i="1"/>
  <c r="J1269" i="1"/>
  <c r="B1269" i="1"/>
  <c r="A1269" i="1"/>
  <c r="AK1268" i="1"/>
  <c r="J1268" i="1"/>
  <c r="B1268" i="1"/>
  <c r="A1268" i="1"/>
  <c r="AK1267" i="1"/>
  <c r="J1267" i="1"/>
  <c r="B1267" i="1"/>
  <c r="A1267" i="1"/>
  <c r="AK1266" i="1"/>
  <c r="J1266" i="1"/>
  <c r="B1266" i="1"/>
  <c r="A1266" i="1"/>
  <c r="AK1265" i="1"/>
  <c r="J1265" i="1"/>
  <c r="B1265" i="1"/>
  <c r="A1265" i="1"/>
  <c r="AK1264" i="1"/>
  <c r="J1264" i="1"/>
  <c r="B1264" i="1"/>
  <c r="A1264" i="1"/>
  <c r="AK1263" i="1"/>
  <c r="J1263" i="1"/>
  <c r="B1263" i="1"/>
  <c r="A1263" i="1"/>
  <c r="AK1262" i="1"/>
  <c r="J1262" i="1"/>
  <c r="B1262" i="1"/>
  <c r="A1262" i="1"/>
  <c r="AK1261" i="1"/>
  <c r="J1261" i="1"/>
  <c r="B1261" i="1"/>
  <c r="A1261" i="1"/>
  <c r="AK1260" i="1"/>
  <c r="J1260" i="1"/>
  <c r="B1260" i="1"/>
  <c r="A1260" i="1"/>
  <c r="AK1259" i="1"/>
  <c r="J1259" i="1"/>
  <c r="B1259" i="1"/>
  <c r="A1259" i="1"/>
  <c r="AK1258" i="1"/>
  <c r="J1258" i="1"/>
  <c r="B1258" i="1"/>
  <c r="A1258" i="1"/>
  <c r="AK1257" i="1"/>
  <c r="J1257" i="1"/>
  <c r="B1257" i="1"/>
  <c r="A1257" i="1"/>
  <c r="AK1256" i="1"/>
  <c r="J1256" i="1"/>
  <c r="B1256" i="1"/>
  <c r="A1256" i="1"/>
  <c r="AK1255" i="1"/>
  <c r="J1255" i="1"/>
  <c r="B1255" i="1"/>
  <c r="A1255" i="1"/>
  <c r="AK1254" i="1"/>
  <c r="J1254" i="1"/>
  <c r="B1254" i="1"/>
  <c r="A1254" i="1"/>
  <c r="AK1253" i="1"/>
  <c r="J1253" i="1"/>
  <c r="B1253" i="1"/>
  <c r="A1253" i="1"/>
  <c r="AK1252" i="1"/>
  <c r="J1252" i="1"/>
  <c r="B1252" i="1"/>
  <c r="A1252" i="1"/>
  <c r="AK1251" i="1"/>
  <c r="J1251" i="1"/>
  <c r="B1251" i="1"/>
  <c r="A1251" i="1"/>
  <c r="AK1250" i="1"/>
  <c r="J1250" i="1"/>
  <c r="B1250" i="1"/>
  <c r="A1250" i="1"/>
  <c r="AK1249" i="1"/>
  <c r="J1249" i="1"/>
  <c r="B1249" i="1"/>
  <c r="A1249" i="1"/>
  <c r="AK1248" i="1"/>
  <c r="J1248" i="1"/>
  <c r="B1248" i="1"/>
  <c r="A1248" i="1"/>
  <c r="AK1247" i="1"/>
  <c r="J1247" i="1"/>
  <c r="B1247" i="1"/>
  <c r="A1247" i="1"/>
  <c r="AK1246" i="1"/>
  <c r="J1246" i="1"/>
  <c r="B1246" i="1"/>
  <c r="A1246" i="1"/>
  <c r="AK1245" i="1"/>
  <c r="J1245" i="1"/>
  <c r="B1245" i="1"/>
  <c r="A1245" i="1"/>
  <c r="AK1244" i="1"/>
  <c r="J1244" i="1"/>
  <c r="B1244" i="1"/>
  <c r="A1244" i="1"/>
  <c r="AK1243" i="1"/>
  <c r="J1243" i="1"/>
  <c r="B1243" i="1"/>
  <c r="A1243" i="1"/>
  <c r="AK1242" i="1"/>
  <c r="J1242" i="1"/>
  <c r="B1242" i="1"/>
  <c r="A1242" i="1"/>
  <c r="AK1241" i="1"/>
  <c r="J1241" i="1"/>
  <c r="B1241" i="1"/>
  <c r="A1241" i="1"/>
  <c r="AK1240" i="1"/>
  <c r="J1240" i="1"/>
  <c r="B1240" i="1"/>
  <c r="A1240" i="1"/>
  <c r="AK1239" i="1"/>
  <c r="J1239" i="1"/>
  <c r="B1239" i="1"/>
  <c r="A1239" i="1"/>
  <c r="AK1238" i="1"/>
  <c r="J1238" i="1"/>
  <c r="B1238" i="1"/>
  <c r="A1238" i="1"/>
  <c r="AK1237" i="1"/>
  <c r="J1237" i="1"/>
  <c r="B1237" i="1"/>
  <c r="A1237" i="1"/>
  <c r="AK1236" i="1"/>
  <c r="J1236" i="1"/>
  <c r="B1236" i="1"/>
  <c r="A1236" i="1"/>
  <c r="AK1235" i="1"/>
  <c r="J1235" i="1"/>
  <c r="B1235" i="1"/>
  <c r="A1235" i="1"/>
  <c r="AK1234" i="1"/>
  <c r="J1234" i="1"/>
  <c r="B1234" i="1"/>
  <c r="A1234" i="1"/>
  <c r="AK1233" i="1"/>
  <c r="J1233" i="1"/>
  <c r="B1233" i="1"/>
  <c r="A1233" i="1"/>
  <c r="AK1232" i="1"/>
  <c r="J1232" i="1"/>
  <c r="B1232" i="1"/>
  <c r="A1232" i="1"/>
  <c r="AK1231" i="1"/>
  <c r="J1231" i="1"/>
  <c r="B1231" i="1"/>
  <c r="A1231" i="1"/>
  <c r="AK1230" i="1"/>
  <c r="J1230" i="1"/>
  <c r="B1230" i="1"/>
  <c r="A1230" i="1"/>
  <c r="AK1229" i="1"/>
  <c r="J1229" i="1"/>
  <c r="B1229" i="1"/>
  <c r="A1229" i="1"/>
  <c r="AK1228" i="1"/>
  <c r="J1228" i="1"/>
  <c r="B1228" i="1"/>
  <c r="A1228" i="1"/>
  <c r="AK1227" i="1"/>
  <c r="J1227" i="1"/>
  <c r="B1227" i="1"/>
  <c r="A1227" i="1"/>
  <c r="AK1226" i="1"/>
  <c r="J1226" i="1"/>
  <c r="B1226" i="1"/>
  <c r="A1226" i="1"/>
  <c r="AK1225" i="1"/>
  <c r="J1225" i="1"/>
  <c r="B1225" i="1"/>
  <c r="A1225" i="1"/>
  <c r="AK1224" i="1"/>
  <c r="J1224" i="1"/>
  <c r="B1224" i="1"/>
  <c r="A1224" i="1"/>
  <c r="AK1223" i="1"/>
  <c r="J1223" i="1"/>
  <c r="B1223" i="1"/>
  <c r="A1223" i="1"/>
  <c r="AK1222" i="1"/>
  <c r="J1222" i="1"/>
  <c r="B1222" i="1"/>
  <c r="A1222" i="1"/>
  <c r="AK1221" i="1"/>
  <c r="J1221" i="1"/>
  <c r="B1221" i="1"/>
  <c r="A1221" i="1"/>
  <c r="AK1220" i="1"/>
  <c r="J1220" i="1"/>
  <c r="B1220" i="1"/>
  <c r="A1220" i="1"/>
  <c r="AK1219" i="1"/>
  <c r="J1219" i="1"/>
  <c r="B1219" i="1"/>
  <c r="A1219" i="1"/>
  <c r="AK1218" i="1"/>
  <c r="J1218" i="1"/>
  <c r="B1218" i="1"/>
  <c r="A1218" i="1"/>
  <c r="AK1217" i="1"/>
  <c r="J1217" i="1"/>
  <c r="B1217" i="1"/>
  <c r="A1217" i="1"/>
  <c r="AK1216" i="1"/>
  <c r="J1216" i="1"/>
  <c r="B1216" i="1"/>
  <c r="A1216" i="1"/>
  <c r="AK1215" i="1"/>
  <c r="J1215" i="1"/>
  <c r="B1215" i="1"/>
  <c r="A1215" i="1"/>
  <c r="AK1214" i="1"/>
  <c r="J1214" i="1"/>
  <c r="B1214" i="1"/>
  <c r="A1214" i="1"/>
  <c r="AK1213" i="1"/>
  <c r="J1213" i="1"/>
  <c r="B1213" i="1"/>
  <c r="A1213" i="1"/>
  <c r="AK1212" i="1"/>
  <c r="J1212" i="1"/>
  <c r="B1212" i="1"/>
  <c r="A1212" i="1"/>
  <c r="AK1211" i="1"/>
  <c r="J1211" i="1"/>
  <c r="B1211" i="1"/>
  <c r="A1211" i="1"/>
  <c r="AK1210" i="1"/>
  <c r="J1210" i="1"/>
  <c r="B1210" i="1"/>
  <c r="A1210" i="1"/>
  <c r="AK1209" i="1"/>
  <c r="J1209" i="1"/>
  <c r="B1209" i="1"/>
  <c r="A1209" i="1"/>
  <c r="AK1208" i="1"/>
  <c r="J1208" i="1"/>
  <c r="B1208" i="1"/>
  <c r="A1208" i="1"/>
  <c r="AK1207" i="1"/>
  <c r="J1207" i="1"/>
  <c r="B1207" i="1"/>
  <c r="A1207" i="1"/>
  <c r="AK1206" i="1"/>
  <c r="J1206" i="1"/>
  <c r="B1206" i="1"/>
  <c r="A1206" i="1"/>
  <c r="AK1205" i="1"/>
  <c r="J1205" i="1"/>
  <c r="B1205" i="1"/>
  <c r="A1205" i="1"/>
  <c r="AK1204" i="1"/>
  <c r="J1204" i="1"/>
  <c r="B1204" i="1"/>
  <c r="A1204" i="1"/>
  <c r="AK1203" i="1"/>
  <c r="J1203" i="1"/>
  <c r="B1203" i="1"/>
  <c r="A1203" i="1"/>
  <c r="AK1202" i="1"/>
  <c r="J1202" i="1"/>
  <c r="B1202" i="1"/>
  <c r="A1202" i="1"/>
  <c r="AK1201" i="1"/>
  <c r="J1201" i="1"/>
  <c r="B1201" i="1"/>
  <c r="A1201" i="1"/>
  <c r="AK1200" i="1"/>
  <c r="J1200" i="1"/>
  <c r="B1200" i="1"/>
  <c r="A1200" i="1"/>
  <c r="AK1199" i="1"/>
  <c r="J1199" i="1"/>
  <c r="B1199" i="1"/>
  <c r="A1199" i="1"/>
  <c r="AK1198" i="1"/>
  <c r="J1198" i="1"/>
  <c r="B1198" i="1"/>
  <c r="A1198" i="1"/>
  <c r="AK1197" i="1"/>
  <c r="J1197" i="1"/>
  <c r="B1197" i="1"/>
  <c r="A1197" i="1"/>
  <c r="AK1196" i="1"/>
  <c r="J1196" i="1"/>
  <c r="B1196" i="1"/>
  <c r="A1196" i="1"/>
  <c r="AK1195" i="1"/>
  <c r="J1195" i="1"/>
  <c r="B1195" i="1"/>
  <c r="A1195" i="1"/>
  <c r="AK1194" i="1"/>
  <c r="J1194" i="1"/>
  <c r="B1194" i="1"/>
  <c r="A1194" i="1"/>
  <c r="AK1193" i="1"/>
  <c r="J1193" i="1"/>
  <c r="B1193" i="1"/>
  <c r="A1193" i="1"/>
  <c r="AK1192" i="1"/>
  <c r="J1192" i="1"/>
  <c r="B1192" i="1"/>
  <c r="A1192" i="1"/>
  <c r="AK1191" i="1"/>
  <c r="J1191" i="1"/>
  <c r="B1191" i="1"/>
  <c r="A1191" i="1"/>
  <c r="AK1190" i="1"/>
  <c r="J1190" i="1"/>
  <c r="B1190" i="1"/>
  <c r="A1190" i="1"/>
  <c r="AK1189" i="1"/>
  <c r="J1189" i="1"/>
  <c r="B1189" i="1"/>
  <c r="A1189" i="1"/>
  <c r="AK1188" i="1"/>
  <c r="J1188" i="1"/>
  <c r="B1188" i="1"/>
  <c r="A1188" i="1"/>
  <c r="AK1187" i="1"/>
  <c r="J1187" i="1"/>
  <c r="B1187" i="1"/>
  <c r="A1187" i="1"/>
  <c r="AK1186" i="1"/>
  <c r="J1186" i="1"/>
  <c r="B1186" i="1"/>
  <c r="A1186" i="1"/>
  <c r="AK1185" i="1"/>
  <c r="J1185" i="1"/>
  <c r="B1185" i="1"/>
  <c r="A1185" i="1"/>
  <c r="AK1184" i="1"/>
  <c r="J1184" i="1"/>
  <c r="B1184" i="1"/>
  <c r="A1184" i="1"/>
  <c r="AK1183" i="1"/>
  <c r="J1183" i="1"/>
  <c r="B1183" i="1"/>
  <c r="A1183" i="1"/>
  <c r="AK1182" i="1"/>
  <c r="J1182" i="1"/>
  <c r="B1182" i="1"/>
  <c r="A1182" i="1"/>
  <c r="AK1181" i="1"/>
  <c r="J1181" i="1"/>
  <c r="B1181" i="1"/>
  <c r="A1181" i="1"/>
  <c r="AK1180" i="1"/>
  <c r="J1180" i="1"/>
  <c r="B1180" i="1"/>
  <c r="A1180" i="1"/>
  <c r="AK1179" i="1"/>
  <c r="J1179" i="1"/>
  <c r="B1179" i="1"/>
  <c r="A1179" i="1"/>
  <c r="AK1178" i="1"/>
  <c r="J1178" i="1"/>
  <c r="B1178" i="1"/>
  <c r="A1178" i="1"/>
  <c r="AK1177" i="1"/>
  <c r="J1177" i="1"/>
  <c r="B1177" i="1"/>
  <c r="A1177" i="1"/>
  <c r="AK1176" i="1"/>
  <c r="J1176" i="1"/>
  <c r="B1176" i="1"/>
  <c r="A1176" i="1"/>
  <c r="AK1175" i="1"/>
  <c r="J1175" i="1"/>
  <c r="B1175" i="1"/>
  <c r="A1175" i="1"/>
  <c r="AK1174" i="1"/>
  <c r="J1174" i="1"/>
  <c r="B1174" i="1"/>
  <c r="A1174" i="1"/>
  <c r="AK1173" i="1"/>
  <c r="J1173" i="1"/>
  <c r="B1173" i="1"/>
  <c r="A1173" i="1"/>
  <c r="AK1172" i="1"/>
  <c r="J1172" i="1"/>
  <c r="B1172" i="1"/>
  <c r="A1172" i="1"/>
  <c r="AK1171" i="1"/>
  <c r="J1171" i="1"/>
  <c r="B1171" i="1"/>
  <c r="A1171" i="1"/>
  <c r="AK1170" i="1"/>
  <c r="J1170" i="1"/>
  <c r="B1170" i="1"/>
  <c r="A1170" i="1"/>
  <c r="AK1169" i="1"/>
  <c r="J1169" i="1"/>
  <c r="B1169" i="1"/>
  <c r="A1169" i="1"/>
  <c r="AK1168" i="1"/>
  <c r="J1168" i="1"/>
  <c r="B1168" i="1"/>
  <c r="A1168" i="1"/>
  <c r="AK1167" i="1"/>
  <c r="J1167" i="1"/>
  <c r="B1167" i="1"/>
  <c r="A1167" i="1"/>
  <c r="AK1166" i="1"/>
  <c r="J1166" i="1"/>
  <c r="B1166" i="1"/>
  <c r="A1166" i="1"/>
  <c r="AK1165" i="1"/>
  <c r="J1165" i="1"/>
  <c r="B1165" i="1"/>
  <c r="A1165" i="1"/>
  <c r="AK1164" i="1"/>
  <c r="J1164" i="1"/>
  <c r="B1164" i="1"/>
  <c r="A1164" i="1"/>
  <c r="AK1163" i="1"/>
  <c r="J1163" i="1"/>
  <c r="B1163" i="1"/>
  <c r="A1163" i="1"/>
  <c r="AK1162" i="1"/>
  <c r="J1162" i="1"/>
  <c r="B1162" i="1"/>
  <c r="A1162" i="1"/>
  <c r="AK1161" i="1"/>
  <c r="J1161" i="1"/>
  <c r="B1161" i="1"/>
  <c r="A1161" i="1"/>
  <c r="AK1160" i="1"/>
  <c r="J1160" i="1"/>
  <c r="B1160" i="1"/>
  <c r="A1160" i="1"/>
  <c r="AK1159" i="1"/>
  <c r="J1159" i="1"/>
  <c r="B1159" i="1"/>
  <c r="A1159" i="1"/>
  <c r="AK1158" i="1"/>
  <c r="J1158" i="1"/>
  <c r="B1158" i="1"/>
  <c r="A1158" i="1"/>
  <c r="AK1157" i="1"/>
  <c r="J1157" i="1"/>
  <c r="B1157" i="1"/>
  <c r="A1157" i="1"/>
  <c r="AK1156" i="1"/>
  <c r="J1156" i="1"/>
  <c r="B1156" i="1"/>
  <c r="A1156" i="1"/>
  <c r="AK1155" i="1"/>
  <c r="J1155" i="1"/>
  <c r="B1155" i="1"/>
  <c r="A1155" i="1"/>
  <c r="AK1154" i="1"/>
  <c r="J1154" i="1"/>
  <c r="B1154" i="1"/>
  <c r="A1154" i="1"/>
  <c r="AK1153" i="1"/>
  <c r="J1153" i="1"/>
  <c r="B1153" i="1"/>
  <c r="A1153" i="1"/>
  <c r="AK1152" i="1"/>
  <c r="J1152" i="1"/>
  <c r="B1152" i="1"/>
  <c r="A1152" i="1"/>
  <c r="AK1151" i="1"/>
  <c r="J1151" i="1"/>
  <c r="B1151" i="1"/>
  <c r="A1151" i="1"/>
  <c r="AK1150" i="1"/>
  <c r="J1150" i="1"/>
  <c r="B1150" i="1"/>
  <c r="A1150" i="1"/>
  <c r="AK1149" i="1"/>
  <c r="J1149" i="1"/>
  <c r="B1149" i="1"/>
  <c r="A1149" i="1"/>
  <c r="AK1148" i="1"/>
  <c r="J1148" i="1"/>
  <c r="B1148" i="1"/>
  <c r="A1148" i="1"/>
  <c r="AK1147" i="1"/>
  <c r="J1147" i="1"/>
  <c r="B1147" i="1"/>
  <c r="A1147" i="1"/>
  <c r="AK1146" i="1"/>
  <c r="J1146" i="1"/>
  <c r="B1146" i="1"/>
  <c r="A1146" i="1"/>
  <c r="AK1145" i="1"/>
  <c r="J1145" i="1"/>
  <c r="B1145" i="1"/>
  <c r="A1145" i="1"/>
  <c r="AK1144" i="1"/>
  <c r="J1144" i="1"/>
  <c r="B1144" i="1"/>
  <c r="A1144" i="1"/>
  <c r="AK1143" i="1"/>
  <c r="J1143" i="1"/>
  <c r="B1143" i="1"/>
  <c r="A1143" i="1"/>
  <c r="AK1142" i="1"/>
  <c r="J1142" i="1"/>
  <c r="B1142" i="1"/>
  <c r="A1142" i="1"/>
  <c r="AK1141" i="1"/>
  <c r="J1141" i="1"/>
  <c r="B1141" i="1"/>
  <c r="A1141" i="1"/>
  <c r="AK1140" i="1"/>
  <c r="J1140" i="1"/>
  <c r="B1140" i="1"/>
  <c r="A1140" i="1"/>
  <c r="AK1139" i="1"/>
  <c r="J1139" i="1"/>
  <c r="B1139" i="1"/>
  <c r="A1139" i="1"/>
  <c r="AK1138" i="1"/>
  <c r="J1138" i="1"/>
  <c r="B1138" i="1"/>
  <c r="A1138" i="1"/>
  <c r="AK1137" i="1"/>
  <c r="J1137" i="1"/>
  <c r="B1137" i="1"/>
  <c r="A1137" i="1"/>
  <c r="AK1136" i="1"/>
  <c r="J1136" i="1"/>
  <c r="B1136" i="1"/>
  <c r="A1136" i="1"/>
  <c r="AK1135" i="1"/>
  <c r="J1135" i="1"/>
  <c r="B1135" i="1"/>
  <c r="A1135" i="1"/>
  <c r="AK1134" i="1"/>
  <c r="J1134" i="1"/>
  <c r="B1134" i="1"/>
  <c r="A1134" i="1"/>
  <c r="AK1133" i="1"/>
  <c r="J1133" i="1"/>
  <c r="B1133" i="1"/>
  <c r="A1133" i="1"/>
  <c r="AK1132" i="1"/>
  <c r="J1132" i="1"/>
  <c r="B1132" i="1"/>
  <c r="A1132" i="1"/>
  <c r="AK1131" i="1"/>
  <c r="J1131" i="1"/>
  <c r="B1131" i="1"/>
  <c r="A1131" i="1"/>
  <c r="AK1130" i="1"/>
  <c r="J1130" i="1"/>
  <c r="B1130" i="1"/>
  <c r="A1130" i="1"/>
  <c r="AK1129" i="1"/>
  <c r="J1129" i="1"/>
  <c r="B1129" i="1"/>
  <c r="A1129" i="1"/>
  <c r="AK1128" i="1"/>
  <c r="J1128" i="1"/>
  <c r="B1128" i="1"/>
  <c r="A1128" i="1"/>
  <c r="AK1127" i="1"/>
  <c r="J1127" i="1"/>
  <c r="B1127" i="1"/>
  <c r="A1127" i="1"/>
  <c r="AK1126" i="1"/>
  <c r="J1126" i="1"/>
  <c r="B1126" i="1"/>
  <c r="A1126" i="1"/>
  <c r="AK1125" i="1"/>
  <c r="J1125" i="1"/>
  <c r="B1125" i="1"/>
  <c r="A1125" i="1"/>
  <c r="AK1124" i="1"/>
  <c r="J1124" i="1"/>
  <c r="B1124" i="1"/>
  <c r="A1124" i="1"/>
  <c r="AK1123" i="1"/>
  <c r="J1123" i="1"/>
  <c r="B1123" i="1"/>
  <c r="A1123" i="1"/>
  <c r="AK1122" i="1"/>
  <c r="J1122" i="1"/>
  <c r="B1122" i="1"/>
  <c r="A1122" i="1"/>
  <c r="AK1121" i="1"/>
  <c r="J1121" i="1"/>
  <c r="B1121" i="1"/>
  <c r="A1121" i="1"/>
  <c r="AK1120" i="1"/>
  <c r="J1120" i="1"/>
  <c r="B1120" i="1"/>
  <c r="A1120" i="1"/>
  <c r="AK1119" i="1"/>
  <c r="J1119" i="1"/>
  <c r="B1119" i="1"/>
  <c r="A1119" i="1"/>
  <c r="AK1118" i="1"/>
  <c r="J1118" i="1"/>
  <c r="B1118" i="1"/>
  <c r="A1118" i="1"/>
  <c r="AK1117" i="1"/>
  <c r="J1117" i="1"/>
  <c r="B1117" i="1"/>
  <c r="A1117" i="1"/>
  <c r="AK1116" i="1"/>
  <c r="J1116" i="1"/>
  <c r="B1116" i="1"/>
  <c r="A1116" i="1"/>
  <c r="AK1115" i="1"/>
  <c r="J1115" i="1"/>
  <c r="B1115" i="1"/>
  <c r="A1115" i="1"/>
  <c r="AK1114" i="1"/>
  <c r="J1114" i="1"/>
  <c r="B1114" i="1"/>
  <c r="A1114" i="1"/>
  <c r="AK1113" i="1"/>
  <c r="J1113" i="1"/>
  <c r="B1113" i="1"/>
  <c r="A1113" i="1"/>
  <c r="AK1112" i="1"/>
  <c r="J1112" i="1"/>
  <c r="B1112" i="1"/>
  <c r="A1112" i="1"/>
  <c r="AK1111" i="1"/>
  <c r="J1111" i="1"/>
  <c r="B1111" i="1"/>
  <c r="A1111" i="1"/>
  <c r="AK1110" i="1"/>
  <c r="J1110" i="1"/>
  <c r="B1110" i="1"/>
  <c r="A1110" i="1"/>
  <c r="AK1109" i="1"/>
  <c r="J1109" i="1"/>
  <c r="B1109" i="1"/>
  <c r="A1109" i="1"/>
  <c r="AK1108" i="1"/>
  <c r="J1108" i="1"/>
  <c r="B1108" i="1"/>
  <c r="A1108" i="1"/>
  <c r="AK1107" i="1"/>
  <c r="J1107" i="1"/>
  <c r="B1107" i="1"/>
  <c r="A1107" i="1"/>
  <c r="AK1106" i="1"/>
  <c r="J1106" i="1"/>
  <c r="B1106" i="1"/>
  <c r="A1106" i="1"/>
  <c r="AK1105" i="1"/>
  <c r="J1105" i="1"/>
  <c r="B1105" i="1"/>
  <c r="A1105" i="1"/>
  <c r="AK1104" i="1"/>
  <c r="J1104" i="1"/>
  <c r="B1104" i="1"/>
  <c r="A1104" i="1"/>
  <c r="AK1103" i="1"/>
  <c r="J1103" i="1"/>
  <c r="B1103" i="1"/>
  <c r="A1103" i="1"/>
  <c r="AK1102" i="1"/>
  <c r="J1102" i="1"/>
  <c r="B1102" i="1"/>
  <c r="A1102" i="1"/>
  <c r="AK1101" i="1"/>
  <c r="J1101" i="1"/>
  <c r="B1101" i="1"/>
  <c r="A1101" i="1"/>
  <c r="AK1100" i="1"/>
  <c r="J1100" i="1"/>
  <c r="B1100" i="1"/>
  <c r="A1100" i="1"/>
  <c r="AK1099" i="1"/>
  <c r="J1099" i="1"/>
  <c r="B1099" i="1"/>
  <c r="A1099" i="1"/>
  <c r="AK1098" i="1"/>
  <c r="J1098" i="1"/>
  <c r="B1098" i="1"/>
  <c r="A1098" i="1"/>
  <c r="AK1097" i="1"/>
  <c r="J1097" i="1"/>
  <c r="B1097" i="1"/>
  <c r="A1097" i="1"/>
  <c r="AK1096" i="1"/>
  <c r="J1096" i="1"/>
  <c r="B1096" i="1"/>
  <c r="A1096" i="1"/>
  <c r="AK1095" i="1"/>
  <c r="J1095" i="1"/>
  <c r="B1095" i="1"/>
  <c r="A1095" i="1"/>
  <c r="AK1094" i="1"/>
  <c r="J1094" i="1"/>
  <c r="B1094" i="1"/>
  <c r="A1094" i="1"/>
  <c r="AK1093" i="1"/>
  <c r="J1093" i="1"/>
  <c r="B1093" i="1"/>
  <c r="A1093" i="1"/>
  <c r="AK1092" i="1"/>
  <c r="J1092" i="1"/>
  <c r="B1092" i="1"/>
  <c r="A1092" i="1"/>
  <c r="AK1091" i="1"/>
  <c r="J1091" i="1"/>
  <c r="B1091" i="1"/>
  <c r="A1091" i="1"/>
  <c r="AK1090" i="1"/>
  <c r="J1090" i="1"/>
  <c r="B1090" i="1"/>
  <c r="A1090" i="1"/>
  <c r="AK1089" i="1"/>
  <c r="J1089" i="1"/>
  <c r="B1089" i="1"/>
  <c r="A1089" i="1"/>
  <c r="AK1088" i="1"/>
  <c r="J1088" i="1"/>
  <c r="B1088" i="1"/>
  <c r="A1088" i="1"/>
  <c r="AK1087" i="1"/>
  <c r="J1087" i="1"/>
  <c r="B1087" i="1"/>
  <c r="A1087" i="1"/>
  <c r="AK1086" i="1"/>
  <c r="J1086" i="1"/>
  <c r="B1086" i="1"/>
  <c r="A1086" i="1"/>
  <c r="AK1085" i="1"/>
  <c r="J1085" i="1"/>
  <c r="B1085" i="1"/>
  <c r="A1085" i="1"/>
  <c r="AK1084" i="1"/>
  <c r="J1084" i="1"/>
  <c r="B1084" i="1"/>
  <c r="A1084" i="1"/>
  <c r="AK1083" i="1"/>
  <c r="J1083" i="1"/>
  <c r="B1083" i="1"/>
  <c r="A1083" i="1"/>
  <c r="AK1082" i="1"/>
  <c r="J1082" i="1"/>
  <c r="B1082" i="1"/>
  <c r="A1082" i="1"/>
  <c r="AK1081" i="1"/>
  <c r="J1081" i="1"/>
  <c r="B1081" i="1"/>
  <c r="A1081" i="1"/>
  <c r="AK1080" i="1"/>
  <c r="J1080" i="1"/>
  <c r="B1080" i="1"/>
  <c r="A1080" i="1"/>
  <c r="AK1079" i="1"/>
  <c r="J1079" i="1"/>
  <c r="B1079" i="1"/>
  <c r="A1079" i="1"/>
  <c r="AK1078" i="1"/>
  <c r="J1078" i="1"/>
  <c r="B1078" i="1"/>
  <c r="A1078" i="1"/>
  <c r="AK1077" i="1"/>
  <c r="J1077" i="1"/>
  <c r="B1077" i="1"/>
  <c r="A1077" i="1"/>
  <c r="AK1076" i="1"/>
  <c r="J1076" i="1"/>
  <c r="B1076" i="1"/>
  <c r="A1076" i="1"/>
  <c r="AK1075" i="1"/>
  <c r="J1075" i="1"/>
  <c r="B1075" i="1"/>
  <c r="A1075" i="1"/>
  <c r="AK1074" i="1"/>
  <c r="J1074" i="1"/>
  <c r="B1074" i="1"/>
  <c r="A1074" i="1"/>
  <c r="AK1073" i="1"/>
  <c r="J1073" i="1"/>
  <c r="B1073" i="1"/>
  <c r="A1073" i="1"/>
  <c r="AK1072" i="1"/>
  <c r="J1072" i="1"/>
  <c r="B1072" i="1"/>
  <c r="A1072" i="1"/>
  <c r="AK1071" i="1"/>
  <c r="J1071" i="1"/>
  <c r="B1071" i="1"/>
  <c r="A1071" i="1"/>
  <c r="AK1070" i="1"/>
  <c r="J1070" i="1"/>
  <c r="B1070" i="1"/>
  <c r="A1070" i="1"/>
  <c r="AK1069" i="1"/>
  <c r="J1069" i="1"/>
  <c r="B1069" i="1"/>
  <c r="A1069" i="1"/>
  <c r="AK1068" i="1"/>
  <c r="J1068" i="1"/>
  <c r="B1068" i="1"/>
  <c r="A1068" i="1"/>
  <c r="AK1067" i="1"/>
  <c r="J1067" i="1"/>
  <c r="B1067" i="1"/>
  <c r="A1067" i="1"/>
  <c r="AK1066" i="1"/>
  <c r="J1066" i="1"/>
  <c r="B1066" i="1"/>
  <c r="A1066" i="1"/>
  <c r="AK1065" i="1"/>
  <c r="J1065" i="1"/>
  <c r="B1065" i="1"/>
  <c r="A1065" i="1"/>
  <c r="AK1064" i="1"/>
  <c r="J1064" i="1"/>
  <c r="B1064" i="1"/>
  <c r="A1064" i="1"/>
  <c r="AK1063" i="1"/>
  <c r="J1063" i="1"/>
  <c r="B1063" i="1"/>
  <c r="A1063" i="1"/>
  <c r="AK1062" i="1"/>
  <c r="J1062" i="1"/>
  <c r="B1062" i="1"/>
  <c r="A1062" i="1"/>
  <c r="AK1061" i="1"/>
  <c r="J1061" i="1"/>
  <c r="B1061" i="1"/>
  <c r="A1061" i="1"/>
  <c r="AK1060" i="1"/>
  <c r="J1060" i="1"/>
  <c r="B1060" i="1"/>
  <c r="A1060" i="1"/>
  <c r="AK1059" i="1"/>
  <c r="J1059" i="1"/>
  <c r="B1059" i="1"/>
  <c r="A1059" i="1"/>
  <c r="AK1058" i="1"/>
  <c r="J1058" i="1"/>
  <c r="B1058" i="1"/>
  <c r="A1058" i="1"/>
  <c r="AK1057" i="1"/>
  <c r="J1057" i="1"/>
  <c r="B1057" i="1"/>
  <c r="A1057" i="1"/>
  <c r="AK1056" i="1"/>
  <c r="J1056" i="1"/>
  <c r="B1056" i="1"/>
  <c r="A1056" i="1"/>
  <c r="AK1055" i="1"/>
  <c r="J1055" i="1"/>
  <c r="B1055" i="1"/>
  <c r="A1055" i="1"/>
  <c r="AK1054" i="1"/>
  <c r="J1054" i="1"/>
  <c r="B1054" i="1"/>
  <c r="A1054" i="1"/>
  <c r="AK1053" i="1"/>
  <c r="J1053" i="1"/>
  <c r="B1053" i="1"/>
  <c r="A1053" i="1"/>
  <c r="AK1052" i="1"/>
  <c r="J1052" i="1"/>
  <c r="B1052" i="1"/>
  <c r="A1052" i="1"/>
  <c r="AK1051" i="1"/>
  <c r="J1051" i="1"/>
  <c r="B1051" i="1"/>
  <c r="A1051" i="1"/>
  <c r="AK1050" i="1"/>
  <c r="J1050" i="1"/>
  <c r="B1050" i="1"/>
  <c r="A1050" i="1"/>
  <c r="AK1049" i="1"/>
  <c r="J1049" i="1"/>
  <c r="B1049" i="1"/>
  <c r="A1049" i="1"/>
  <c r="AK1048" i="1"/>
  <c r="J1048" i="1"/>
  <c r="B1048" i="1"/>
  <c r="A1048" i="1"/>
  <c r="AK1047" i="1"/>
  <c r="J1047" i="1"/>
  <c r="B1047" i="1"/>
  <c r="A1047" i="1"/>
  <c r="AK1046" i="1"/>
  <c r="J1046" i="1"/>
  <c r="B1046" i="1"/>
  <c r="A1046" i="1"/>
  <c r="AK1045" i="1"/>
  <c r="J1045" i="1"/>
  <c r="B1045" i="1"/>
  <c r="A1045" i="1"/>
  <c r="AK1044" i="1"/>
  <c r="J1044" i="1"/>
  <c r="B1044" i="1"/>
  <c r="A1044" i="1"/>
  <c r="AK1043" i="1"/>
  <c r="J1043" i="1"/>
  <c r="B1043" i="1"/>
  <c r="A1043" i="1"/>
  <c r="AK1042" i="1"/>
  <c r="J1042" i="1"/>
  <c r="B1042" i="1"/>
  <c r="A1042" i="1"/>
  <c r="AK1041" i="1"/>
  <c r="J1041" i="1"/>
  <c r="B1041" i="1"/>
  <c r="A1041" i="1"/>
  <c r="AK1040" i="1"/>
  <c r="J1040" i="1"/>
  <c r="B1040" i="1"/>
  <c r="A1040" i="1"/>
  <c r="AK1039" i="1"/>
  <c r="J1039" i="1"/>
  <c r="B1039" i="1"/>
  <c r="A1039" i="1"/>
  <c r="AK1038" i="1"/>
  <c r="J1038" i="1"/>
  <c r="B1038" i="1"/>
  <c r="A1038" i="1"/>
  <c r="AK1037" i="1"/>
  <c r="J1037" i="1"/>
  <c r="B1037" i="1"/>
  <c r="A1037" i="1"/>
  <c r="AK1036" i="1"/>
  <c r="J1036" i="1"/>
  <c r="B1036" i="1"/>
  <c r="A1036" i="1"/>
  <c r="AK1035" i="1"/>
  <c r="J1035" i="1"/>
  <c r="B1035" i="1"/>
  <c r="A1035" i="1"/>
  <c r="AK1034" i="1"/>
  <c r="J1034" i="1"/>
  <c r="B1034" i="1"/>
  <c r="A1034" i="1"/>
  <c r="AK1033" i="1"/>
  <c r="J1033" i="1"/>
  <c r="B1033" i="1"/>
  <c r="A1033" i="1"/>
  <c r="AK1032" i="1"/>
  <c r="J1032" i="1"/>
  <c r="B1032" i="1"/>
  <c r="A1032" i="1"/>
  <c r="AK1031" i="1"/>
  <c r="J1031" i="1"/>
  <c r="B1031" i="1"/>
  <c r="A1031" i="1"/>
  <c r="AK1030" i="1"/>
  <c r="J1030" i="1"/>
  <c r="B1030" i="1"/>
  <c r="A1030" i="1"/>
  <c r="AK1029" i="1"/>
  <c r="J1029" i="1"/>
  <c r="B1029" i="1"/>
  <c r="A1029" i="1"/>
  <c r="AK1028" i="1"/>
  <c r="J1028" i="1"/>
  <c r="B1028" i="1"/>
  <c r="A1028" i="1"/>
  <c r="AK1027" i="1"/>
  <c r="J1027" i="1"/>
  <c r="B1027" i="1"/>
  <c r="A1027" i="1"/>
  <c r="AK1026" i="1"/>
  <c r="J1026" i="1"/>
  <c r="B1026" i="1"/>
  <c r="A1026" i="1"/>
  <c r="AK1025" i="1"/>
  <c r="J1025" i="1"/>
  <c r="B1025" i="1"/>
  <c r="A1025" i="1"/>
  <c r="AK1024" i="1"/>
  <c r="J1024" i="1"/>
  <c r="B1024" i="1"/>
  <c r="A1024" i="1"/>
  <c r="AK1023" i="1"/>
  <c r="J1023" i="1"/>
  <c r="B1023" i="1"/>
  <c r="A1023" i="1"/>
  <c r="AK1022" i="1"/>
  <c r="J1022" i="1"/>
  <c r="B1022" i="1"/>
  <c r="A1022" i="1"/>
  <c r="AK1021" i="1"/>
  <c r="J1021" i="1"/>
  <c r="B1021" i="1"/>
  <c r="A1021" i="1"/>
  <c r="AK1020" i="1"/>
  <c r="J1020" i="1"/>
  <c r="B1020" i="1"/>
  <c r="A1020" i="1"/>
  <c r="AK1019" i="1"/>
  <c r="J1019" i="1"/>
  <c r="B1019" i="1"/>
  <c r="A1019" i="1"/>
  <c r="AK1018" i="1"/>
  <c r="J1018" i="1"/>
  <c r="B1018" i="1"/>
  <c r="A1018" i="1"/>
  <c r="AK1017" i="1"/>
  <c r="J1017" i="1"/>
  <c r="B1017" i="1"/>
  <c r="A1017" i="1"/>
  <c r="AK1016" i="1"/>
  <c r="J1016" i="1"/>
  <c r="B1016" i="1"/>
  <c r="A1016" i="1"/>
  <c r="AK1015" i="1"/>
  <c r="J1015" i="1"/>
  <c r="B1015" i="1"/>
  <c r="A1015" i="1"/>
  <c r="AK1014" i="1"/>
  <c r="J1014" i="1"/>
  <c r="B1014" i="1"/>
  <c r="A1014" i="1"/>
  <c r="AK1013" i="1"/>
  <c r="J1013" i="1"/>
  <c r="B1013" i="1"/>
  <c r="A1013" i="1"/>
  <c r="AK1012" i="1"/>
  <c r="J1012" i="1"/>
  <c r="B1012" i="1"/>
  <c r="A1012" i="1"/>
  <c r="AI1011" i="1"/>
  <c r="AI1010" i="1"/>
  <c r="AI1009" i="1"/>
  <c r="AI1008" i="1"/>
  <c r="AI1007" i="1"/>
  <c r="AI1006" i="1"/>
  <c r="AI1005" i="1"/>
  <c r="AI1004" i="1"/>
  <c r="AI1003" i="1"/>
  <c r="AI1002" i="1"/>
  <c r="AI1001" i="1"/>
  <c r="AI1000" i="1"/>
  <c r="AI999" i="1"/>
  <c r="AI998" i="1"/>
  <c r="AI997" i="1"/>
  <c r="AI996" i="1"/>
  <c r="AI995" i="1"/>
  <c r="AI994" i="1"/>
  <c r="AI993" i="1"/>
  <c r="AI992" i="1"/>
  <c r="AI991" i="1"/>
  <c r="AI990" i="1"/>
  <c r="AI989" i="1"/>
  <c r="AI988" i="1"/>
  <c r="AI987" i="1"/>
  <c r="AI986" i="1"/>
  <c r="AI985" i="1"/>
  <c r="AI984" i="1"/>
  <c r="AI983" i="1"/>
  <c r="AI982" i="1"/>
  <c r="AI978" i="1"/>
  <c r="AI977" i="1"/>
  <c r="AI976" i="1"/>
  <c r="AI975" i="1"/>
  <c r="AI974" i="1"/>
  <c r="AI973" i="1"/>
  <c r="AI972" i="1"/>
  <c r="AI971" i="1"/>
  <c r="AI970" i="1"/>
  <c r="AI969" i="1"/>
  <c r="AI968" i="1"/>
  <c r="AI967" i="1"/>
  <c r="AI966" i="1"/>
  <c r="AI965" i="1"/>
  <c r="AI964" i="1"/>
  <c r="AI963" i="1"/>
  <c r="AI962" i="1"/>
  <c r="AI961" i="1"/>
  <c r="AI960" i="1"/>
  <c r="AI959" i="1"/>
  <c r="AI958" i="1"/>
  <c r="AI957" i="1"/>
  <c r="AI956" i="1"/>
  <c r="AI955" i="1"/>
  <c r="AI954" i="1"/>
  <c r="AI953" i="1"/>
  <c r="AI952" i="1"/>
  <c r="AI951" i="1"/>
  <c r="AI950" i="1"/>
  <c r="AI949" i="1"/>
  <c r="AI948" i="1"/>
  <c r="AI947" i="1"/>
  <c r="AI946" i="1"/>
  <c r="AI945" i="1"/>
  <c r="AI944" i="1"/>
  <c r="AI943" i="1"/>
  <c r="AI942" i="1"/>
  <c r="AI941" i="1"/>
  <c r="AI940" i="1"/>
  <c r="AI939" i="1"/>
  <c r="AI938" i="1"/>
  <c r="AI937" i="1"/>
  <c r="AI936" i="1"/>
  <c r="AI935" i="1"/>
  <c r="AI934" i="1"/>
  <c r="AI933" i="1"/>
  <c r="AI932" i="1"/>
  <c r="AI931" i="1"/>
  <c r="AI930" i="1"/>
  <c r="AI929" i="1"/>
  <c r="AI928" i="1"/>
  <c r="AI927" i="1"/>
  <c r="AI926" i="1"/>
  <c r="AI925" i="1"/>
  <c r="AI924" i="1"/>
  <c r="AI923" i="1"/>
  <c r="AI922" i="1"/>
  <c r="AI921" i="1"/>
  <c r="AI920" i="1"/>
  <c r="AI919" i="1"/>
  <c r="AI918" i="1"/>
  <c r="AI917" i="1"/>
  <c r="AI916" i="1"/>
  <c r="AI915" i="1"/>
  <c r="AI914" i="1"/>
  <c r="AI913" i="1"/>
  <c r="AI912" i="1"/>
  <c r="AI911" i="1"/>
  <c r="AI910" i="1"/>
  <c r="AI909" i="1"/>
  <c r="AI908" i="1"/>
  <c r="AI907" i="1"/>
  <c r="AI906" i="1"/>
  <c r="AI905" i="1"/>
  <c r="AI904" i="1"/>
  <c r="AI903" i="1"/>
  <c r="AI902" i="1"/>
  <c r="AI901" i="1"/>
  <c r="AI900" i="1"/>
  <c r="AI899" i="1"/>
  <c r="AI898" i="1"/>
  <c r="AI897" i="1"/>
  <c r="AI896" i="1"/>
  <c r="AI895" i="1"/>
  <c r="AI894" i="1"/>
  <c r="AI893" i="1"/>
  <c r="AI892" i="1"/>
  <c r="AI891" i="1"/>
  <c r="AI890" i="1"/>
  <c r="AI889" i="1"/>
  <c r="AI888" i="1"/>
  <c r="AI887" i="1"/>
  <c r="AI886" i="1"/>
  <c r="AI885" i="1"/>
  <c r="AI884" i="1"/>
  <c r="AI883" i="1"/>
  <c r="AI882" i="1"/>
  <c r="AI881" i="1"/>
  <c r="AI880" i="1"/>
  <c r="AI879" i="1"/>
  <c r="AI878" i="1"/>
  <c r="AI877" i="1"/>
  <c r="AI876" i="1"/>
  <c r="AI875" i="1"/>
  <c r="AI874" i="1"/>
  <c r="AI873" i="1"/>
  <c r="AI872" i="1"/>
  <c r="AI871" i="1"/>
  <c r="AI870" i="1"/>
  <c r="AI869" i="1"/>
  <c r="AI868" i="1"/>
  <c r="AI867" i="1"/>
  <c r="AI866" i="1"/>
  <c r="AI865" i="1"/>
  <c r="AI864" i="1"/>
  <c r="AI863" i="1"/>
  <c r="AI862" i="1"/>
  <c r="AI861" i="1"/>
  <c r="AI860" i="1"/>
  <c r="AI859" i="1"/>
  <c r="AI858" i="1"/>
  <c r="AI857" i="1"/>
  <c r="AI856" i="1"/>
  <c r="AI855" i="1"/>
  <c r="AI854" i="1"/>
  <c r="AI853" i="1"/>
  <c r="AI852" i="1"/>
  <c r="AI851" i="1"/>
  <c r="AI850" i="1"/>
  <c r="AI849" i="1"/>
  <c r="AI848" i="1"/>
  <c r="AI847" i="1"/>
  <c r="AI846" i="1"/>
  <c r="AI845" i="1"/>
  <c r="AI844" i="1"/>
  <c r="AI843" i="1"/>
  <c r="AI842" i="1"/>
  <c r="AI841" i="1"/>
  <c r="AI840" i="1"/>
  <c r="AI839" i="1"/>
  <c r="AI838" i="1"/>
  <c r="AI837" i="1"/>
  <c r="AI836" i="1"/>
  <c r="AI835" i="1"/>
  <c r="AI834" i="1"/>
  <c r="AI833" i="1"/>
  <c r="AI832" i="1"/>
  <c r="AI831" i="1"/>
  <c r="AI830" i="1"/>
  <c r="AI829" i="1"/>
  <c r="AI828" i="1"/>
  <c r="AI827" i="1"/>
  <c r="AI826" i="1"/>
  <c r="AI825" i="1"/>
  <c r="AI824" i="1"/>
  <c r="AI823" i="1"/>
  <c r="AI822" i="1"/>
  <c r="AI821" i="1"/>
  <c r="AI820" i="1"/>
  <c r="AI819" i="1"/>
  <c r="AI818" i="1"/>
  <c r="AI817" i="1"/>
  <c r="AI816" i="1"/>
  <c r="AI815" i="1"/>
  <c r="AI814" i="1"/>
  <c r="AI813" i="1"/>
  <c r="AI812" i="1"/>
  <c r="AI811" i="1"/>
  <c r="AI810" i="1"/>
  <c r="AI809" i="1"/>
  <c r="AI808" i="1"/>
  <c r="AI807" i="1"/>
  <c r="AI806" i="1"/>
  <c r="AI805" i="1"/>
  <c r="AI804" i="1"/>
  <c r="AI803" i="1"/>
  <c r="AI802" i="1"/>
  <c r="AI801" i="1"/>
  <c r="AI800" i="1"/>
  <c r="AI799" i="1"/>
  <c r="AI798" i="1"/>
  <c r="AI797" i="1"/>
  <c r="AI796" i="1"/>
  <c r="AI795" i="1"/>
  <c r="AI794" i="1"/>
  <c r="AI793" i="1"/>
  <c r="AI792" i="1"/>
  <c r="AI791" i="1"/>
  <c r="AI790" i="1"/>
  <c r="AI789" i="1"/>
  <c r="AI788" i="1"/>
  <c r="AI787" i="1"/>
  <c r="AI786" i="1"/>
  <c r="AI785" i="1"/>
  <c r="AI784" i="1"/>
  <c r="AI783" i="1"/>
  <c r="AI782" i="1"/>
  <c r="AI781" i="1"/>
  <c r="AI780" i="1"/>
  <c r="AI779" i="1"/>
  <c r="AI778" i="1"/>
  <c r="AI777" i="1"/>
  <c r="AI776" i="1"/>
  <c r="AI775" i="1"/>
  <c r="AI774" i="1"/>
  <c r="AI773" i="1"/>
  <c r="AI772" i="1"/>
  <c r="AI771" i="1"/>
  <c r="AI770" i="1"/>
  <c r="AI769" i="1"/>
  <c r="AI768" i="1"/>
  <c r="AI767" i="1"/>
  <c r="AI766" i="1"/>
  <c r="AI765" i="1"/>
  <c r="AI764" i="1"/>
  <c r="AI763" i="1"/>
  <c r="AI762" i="1"/>
  <c r="AI761" i="1"/>
  <c r="AI760" i="1"/>
  <c r="AI759" i="1"/>
  <c r="AI758" i="1"/>
  <c r="AI757" i="1"/>
  <c r="AI756" i="1"/>
  <c r="AI755" i="1"/>
  <c r="AI754" i="1"/>
  <c r="AI753" i="1"/>
  <c r="AI752" i="1"/>
  <c r="AI751" i="1"/>
  <c r="AI750" i="1"/>
  <c r="AI749" i="1"/>
  <c r="AI748" i="1"/>
  <c r="AI747" i="1"/>
  <c r="AI746" i="1"/>
  <c r="AI745" i="1"/>
  <c r="AI744" i="1"/>
  <c r="AI743" i="1"/>
  <c r="AI742" i="1"/>
  <c r="AI741" i="1"/>
  <c r="AI740" i="1"/>
  <c r="AI739" i="1"/>
  <c r="AI738" i="1"/>
  <c r="AI737" i="1"/>
  <c r="AI736" i="1"/>
  <c r="AI735" i="1"/>
  <c r="AI734" i="1"/>
  <c r="AI733" i="1"/>
  <c r="AI732" i="1"/>
  <c r="AI731" i="1"/>
  <c r="AI730" i="1"/>
  <c r="AI729" i="1"/>
  <c r="AI728" i="1"/>
  <c r="AI727" i="1"/>
  <c r="AI726" i="1"/>
  <c r="AI725" i="1"/>
  <c r="AI724" i="1"/>
  <c r="AI723" i="1"/>
  <c r="AI722" i="1"/>
  <c r="AI721" i="1"/>
  <c r="AI720" i="1"/>
  <c r="AI719" i="1"/>
  <c r="AI718" i="1"/>
  <c r="AI717" i="1"/>
  <c r="AI716" i="1"/>
  <c r="AI715" i="1"/>
  <c r="AI714" i="1"/>
  <c r="AI713" i="1"/>
  <c r="AI712" i="1"/>
  <c r="AI711" i="1"/>
  <c r="AI710" i="1"/>
  <c r="AI709" i="1"/>
  <c r="AI708" i="1"/>
  <c r="AI707" i="1"/>
  <c r="AI706" i="1"/>
  <c r="AI705" i="1"/>
  <c r="AI704" i="1"/>
  <c r="AI703" i="1"/>
  <c r="AI702" i="1"/>
  <c r="AI701" i="1"/>
  <c r="AI700" i="1"/>
  <c r="AI699" i="1"/>
  <c r="AI698" i="1"/>
  <c r="AI697" i="1"/>
  <c r="AI696" i="1"/>
  <c r="AI695" i="1"/>
  <c r="AI694" i="1"/>
  <c r="AI693" i="1"/>
  <c r="AI692" i="1"/>
  <c r="AI691" i="1"/>
  <c r="AI690" i="1"/>
  <c r="AI689" i="1"/>
  <c r="AI688" i="1"/>
  <c r="AI687" i="1"/>
  <c r="AI686" i="1"/>
  <c r="AI685" i="1"/>
  <c r="AI684" i="1"/>
  <c r="AI683" i="1"/>
  <c r="AI682" i="1"/>
  <c r="AI681" i="1"/>
  <c r="AI680" i="1"/>
  <c r="AI679" i="1"/>
  <c r="AI678" i="1"/>
  <c r="AI677" i="1"/>
  <c r="AI676" i="1"/>
  <c r="AI675" i="1"/>
  <c r="AI674" i="1"/>
  <c r="AI673" i="1"/>
  <c r="AI672" i="1"/>
  <c r="AI671" i="1"/>
  <c r="AI670" i="1"/>
  <c r="AI669" i="1"/>
  <c r="AI668" i="1"/>
  <c r="AI667" i="1"/>
  <c r="AI666" i="1"/>
  <c r="AI665" i="1"/>
  <c r="AI664" i="1"/>
  <c r="AI663" i="1"/>
  <c r="AI662" i="1"/>
  <c r="AI661" i="1"/>
  <c r="AI660" i="1"/>
  <c r="AI659" i="1"/>
  <c r="AI658" i="1"/>
  <c r="AI657" i="1"/>
  <c r="AI656" i="1"/>
  <c r="AI655" i="1"/>
  <c r="AI654" i="1"/>
  <c r="AI653" i="1"/>
  <c r="AI652" i="1"/>
  <c r="AI651" i="1"/>
  <c r="AI650" i="1"/>
  <c r="AI649" i="1"/>
  <c r="AI648" i="1"/>
  <c r="AI647" i="1"/>
  <c r="AI646" i="1"/>
  <c r="AI645" i="1"/>
  <c r="AI644" i="1"/>
  <c r="AI643" i="1"/>
  <c r="AI642" i="1"/>
  <c r="AI641" i="1"/>
  <c r="AI640" i="1"/>
  <c r="AI639" i="1"/>
  <c r="AI638" i="1"/>
  <c r="AI637" i="1"/>
  <c r="AI636" i="1"/>
  <c r="AI635" i="1"/>
  <c r="AI634" i="1"/>
  <c r="AI633" i="1"/>
  <c r="AI632" i="1"/>
  <c r="AI631" i="1"/>
  <c r="AI630" i="1"/>
  <c r="AI629" i="1"/>
  <c r="AI628" i="1"/>
  <c r="AI627" i="1"/>
  <c r="AI626" i="1"/>
  <c r="AI625" i="1"/>
  <c r="AI624" i="1"/>
  <c r="AI623" i="1"/>
  <c r="AI622" i="1"/>
  <c r="AI621" i="1"/>
  <c r="AI620" i="1"/>
  <c r="AI619" i="1"/>
  <c r="AI618" i="1"/>
  <c r="AI617" i="1"/>
  <c r="AI616" i="1"/>
  <c r="AI615" i="1"/>
  <c r="AI614" i="1"/>
  <c r="AI613" i="1"/>
  <c r="AI612" i="1"/>
  <c r="AI611" i="1"/>
  <c r="AI610" i="1"/>
  <c r="AI609" i="1"/>
  <c r="AI608" i="1"/>
  <c r="AI607" i="1"/>
  <c r="AI606" i="1"/>
  <c r="AI605" i="1"/>
  <c r="AI604" i="1"/>
  <c r="AI603" i="1"/>
  <c r="AI602" i="1"/>
  <c r="AI601" i="1"/>
  <c r="AI600" i="1"/>
  <c r="AI599" i="1"/>
  <c r="AI598" i="1"/>
  <c r="AI597" i="1"/>
  <c r="AI596" i="1"/>
  <c r="AI595" i="1"/>
  <c r="AI594" i="1"/>
  <c r="AI593" i="1"/>
  <c r="AI592" i="1"/>
  <c r="AI591" i="1"/>
  <c r="AI590" i="1"/>
  <c r="AI589" i="1"/>
  <c r="AI588" i="1"/>
  <c r="AI587" i="1"/>
  <c r="AI586" i="1"/>
  <c r="AI585" i="1"/>
  <c r="AI584" i="1"/>
  <c r="AI583" i="1"/>
  <c r="AI582" i="1"/>
  <c r="AI581" i="1"/>
  <c r="AI580" i="1"/>
  <c r="AI579" i="1"/>
  <c r="AI578" i="1"/>
  <c r="AI577" i="1"/>
  <c r="AI576" i="1"/>
  <c r="AI575" i="1"/>
  <c r="AI574" i="1"/>
  <c r="AI573" i="1"/>
  <c r="AI572" i="1"/>
  <c r="AI571" i="1"/>
  <c r="AI570" i="1"/>
  <c r="AI569" i="1"/>
  <c r="AI568" i="1"/>
  <c r="AI567" i="1"/>
  <c r="AI566" i="1"/>
  <c r="AI565" i="1"/>
  <c r="AI564" i="1"/>
  <c r="AI563" i="1"/>
  <c r="AI562" i="1"/>
  <c r="AI561" i="1"/>
  <c r="AI560" i="1"/>
  <c r="AI559" i="1"/>
  <c r="AI558" i="1"/>
  <c r="AI557" i="1"/>
  <c r="AI556" i="1"/>
  <c r="AI555" i="1"/>
  <c r="AI554" i="1"/>
  <c r="AI553" i="1"/>
  <c r="AI552" i="1"/>
  <c r="AI551" i="1"/>
  <c r="AI550" i="1"/>
  <c r="AI549" i="1"/>
  <c r="AI548" i="1"/>
  <c r="AI547" i="1"/>
  <c r="AI546" i="1"/>
  <c r="AI545" i="1"/>
  <c r="AI544" i="1"/>
  <c r="AI543" i="1"/>
  <c r="AI542" i="1"/>
  <c r="AI541" i="1"/>
  <c r="AI540" i="1"/>
  <c r="AI539" i="1"/>
  <c r="AI538" i="1"/>
  <c r="AI537" i="1"/>
  <c r="AI536" i="1"/>
  <c r="AI535" i="1"/>
  <c r="AI534" i="1"/>
  <c r="AI533" i="1"/>
  <c r="AI532" i="1"/>
  <c r="AI531" i="1"/>
  <c r="AI530" i="1"/>
  <c r="AI529" i="1"/>
  <c r="AI528" i="1"/>
  <c r="AI527" i="1"/>
  <c r="AI526" i="1"/>
  <c r="AI525" i="1"/>
  <c r="AI524" i="1"/>
  <c r="AI523" i="1"/>
  <c r="AI522" i="1"/>
  <c r="AI521" i="1"/>
  <c r="AI520" i="1"/>
  <c r="AI519" i="1"/>
  <c r="AI518" i="1"/>
  <c r="AI517" i="1"/>
  <c r="AI516" i="1"/>
  <c r="AI515" i="1"/>
  <c r="AI514" i="1"/>
  <c r="AI513" i="1"/>
  <c r="AI512" i="1"/>
  <c r="AI511" i="1"/>
  <c r="AI510" i="1"/>
  <c r="AI509" i="1"/>
  <c r="AI508" i="1"/>
  <c r="AI507" i="1"/>
  <c r="AI506" i="1"/>
  <c r="AI505" i="1"/>
  <c r="AI504" i="1"/>
  <c r="AI503" i="1"/>
  <c r="AI502" i="1"/>
  <c r="AI501" i="1"/>
  <c r="AI500" i="1"/>
  <c r="AI499" i="1"/>
  <c r="AI498" i="1"/>
  <c r="AI497" i="1"/>
  <c r="AI496" i="1"/>
  <c r="AI495" i="1"/>
  <c r="AI494" i="1"/>
  <c r="AI493" i="1"/>
  <c r="AI492" i="1"/>
  <c r="AI491" i="1"/>
  <c r="AI490" i="1"/>
  <c r="AI489" i="1"/>
  <c r="AI488" i="1"/>
  <c r="AI487" i="1"/>
  <c r="AI486" i="1"/>
  <c r="AI485" i="1"/>
  <c r="AI484" i="1"/>
  <c r="AI483" i="1"/>
  <c r="AI482" i="1"/>
  <c r="AI481" i="1"/>
  <c r="AI480" i="1"/>
  <c r="AI479" i="1"/>
  <c r="AI478" i="1"/>
  <c r="AI477" i="1"/>
  <c r="AI476" i="1"/>
  <c r="AI475" i="1"/>
  <c r="AI474" i="1"/>
  <c r="AI473" i="1"/>
  <c r="AI472" i="1"/>
  <c r="AI471" i="1"/>
  <c r="AI470" i="1"/>
  <c r="AI469" i="1"/>
  <c r="AI468" i="1"/>
  <c r="AI467" i="1"/>
  <c r="AI466" i="1"/>
  <c r="AI465" i="1"/>
  <c r="AI464" i="1"/>
  <c r="AI463" i="1"/>
  <c r="AI462" i="1"/>
  <c r="AI461" i="1"/>
  <c r="AI460" i="1"/>
  <c r="AI459" i="1"/>
  <c r="AI458" i="1"/>
  <c r="AI457" i="1"/>
  <c r="AI456" i="1"/>
  <c r="AI455" i="1"/>
  <c r="AI454" i="1"/>
  <c r="AI453" i="1"/>
  <c r="AI452" i="1"/>
  <c r="AI451" i="1"/>
  <c r="AI450" i="1"/>
  <c r="AI449" i="1"/>
  <c r="AI448" i="1"/>
  <c r="AI447" i="1"/>
  <c r="AI446" i="1"/>
  <c r="AI445" i="1"/>
  <c r="AI444" i="1"/>
  <c r="AI443" i="1"/>
  <c r="AI442" i="1"/>
  <c r="AI441" i="1"/>
  <c r="AI440" i="1"/>
  <c r="AI439" i="1"/>
  <c r="AI438" i="1"/>
  <c r="AI437" i="1"/>
  <c r="AI436" i="1"/>
  <c r="AI435" i="1"/>
  <c r="AI434" i="1"/>
  <c r="AI433" i="1"/>
  <c r="AI432" i="1"/>
  <c r="AI431" i="1"/>
  <c r="AI430" i="1"/>
  <c r="AI429" i="1"/>
  <c r="AI428" i="1"/>
  <c r="AI427" i="1"/>
  <c r="AI426" i="1"/>
  <c r="AI425" i="1"/>
  <c r="AI424" i="1"/>
  <c r="AI423" i="1"/>
  <c r="AI422" i="1"/>
  <c r="AI421" i="1"/>
  <c r="AI420" i="1"/>
  <c r="AI419" i="1"/>
  <c r="AI418" i="1"/>
  <c r="AI417" i="1"/>
  <c r="AI416" i="1"/>
  <c r="AI415" i="1"/>
  <c r="AI414" i="1"/>
  <c r="AI413" i="1"/>
  <c r="AI412" i="1"/>
  <c r="AI411" i="1"/>
  <c r="AI410" i="1"/>
  <c r="AI409" i="1"/>
  <c r="AI408" i="1"/>
  <c r="AI407" i="1"/>
  <c r="AI406" i="1"/>
  <c r="AI405" i="1"/>
  <c r="AI404" i="1"/>
  <c r="AI403" i="1"/>
  <c r="AI402" i="1"/>
  <c r="AI401" i="1"/>
  <c r="AI400" i="1"/>
  <c r="AI399" i="1"/>
  <c r="AI398" i="1"/>
  <c r="AI397" i="1"/>
  <c r="AI396" i="1"/>
  <c r="AI395" i="1"/>
  <c r="AI394" i="1"/>
  <c r="AI393" i="1"/>
  <c r="AI392" i="1"/>
  <c r="AI391" i="1"/>
  <c r="AI390" i="1"/>
  <c r="AI389" i="1"/>
  <c r="AI388" i="1"/>
  <c r="AI387" i="1"/>
  <c r="AI386" i="1"/>
  <c r="AI385" i="1"/>
  <c r="AI384" i="1"/>
  <c r="AI383" i="1"/>
  <c r="AI382" i="1"/>
  <c r="AI381" i="1"/>
  <c r="AI380" i="1"/>
  <c r="AI379" i="1"/>
  <c r="AI378" i="1"/>
  <c r="AI377" i="1"/>
  <c r="AI376" i="1"/>
  <c r="AI375" i="1"/>
  <c r="AI374" i="1"/>
  <c r="AI373" i="1"/>
  <c r="AI372" i="1"/>
  <c r="AI371" i="1"/>
  <c r="AI370" i="1"/>
  <c r="AI369" i="1"/>
  <c r="AI368" i="1"/>
  <c r="AI367" i="1"/>
  <c r="AI366" i="1"/>
  <c r="AI365" i="1"/>
  <c r="AI364" i="1"/>
  <c r="AI363" i="1"/>
  <c r="AI362" i="1"/>
  <c r="AI361" i="1"/>
  <c r="AI360" i="1"/>
  <c r="AI359" i="1"/>
  <c r="AI358" i="1"/>
  <c r="AI357" i="1"/>
  <c r="AI356" i="1"/>
  <c r="AI355" i="1"/>
  <c r="AI354" i="1"/>
  <c r="AI353" i="1"/>
  <c r="AI352" i="1"/>
  <c r="AI351" i="1"/>
  <c r="AI350" i="1"/>
  <c r="AI349" i="1"/>
  <c r="AI348" i="1"/>
  <c r="AI347" i="1"/>
  <c r="AI346" i="1"/>
  <c r="AI345" i="1"/>
  <c r="AI344" i="1"/>
  <c r="AI343" i="1"/>
  <c r="AI342" i="1"/>
  <c r="AI341" i="1"/>
  <c r="AI340" i="1"/>
  <c r="AI339" i="1"/>
  <c r="AI338" i="1"/>
  <c r="AI337" i="1"/>
  <c r="AI336" i="1"/>
  <c r="AI335" i="1"/>
  <c r="AI334" i="1"/>
  <c r="AI333" i="1"/>
  <c r="AI332" i="1"/>
  <c r="AI331" i="1"/>
  <c r="AI330" i="1"/>
  <c r="AI329" i="1"/>
  <c r="AI328" i="1"/>
  <c r="AI327" i="1"/>
  <c r="AI326" i="1"/>
  <c r="AI325" i="1"/>
  <c r="AI324" i="1"/>
  <c r="AI323" i="1"/>
  <c r="AI322" i="1"/>
  <c r="AI321" i="1"/>
  <c r="AI320" i="1"/>
  <c r="AI319" i="1"/>
  <c r="AI318" i="1"/>
  <c r="AI317" i="1"/>
  <c r="AI316" i="1"/>
  <c r="AI315" i="1"/>
  <c r="AI314" i="1"/>
  <c r="AI313" i="1"/>
  <c r="AI312" i="1"/>
  <c r="AI311" i="1"/>
  <c r="AI310" i="1"/>
  <c r="AI309" i="1"/>
  <c r="AI308" i="1"/>
  <c r="AI307" i="1"/>
  <c r="AI306" i="1"/>
  <c r="AI305" i="1"/>
  <c r="AI304" i="1"/>
  <c r="AI303" i="1"/>
  <c r="AI302" i="1"/>
  <c r="AI301" i="1"/>
  <c r="AI300" i="1"/>
  <c r="AI299" i="1"/>
  <c r="AI298" i="1"/>
  <c r="AI297" i="1"/>
  <c r="AI296" i="1"/>
  <c r="AI295" i="1"/>
  <c r="AI294" i="1"/>
  <c r="AI293" i="1"/>
  <c r="AI292" i="1"/>
  <c r="AI291" i="1"/>
  <c r="AI290" i="1"/>
  <c r="AI289" i="1"/>
  <c r="AI288" i="1"/>
  <c r="AI287" i="1"/>
  <c r="AI286" i="1"/>
  <c r="AI285" i="1"/>
  <c r="AI284" i="1"/>
  <c r="AI283" i="1"/>
  <c r="AI282" i="1"/>
  <c r="AI281" i="1"/>
  <c r="AI280" i="1"/>
  <c r="AI279" i="1"/>
  <c r="AI278" i="1"/>
  <c r="AI277" i="1"/>
  <c r="AI276" i="1"/>
  <c r="AI275" i="1"/>
  <c r="AI274" i="1"/>
  <c r="AI273" i="1"/>
  <c r="AI272" i="1"/>
  <c r="AI271" i="1"/>
  <c r="AI270" i="1"/>
  <c r="AI269" i="1"/>
  <c r="AI268" i="1"/>
  <c r="AI267" i="1"/>
  <c r="AI266" i="1"/>
  <c r="AI265" i="1"/>
  <c r="AI264" i="1"/>
  <c r="AI263" i="1"/>
  <c r="AI262" i="1"/>
  <c r="AI261" i="1"/>
  <c r="AI260" i="1"/>
  <c r="AI259" i="1"/>
  <c r="AI258" i="1"/>
  <c r="AI257" i="1"/>
  <c r="AI256" i="1"/>
  <c r="AI255" i="1"/>
  <c r="AI254" i="1"/>
  <c r="AI253" i="1"/>
  <c r="AI252" i="1"/>
  <c r="AI251" i="1"/>
  <c r="AI250" i="1"/>
  <c r="AI249" i="1"/>
  <c r="AI248" i="1"/>
  <c r="AI247" i="1"/>
  <c r="AI246" i="1"/>
  <c r="AI245" i="1"/>
  <c r="AI244" i="1"/>
  <c r="AI243" i="1"/>
  <c r="AI242" i="1"/>
  <c r="AI241" i="1"/>
  <c r="AI240" i="1"/>
  <c r="AI239" i="1"/>
  <c r="AI238" i="1"/>
  <c r="AI237" i="1"/>
  <c r="AI236" i="1"/>
  <c r="AI235" i="1"/>
  <c r="AI234" i="1"/>
  <c r="AI233" i="1"/>
  <c r="AI232" i="1"/>
  <c r="AI231" i="1"/>
  <c r="AI230" i="1"/>
  <c r="AI229" i="1"/>
  <c r="AI228" i="1"/>
  <c r="AI227" i="1"/>
  <c r="AI226" i="1"/>
  <c r="AI225" i="1"/>
  <c r="AI224" i="1"/>
  <c r="AI223" i="1"/>
  <c r="AI222" i="1"/>
  <c r="AI221" i="1"/>
  <c r="AI220" i="1"/>
  <c r="AI219" i="1"/>
  <c r="AI218" i="1"/>
  <c r="AI217" i="1"/>
  <c r="AI216" i="1"/>
  <c r="AI215" i="1"/>
  <c r="AI214" i="1"/>
  <c r="AI213" i="1"/>
  <c r="AI212" i="1"/>
  <c r="AI211" i="1"/>
  <c r="AI210" i="1"/>
  <c r="AI209" i="1"/>
  <c r="AI208" i="1"/>
  <c r="AI207" i="1"/>
  <c r="AI206" i="1"/>
  <c r="AI205" i="1"/>
  <c r="AI204" i="1"/>
  <c r="AI203" i="1"/>
  <c r="AI202" i="1"/>
  <c r="AI201" i="1"/>
  <c r="AI200" i="1"/>
  <c r="AI199" i="1"/>
  <c r="AI198" i="1"/>
  <c r="AI197" i="1"/>
  <c r="AI196" i="1"/>
  <c r="AI195" i="1"/>
  <c r="AI194" i="1"/>
  <c r="AI193" i="1"/>
  <c r="AI192" i="1"/>
  <c r="AI191" i="1"/>
  <c r="AI190" i="1"/>
  <c r="AI189" i="1"/>
  <c r="AI188" i="1"/>
  <c r="AI187" i="1"/>
  <c r="AI186" i="1"/>
  <c r="AI185" i="1"/>
  <c r="AI184" i="1"/>
  <c r="AI183" i="1"/>
  <c r="AI182" i="1"/>
  <c r="AI181" i="1"/>
  <c r="AI180" i="1"/>
  <c r="AI179" i="1"/>
  <c r="AI178" i="1"/>
  <c r="AI177" i="1"/>
  <c r="AI176" i="1"/>
  <c r="AI175" i="1"/>
  <c r="AI174" i="1"/>
  <c r="AI173" i="1"/>
  <c r="AI172" i="1"/>
  <c r="AI171" i="1"/>
  <c r="AI170" i="1"/>
  <c r="AI169" i="1"/>
  <c r="AI168" i="1"/>
  <c r="AI167" i="1"/>
  <c r="AI166" i="1"/>
  <c r="AI165" i="1"/>
  <c r="AI164" i="1"/>
  <c r="AI163" i="1"/>
  <c r="AI162" i="1"/>
  <c r="AI161" i="1"/>
  <c r="AI160" i="1"/>
  <c r="AI159" i="1"/>
  <c r="AI158" i="1"/>
  <c r="AI157" i="1"/>
  <c r="AI156" i="1"/>
  <c r="AI155" i="1"/>
  <c r="AI154" i="1"/>
  <c r="AI153" i="1"/>
  <c r="AI152" i="1"/>
  <c r="AI151" i="1"/>
  <c r="AI150" i="1"/>
  <c r="AI149" i="1"/>
  <c r="AI148" i="1"/>
  <c r="AI147" i="1"/>
  <c r="AI146" i="1"/>
  <c r="AI145" i="1"/>
  <c r="AI144" i="1"/>
  <c r="AI143" i="1"/>
  <c r="AI142" i="1"/>
  <c r="AI141" i="1"/>
  <c r="AI140" i="1"/>
  <c r="AI139" i="1"/>
  <c r="AI138" i="1"/>
  <c r="AI137" i="1"/>
  <c r="AI136" i="1"/>
  <c r="AI135" i="1"/>
  <c r="AI134" i="1"/>
  <c r="AI133" i="1"/>
  <c r="AI132" i="1"/>
  <c r="AI131" i="1"/>
  <c r="AI130" i="1"/>
  <c r="AI129" i="1"/>
  <c r="AI128" i="1"/>
  <c r="AI127" i="1"/>
  <c r="AI126" i="1"/>
  <c r="AI125" i="1"/>
  <c r="AI124" i="1"/>
  <c r="AI123" i="1"/>
  <c r="AI122" i="1"/>
  <c r="AI121" i="1"/>
  <c r="AI120" i="1"/>
  <c r="AI119" i="1"/>
  <c r="AI118" i="1"/>
  <c r="AI117" i="1"/>
  <c r="AI116" i="1"/>
  <c r="AI115" i="1"/>
  <c r="AI114" i="1"/>
  <c r="AI113" i="1"/>
  <c r="AI112" i="1"/>
  <c r="AI111" i="1"/>
  <c r="AI110" i="1"/>
  <c r="AI109" i="1"/>
  <c r="AI108" i="1"/>
  <c r="AI107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4" i="1"/>
  <c r="AI3" i="1"/>
  <c r="AI2" i="1"/>
  <c r="A2041" i="1" l="1"/>
  <c r="B2057" i="1"/>
  <c r="A2132" i="1"/>
  <c r="A2164" i="1"/>
  <c r="A2077" i="1"/>
  <c r="A2196" i="1"/>
  <c r="A2100" i="1"/>
  <c r="A2220" i="1"/>
  <c r="B2015" i="1"/>
  <c r="A2023" i="1"/>
  <c r="B2030" i="1"/>
  <c r="A2047" i="1"/>
  <c r="A2054" i="1"/>
  <c r="A2069" i="1"/>
  <c r="A2092" i="1"/>
  <c r="A2124" i="1"/>
  <c r="A2156" i="1"/>
  <c r="A2188" i="1"/>
  <c r="A2228" i="1"/>
  <c r="B2021" i="1"/>
  <c r="A2026" i="1"/>
  <c r="A2034" i="1"/>
  <c r="B2050" i="1"/>
  <c r="B2085" i="1"/>
  <c r="A2108" i="1"/>
  <c r="A2140" i="1"/>
  <c r="A2172" i="1"/>
  <c r="A2204" i="1"/>
  <c r="A2236" i="1"/>
  <c r="B2037" i="1"/>
  <c r="B2044" i="1"/>
  <c r="A2061" i="1"/>
  <c r="B2088" i="1"/>
  <c r="A2116" i="1"/>
  <c r="A2148" i="1"/>
  <c r="A2180" i="1"/>
  <c r="A2212" i="1"/>
  <c r="A2248" i="1"/>
  <c r="A2244" i="1"/>
  <c r="A2014" i="1"/>
  <c r="B2024" i="1"/>
  <c r="B2035" i="1"/>
  <c r="A2045" i="1"/>
  <c r="B2055" i="1"/>
  <c r="A2086" i="1"/>
  <c r="A2065" i="1"/>
  <c r="A2073" i="1"/>
  <c r="A2081" i="1"/>
  <c r="A2096" i="1"/>
  <c r="A2104" i="1"/>
  <c r="A2112" i="1"/>
  <c r="A2120" i="1"/>
  <c r="A2128" i="1"/>
  <c r="A2136" i="1"/>
  <c r="A2144" i="1"/>
  <c r="A2152" i="1"/>
  <c r="A2160" i="1"/>
  <c r="A2168" i="1"/>
  <c r="A2176" i="1"/>
  <c r="A2184" i="1"/>
  <c r="A2192" i="1"/>
  <c r="A2200" i="1"/>
  <c r="A2208" i="1"/>
  <c r="A2216" i="1"/>
  <c r="A2224" i="1"/>
  <c r="A2232" i="1"/>
  <c r="A2240" i="1"/>
  <c r="B2017" i="1"/>
  <c r="A2043" i="1"/>
  <c r="B2048" i="1"/>
  <c r="A2090" i="1"/>
  <c r="A2019" i="1"/>
  <c r="A2025" i="1"/>
  <c r="A2028" i="1"/>
  <c r="A2032" i="1"/>
  <c r="A2039" i="1"/>
  <c r="A2049" i="1"/>
  <c r="A2052" i="1"/>
  <c r="A2059" i="1"/>
  <c r="A2063" i="1"/>
  <c r="A2067" i="1"/>
  <c r="A2071" i="1"/>
  <c r="A2075" i="1"/>
  <c r="A2079" i="1"/>
  <c r="A2083" i="1"/>
  <c r="A2094" i="1"/>
  <c r="A2098" i="1"/>
  <c r="A2102" i="1"/>
  <c r="A2106" i="1"/>
  <c r="A2110" i="1"/>
  <c r="A2114" i="1"/>
  <c r="A2118" i="1"/>
  <c r="A2122" i="1"/>
  <c r="A2126" i="1"/>
  <c r="A2130" i="1"/>
  <c r="A2134" i="1"/>
  <c r="A2138" i="1"/>
  <c r="A2142" i="1"/>
  <c r="A2146" i="1"/>
  <c r="A2150" i="1"/>
  <c r="A2154" i="1"/>
  <c r="A2158" i="1"/>
  <c r="A2162" i="1"/>
  <c r="A2166" i="1"/>
  <c r="A2170" i="1"/>
  <c r="A2174" i="1"/>
  <c r="A2178" i="1"/>
  <c r="A2182" i="1"/>
  <c r="A2186" i="1"/>
  <c r="A2190" i="1"/>
  <c r="A2194" i="1"/>
  <c r="A2198" i="1"/>
  <c r="A2202" i="1"/>
  <c r="A2206" i="1"/>
  <c r="A2210" i="1"/>
  <c r="A2214" i="1"/>
  <c r="A2218" i="1"/>
  <c r="A2222" i="1"/>
  <c r="A2226" i="1"/>
  <c r="A2230" i="1"/>
  <c r="A2234" i="1"/>
  <c r="A2238" i="1"/>
  <c r="A2242" i="1"/>
  <c r="A2246" i="1"/>
  <c r="A2250" i="1"/>
  <c r="A2016" i="1"/>
  <c r="B2022" i="1"/>
  <c r="A2036" i="1"/>
  <c r="B2042" i="1"/>
  <c r="B2046" i="1"/>
  <c r="A2056" i="1"/>
  <c r="B2091" i="1"/>
  <c r="A2252" i="1"/>
  <c r="B2093" i="1"/>
  <c r="A2093" i="1"/>
  <c r="B2097" i="1"/>
  <c r="A2097" i="1"/>
  <c r="B2101" i="1"/>
  <c r="A2101" i="1"/>
  <c r="B2105" i="1"/>
  <c r="A2105" i="1"/>
  <c r="B2109" i="1"/>
  <c r="A2109" i="1"/>
  <c r="B2113" i="1"/>
  <c r="A2113" i="1"/>
  <c r="B2117" i="1"/>
  <c r="A2117" i="1"/>
  <c r="B2121" i="1"/>
  <c r="A2121" i="1"/>
  <c r="B2125" i="1"/>
  <c r="A2125" i="1"/>
  <c r="B2129" i="1"/>
  <c r="A2129" i="1"/>
  <c r="B2133" i="1"/>
  <c r="A2133" i="1"/>
  <c r="B2137" i="1"/>
  <c r="A2137" i="1"/>
  <c r="B2141" i="1"/>
  <c r="A2141" i="1"/>
  <c r="B2145" i="1"/>
  <c r="A2145" i="1"/>
  <c r="B2149" i="1"/>
  <c r="A2149" i="1"/>
  <c r="B2153" i="1"/>
  <c r="A2153" i="1"/>
  <c r="B2157" i="1"/>
  <c r="A2157" i="1"/>
  <c r="B2161" i="1"/>
  <c r="A2161" i="1"/>
  <c r="B2165" i="1"/>
  <c r="A2165" i="1"/>
  <c r="B2169" i="1"/>
  <c r="A2169" i="1"/>
  <c r="B2173" i="1"/>
  <c r="A2173" i="1"/>
  <c r="B2177" i="1"/>
  <c r="A2177" i="1"/>
  <c r="B2181" i="1"/>
  <c r="A2181" i="1"/>
  <c r="B2185" i="1"/>
  <c r="A2185" i="1"/>
  <c r="B2189" i="1"/>
  <c r="A2189" i="1"/>
  <c r="B2193" i="1"/>
  <c r="A2193" i="1"/>
  <c r="B2197" i="1"/>
  <c r="A2197" i="1"/>
  <c r="B2201" i="1"/>
  <c r="A2201" i="1"/>
  <c r="B2205" i="1"/>
  <c r="A2205" i="1"/>
  <c r="B2209" i="1"/>
  <c r="A2209" i="1"/>
  <c r="B2213" i="1"/>
  <c r="A2213" i="1"/>
  <c r="B2217" i="1"/>
  <c r="A2217" i="1"/>
  <c r="B2221" i="1"/>
  <c r="A2221" i="1"/>
  <c r="B2225" i="1"/>
  <c r="A2225" i="1"/>
  <c r="B2229" i="1"/>
  <c r="A2229" i="1"/>
  <c r="B2233" i="1"/>
  <c r="A2233" i="1"/>
  <c r="B2237" i="1"/>
  <c r="A2237" i="1"/>
  <c r="B2241" i="1"/>
  <c r="A2241" i="1"/>
  <c r="B2245" i="1"/>
  <c r="A2245" i="1"/>
  <c r="B2249" i="1"/>
  <c r="A2249" i="1"/>
  <c r="B2253" i="1"/>
  <c r="A2253" i="1"/>
  <c r="A2018" i="1"/>
  <c r="A2020" i="1"/>
  <c r="A2027" i="1"/>
  <c r="A2029" i="1"/>
  <c r="A2031" i="1"/>
  <c r="A2033" i="1"/>
  <c r="A2038" i="1"/>
  <c r="A2040" i="1"/>
  <c r="A2051" i="1"/>
  <c r="A2053" i="1"/>
  <c r="A2058" i="1"/>
  <c r="A2060" i="1"/>
  <c r="A2062" i="1"/>
  <c r="A2064" i="1"/>
  <c r="A2066" i="1"/>
  <c r="A2068" i="1"/>
  <c r="A2070" i="1"/>
  <c r="A2072" i="1"/>
  <c r="A2074" i="1"/>
  <c r="A2076" i="1"/>
  <c r="A2078" i="1"/>
  <c r="A2080" i="1"/>
  <c r="A2082" i="1"/>
  <c r="A2084" i="1"/>
  <c r="B2089" i="1"/>
  <c r="B2095" i="1"/>
  <c r="A2095" i="1"/>
  <c r="B2099" i="1"/>
  <c r="A2099" i="1"/>
  <c r="B2103" i="1"/>
  <c r="A2103" i="1"/>
  <c r="B2107" i="1"/>
  <c r="A2107" i="1"/>
  <c r="B2111" i="1"/>
  <c r="A2111" i="1"/>
  <c r="B2115" i="1"/>
  <c r="A2115" i="1"/>
  <c r="B2119" i="1"/>
  <c r="A2119" i="1"/>
  <c r="B2123" i="1"/>
  <c r="A2123" i="1"/>
  <c r="B2127" i="1"/>
  <c r="A2127" i="1"/>
  <c r="B2131" i="1"/>
  <c r="A2131" i="1"/>
  <c r="B2135" i="1"/>
  <c r="A2135" i="1"/>
  <c r="B2139" i="1"/>
  <c r="A2139" i="1"/>
  <c r="B2143" i="1"/>
  <c r="A2143" i="1"/>
  <c r="B2147" i="1"/>
  <c r="A2147" i="1"/>
  <c r="B2151" i="1"/>
  <c r="A2151" i="1"/>
  <c r="B2155" i="1"/>
  <c r="A2155" i="1"/>
  <c r="B2159" i="1"/>
  <c r="A2159" i="1"/>
  <c r="B2163" i="1"/>
  <c r="A2163" i="1"/>
  <c r="B2167" i="1"/>
  <c r="A2167" i="1"/>
  <c r="B2171" i="1"/>
  <c r="A2171" i="1"/>
  <c r="B2175" i="1"/>
  <c r="A2175" i="1"/>
  <c r="B2179" i="1"/>
  <c r="A2179" i="1"/>
  <c r="B2183" i="1"/>
  <c r="A2183" i="1"/>
  <c r="B2187" i="1"/>
  <c r="A2187" i="1"/>
  <c r="B2191" i="1"/>
  <c r="A2191" i="1"/>
  <c r="B2195" i="1"/>
  <c r="A2195" i="1"/>
  <c r="B2199" i="1"/>
  <c r="A2199" i="1"/>
  <c r="B2203" i="1"/>
  <c r="A2203" i="1"/>
  <c r="B2207" i="1"/>
  <c r="A2207" i="1"/>
  <c r="B2211" i="1"/>
  <c r="A2211" i="1"/>
  <c r="B2215" i="1"/>
  <c r="A2215" i="1"/>
  <c r="B2219" i="1"/>
  <c r="A2219" i="1"/>
  <c r="B2223" i="1"/>
  <c r="A2223" i="1"/>
  <c r="B2227" i="1"/>
  <c r="A2227" i="1"/>
  <c r="B2231" i="1"/>
  <c r="A2231" i="1"/>
  <c r="B2235" i="1"/>
  <c r="A2235" i="1"/>
  <c r="B2239" i="1"/>
  <c r="A2239" i="1"/>
  <c r="B2243" i="1"/>
  <c r="A2243" i="1"/>
  <c r="B2247" i="1"/>
  <c r="A2247" i="1"/>
  <c r="B2251" i="1"/>
  <c r="A2251" i="1"/>
  <c r="B2087" i="1"/>
  <c r="C29" i="32" l="1"/>
  <c r="E29" i="32" s="1"/>
  <c r="C28" i="32"/>
  <c r="E28" i="32" s="1"/>
  <c r="C33" i="29"/>
  <c r="C37" i="29"/>
  <c r="D34" i="29"/>
  <c r="C111" i="29"/>
  <c r="D12" i="29"/>
  <c r="D60" i="29"/>
  <c r="D30" i="29"/>
  <c r="C48" i="29"/>
  <c r="C47" i="29"/>
  <c r="D109" i="29"/>
  <c r="D14" i="29"/>
  <c r="D32" i="29"/>
  <c r="C15" i="29"/>
  <c r="D16" i="29"/>
  <c r="D98" i="29"/>
  <c r="C60" i="29"/>
  <c r="C46" i="29"/>
  <c r="C34" i="29"/>
  <c r="D39" i="29"/>
  <c r="C58" i="29"/>
  <c r="C110" i="29"/>
  <c r="D33" i="29"/>
  <c r="C50" i="29"/>
  <c r="D13" i="29"/>
  <c r="C112" i="29"/>
  <c r="C17" i="29"/>
  <c r="D58" i="29"/>
  <c r="C31" i="29"/>
  <c r="C40" i="29"/>
  <c r="D50" i="29"/>
  <c r="D47" i="29"/>
  <c r="D40" i="29"/>
  <c r="D48" i="29"/>
  <c r="C30" i="29"/>
  <c r="D35" i="29"/>
  <c r="C39" i="29"/>
  <c r="C36" i="29"/>
  <c r="D51" i="29"/>
  <c r="C13" i="29"/>
  <c r="D36" i="29"/>
  <c r="C16" i="29"/>
  <c r="D11" i="29"/>
  <c r="C12" i="29"/>
  <c r="D46" i="29"/>
  <c r="C51" i="29"/>
  <c r="D112" i="29"/>
  <c r="C38" i="29"/>
  <c r="D37" i="29"/>
  <c r="D111" i="29"/>
  <c r="D17" i="29"/>
  <c r="D31" i="29"/>
  <c r="C35" i="29"/>
  <c r="C109" i="29"/>
  <c r="C14" i="29"/>
  <c r="D110" i="29"/>
  <c r="C32" i="29"/>
  <c r="D38" i="29"/>
  <c r="D15" i="29"/>
  <c r="C11" i="29"/>
  <c r="C18" i="32" l="1"/>
  <c r="C17" i="32"/>
  <c r="C19" i="32"/>
  <c r="C23" i="32"/>
  <c r="E17" i="32" l="1"/>
  <c r="E19" i="32"/>
  <c r="E23" i="32"/>
  <c r="E18" i="32"/>
  <c r="E43" i="32" l="1"/>
</calcChain>
</file>

<file path=xl/sharedStrings.xml><?xml version="1.0" encoding="utf-8"?>
<sst xmlns="http://schemas.openxmlformats.org/spreadsheetml/2006/main" count="28826" uniqueCount="5520">
  <si>
    <t>Constructeur</t>
  </si>
  <si>
    <t>Année</t>
  </si>
  <si>
    <t>LH</t>
  </si>
  <si>
    <t>Empatement</t>
  </si>
  <si>
    <t>TYP</t>
  </si>
  <si>
    <t>Finition</t>
  </si>
  <si>
    <t>Produit</t>
  </si>
  <si>
    <t>référence</t>
  </si>
  <si>
    <t>Désignation</t>
  </si>
  <si>
    <t>Poids</t>
  </si>
  <si>
    <t>Temps de pose</t>
  </si>
  <si>
    <t>Cout de la pose</t>
  </si>
  <si>
    <t>CITROEN</t>
  </si>
  <si>
    <t>NEMO</t>
  </si>
  <si>
    <t>L1</t>
  </si>
  <si>
    <t>H1</t>
  </si>
  <si>
    <t>L1H1</t>
  </si>
  <si>
    <t>Standard</t>
  </si>
  <si>
    <t>PLANCHER</t>
  </si>
  <si>
    <t>TYP128 L1H1 2008 PLANCHER 9mm</t>
  </si>
  <si>
    <t>Pro</t>
  </si>
  <si>
    <t>TYP128 L1H1 2008 PLANCHER 12mm</t>
  </si>
  <si>
    <t>BERLINGO</t>
  </si>
  <si>
    <t>TYP129 L1H1 2008 PLANCHER 9mm</t>
  </si>
  <si>
    <t>TYP129 L1H1 2008 PLANCHER 12mm</t>
  </si>
  <si>
    <t>L2</t>
  </si>
  <si>
    <t>L2H1</t>
  </si>
  <si>
    <t>TYP131 L2H1 2008 PLANCHER 9mm</t>
  </si>
  <si>
    <t>TYP131 L2H1 2008 PLANCHER 12mm</t>
  </si>
  <si>
    <t>JUMPY</t>
  </si>
  <si>
    <t>TYP173 L2H1 2016 PLANCHER 9mm</t>
  </si>
  <si>
    <t>TYP173 L2H1 2016 PLANCHER 12mm</t>
  </si>
  <si>
    <t>JUMPER</t>
  </si>
  <si>
    <t>TYP120 L1H1 2006 PLANCHER 9mm</t>
  </si>
  <si>
    <t>TYP120 L1H1 2006 PLANCHER 12mm</t>
  </si>
  <si>
    <t>TYP121 L2H1 2006 PLANCHER 9mm</t>
  </si>
  <si>
    <t>TYP121 L2H1 2006 PLANCHER 12mm</t>
  </si>
  <si>
    <t>H2</t>
  </si>
  <si>
    <t>L1H2</t>
  </si>
  <si>
    <t>TYP120 L1H2 2006 PLANCHER 9mm</t>
  </si>
  <si>
    <t>TYP120 L1H2 2006 PLANCHER 12mm</t>
  </si>
  <si>
    <t>L2H2</t>
  </si>
  <si>
    <t>TYP121 L2H2 2006 PLANCHER 9mm</t>
  </si>
  <si>
    <t>TYP121 L2H2 2006 PLANCHER 12mm</t>
  </si>
  <si>
    <t>L3</t>
  </si>
  <si>
    <t>L3H2</t>
  </si>
  <si>
    <t>TYP122 L3H2 2006 PLANCHER 12mm</t>
  </si>
  <si>
    <t>TYP122 L3H2 2006 PLANCHER 9mm</t>
  </si>
  <si>
    <t>L4</t>
  </si>
  <si>
    <t>L4H2</t>
  </si>
  <si>
    <t>4035XL</t>
  </si>
  <si>
    <t>TYP123 L4H2 2006 PLANCHER 12mm</t>
  </si>
  <si>
    <t>H3</t>
  </si>
  <si>
    <t>L3H3</t>
  </si>
  <si>
    <t>TYP122 L3H3 2006 PLANCHER 12mm</t>
  </si>
  <si>
    <t>L4H3</t>
  </si>
  <si>
    <t>TYP123 L4H3 2006 PLANCHER 12mm</t>
  </si>
  <si>
    <t>DACIA</t>
  </si>
  <si>
    <t>TYP146 L1H1 2009 PLANCHER 9mm</t>
  </si>
  <si>
    <t>TYP146 L1H1 2009 PLANCHER 12mm</t>
  </si>
  <si>
    <t>FIAT</t>
  </si>
  <si>
    <t>FIORINO</t>
  </si>
  <si>
    <t>DOBLO</t>
  </si>
  <si>
    <t>TYP134 L1H1 2010 PLANCHER 9mm</t>
  </si>
  <si>
    <t>TYP134 L1H1 2010 PLANCHER 12mm</t>
  </si>
  <si>
    <t>TYP134 L1H2 2010 PLANCHER 9mm</t>
  </si>
  <si>
    <t>TYP134 L1H2 2010 PLANCHER 12mm</t>
  </si>
  <si>
    <t>TYP135 L2H1 2010 PLANCHER 9mm</t>
  </si>
  <si>
    <t>TYP135 L2H1 2010 PLANCHER 12mm</t>
  </si>
  <si>
    <t>TALENTO</t>
  </si>
  <si>
    <t>TYP164 L1H1 2014 PLANCHER 9mm</t>
  </si>
  <si>
    <t>TYP164 L1H1 2014 PLANCHER 12mm</t>
  </si>
  <si>
    <t>TYP164 L1H2 2014 PLANCHER 9mm</t>
  </si>
  <si>
    <t>TYP164 L1H2 2014 PLANCHER 12mm</t>
  </si>
  <si>
    <t>TYP165 L2H1 2014 PLANCHER 9mm</t>
  </si>
  <si>
    <t>TYP165 L2H1 2014 PLANCHER 12mm</t>
  </si>
  <si>
    <t>TYP165 L2H2 2014 PLANCHER 9mm</t>
  </si>
  <si>
    <t>TYP165 L2H2 2014 PLANCHER 12mm</t>
  </si>
  <si>
    <t>DUCATO</t>
  </si>
  <si>
    <t>L5</t>
  </si>
  <si>
    <t>L5H2</t>
  </si>
  <si>
    <t>L5H3</t>
  </si>
  <si>
    <t>FORD</t>
  </si>
  <si>
    <t>TYP160 L1H1 2014 PLANCHER 9mm</t>
  </si>
  <si>
    <t>TYP160 L1H1 2014 PLANCHER 12mm</t>
  </si>
  <si>
    <t>TYP147 L1H1 2013 PLANCHER 9mm</t>
  </si>
  <si>
    <t>TYP147 L1H1 2013 PLANCHER 12mm</t>
  </si>
  <si>
    <t>TYP148 L2H1 2013 PLANCHER 9mm</t>
  </si>
  <si>
    <t>TYP148 L2H1 2013 PLANCHER 12mm</t>
  </si>
  <si>
    <t>CUSTOM</t>
  </si>
  <si>
    <t>TYP144 L1H1 2012 PLANCHER 9mm</t>
  </si>
  <si>
    <t>TYP144 L1H1 2012 PLANCHER 12mm</t>
  </si>
  <si>
    <t>TYP144 L1H2 2012 PLANCHER 9mm</t>
  </si>
  <si>
    <t>TYP144 L1H2 2012 PLANCHER 12mm</t>
  </si>
  <si>
    <t>TYP145 L2H1 2012 PLANCHER 9mm</t>
  </si>
  <si>
    <t>TYP145 L2H1 2012 PLANCHER 12mm</t>
  </si>
  <si>
    <t>TYP145 L2H2 2012 PLANCHER 9mm</t>
  </si>
  <si>
    <t>TYP145 L2H2 2012 PLANCHER 12mm</t>
  </si>
  <si>
    <t>TYP150 L2H2 2014 PLANCHER 9mm</t>
  </si>
  <si>
    <t>TYP150 L2H2 2014 PLANCHER 12mm</t>
  </si>
  <si>
    <t>TYP151 L2H2 2014 PLANCHER 9mm</t>
  </si>
  <si>
    <t>TYP151 L2H2 2014 PLANCHER 12mm</t>
  </si>
  <si>
    <t>TYP152 L3H2 2014 PLANCHER 9mm</t>
  </si>
  <si>
    <t>TYP152 L3H2 2014 PLANCHER 12mm</t>
  </si>
  <si>
    <t>L2H3</t>
  </si>
  <si>
    <t>TYP150 L2H3 2014 PLANCHER 9mm</t>
  </si>
  <si>
    <t>TYP150 L2H3 2014 PLANCHER 12mm</t>
  </si>
  <si>
    <t>TYP151 L2H3 2014 PLANCHER 9mm</t>
  </si>
  <si>
    <t>TYP151 L2H3 2014 PLANCHER 12mm</t>
  </si>
  <si>
    <t>TYP153 L3H2 2014 PLANCHER 9mm</t>
  </si>
  <si>
    <t>TYP153 L3H2 2014 PLANCHER 12mm</t>
  </si>
  <si>
    <t>TYP152 L3H3 2014 PLANCHER 9mm</t>
  </si>
  <si>
    <t>TYP152 L3H3 2014 PLANCHER 12mm</t>
  </si>
  <si>
    <t>TYP153 L3H3 2014 PLANCHER 9mm</t>
  </si>
  <si>
    <t>TYP153 L3H3 2014 PLANCHER 12mm</t>
  </si>
  <si>
    <t>TYP154 L4H3 2014 PLANCHER 9mm</t>
  </si>
  <si>
    <t>TYP154 L4H3 2014 PLANCHER 12mm</t>
  </si>
  <si>
    <t>IVECO</t>
  </si>
  <si>
    <t>DAILY</t>
  </si>
  <si>
    <t>TYP156 L2H1 2014 PLANCHER 9mm</t>
  </si>
  <si>
    <t>TYP156 L2H1 2014 PLANCHER 12mm</t>
  </si>
  <si>
    <t>TYP156 L2H2 2014 PLANCHER 9mm</t>
  </si>
  <si>
    <t>TYP156 L2H2 2014 PLANCHER 12mm</t>
  </si>
  <si>
    <t>3520L</t>
  </si>
  <si>
    <t>TYP157 L3H2 2014 PLANCHER 9mm</t>
  </si>
  <si>
    <t>TYP157 L3H2 2014 PLANCHER 12mm</t>
  </si>
  <si>
    <t>TYP157 L3H3 2014 PLANCHER 9mm</t>
  </si>
  <si>
    <t>TYP157 L3H3 2014 PLANCHER 12mm</t>
  </si>
  <si>
    <t>TYP158 L4H2 2014 PLANCHER 9mm</t>
  </si>
  <si>
    <t>TYP158 L4H2 2014 PLANCHER 12mm</t>
  </si>
  <si>
    <t>TYP158 L4H3 2014 PLANCHER 9mm</t>
  </si>
  <si>
    <t>TYP158 L4H3 2014 PLANCHER 12mm</t>
  </si>
  <si>
    <t>MERCEDES</t>
  </si>
  <si>
    <t>CITAN</t>
  </si>
  <si>
    <t>TYP95 L1H1 2012 PLANCHER 9mm</t>
  </si>
  <si>
    <t>TYP95 L1H1 2012 PLANCHER 12mm</t>
  </si>
  <si>
    <t>TYP96 L2H1 2012 PLANCHER 9mm</t>
  </si>
  <si>
    <t>TYP96 L2H1 2012 PLANCHER 12mm</t>
  </si>
  <si>
    <t>L3H1</t>
  </si>
  <si>
    <t>TYP97 L3H1 2012 PLANCHER 9mm</t>
  </si>
  <si>
    <t>TYP97 L3H1 2012 PLANCHER 12mm</t>
  </si>
  <si>
    <t>VITO</t>
  </si>
  <si>
    <t>TYP161 L1H1 2014 PLANCHER 9mm</t>
  </si>
  <si>
    <t>TYP161 L1H1 2014 PLANCHER 12mm</t>
  </si>
  <si>
    <t>TYP162 L2H1 2014 PLANCHER 9mm</t>
  </si>
  <si>
    <t>TYP162 L2H1 2014 PLANCHER 12mm</t>
  </si>
  <si>
    <t>TYP163 L3H1 2014 PLANCHER 12mm</t>
  </si>
  <si>
    <t>TYP163 L3H1 2014 PLANCHER 9mm</t>
  </si>
  <si>
    <t>SPRINTER</t>
  </si>
  <si>
    <t>TYP114 L1H1 2006 PLANCHER 12mm</t>
  </si>
  <si>
    <t>TYP115 L2H1 2006 PLANCHER 9mm</t>
  </si>
  <si>
    <t>TYP115 L2H1 2006 PLANCHER 12mm</t>
  </si>
  <si>
    <t>TYP114 L1H2 2006 PLANCHER 12mm</t>
  </si>
  <si>
    <t>TYP115 L2H2 2006 PLANCHER 9mm</t>
  </si>
  <si>
    <t>TYP115 L2H2 2006 PLANCHER 12mm</t>
  </si>
  <si>
    <t>TYP115 L2H3 2006 PLANCHER 12mm</t>
  </si>
  <si>
    <t>TYP116 L3H2 2006 PLANCHER 9mm</t>
  </si>
  <si>
    <t>TYP116 L3H2 2006 PLANCHER 12mm</t>
  </si>
  <si>
    <t>TYP116 L3H3 2006 PLANCHER 9mm</t>
  </si>
  <si>
    <t>TYP116 L3H3 2006 PLANCHER 12mm</t>
  </si>
  <si>
    <t>4325XL</t>
  </si>
  <si>
    <t>TYP117 L4H2 2006 PLANCHER 9mm</t>
  </si>
  <si>
    <t>TYP117 L4H2 2006 PLANCHER 12mm</t>
  </si>
  <si>
    <t>NISSAN</t>
  </si>
  <si>
    <t>TYP142 L1H1 2009 PLANCHER 9mm</t>
  </si>
  <si>
    <t>TYP142 L1H1 2009 PLANCHER 12mm</t>
  </si>
  <si>
    <t>TYP137 L1H1 2010 PLANCHER 9mm</t>
  </si>
  <si>
    <t>TYP137 L1H1 2010 PLANCHER 12mm</t>
  </si>
  <si>
    <t>TYP137 L1H2 2010 PLANCHER 9mm</t>
  </si>
  <si>
    <t>TYP137 L1H2 2010 PLANCHER 12mm</t>
  </si>
  <si>
    <t>TYP138 L2H2 2010 PLANCHER 9mm</t>
  </si>
  <si>
    <t>TYP138 L2H2 2010 PLANCHER 12mm</t>
  </si>
  <si>
    <t>TYP138 L2H3 2010 PLANCHER 9mm</t>
  </si>
  <si>
    <t>TYP138 L2H3 2010 PLANCHER 12mm</t>
  </si>
  <si>
    <t>TYP139 L3H2 2010 PLANCHER 9mm</t>
  </si>
  <si>
    <t>TYP139 L3H2 2010 PLANCHER 12mm</t>
  </si>
  <si>
    <t>TYP139 L3H3 2010 PLANCHER 9mm</t>
  </si>
  <si>
    <t>TYP139 L3H3 2010 PLANCHER 12mm</t>
  </si>
  <si>
    <t>TYP140 L3H2 2010 PLANCHER 9mm</t>
  </si>
  <si>
    <t>TYP140 L3H2 2010 PLANCHER 12mm</t>
  </si>
  <si>
    <t>TYP140 L3H3 2010 PLANCHER 9mm</t>
  </si>
  <si>
    <t>TYP140 L3H3 2010 PLANCHER 12mm</t>
  </si>
  <si>
    <t>TYP141 L4H2 2010 PLANCHER 9mm</t>
  </si>
  <si>
    <t>TYP141 L4H2 2010 PLANCHER 12mm</t>
  </si>
  <si>
    <t>TYP141 L4H3 2010 PLANCHER 9mm</t>
  </si>
  <si>
    <t>TYP141 L4H3 2010 PLANCHER 12mm</t>
  </si>
  <si>
    <t>OPEL</t>
  </si>
  <si>
    <t>COMBO</t>
  </si>
  <si>
    <t>VIVARO</t>
  </si>
  <si>
    <t>PEUGEOT</t>
  </si>
  <si>
    <t>BIPPER</t>
  </si>
  <si>
    <t>PARTNER</t>
  </si>
  <si>
    <t>EXPERT</t>
  </si>
  <si>
    <t>BOXER</t>
  </si>
  <si>
    <t>RENAULT</t>
  </si>
  <si>
    <t>KANGOO</t>
  </si>
  <si>
    <t>TYP196 L1H1 2013 PLANCHER 9mm</t>
  </si>
  <si>
    <t>TYP196 L1H1 2013 PLANCHER 12mm</t>
  </si>
  <si>
    <t>TYP197 L2H1 2013 PLANCHER 9mm</t>
  </si>
  <si>
    <t>TYP197 L2H1 2013 PLANCHER 12mm</t>
  </si>
  <si>
    <t>TRAFIC</t>
  </si>
  <si>
    <t>TOYOTA</t>
  </si>
  <si>
    <t>PROACE</t>
  </si>
  <si>
    <t>VOLKSWAGEN</t>
  </si>
  <si>
    <t>CADDY</t>
  </si>
  <si>
    <t>TYP168 L1H1 2015 PLANCHER 9mm</t>
  </si>
  <si>
    <t>TYP168 L1H1 2015 PLANCHER 12mm</t>
  </si>
  <si>
    <t>TYP169 L2H1 2015 PLANCHER 9mm</t>
  </si>
  <si>
    <t>TYP169 L2H1 2015 PLANCHER 12mm</t>
  </si>
  <si>
    <t>TYP166 L1H1 2015 PLANCHER 9mm</t>
  </si>
  <si>
    <t>TYP166 L1H1 2015 PLANCHER 12mm</t>
  </si>
  <si>
    <t>TYP166 L1H2 2015 PLANCHER 12mm</t>
  </si>
  <si>
    <t>TYP167 L2H1 2015 PLANCHER 9mm</t>
  </si>
  <si>
    <t>TYP167 L2H1 2015 PLANCHER 12mm</t>
  </si>
  <si>
    <t>TYP167 L2H2 2015 PLANCHER 9mm</t>
  </si>
  <si>
    <t>TYP167 L2H2 2015 PLANCHER 12mm</t>
  </si>
  <si>
    <t>TYP167 L2H3 2015 PLANCHER 9mm</t>
  </si>
  <si>
    <t>TYP167 L2H3 2015 PLANCHER 12mm</t>
  </si>
  <si>
    <t>TYP128 L1H1 2008 PROT LAT HDF 4mm</t>
  </si>
  <si>
    <t>TYP128 L1H1 2008 PROT LAT PP 4,8mm</t>
  </si>
  <si>
    <t>TYP129 L1H1 2008 PROT LAT HDF 4mm</t>
  </si>
  <si>
    <t>TYP129 L1H1 2008 PROT LAT PP 4,8mm</t>
  </si>
  <si>
    <t>TYP131 L2H1 2008 PROT LAT HDF 4mm</t>
  </si>
  <si>
    <t>TYP131 L2H1 2008 PROT LAT PP 4,8mm</t>
  </si>
  <si>
    <t>TYP173 L2H1 2016 PROT LAT HDF 4mm</t>
  </si>
  <si>
    <t>TYP173 L2H1 2016 PROT LAT PP 4,8mm</t>
  </si>
  <si>
    <t>TYP120 L1H1 2006 PROT LAT HDF 4mm</t>
  </si>
  <si>
    <t>TYP120 L1H1 2006 PROT LAT PP 4,8mm</t>
  </si>
  <si>
    <t>TYP121 L2H1 2006 PROT LAT HDF 4mm</t>
  </si>
  <si>
    <t>TYP121 L2H1 2006 PROT LAT PP 4,8mm</t>
  </si>
  <si>
    <t>TYP120 L1H2 2006 PROT LAT HDF 4mm</t>
  </si>
  <si>
    <t>TYP120 L1H2 2006 PROT LAT PP 4,8mm</t>
  </si>
  <si>
    <t>TYP121 L2H2 2006 PROT LAT HDF 4mm</t>
  </si>
  <si>
    <t>TYP121 L2H2 2006 PROT LAT PP 4,8mm</t>
  </si>
  <si>
    <t>TYP122 L3H2 2006 PROT LAT HDF 4mm</t>
  </si>
  <si>
    <t>TYP122 L3H2 2006 PROT LAT PP 4,8mm</t>
  </si>
  <si>
    <t>TYP123 L4H2 2006 PROT LAT HDF 4mm</t>
  </si>
  <si>
    <t>TYP123 L4H2 2006 PROT LAT PP 4,8mm</t>
  </si>
  <si>
    <t>TYP122 L3H3 2006 PROT LAT HDF 4mm</t>
  </si>
  <si>
    <t>TYP122 L3H3 2006 PROT LAT PP 4,8mm</t>
  </si>
  <si>
    <t>TYP146 L1H1 2009 PROT LAT HDF 4mm</t>
  </si>
  <si>
    <t>TYP146 L1H1 2009 PROT LAT PP 4,8mm</t>
  </si>
  <si>
    <t>TYP134 L1H1 2010 PROT LAT HDF 4mm</t>
  </si>
  <si>
    <t>TYP134 L1H1 2010 PROT LAT PP 4,8mm</t>
  </si>
  <si>
    <t>TYP134 L1H2 2010 PROT LAT HDF 4mm</t>
  </si>
  <si>
    <t>TYP134 L1H2 2010 PROT LAT PP 4,8mm</t>
  </si>
  <si>
    <t>TYP135 L2H1 2010 PROT LAT HDF 4mm</t>
  </si>
  <si>
    <t>TYP135 L2H1 2010 PROT LAT PP 4,8mm</t>
  </si>
  <si>
    <t>TYP164 L1H1 2014 PROT LAT HDF 4mm</t>
  </si>
  <si>
    <t>TYP164 L1H1 2014 PROT LAT PP 4,8mm</t>
  </si>
  <si>
    <t>TYP164 L1H2 2014 PROT LAT HDF 4mm</t>
  </si>
  <si>
    <t>TYP164 L1H2 2014 PROT LAT PP 4,8mm</t>
  </si>
  <si>
    <t>TYP165 L2H1 2014 PROT LAT HDF 4mm</t>
  </si>
  <si>
    <t>TYP165 L2H1 2014 PROT LAT PP 4,8mm</t>
  </si>
  <si>
    <t>TYP165 L2H2 2014 PROT LAT HDF 4mm</t>
  </si>
  <si>
    <t>TYP160 L1H1 2014 PROT LAT HDF 4mm</t>
  </si>
  <si>
    <t>TYP160 L1H1 2014 PROT LAT PP 4,8mm</t>
  </si>
  <si>
    <t>TYP147 L1H1 2013 PROT LAT HDF 4mm</t>
  </si>
  <si>
    <t>TYP147 L1H1 2013 PROT LAT PP 4,8mm</t>
  </si>
  <si>
    <t>TYP148 L2H1 2013 PROT LAT HDF 4mm</t>
  </si>
  <si>
    <t>TYP148 L2H1 2013 PROT LAT PP 4,8mm</t>
  </si>
  <si>
    <t>TYP144 L1H1 2012 PROT LAT HDF 4mm</t>
  </si>
  <si>
    <t>TYP144 L1H1 2012 PROT LAT PP 4,8mm</t>
  </si>
  <si>
    <t>TYP144 L1H2 2012 PROT LAT HDF 4mm</t>
  </si>
  <si>
    <t>TYP144 L1H2 2012 PROT LAT PP 4,8mm</t>
  </si>
  <si>
    <t>TYP145 L2H1 2012 PROT LAT HDF 4mm</t>
  </si>
  <si>
    <t>TYP145 L2H1 2012 PROT LAT PP 4,8mm</t>
  </si>
  <si>
    <t>TYP145 L2H2 2012 PROT LAT HDF 4mm</t>
  </si>
  <si>
    <t>TYP145 L2H2 2012 PROT LAT PP 4,8mm</t>
  </si>
  <si>
    <t>TYP150 L2H2 2014 PROT LAT HDF 4mm</t>
  </si>
  <si>
    <t>TYP150 L2H2 2014 PROT LAT PP 4,8mm</t>
  </si>
  <si>
    <t>TYP151 L2H2 2014 PROT LAT HDF 4mm</t>
  </si>
  <si>
    <t>TYP151 L2H2 2014 PROT LAT PP 4,8mm</t>
  </si>
  <si>
    <t>TYP152 L3H2 2014 PROT LAT HDF 4mm</t>
  </si>
  <si>
    <t>TYP152 L3H2 2014 PROT LAT PP 4,8mm</t>
  </si>
  <si>
    <t>TYP150 L2H3 2014 PROT LAT HDF 4mm</t>
  </si>
  <si>
    <t>TYP150 L2H3 2014 PROT LAT PP 4,8mm</t>
  </si>
  <si>
    <t>TYP151 L2H3 2014 PROT LAT HDF 4mm</t>
  </si>
  <si>
    <t>TYP151 L2H3 2014 PROT LAT PP 4,8mm</t>
  </si>
  <si>
    <t>TYP153 L3H2 2014 PROT LAT HDF 4mm</t>
  </si>
  <si>
    <t>TYP153 L3H2 2014 PROT LAT PP 4,8mm</t>
  </si>
  <si>
    <t>TYP152 L3H3 2014 PROT LAT HDF 4mm</t>
  </si>
  <si>
    <t>TYP152 L3H3 2014 PROT LAT PP 4,8mm</t>
  </si>
  <si>
    <t>TYP153 L3H3 2014 PROT LAT HDF 4mm</t>
  </si>
  <si>
    <t>TYP153 L3H3 2014 PROT LAT PP 4,8mm</t>
  </si>
  <si>
    <t>TYP154 L4H3 2014 PROT LAT HDF 4mm</t>
  </si>
  <si>
    <t>TYP154 L4H3 2014 PROT LAT PP 4,8mm</t>
  </si>
  <si>
    <t>TYP156 L2H1 2014 PROT LAT HDF 4mm</t>
  </si>
  <si>
    <t>TYP156 L2H1 2014 PROT LAT PP 4,8mm</t>
  </si>
  <si>
    <t>TYP156 L2H2 2014 PROT LAT HDF 4mm</t>
  </si>
  <si>
    <t>TYP156 L2H2 2014 PROT LAT PP 4,8mm</t>
  </si>
  <si>
    <t>TYP157 L3H2 2014 PROT LAT HDF 4mm</t>
  </si>
  <si>
    <t>TYP157 L3H2 2014 PROT LAT PP 4,8mm</t>
  </si>
  <si>
    <t>TYP157 L3H3 2014 PROT LAT HDF 4mm</t>
  </si>
  <si>
    <t>TYP157 L3H3 2014 PROT LAT PP 4,8mm</t>
  </si>
  <si>
    <t>TYP158 L4H2 2014 PROT LAT HDF 4mm</t>
  </si>
  <si>
    <t>TYP158 L4H2 2014 PROT LAT PP 4,8mm</t>
  </si>
  <si>
    <t>TYP158 L4H3 2014 PROT LAT HDF 4mm</t>
  </si>
  <si>
    <t>TYP158 L4H3 2014 PROT LAT PP 4,8mm</t>
  </si>
  <si>
    <t>TYP95 L1H1 2012 PROT LAT HDF 4mm</t>
  </si>
  <si>
    <t>TYP95 L1H1 2012 PROT LAT PP 4,8mm</t>
  </si>
  <si>
    <t>TYP96 L2H1 2012 PROT LAT HDF 4mm</t>
  </si>
  <si>
    <t>TYP96 L2H1 2012 PROT LAT PP 4,8mm</t>
  </si>
  <si>
    <t>TYP97 L3H1 2012 PROT LAT HDF 4mm</t>
  </si>
  <si>
    <t>TYP97 L3H1 2012 PROT LAT PP 4,8mm</t>
  </si>
  <si>
    <t>TYP161 L1H1 2014 PROT LAT HDF 4mm</t>
  </si>
  <si>
    <t>TYP161 L1H1 2014 PROT LAT PP 4,8mm</t>
  </si>
  <si>
    <t>TYP162 L2H1 2014 PROT LAT HDF 4mm</t>
  </si>
  <si>
    <t>TYP162 L2H1 2014 PROT LAT PP 4,8mm</t>
  </si>
  <si>
    <t>TYP163 L3H1 2014 PROT LAT HDF 4mm</t>
  </si>
  <si>
    <t>TYP163 L3H1 2014 PROT LAT PP 4,8mm</t>
  </si>
  <si>
    <t>TYP115 L2H1 2006 PROT LAT PP 4,8mm</t>
  </si>
  <si>
    <t>TYP114 L1H2 2006 PROT LAT PP 4,8mm</t>
  </si>
  <si>
    <t>TYP115 L2H2 2006 PROT LAT HDF 4mm</t>
  </si>
  <si>
    <t>TYP115 L2H2 2006 PROT LAT PP 4,8mm</t>
  </si>
  <si>
    <t>TYP115 L2H3 2006 PROT LAT PP 4,8mm</t>
  </si>
  <si>
    <t>TYP116 L3H2 2006 PROT LAT HDF 4mm</t>
  </si>
  <si>
    <t>TYP116 L3H2 2006 PROT LAT PP 4,8mm</t>
  </si>
  <si>
    <t>TYP116 L3H3 2006 PROT LAT PP 4,8mm</t>
  </si>
  <si>
    <t>TYP117 L4H2 2006 PROT LAT PP 4,8mm</t>
  </si>
  <si>
    <t>TYP142 L1H1 2009 PROT LAT HDF 4mm</t>
  </si>
  <si>
    <t>TYP142 L1H1 2009 PROT LAT PP 4,8mm</t>
  </si>
  <si>
    <t>TYP137 L1H1 2010 PROT LAT HDF 4mm</t>
  </si>
  <si>
    <t>TYP137 L1H1 2010 PROT LAT PP 4,8mm</t>
  </si>
  <si>
    <t>TYP137 L1H2 2010 PROT LAT HDF 4mm</t>
  </si>
  <si>
    <t>TYP137 L1H2 2010 PROT LAT PP 4,8mm</t>
  </si>
  <si>
    <t>TYP138 L2H2 2010 PROT LAT HDF 4mm</t>
  </si>
  <si>
    <t>TYP138 L2H2 2010 PROT LAT PP 4,8mm</t>
  </si>
  <si>
    <t>TYP138 L2H3 2010 PROT LAT HDF 4mm</t>
  </si>
  <si>
    <t>TYP138 L2H3 2010 PROT LAT PP 4,8mm</t>
  </si>
  <si>
    <t>TYP139 L3H2 2010 PROT LAT HDF 4mm</t>
  </si>
  <si>
    <t>TYP139 L3H2 2010 PROT LAT PP 4,8mm</t>
  </si>
  <si>
    <t>TYP139 L3H3 2010 PROT LAT HDF 4mm</t>
  </si>
  <si>
    <t>TYP139 L3H3 2010 PROT LAT PP 4,8mm</t>
  </si>
  <si>
    <t>TYP140 L3H2 2010 PROT LAT HDF 4mm</t>
  </si>
  <si>
    <t>TYP140 L3H2 2010 PROT LAT PP 4,8mm</t>
  </si>
  <si>
    <t>TYP140 L3H3 2010 PROT LAT HDF 4mm</t>
  </si>
  <si>
    <t>TYP140 L3H3 2010 PROT LAT PP 4,8mm</t>
  </si>
  <si>
    <t>TYP141 L4H2 2010 PROT LAT HDF 4mm</t>
  </si>
  <si>
    <t>TYP141 L4H2 2010 PROT LAT PP 4,8mm</t>
  </si>
  <si>
    <t>TYP141 L4H3 2010 PROT LAT HDF 4mm</t>
  </si>
  <si>
    <t>TYP141 L4H3 2010 PROT LAT PP 4,8mm</t>
  </si>
  <si>
    <t>TYP196 L1H1 2013 PROT LAT HDF 4mm</t>
  </si>
  <si>
    <t>TYP196 L1H1 2013 PROT LAT PP 4,8mm</t>
  </si>
  <si>
    <t>TYP197 L2H1 2013 PROT LAT HDF 4mm</t>
  </si>
  <si>
    <t>TYP168 L1H1 2015 PROT LAT HDF 4mm</t>
  </si>
  <si>
    <t>TYP168 L1H1 2015 PROT LAT PP 4,8mm</t>
  </si>
  <si>
    <t>TYP169 L2H1 2015 PROT LAT PP 4,8mm</t>
  </si>
  <si>
    <t>TYP166 L1H1 2015 PROT LAT HDF 4mm</t>
  </si>
  <si>
    <t>TYP166 L1H1 2015 PROT LAT PP 4,8mm</t>
  </si>
  <si>
    <t>TYP167 L2H1 2015 PROT LAT HDF 4mm</t>
  </si>
  <si>
    <t>TYP167 L2H1 2015 PROT LAT PP 4,8mm</t>
  </si>
  <si>
    <t>TYP167 L2H3 2015 PROT LAT PP 4,8mm</t>
  </si>
  <si>
    <t>TYP128 L1H1 2008 PDR 9mm</t>
  </si>
  <si>
    <t>TYP128 L1H1 2008 PDR 12mm</t>
  </si>
  <si>
    <t>TYP129 L1H1 2008 PDR 9mm</t>
  </si>
  <si>
    <t>TYP129 L1H1 2008 PDR 12mm</t>
  </si>
  <si>
    <t>TYP131 L2H1 2008 PDR 9mm</t>
  </si>
  <si>
    <t>TYP131 L2H1 2008 PDR 12mm</t>
  </si>
  <si>
    <t>TYP173 L2H1 2016 PDR 9mm</t>
  </si>
  <si>
    <t>TYP173 L2H1 2016 PDR 12mm</t>
  </si>
  <si>
    <t>TYP120 L1H1 2006 PDR 9mm</t>
  </si>
  <si>
    <t>TYP120 L1H2 2006 PDR 12mm</t>
  </si>
  <si>
    <t>TYP121 L2H2 2006 PDR 9mm</t>
  </si>
  <si>
    <t>TYP121 L2H2 2006 PDR 12mm</t>
  </si>
  <si>
    <t>TYP122 L3H2 2006 PDR 12mm</t>
  </si>
  <si>
    <t>TYP123 L4H3 2006 PDR 12mm</t>
  </si>
  <si>
    <t>TYP146 L1H1 2009 PDR 9mm</t>
  </si>
  <si>
    <t>TYP146 L1H1 2009 PDR 12mm</t>
  </si>
  <si>
    <t>TYP134 L1H1 2010 PDR 9mm</t>
  </si>
  <si>
    <t>TYP134 L1H1 2010 PDR 12mm</t>
  </si>
  <si>
    <t>TYP134 L1H2 2010 PDR 9mm</t>
  </si>
  <si>
    <t>TYP134 L1H2 2010 PDR 12mm</t>
  </si>
  <si>
    <t>TYP135 L2H1 2010 PDR 9mm</t>
  </si>
  <si>
    <t>TYP135 L2H1 2010 PDR 12mm</t>
  </si>
  <si>
    <t>TYP164 L1H1 2014 PDR 9mm</t>
  </si>
  <si>
    <t>TYP164 L1H1 2014 PDR 12mm</t>
  </si>
  <si>
    <t>TYP164 L1H2 2014 PDR 9mm</t>
  </si>
  <si>
    <t>TYP164 L1H2 2014 PDR 12mm</t>
  </si>
  <si>
    <t>TYP165 L2H1 2014 PDR 9mm</t>
  </si>
  <si>
    <t>TYP165 L2H1 2014 PDR 12mm</t>
  </si>
  <si>
    <t>TYP147 L1H1 2013 PDR 9mm</t>
  </si>
  <si>
    <t>TYP147 L1H1 2013 PDR 12mm</t>
  </si>
  <si>
    <t>TYP148 L2H1 2013 PDR 9mm</t>
  </si>
  <si>
    <t>TYP148 L2H1 2013 PDR 12mm</t>
  </si>
  <si>
    <t>TYP144 L1H1 2012 PDR 9mm</t>
  </si>
  <si>
    <t>TYP144 L1H1 2012 PDR 12mm</t>
  </si>
  <si>
    <t>TYP144 L1H2 2012 PDR 9mm</t>
  </si>
  <si>
    <t>TYP144 L1H2 2012 PDR 12mm</t>
  </si>
  <si>
    <t>TYP145 L2H1 2012 PDR 9mm</t>
  </si>
  <si>
    <t>TYP145 L2H1 2012 PDR 12mm</t>
  </si>
  <si>
    <t>TYP145 L2H2 2012 PDR 9mm</t>
  </si>
  <si>
    <t>TYP145 L2H2 2012 PDR 12mm</t>
  </si>
  <si>
    <t>TYP150 L2H2 2014 PDR 9mm</t>
  </si>
  <si>
    <t>TYP150 L2H2 2014 PDR 12mm</t>
  </si>
  <si>
    <t>TYP151 L2H2 2014 PDR 9mm</t>
  </si>
  <si>
    <t>TYP151 L2H2 2014 PDR 12mm</t>
  </si>
  <si>
    <t>TYP152 L3H2 2014 PDR 12mm</t>
  </si>
  <si>
    <t>TYP150 L2H3 2014 PDR 9mm</t>
  </si>
  <si>
    <t>TYP150 L2H3 2014 PDR 12mm</t>
  </si>
  <si>
    <t>TYP151 L2H3 2014 PDR 9mm</t>
  </si>
  <si>
    <t>TYP151 L2H3 2014 PDR 12mm</t>
  </si>
  <si>
    <t>TYP153 L3H2 2014 PDR 12mm</t>
  </si>
  <si>
    <t>TYP152 L3H3 2014 PDR 12mm</t>
  </si>
  <si>
    <t>TYP153 L3H3 2014 PDR 12mm</t>
  </si>
  <si>
    <t>TYP154 L4H3 2014 PDR 12mm</t>
  </si>
  <si>
    <t>TYP156 L2H1 2014 PDR 9mm</t>
  </si>
  <si>
    <t>TYP156 L2H1 2014 PDR 12mm</t>
  </si>
  <si>
    <t>TYP156 L2H2 2014 PDR 9mm</t>
  </si>
  <si>
    <t>TYP156 L2H2 2014 PDR 12mm</t>
  </si>
  <si>
    <t>TYP157 L3H2 2014 PDR 12mm</t>
  </si>
  <si>
    <t>TYP157 L3H3 2014 PDR 12mm</t>
  </si>
  <si>
    <t>TYP158 L4H2 2014 PDR 12mm</t>
  </si>
  <si>
    <t>TYP158 L4H3 2014 PDR 12mm</t>
  </si>
  <si>
    <t>TYP95 L1H1 2012 PDR 9mm</t>
  </si>
  <si>
    <t>TYP95 L1H1 2012 PDR 12mm</t>
  </si>
  <si>
    <t>TYP96 L2H1 2012 PDR 9mm</t>
  </si>
  <si>
    <t>TYP96 L2H1 2012 PDR 12mm</t>
  </si>
  <si>
    <t>TYP97 L3H1 2012 PDR 12mm</t>
  </si>
  <si>
    <t>TYP161 L1H1 2014 PDR 9mm</t>
  </si>
  <si>
    <t>TYP161 L1H1 2014 PDR 12mm</t>
  </si>
  <si>
    <t>TYP162 L2H1 2014 PDR 9mm</t>
  </si>
  <si>
    <t>TYP162 L2H1 2014 PDR 12mm</t>
  </si>
  <si>
    <t>TYP163 L3H1 2014 PDR 12mm</t>
  </si>
  <si>
    <t>TYP114 L1H1 2006 PDR 9mm</t>
  </si>
  <si>
    <t>TYP114 L1H1 2006 PDR 12mm</t>
  </si>
  <si>
    <t>TYP114 L1H2 2006 PDR 12mm</t>
  </si>
  <si>
    <t>TYP115 L2H2 2006 PDR 9mm</t>
  </si>
  <si>
    <t>TYP116 L3H2 2006 PDR 12mm</t>
  </si>
  <si>
    <t>TYP117 L4H2 2006 PDR 12mm</t>
  </si>
  <si>
    <t>TYP142 L1H1 2009 PDR 9mm</t>
  </si>
  <si>
    <t>TYP142 L1H1 2009 PDR 12mm</t>
  </si>
  <si>
    <t>TYP137 L1H1 2010 PDR 9mm</t>
  </si>
  <si>
    <t>TYP137 L1H1 2010 PDR 12mm</t>
  </si>
  <si>
    <t>TYP137 L1H2 2010 PDR 9mm</t>
  </si>
  <si>
    <t>TYP137 L1H2 2010 PDR 12mm</t>
  </si>
  <si>
    <t>TYP138 L2H2 2010 PDR 9mm</t>
  </si>
  <si>
    <t>TYP138 L2H2 2010 PDR 12mm</t>
  </si>
  <si>
    <t>TYP138 L2H3 2010 PDR 9mm</t>
  </si>
  <si>
    <t>TYP138 L2H3 2010 PDR 12mm</t>
  </si>
  <si>
    <t>TYP139 L3H2 2010 PDR 12mm</t>
  </si>
  <si>
    <t>TYP139 L3H3 2010 PDR 12mm</t>
  </si>
  <si>
    <t>TYP140 L3H2 2010 PDR 12mm</t>
  </si>
  <si>
    <t>TYP140 L3H3 2010 PDR 12mm</t>
  </si>
  <si>
    <t>TYP141 L4H2 2010 PDR 12mm</t>
  </si>
  <si>
    <t>TYP141 L4H3 2010 PDR 12mm</t>
  </si>
  <si>
    <t>TYP196 L1H1 2013 PDR 12mm</t>
  </si>
  <si>
    <t>TYP197 L2H1 2013 PDR 12mm</t>
  </si>
  <si>
    <t>TYP168 L1H1 2015 PDR 9mm</t>
  </si>
  <si>
    <t>TYP168 L1H1 2015 PDR 12mm</t>
  </si>
  <si>
    <t>TYP166 L1H1 2015 PDR 9mm</t>
  </si>
  <si>
    <t>TYP166 L1H1 2015 PDR 12mm</t>
  </si>
  <si>
    <t>TYP167 L2H1 2015 PDR 12mm</t>
  </si>
  <si>
    <t>TYP128 L1H1 2008 KIT COMPLET ECO</t>
  </si>
  <si>
    <t>TYP128 L1H1 2008 KIT COMPLET PRO</t>
  </si>
  <si>
    <t>TYP129 L1H1 2008 KIT COMPLET ECO</t>
  </si>
  <si>
    <t>TYP129 L1H1 2008 KIT COMPLET PRO</t>
  </si>
  <si>
    <t>TYP173 L2H1 2016 KIT COMPLET ECO</t>
  </si>
  <si>
    <t>TYP173 L2H1 2016 KIT COMPLET PRO</t>
  </si>
  <si>
    <t>TYP120 L1H1 2006 KIT COMPLET ECO</t>
  </si>
  <si>
    <t>TYP120 L1H1 2006 KIT COMPLET PRO</t>
  </si>
  <si>
    <t>TYP121 L2H1 2006 KIT COMPLET ECO</t>
  </si>
  <si>
    <t>TYP121 L2H1 2006 KIT COMPLET PRO</t>
  </si>
  <si>
    <t>TYP120 L1H2 2006 KIT COMPLET PRO</t>
  </si>
  <si>
    <t>TYP121 L2H2 2006 KIT COMPLET ECO</t>
  </si>
  <si>
    <t>TYP121 L2H2 2006 KIT COMPLET PRO</t>
  </si>
  <si>
    <t>TYP122 L3H2 2006 KIT COMPLET PRO</t>
  </si>
  <si>
    <t>TYP122 L3H3 2006 KIT COMPLET PRO</t>
  </si>
  <si>
    <t>TYP123 L4H3 2006 KIT COMPLET PRO</t>
  </si>
  <si>
    <t>TYP146 L1H1 2009 KIT COMPLET ECO</t>
  </si>
  <si>
    <t>TYP146 L1H1 2009 KIT COMPLET PRO</t>
  </si>
  <si>
    <t>TYP134 L1H1 2011 KIT COMPLET ECO</t>
  </si>
  <si>
    <t>TYP134 L1H1 2011 KIT COMPLET PRO</t>
  </si>
  <si>
    <t>TYP134 L1H2 2010 KIT COMPLET ECO</t>
  </si>
  <si>
    <t>TYP134 L1H2 2010 KIT COMPLET PRO</t>
  </si>
  <si>
    <t>TYP135 L2H1 2010 KIT COMPLET ECO</t>
  </si>
  <si>
    <t>TYP135 L2H1 2010 KIT COMPLET PRO</t>
  </si>
  <si>
    <t>TYP164 L1H1 2014 KIT COMPLET ECO</t>
  </si>
  <si>
    <t>TYP164 L1H1 2014 KIT COMPLET PRO</t>
  </si>
  <si>
    <t>TYP164 L1H2 2014 KIT COMPLET ECO</t>
  </si>
  <si>
    <t>TYP164 L1H2 2014 KIT COMPLET PRO</t>
  </si>
  <si>
    <t>TYP165 L2H1 2014 KIT COMPLET ECO</t>
  </si>
  <si>
    <t>TYP165 L2H1 2014 KIT COMPLET PRO</t>
  </si>
  <si>
    <t>TYP165 L2H2 2014 KIT COMPLET ECO</t>
  </si>
  <si>
    <t>TYP165 L2H2 2014 KIT COMPLET PRO</t>
  </si>
  <si>
    <t>TYP160 L1H1 2014 KIT COMPLET PRO</t>
  </si>
  <si>
    <t>TYP161 L1H1 2014 KIT COMPLET ECO</t>
  </si>
  <si>
    <t>TYP147 L1H1 2013 KIT COMPLET ECO</t>
  </si>
  <si>
    <t>TYP147 L1H1 2013 KIT COMPLET PRO</t>
  </si>
  <si>
    <t>TYP148 L2H1 2013 KIT COMPLET ECO</t>
  </si>
  <si>
    <t>TYP148 L2H1 2013 KIT COMPLET PRO</t>
  </si>
  <si>
    <t>TYP144 L1H1 2012 KIT COMPLET ECO</t>
  </si>
  <si>
    <t>TYP144 L1H1 2012 KIT COMPLET PRO</t>
  </si>
  <si>
    <t>TYP144 L1H2 2012 KIT COMPLET ECO</t>
  </si>
  <si>
    <t>TYP144 L1H2 2012 KIT COMPLET PRO</t>
  </si>
  <si>
    <t>TYP145 L2H1 2012 KIT COMPLET ECO</t>
  </si>
  <si>
    <t>TYP145 L2H1 2012 KIT COMPLET PRO</t>
  </si>
  <si>
    <t>TYP145 L2H2 2012 KIT COMPLET PRO</t>
  </si>
  <si>
    <t>TYP150 L2H2 2014 KIT COMPLET ECO</t>
  </si>
  <si>
    <t>TYP150 L2H2 2014 KIT COMPLET PRO</t>
  </si>
  <si>
    <t>TYP151 L2H2 2014 KIT COMPLET ECO</t>
  </si>
  <si>
    <t>TYP151 L2H2 2014 KIT COMPLET PRO</t>
  </si>
  <si>
    <t>TYP152 L3H2 2014 KIT COMPLET ECO</t>
  </si>
  <si>
    <t>TYP152 L3H2 2014 KIT COMPLET PRO</t>
  </si>
  <si>
    <t>TYP150 L2H3 2014 KIT COMPLET ECO</t>
  </si>
  <si>
    <t>TYP150 L2H3 2014 KIT COMPLET PRO</t>
  </si>
  <si>
    <t>TYP151 L2H3 2014 KIT COMPLET ECO</t>
  </si>
  <si>
    <t>TYP151 L2H3 2014 KIT COMPLET PRO</t>
  </si>
  <si>
    <t>TYP153 L3H2 2014 KIT COMPLET ECO</t>
  </si>
  <si>
    <t>TYP153 L3H2 2014 KIT COMPLET PRO</t>
  </si>
  <si>
    <t>TYP152 L3H3 2014 KIT COMPLET ECO</t>
  </si>
  <si>
    <t>TYP152 L3H3 2014 KIT COMPLET PRO</t>
  </si>
  <si>
    <t>TYP153 L3H3 2014 KIT COMPLET ECO</t>
  </si>
  <si>
    <t>TYP153 L3H3 2014 KIT COMPLET PRO</t>
  </si>
  <si>
    <t>TYP154 L4H3 2014 KIT COMPLET ECO</t>
  </si>
  <si>
    <t>TYP154 L4H3 2014 KIT COMPLET PRO</t>
  </si>
  <si>
    <t>TYP156 L2H1 2014 KIT COMPLET ECO</t>
  </si>
  <si>
    <t>TYP156 L2H1 2014 KIT COMPLET PRO</t>
  </si>
  <si>
    <t>TYP156 L2H2 2014 KIT COMPLET ECO</t>
  </si>
  <si>
    <t>TYP156 L2H2 2014 KIT COMPLET PRO</t>
  </si>
  <si>
    <t>TYP157 L3H2 2014 KIT COMPLET ECO</t>
  </si>
  <si>
    <t>TYP157 L3H2 2014 KIT COMPLET PRO</t>
  </si>
  <si>
    <t>TYP157 L3H3 2014 KIT COMPLET ECO</t>
  </si>
  <si>
    <t>TYP157 L3H3 2014 KIT COMPLET PRO</t>
  </si>
  <si>
    <t>TYP158 L4H2 2014 KIT COMPLET ECO</t>
  </si>
  <si>
    <t>TYP158 L4H2 2014 KIT COMPLET PRO</t>
  </si>
  <si>
    <t>TYP158 L4H3 2014 KIT COMPLET ECO</t>
  </si>
  <si>
    <t>TYP158 L4H3 2014 KIT COMPLET PRO</t>
  </si>
  <si>
    <t>TYP95 L1H1 2012 KIT COMPLET ECO</t>
  </si>
  <si>
    <t>TYP95 L1H1 2012 KIT COMPLET PRO</t>
  </si>
  <si>
    <t>TYP96 L2H1 2012 KIT COMPLET ECO</t>
  </si>
  <si>
    <t>TYP96 L2H1 2012 KIT COMPLET PRO</t>
  </si>
  <si>
    <t>TYP97 L3H1 2012 KIT COMPLET ECO</t>
  </si>
  <si>
    <t>TYP97 L3H1 2012 KIT COMPLET PRO</t>
  </si>
  <si>
    <t>TYP161 L1H1 2014 KIT COMPLET PRO</t>
  </si>
  <si>
    <t>TYP162 L2H1 2014 KIT COMPLET ECO</t>
  </si>
  <si>
    <t>TYP162 L2H1 2014 KIT COMPLET PRO</t>
  </si>
  <si>
    <t>TYP163 L3H1 2014 KIT COMPLET ECO</t>
  </si>
  <si>
    <t>TYP163 L3H1 2014 KIT COMPLET PRO</t>
  </si>
  <si>
    <t>TYP114 L1H1 2006 KIT COMPLET ECO</t>
  </si>
  <si>
    <t>TYP115 L2H2 2006 KIT COMPLET PRO</t>
  </si>
  <si>
    <t>TYP116 L3H2 2006 KIT COMPLET PRO</t>
  </si>
  <si>
    <t>TYP142 L1H1 2009 KIT COMPLET ECO</t>
  </si>
  <si>
    <t>TYP142 L1H1 2009 KIT COMPLET PRO</t>
  </si>
  <si>
    <t>TYP137 L1H1 2010 KIT COMPLET ECO</t>
  </si>
  <si>
    <t>TYP137 L1H1 2010 KIT COMPLET PRO</t>
  </si>
  <si>
    <t>TYP137 L1H2 2010 KIT COMPLET ECO</t>
  </si>
  <si>
    <t>TYP137 L1H2 2010 KIT COMPLET PRO</t>
  </si>
  <si>
    <t>TYP138 L2H2 2010 KIT COMPLET ECO</t>
  </si>
  <si>
    <t>TYP138 L2H2 2010 KIT COMPLET PRO</t>
  </si>
  <si>
    <t>TYP138 L2H3 2010 KIT COMPLET ECO</t>
  </si>
  <si>
    <t>TYP138 L2H3 2010 KIT COMPLET PRO</t>
  </si>
  <si>
    <t>TYP139 L3H2 2010 KIT COMPLET ECO</t>
  </si>
  <si>
    <t>TYP139 L3H2 2010 KIT COMPLET PRO</t>
  </si>
  <si>
    <t>TYP139 L3H3 2010 KIT COMPLET ECO</t>
  </si>
  <si>
    <t>TYP139 L3H3 2010 KIT COMPLET PRO</t>
  </si>
  <si>
    <t>TYP140 L3H2 2010 KIT COMPLET ECO</t>
  </si>
  <si>
    <t>TYP140 L3H2 2010 KIT COMPLET PRO</t>
  </si>
  <si>
    <t>TYP140 L3H3 2010 KIT COMPLET ECO</t>
  </si>
  <si>
    <t>TYP140 L3H3 2010 KIT COMPLET PRO</t>
  </si>
  <si>
    <t>TYP141 L4H2 2010 KIT COMPLET PRO</t>
  </si>
  <si>
    <t>TYP141 L4H3 2010 KIT COMPLET PRO</t>
  </si>
  <si>
    <t>TYP196 L1H1 2013 KIT COMPLET ECO</t>
  </si>
  <si>
    <t>TYP196 L1H1 2013 KIT COMPLET PRO</t>
  </si>
  <si>
    <t>TYP197 L2H1 2013 KIT COMPLET ECO</t>
  </si>
  <si>
    <t>TYP197 L2H1 2013 KIT COMPLET PRO</t>
  </si>
  <si>
    <t>TYP168 L1H1 2015 KIT COMPLET ECO</t>
  </si>
  <si>
    <t>TYP168 L1H1 2015 KIT COMPLET PRO</t>
  </si>
  <si>
    <t>TYP169 L2H1 2015 KIT COMPLET ECO</t>
  </si>
  <si>
    <t>TYP169 L2H1 2015 KIT COMPLET PRO</t>
  </si>
  <si>
    <t>TYP166 L1H1 2015 KIT COMPLET ECO</t>
  </si>
  <si>
    <t>TYP166 L1H1 2015 KIT COMPLET PRO</t>
  </si>
  <si>
    <t>TYP166 L1H2 2015 KIT COMPLET ECO</t>
  </si>
  <si>
    <t>TYP166 L1H2 2015 KIT COMPLET PRO</t>
  </si>
  <si>
    <t>TYP167 L2H1 2015 KIT COMPLET ECO</t>
  </si>
  <si>
    <t>TYP167 L2H1 2015 KIT COMPLET PRO</t>
  </si>
  <si>
    <t>TYP167 L2H2 2015 KIT COMPLET ECO</t>
  </si>
  <si>
    <t>TYP167 L2H2 2015 KIT COMPLET PRO</t>
  </si>
  <si>
    <t>TYP167 L2H3 2015 KIT COMPLET ECO</t>
  </si>
  <si>
    <t>TYP167 L2H3 2015 KIT COMPLET PRO</t>
  </si>
  <si>
    <t>Caissons passage de roue gris 12mm</t>
  </si>
  <si>
    <t>Plancher brun 9 mm antidérapant</t>
  </si>
  <si>
    <t>Plancher W-Clic gris 12mm antidérapant</t>
  </si>
  <si>
    <t>Caissons passage de roue brun 9mm</t>
  </si>
  <si>
    <t>Protections latérales HDF 4mm complétes</t>
  </si>
  <si>
    <t>Protections latérales Polypro. 4,8mm complétes</t>
  </si>
  <si>
    <t>Plancher gris W-Clic antidérapant 12mm - Passage de roue 12mm - Protections latérales Polypro. 4,8mm complétes</t>
  </si>
  <si>
    <t>Caissons passage de roue brun 12mm</t>
  </si>
  <si>
    <t>KIT_DE_PROTECTION</t>
  </si>
  <si>
    <t>PASSAGE_DE_ROUES</t>
  </si>
  <si>
    <t>DOKKER</t>
  </si>
  <si>
    <t>MASTER_PROPULSION</t>
  </si>
  <si>
    <t>MASTER_TRACTION</t>
  </si>
  <si>
    <t>MOVANO_TRACTION</t>
  </si>
  <si>
    <t>MOVANO_PROPULSION</t>
  </si>
  <si>
    <t>NV_200</t>
  </si>
  <si>
    <t>NV_300</t>
  </si>
  <si>
    <t>NV_400_TRACTION</t>
  </si>
  <si>
    <t>NV_400_PROPULSION</t>
  </si>
  <si>
    <t>T_6</t>
  </si>
  <si>
    <t>TRANSIT_TRACTION</t>
  </si>
  <si>
    <t>TRANSIT_CONNECT</t>
  </si>
  <si>
    <t>TRANSIT_COURIER</t>
  </si>
  <si>
    <t>TRANSIT_PROPULSION</t>
  </si>
  <si>
    <t>PROTECTIONS_LATERALES</t>
  </si>
  <si>
    <t>Hayon</t>
  </si>
  <si>
    <t>Portes Battantes</t>
  </si>
  <si>
    <t>Gauche</t>
  </si>
  <si>
    <t>Droite</t>
  </si>
  <si>
    <t>Sans</t>
  </si>
  <si>
    <t>Les 2</t>
  </si>
  <si>
    <t>Tôlée</t>
  </si>
  <si>
    <t>Tubes</t>
  </si>
  <si>
    <t>Grilles</t>
  </si>
  <si>
    <t>RJ</t>
  </si>
  <si>
    <t>OUI</t>
  </si>
  <si>
    <t>NON</t>
  </si>
  <si>
    <t>Modèle</t>
  </si>
  <si>
    <t>BON DE COMMANDE</t>
  </si>
  <si>
    <t>DEVIS</t>
  </si>
  <si>
    <t>Référence</t>
  </si>
  <si>
    <t>Technicien</t>
  </si>
  <si>
    <t>Carrossier</t>
  </si>
  <si>
    <t>Client</t>
  </si>
  <si>
    <t>Concatenation PDT</t>
  </si>
  <si>
    <t>Concatenation Modele</t>
  </si>
  <si>
    <t>TYP 1</t>
  </si>
  <si>
    <t>0963 940 230</t>
  </si>
  <si>
    <t>0963 940 229</t>
  </si>
  <si>
    <t>0963 940 238</t>
  </si>
  <si>
    <t>0963 940 237</t>
  </si>
  <si>
    <t>0963 940 246</t>
  </si>
  <si>
    <t>0963 940 245</t>
  </si>
  <si>
    <t>0963 940 693</t>
  </si>
  <si>
    <t>0963 940 692</t>
  </si>
  <si>
    <t>0963 940 144</t>
  </si>
  <si>
    <t>0963 940 143</t>
  </si>
  <si>
    <t>0963 940 160</t>
  </si>
  <si>
    <t>0963 940 159</t>
  </si>
  <si>
    <t>0963 940 150</t>
  </si>
  <si>
    <t>0963 940 149</t>
  </si>
  <si>
    <t>0963 940 166</t>
  </si>
  <si>
    <t>0963 940 165</t>
  </si>
  <si>
    <t>0963 940 179</t>
  </si>
  <si>
    <t>0963 940 180</t>
  </si>
  <si>
    <t>0963 940 192</t>
  </si>
  <si>
    <t>0963 940 185</t>
  </si>
  <si>
    <t>0963 940 197</t>
  </si>
  <si>
    <t>0963 940 429</t>
  </si>
  <si>
    <t>0963 940 428</t>
  </si>
  <si>
    <t>0963 940 254</t>
  </si>
  <si>
    <t>0963 940 253</t>
  </si>
  <si>
    <t>0963 940 267</t>
  </si>
  <si>
    <t>0963 940 266</t>
  </si>
  <si>
    <t>0963 940 286</t>
  </si>
  <si>
    <t>0963 940 285</t>
  </si>
  <si>
    <t>0963 940 605</t>
  </si>
  <si>
    <t>0963 940 604</t>
  </si>
  <si>
    <t>0963 940 613</t>
  </si>
  <si>
    <t>0963 940 612</t>
  </si>
  <si>
    <t>0963 940 621</t>
  </si>
  <si>
    <t>0963 940 620</t>
  </si>
  <si>
    <t>0963 940 629</t>
  </si>
  <si>
    <t>0963 940 628</t>
  </si>
  <si>
    <t>0963 940 573</t>
  </si>
  <si>
    <t>0963 940 572</t>
  </si>
  <si>
    <t>0963 940 437</t>
  </si>
  <si>
    <t>0963 940 436</t>
  </si>
  <si>
    <t>0963 940 445</t>
  </si>
  <si>
    <t>0963 940 444</t>
  </si>
  <si>
    <t>0963 940 397</t>
  </si>
  <si>
    <t>0963 940 396</t>
  </si>
  <si>
    <t>0963 940 403</t>
  </si>
  <si>
    <t>0963 940 402</t>
  </si>
  <si>
    <t>0963 940 413</t>
  </si>
  <si>
    <t>0963 940 412</t>
  </si>
  <si>
    <t>0963 940 419</t>
  </si>
  <si>
    <t>0963 940 418</t>
  </si>
  <si>
    <t>0963 940 453</t>
  </si>
  <si>
    <t>0963 940 452</t>
  </si>
  <si>
    <t>0963 940 469</t>
  </si>
  <si>
    <t>0963 940 468</t>
  </si>
  <si>
    <t>0963 940 485</t>
  </si>
  <si>
    <t>0963 940 484</t>
  </si>
  <si>
    <t>0963 940 461</t>
  </si>
  <si>
    <t>0963 940 460</t>
  </si>
  <si>
    <t>0963 940 477</t>
  </si>
  <si>
    <t>0963 940 476</t>
  </si>
  <si>
    <t>0963 940 501</t>
  </si>
  <si>
    <t>0963 940 500</t>
  </si>
  <si>
    <t>0963 940 493</t>
  </si>
  <si>
    <t>0963 940 492</t>
  </si>
  <si>
    <t>0963 940 509</t>
  </si>
  <si>
    <t>0963 940 508</t>
  </si>
  <si>
    <t>0963 940 517</t>
  </si>
  <si>
    <t>0963 940 516</t>
  </si>
  <si>
    <t>0963 940 525</t>
  </si>
  <si>
    <t>0963 940 524</t>
  </si>
  <si>
    <t>0963 940 533</t>
  </si>
  <si>
    <t>0963 940 532</t>
  </si>
  <si>
    <t>0963 940 541</t>
  </si>
  <si>
    <t>0963 940 540</t>
  </si>
  <si>
    <t>0963 940 549</t>
  </si>
  <si>
    <t>0963 940 548</t>
  </si>
  <si>
    <t>0963 940 557</t>
  </si>
  <si>
    <t>0963 940 556</t>
  </si>
  <si>
    <t>0963 940 565</t>
  </si>
  <si>
    <t>0963 940 564</t>
  </si>
  <si>
    <t>0963 940 018</t>
  </si>
  <si>
    <t>0963 940 017</t>
  </si>
  <si>
    <t>0963 940 026</t>
  </si>
  <si>
    <t>0963 940 025</t>
  </si>
  <si>
    <t>0963 940 034</t>
  </si>
  <si>
    <t>0963 940 033</t>
  </si>
  <si>
    <t>0963 940 581</t>
  </si>
  <si>
    <t>0963 940 580</t>
  </si>
  <si>
    <t>0963 940 589</t>
  </si>
  <si>
    <t>0963 940 588</t>
  </si>
  <si>
    <t>0963 940 596</t>
  </si>
  <si>
    <t>0963 940 597</t>
  </si>
  <si>
    <t>0963 940 071</t>
  </si>
  <si>
    <t>0963 940 088</t>
  </si>
  <si>
    <t>0963 940 087</t>
  </si>
  <si>
    <t>0963 940 077</t>
  </si>
  <si>
    <t>0963 940 095</t>
  </si>
  <si>
    <t>0963 940 094</t>
  </si>
  <si>
    <t>0963 940 103</t>
  </si>
  <si>
    <t>0963 940 112</t>
  </si>
  <si>
    <t>0963 940 111</t>
  </si>
  <si>
    <t>0963 940 118</t>
  </si>
  <si>
    <t>0963 940 117</t>
  </si>
  <si>
    <t>0963 940 128</t>
  </si>
  <si>
    <t>0963 940 127</t>
  </si>
  <si>
    <t>0963 940 389</t>
  </si>
  <si>
    <t>0963 940 388</t>
  </si>
  <si>
    <t>0963 940 302</t>
  </si>
  <si>
    <t>0963 940 301</t>
  </si>
  <si>
    <t>0963 940 308</t>
  </si>
  <si>
    <t>0963 940 307</t>
  </si>
  <si>
    <t>0963 940 322</t>
  </si>
  <si>
    <t>0963 940 321</t>
  </si>
  <si>
    <t>0963 940 328</t>
  </si>
  <si>
    <t>0963 940 327</t>
  </si>
  <si>
    <t>0963 940 339</t>
  </si>
  <si>
    <t>0963 940 338</t>
  </si>
  <si>
    <t>0963 940 345</t>
  </si>
  <si>
    <t>0963 940 344</t>
  </si>
  <si>
    <t>0963 940 356</t>
  </si>
  <si>
    <t>0963 940 355</t>
  </si>
  <si>
    <t>0963 940 362</t>
  </si>
  <si>
    <t>0963 940 361</t>
  </si>
  <si>
    <t>0963 940 374</t>
  </si>
  <si>
    <t>0963 940 373</t>
  </si>
  <si>
    <t>0963 940 381</t>
  </si>
  <si>
    <t>0963 940 380</t>
  </si>
  <si>
    <t>0963 940 709</t>
  </si>
  <si>
    <t>0963 940 708</t>
  </si>
  <si>
    <t>0963 940 717</t>
  </si>
  <si>
    <t>0963 940 716</t>
  </si>
  <si>
    <t>0963 940 677</t>
  </si>
  <si>
    <t>0963 940 676</t>
  </si>
  <si>
    <t>0963 940 685</t>
  </si>
  <si>
    <t>0963 940 684</t>
  </si>
  <si>
    <t>0963 940 637</t>
  </si>
  <si>
    <t>0963 940 636</t>
  </si>
  <si>
    <t>0963 940 644</t>
  </si>
  <si>
    <t>0963 940 653</t>
  </si>
  <si>
    <t>0963 940 652</t>
  </si>
  <si>
    <t>0963 940 661</t>
  </si>
  <si>
    <t>0963 940 660</t>
  </si>
  <si>
    <t>0963 940 669</t>
  </si>
  <si>
    <t>0963 940 668</t>
  </si>
  <si>
    <t>0963 940 231</t>
  </si>
  <si>
    <t>0963 940 232</t>
  </si>
  <si>
    <t>0963 940 239</t>
  </si>
  <si>
    <t>0963 940 240</t>
  </si>
  <si>
    <t>0963 940 247</t>
  </si>
  <si>
    <t>0963 940 248</t>
  </si>
  <si>
    <t>0963 940 694</t>
  </si>
  <si>
    <t>0963 940 695</t>
  </si>
  <si>
    <t>0963 940 145</t>
  </si>
  <si>
    <t>0963 940 146</t>
  </si>
  <si>
    <t>0963 940 161</t>
  </si>
  <si>
    <t>0963 940 162</t>
  </si>
  <si>
    <t>0963 940 151</t>
  </si>
  <si>
    <t>0963 940 152</t>
  </si>
  <si>
    <t>0963 940 167</t>
  </si>
  <si>
    <t>0963 940 168</t>
  </si>
  <si>
    <t>0963 940 181</t>
  </si>
  <si>
    <t>0963 940 182</t>
  </si>
  <si>
    <t>0963 940 194</t>
  </si>
  <si>
    <t>0963 940 195</t>
  </si>
  <si>
    <t>0963 940 187</t>
  </si>
  <si>
    <t>0963 940 188</t>
  </si>
  <si>
    <t>0963 940 430</t>
  </si>
  <si>
    <t>0963 940 431</t>
  </si>
  <si>
    <t>0963 940 255</t>
  </si>
  <si>
    <t>0963 940 256</t>
  </si>
  <si>
    <t>0963 940 268</t>
  </si>
  <si>
    <t>0963 940 269</t>
  </si>
  <si>
    <t>0963 940 287</t>
  </si>
  <si>
    <t>0963 940 288</t>
  </si>
  <si>
    <t>0963 940 606</t>
  </si>
  <si>
    <t>0963 940 607</t>
  </si>
  <si>
    <t>0963 940 614</t>
  </si>
  <si>
    <t>0963 940 615</t>
  </si>
  <si>
    <t>0963 940 622</t>
  </si>
  <si>
    <t>0963 940 623</t>
  </si>
  <si>
    <t>0963 940 630</t>
  </si>
  <si>
    <t>0963 940 574</t>
  </si>
  <si>
    <t>0963 940 575</t>
  </si>
  <si>
    <t>0963 940 438</t>
  </si>
  <si>
    <t>0963 940 439</t>
  </si>
  <si>
    <t>0963 940 446</t>
  </si>
  <si>
    <t>0963 940 447</t>
  </si>
  <si>
    <t>0963 940 398</t>
  </si>
  <si>
    <t>0963 940 399</t>
  </si>
  <si>
    <t>0963 940 404</t>
  </si>
  <si>
    <t>0963 940 405</t>
  </si>
  <si>
    <t>0963 940 414</t>
  </si>
  <si>
    <t>0963 940 415</t>
  </si>
  <si>
    <t>0963 940 420</t>
  </si>
  <si>
    <t>0963 940 421</t>
  </si>
  <si>
    <t>0963 940 454</t>
  </si>
  <si>
    <t>0963 940 455</t>
  </si>
  <si>
    <t>0963 940 470</t>
  </si>
  <si>
    <t>0963 940 471</t>
  </si>
  <si>
    <t>0963 940 486</t>
  </si>
  <si>
    <t>0963 940 487</t>
  </si>
  <si>
    <t>0963 940 462</t>
  </si>
  <si>
    <t>0963 940 463</t>
  </si>
  <si>
    <t>0963 940 478</t>
  </si>
  <si>
    <t>0963 940 479</t>
  </si>
  <si>
    <t>0963 940 502</t>
  </si>
  <si>
    <t>0963 940 503</t>
  </si>
  <si>
    <t>0963 940 494</t>
  </si>
  <si>
    <t>0963 940 495</t>
  </si>
  <si>
    <t>0963 940 510</t>
  </si>
  <si>
    <t>0963 940 511</t>
  </si>
  <si>
    <t>0963 940 518</t>
  </si>
  <si>
    <t>0963 940 519</t>
  </si>
  <si>
    <t>0963 940 526</t>
  </si>
  <si>
    <t>0963 940 527</t>
  </si>
  <si>
    <t>0963 940 534</t>
  </si>
  <si>
    <t>0963 940 535</t>
  </si>
  <si>
    <t>0963 940 542</t>
  </si>
  <si>
    <t>0963 940 543</t>
  </si>
  <si>
    <t>0963 940 550</t>
  </si>
  <si>
    <t>0963 940 551</t>
  </si>
  <si>
    <t>0963 940 558</t>
  </si>
  <si>
    <t>0963 940 559</t>
  </si>
  <si>
    <t>0963 940 566</t>
  </si>
  <si>
    <t>0963 940 567</t>
  </si>
  <si>
    <t>0963 940 019</t>
  </si>
  <si>
    <t>0963 940 020</t>
  </si>
  <si>
    <t>0963 940 027</t>
  </si>
  <si>
    <t>0963 940 028</t>
  </si>
  <si>
    <t>0963 940 035</t>
  </si>
  <si>
    <t>0963 940 036</t>
  </si>
  <si>
    <t>0963 940 582</t>
  </si>
  <si>
    <t>0963 940 583</t>
  </si>
  <si>
    <t>0963 940 590</t>
  </si>
  <si>
    <t>0963 940 591</t>
  </si>
  <si>
    <t>0963 940 598</t>
  </si>
  <si>
    <t>0963 940 599</t>
  </si>
  <si>
    <t>0963 940 090</t>
  </si>
  <si>
    <t>0963 940 080</t>
  </si>
  <si>
    <t>0963 940 096</t>
  </si>
  <si>
    <t>0963 940 097</t>
  </si>
  <si>
    <t>0963 940 106</t>
  </si>
  <si>
    <t>0963 940 113</t>
  </si>
  <si>
    <t>0963 940 114</t>
  </si>
  <si>
    <t>0963 940 120</t>
  </si>
  <si>
    <t>0963 940 131</t>
  </si>
  <si>
    <t>0963 940 390</t>
  </si>
  <si>
    <t>0963 940 391</t>
  </si>
  <si>
    <t>0963 940 303</t>
  </si>
  <si>
    <t>0963 940 304</t>
  </si>
  <si>
    <t>0963 940 309</t>
  </si>
  <si>
    <t>0963 940 310</t>
  </si>
  <si>
    <t>0963 940 323</t>
  </si>
  <si>
    <t>0963 940 324</t>
  </si>
  <si>
    <t>0963 940 329</t>
  </si>
  <si>
    <t>0963 940 330</t>
  </si>
  <si>
    <t>0963 940 340</t>
  </si>
  <si>
    <t>0963 940 341</t>
  </si>
  <si>
    <t>0963 940 346</t>
  </si>
  <si>
    <t>0963 940 347</t>
  </si>
  <si>
    <t>0963 940 357</t>
  </si>
  <si>
    <t>0963 940 358</t>
  </si>
  <si>
    <t>0963 940 363</t>
  </si>
  <si>
    <t>0963 940 364</t>
  </si>
  <si>
    <t>0963 940 375</t>
  </si>
  <si>
    <t>0963 940 376</t>
  </si>
  <si>
    <t>0963 940 382</t>
  </si>
  <si>
    <t>0963 940 383</t>
  </si>
  <si>
    <t>0963 940 710</t>
  </si>
  <si>
    <t>0963 940 711</t>
  </si>
  <si>
    <t>0963 940 718</t>
  </si>
  <si>
    <t>0963 940 678</t>
  </si>
  <si>
    <t>0963 940 679</t>
  </si>
  <si>
    <t>0963 940 687</t>
  </si>
  <si>
    <t>0963 940 638</t>
  </si>
  <si>
    <t>0963 940 639</t>
  </si>
  <si>
    <t>0963 940 654</t>
  </si>
  <si>
    <t>0963 940 655</t>
  </si>
  <si>
    <t>0963 940 671</t>
  </si>
  <si>
    <t>0963 940 228</t>
  </si>
  <si>
    <t>0963 940 227</t>
  </si>
  <si>
    <t>0963 940 236</t>
  </si>
  <si>
    <t>0963 940 235</t>
  </si>
  <si>
    <t>0963 940 244</t>
  </si>
  <si>
    <t>0963 940 243</t>
  </si>
  <si>
    <t>0963 940 691</t>
  </si>
  <si>
    <t>0963 940 690</t>
  </si>
  <si>
    <t>0963 940 142</t>
  </si>
  <si>
    <t>0963 940 147</t>
  </si>
  <si>
    <t>0963 940 164</t>
  </si>
  <si>
    <t>0963 940 163</t>
  </si>
  <si>
    <t>0963 940 177</t>
  </si>
  <si>
    <t>0963 940 196</t>
  </si>
  <si>
    <t>0963 940 427</t>
  </si>
  <si>
    <t>0963 940 426</t>
  </si>
  <si>
    <t>0963 940 252</t>
  </si>
  <si>
    <t>0963 940 251</t>
  </si>
  <si>
    <t>0963 940 265</t>
  </si>
  <si>
    <t>0963 940 264</t>
  </si>
  <si>
    <t>0963 940 284</t>
  </si>
  <si>
    <t>0963 940 283</t>
  </si>
  <si>
    <t>0963 940 603</t>
  </si>
  <si>
    <t>0963 940 602</t>
  </si>
  <si>
    <t>0963 940 611</t>
  </si>
  <si>
    <t>0963 940 610</t>
  </si>
  <si>
    <t>0963 940 619</t>
  </si>
  <si>
    <t>0963 940 618</t>
  </si>
  <si>
    <t>0963 940 435</t>
  </si>
  <si>
    <t>0963 940 434</t>
  </si>
  <si>
    <t>0963 940 443</t>
  </si>
  <si>
    <t>0963 940 442</t>
  </si>
  <si>
    <t>0963 940 395</t>
  </si>
  <si>
    <t>0963 940 394</t>
  </si>
  <si>
    <t>0963 940 401</t>
  </si>
  <si>
    <t>0963 940 400</t>
  </si>
  <si>
    <t>0963 940 411</t>
  </si>
  <si>
    <t>0963 940 410</t>
  </si>
  <si>
    <t>0963 940 417</t>
  </si>
  <si>
    <t>0963 940 416</t>
  </si>
  <si>
    <t>0963 940 451</t>
  </si>
  <si>
    <t>0963 940 450</t>
  </si>
  <si>
    <t>0963 940 467</t>
  </si>
  <si>
    <t>0963 940 466</t>
  </si>
  <si>
    <t>0963 940 483</t>
  </si>
  <si>
    <t>0963 940 482</t>
  </si>
  <si>
    <t>0963 940 459</t>
  </si>
  <si>
    <t>0963 940 458</t>
  </si>
  <si>
    <t>0963 940 475</t>
  </si>
  <si>
    <t>0963 940 474</t>
  </si>
  <si>
    <t>0963 940 499</t>
  </si>
  <si>
    <t>0963 940 498</t>
  </si>
  <si>
    <t>0963 940 491</t>
  </si>
  <si>
    <t>0963 940 490</t>
  </si>
  <si>
    <t>0963 940 507</t>
  </si>
  <si>
    <t>0963 940 506</t>
  </si>
  <si>
    <t>0963 940 515</t>
  </si>
  <si>
    <t>0963 940 514</t>
  </si>
  <si>
    <t>0963 940 523</t>
  </si>
  <si>
    <t>0963 940 522</t>
  </si>
  <si>
    <t>0963 940 531</t>
  </si>
  <si>
    <t>0963 940 530</t>
  </si>
  <si>
    <t>0963 940 539</t>
  </si>
  <si>
    <t>0963 940 538</t>
  </si>
  <si>
    <t>0963 940 547</t>
  </si>
  <si>
    <t>0963 940 546</t>
  </si>
  <si>
    <t>0963 940 555</t>
  </si>
  <si>
    <t>0963 940 554</t>
  </si>
  <si>
    <t>0963 940 563</t>
  </si>
  <si>
    <t>0963 940 562</t>
  </si>
  <si>
    <t>0963 940 016</t>
  </si>
  <si>
    <t>0963 940 015</t>
  </si>
  <si>
    <t>0963 940 024</t>
  </si>
  <si>
    <t>0963 940 023</t>
  </si>
  <si>
    <t>0963 940 032</t>
  </si>
  <si>
    <t>0963 940 031</t>
  </si>
  <si>
    <t>0963 940 579</t>
  </si>
  <si>
    <t>0963 940 578</t>
  </si>
  <si>
    <t>0963 940 587</t>
  </si>
  <si>
    <t>0963 940 586</t>
  </si>
  <si>
    <t>0963 940 595</t>
  </si>
  <si>
    <t>0963 940 594</t>
  </si>
  <si>
    <t>0963 940 070</t>
  </si>
  <si>
    <t>0963 940 069</t>
  </si>
  <si>
    <t>0963 940 075</t>
  </si>
  <si>
    <t>0963 940 093</t>
  </si>
  <si>
    <t>0963 940 109</t>
  </si>
  <si>
    <t>0963 940 125</t>
  </si>
  <si>
    <t>0963 940 387</t>
  </si>
  <si>
    <t>0963 940 386</t>
  </si>
  <si>
    <t>0963 940 300</t>
  </si>
  <si>
    <t>0963 940 299</t>
  </si>
  <si>
    <t>0963 940 306</t>
  </si>
  <si>
    <t>0963 940 305</t>
  </si>
  <si>
    <t>0963 940 320</t>
  </si>
  <si>
    <t>0963 940 319</t>
  </si>
  <si>
    <t>0963 940 326</t>
  </si>
  <si>
    <t>0963 940 325</t>
  </si>
  <si>
    <t>0963 940 337</t>
  </si>
  <si>
    <t>0963 940 336</t>
  </si>
  <si>
    <t>0963 940 343</t>
  </si>
  <si>
    <t>0963 940 342</t>
  </si>
  <si>
    <t>0963 940 353</t>
  </si>
  <si>
    <t>0963 940 352</t>
  </si>
  <si>
    <t>0963 940 360</t>
  </si>
  <si>
    <t>0963 940 359</t>
  </si>
  <si>
    <t>0963 940 372</t>
  </si>
  <si>
    <t>0963 940 371</t>
  </si>
  <si>
    <t>0963 940 379</t>
  </si>
  <si>
    <t>0963 940 377</t>
  </si>
  <si>
    <t>0963 940 706</t>
  </si>
  <si>
    <t>0963 940 714</t>
  </si>
  <si>
    <t>0963 940 675</t>
  </si>
  <si>
    <t>0963 940 674</t>
  </si>
  <si>
    <t>0963 940 635</t>
  </si>
  <si>
    <t>0963 940 634</t>
  </si>
  <si>
    <t>0963 940 650</t>
  </si>
  <si>
    <t>0963 940 233</t>
  </si>
  <si>
    <t>0963 940 234</t>
  </si>
  <si>
    <t>0963 940 241</t>
  </si>
  <si>
    <t>0963 940 242</t>
  </si>
  <si>
    <t>0963 940 689</t>
  </si>
  <si>
    <t>0963 940 696</t>
  </si>
  <si>
    <t>0963 940 153</t>
  </si>
  <si>
    <t>0963 940 154</t>
  </si>
  <si>
    <t>0963 940 173</t>
  </si>
  <si>
    <t>0963 940 174</t>
  </si>
  <si>
    <t>0963 940 156</t>
  </si>
  <si>
    <t>0963 940 175</t>
  </si>
  <si>
    <t>0963 940 176</t>
  </si>
  <si>
    <t>0963 940 189</t>
  </si>
  <si>
    <t>0963 940 190</t>
  </si>
  <si>
    <t>0963 940 202</t>
  </si>
  <si>
    <t>0963 940 425</t>
  </si>
  <si>
    <t>0963 940 432</t>
  </si>
  <si>
    <t>0963 940 271</t>
  </si>
  <si>
    <t>0963 940 278</t>
  </si>
  <si>
    <t>0963 940 279</t>
  </si>
  <si>
    <t>0963 940 280</t>
  </si>
  <si>
    <t>0963 940 295</t>
  </si>
  <si>
    <t>0963 940 296</t>
  </si>
  <si>
    <t>0963 940 601</t>
  </si>
  <si>
    <t>0963 940 608</t>
  </si>
  <si>
    <t>0963 940 609</t>
  </si>
  <si>
    <t>0963 940 616</t>
  </si>
  <si>
    <t>0963 940 617</t>
  </si>
  <si>
    <t>0963 940 624</t>
  </si>
  <si>
    <t>0963 940 625</t>
  </si>
  <si>
    <t>0963 940 632</t>
  </si>
  <si>
    <t>0963 940 576</t>
  </si>
  <si>
    <t>0963 940 577</t>
  </si>
  <si>
    <t>0963 940 433</t>
  </si>
  <si>
    <t>0963 940 440</t>
  </si>
  <si>
    <t>0963 940 441</t>
  </si>
  <si>
    <t>0963 940 448</t>
  </si>
  <si>
    <t>0963 940 406</t>
  </si>
  <si>
    <t>0963 940 407</t>
  </si>
  <si>
    <t>0963 940 408</t>
  </si>
  <si>
    <t>0963 940 409</t>
  </si>
  <si>
    <t>0963 940 422</t>
  </si>
  <si>
    <t>0963 940 423</t>
  </si>
  <si>
    <t>0963 940 424</t>
  </si>
  <si>
    <t>0963 940 449</t>
  </si>
  <si>
    <t>0963 940 456</t>
  </si>
  <si>
    <t>0963 940 465</t>
  </si>
  <si>
    <t>0963 940 472</t>
  </si>
  <si>
    <t>0963 940 481</t>
  </si>
  <si>
    <t>0963 940 488</t>
  </si>
  <si>
    <t>0963 940 457</t>
  </si>
  <si>
    <t>0963 940 464</t>
  </si>
  <si>
    <t>0963 940 473</t>
  </si>
  <si>
    <t>0963 940 480</t>
  </si>
  <si>
    <t>0963 940 497</t>
  </si>
  <si>
    <t>0963 940 504</t>
  </si>
  <si>
    <t>0963 940 489</t>
  </si>
  <si>
    <t>0963 940 496</t>
  </si>
  <si>
    <t>0963 940 505</t>
  </si>
  <si>
    <t>0963 940 512</t>
  </si>
  <si>
    <t>0963 940 513</t>
  </si>
  <si>
    <t>0963 940 520</t>
  </si>
  <si>
    <t>0963 940 521</t>
  </si>
  <si>
    <t>0963 940 528</t>
  </si>
  <si>
    <t>0963 940 529</t>
  </si>
  <si>
    <t>0963 940 536</t>
  </si>
  <si>
    <t>0963 940 537</t>
  </si>
  <si>
    <t>0963 940 544</t>
  </si>
  <si>
    <t>0963 940 545</t>
  </si>
  <si>
    <t>0963 940 552</t>
  </si>
  <si>
    <t>0963 940 553</t>
  </si>
  <si>
    <t>0963 940 560</t>
  </si>
  <si>
    <t>0963 940 561</t>
  </si>
  <si>
    <t>0963 940 568</t>
  </si>
  <si>
    <t>0963 940 013</t>
  </si>
  <si>
    <t>0963 940 014</t>
  </si>
  <si>
    <t>0963 940 021</t>
  </si>
  <si>
    <t>0963 940 022</t>
  </si>
  <si>
    <t>0963 940 029</t>
  </si>
  <si>
    <t>0963 940 030</t>
  </si>
  <si>
    <t>0963 940 584</t>
  </si>
  <si>
    <t>0963 940 585</t>
  </si>
  <si>
    <t>0963 940 592</t>
  </si>
  <si>
    <t>0963 940 593</t>
  </si>
  <si>
    <t>0963 940 600</t>
  </si>
  <si>
    <t>0963 940 081</t>
  </si>
  <si>
    <t>0963 940 100</t>
  </si>
  <si>
    <t>0963 940 122</t>
  </si>
  <si>
    <t>0963 940 392</t>
  </si>
  <si>
    <t>0963 940 393</t>
  </si>
  <si>
    <t>0963 940 311</t>
  </si>
  <si>
    <t>0963 940 312</t>
  </si>
  <si>
    <t>0963 940 313</t>
  </si>
  <si>
    <t>0963 940 314</t>
  </si>
  <si>
    <t>0963 940 332</t>
  </si>
  <si>
    <t>0963 940 333</t>
  </si>
  <si>
    <t>0963 940 334</t>
  </si>
  <si>
    <t>0963 940 335</t>
  </si>
  <si>
    <t>0963 940 348</t>
  </si>
  <si>
    <t>0963 940 349</t>
  </si>
  <si>
    <t>0963 940 350</t>
  </si>
  <si>
    <t>0963 940 351</t>
  </si>
  <si>
    <t>0963 940 365</t>
  </si>
  <si>
    <t>0963 940 366</t>
  </si>
  <si>
    <t>0963 940 368</t>
  </si>
  <si>
    <t>0963 940 369</t>
  </si>
  <si>
    <t>0963 940 384</t>
  </si>
  <si>
    <t>0963 940 385</t>
  </si>
  <si>
    <t>0963 940 705</t>
  </si>
  <si>
    <t>0963 940 712</t>
  </si>
  <si>
    <t>0963 940 713</t>
  </si>
  <si>
    <t>0963 940 720</t>
  </si>
  <si>
    <t>0963 940 673</t>
  </si>
  <si>
    <t>0963 940 680</t>
  </si>
  <si>
    <t>0963 940 681</t>
  </si>
  <si>
    <t>0963 940 688</t>
  </si>
  <si>
    <t>0963 940 633</t>
  </si>
  <si>
    <t>0963 940 640</t>
  </si>
  <si>
    <t>0963 940 641</t>
  </si>
  <si>
    <t>0963 940 648</t>
  </si>
  <si>
    <t>0963 940 649</t>
  </si>
  <si>
    <t>0963 940 656</t>
  </si>
  <si>
    <t>0963 940 657</t>
  </si>
  <si>
    <t>0963 940 664</t>
  </si>
  <si>
    <t>0963 940 665</t>
  </si>
  <si>
    <t>0963 940 672</t>
  </si>
  <si>
    <t>Plancher brun antidérapant 9mm - Passage de roue 9mm - Protections latérales HDF 4 mm complétes</t>
  </si>
  <si>
    <t>BSS9</t>
  </si>
  <si>
    <t>LP01</t>
  </si>
  <si>
    <t>LA02</t>
  </si>
  <si>
    <t>LH03</t>
  </si>
  <si>
    <t>LE04</t>
  </si>
  <si>
    <t>LF06</t>
  </si>
  <si>
    <t>LV08</t>
  </si>
  <si>
    <t>LS05</t>
  </si>
  <si>
    <t>LFE</t>
  </si>
  <si>
    <t>LEL062</t>
  </si>
  <si>
    <t>LA065</t>
  </si>
  <si>
    <t>RE503</t>
  </si>
  <si>
    <t>VLS</t>
  </si>
  <si>
    <t>VLD</t>
  </si>
  <si>
    <t>BNM8</t>
  </si>
  <si>
    <t>ECX83H1</t>
  </si>
  <si>
    <t>ECX83H1B</t>
  </si>
  <si>
    <t>ECX62H1</t>
  </si>
  <si>
    <t>ECX62H2H3</t>
  </si>
  <si>
    <t>ECX62H2H3B</t>
  </si>
  <si>
    <t>ECG9H1</t>
  </si>
  <si>
    <t>ECX250H1</t>
  </si>
  <si>
    <t>ECX250H2</t>
  </si>
  <si>
    <t>ECX250H2B</t>
  </si>
  <si>
    <t>ETRCUH1</t>
  </si>
  <si>
    <t>ECTRCUH1B</t>
  </si>
  <si>
    <t>ECDA12H2</t>
  </si>
  <si>
    <t>HSMU82G</t>
  </si>
  <si>
    <t>HSMU82B</t>
  </si>
  <si>
    <t>HSMU83G</t>
  </si>
  <si>
    <t>HSMU83B</t>
  </si>
  <si>
    <t>HSMU84G</t>
  </si>
  <si>
    <t>HSMU84B</t>
  </si>
  <si>
    <t>HSMU85G</t>
  </si>
  <si>
    <t>PM</t>
  </si>
  <si>
    <t>Kurz</t>
  </si>
  <si>
    <t>Kit de fixation montage flottant 9mm</t>
  </si>
  <si>
    <t>Lot Pratique</t>
  </si>
  <si>
    <t>Lot arrimage 1 mètre</t>
  </si>
  <si>
    <t>Lot hygiène</t>
  </si>
  <si>
    <t>Lot éclairage chantier</t>
  </si>
  <si>
    <t>Lot fixation à la carte</t>
  </si>
  <si>
    <t>Lot ventilation</t>
  </si>
  <si>
    <t>Lot supportage</t>
  </si>
  <si>
    <t>Lot fixation échelle</t>
  </si>
  <si>
    <t>Lot éclairage LED</t>
  </si>
  <si>
    <t>Lot arrimage 2 mètres</t>
  </si>
  <si>
    <t>Rail à bride encastré + rail pavillon pour plancher 12 mm</t>
  </si>
  <si>
    <t>Van Lock Simple</t>
  </si>
  <si>
    <t>Van Lock Double</t>
  </si>
  <si>
    <t>Rivets tubulaires bt 100</t>
  </si>
  <si>
    <t>ECHELLE VIVARO/TRAFIC/PRIMASTAR L1H1</t>
  </si>
  <si>
    <t>ECHELLE VIVARO/TRAFIC/PRIMASTAR L2H1</t>
  </si>
  <si>
    <t>ECHELLE MOVANO/MASTER/NV400 L1H1</t>
  </si>
  <si>
    <t>ECHELLE MOVANO/MASTER/NV400 H2H3</t>
  </si>
  <si>
    <t>ECHELLE MOVANO/MASTER/NV400 L3H2</t>
  </si>
  <si>
    <t>ECHELLE JUMPY/EXPERT/SCUDO L1H1</t>
  </si>
  <si>
    <t>ECHELLE JUMPER/BOXER/DUCATO CH1</t>
  </si>
  <si>
    <t>ECHELLE JUMPER/BOXER/DUCATO L2H2</t>
  </si>
  <si>
    <t>ECHELLE JUMPER/BOXER/DUCATO L3H2</t>
  </si>
  <si>
    <t>ECHELLE TRANSIT CUSTOM L1</t>
  </si>
  <si>
    <t>ECHELLE TRANSIT CUSTOM L2</t>
  </si>
  <si>
    <t>ECHELLE DAILY</t>
  </si>
  <si>
    <t>Habillage 12mm SMU82</t>
  </si>
  <si>
    <t>Habillage 9mm pour SMU82</t>
  </si>
  <si>
    <t>Habillage 12mm SMU83</t>
  </si>
  <si>
    <t>Habillage 9mm SMU83</t>
  </si>
  <si>
    <t>Habillage 12mm SMU84</t>
  </si>
  <si>
    <t>Habillage 9mm SMU84</t>
  </si>
  <si>
    <t>Habillage 12mm SMU85</t>
  </si>
  <si>
    <t>Prémontage</t>
  </si>
  <si>
    <t>MVAD</t>
  </si>
  <si>
    <t>ADAPTATEUR-EXTENSIBLE-MVAD</t>
  </si>
  <si>
    <t>MADAW330</t>
  </si>
  <si>
    <t>ADAPTEUR PROLONGATEUR-MADAW330</t>
  </si>
  <si>
    <t>MADAW380</t>
  </si>
  <si>
    <t>ADAPTEUR PROLONGATEUR-MADAW380</t>
  </si>
  <si>
    <t>MADAW381</t>
  </si>
  <si>
    <t>ADAPTEUR PROLONGATEUR-MADAW381</t>
  </si>
  <si>
    <t>MADAW450</t>
  </si>
  <si>
    <t>ADAPTEUR PROLONGATEUR-MADAW450</t>
  </si>
  <si>
    <t>MADAW451</t>
  </si>
  <si>
    <t>ADAPTEUR PROLONGATEUR-MADAW451</t>
  </si>
  <si>
    <t>MADWK</t>
  </si>
  <si>
    <t>ADAPTEUR-ETABLI-MADWK</t>
  </si>
  <si>
    <t>TZT010</t>
  </si>
  <si>
    <t>ALVEOLE AVEC 10 CPTS TZT010</t>
  </si>
  <si>
    <t>TZT110</t>
  </si>
  <si>
    <t>ALVEOLE AVEC 10 CPTS TZT110</t>
  </si>
  <si>
    <t>TZT008</t>
  </si>
  <si>
    <t>ALVEOLE AVEC 8 CPTS TZT008</t>
  </si>
  <si>
    <t>TZT108</t>
  </si>
  <si>
    <t>ALVEOLE AVEC 8 CPTS TZT108</t>
  </si>
  <si>
    <t>TZT902</t>
  </si>
  <si>
    <t>ALVEOLES CLOIS 8 COMP TZT902</t>
  </si>
  <si>
    <t>VZS</t>
  </si>
  <si>
    <t>ANNEAU D ANCRAGE AVEC INSERT VZS</t>
  </si>
  <si>
    <t>MGS02</t>
  </si>
  <si>
    <t>ARMOIRE-2-PORTES-LIVRÉE-S-ÉTAGÈRE-MGS02</t>
  </si>
  <si>
    <t>MS02</t>
  </si>
  <si>
    <t>ARMOIRE-2-PORTES-LIVRÉE-S-ÉTAGÈRES-MS02</t>
  </si>
  <si>
    <t>MRS31</t>
  </si>
  <si>
    <t>ARMOIRE-AVEC-VOLET-LAMES-PVC-MRS31</t>
  </si>
  <si>
    <t>MRS41</t>
  </si>
  <si>
    <t>ARMOIRE-AVEC-VOLET-LAMES-PVC-MRS41</t>
  </si>
  <si>
    <t>MTM38</t>
  </si>
  <si>
    <t>ARMOIRE-DE-SÉCURITÉ-MTM38</t>
  </si>
  <si>
    <t>KH</t>
  </si>
  <si>
    <t>ARRET COFFRETS MACHINES KH</t>
  </si>
  <si>
    <t>AAKR</t>
  </si>
  <si>
    <t>AUTOCOLLANT-ORSYMOBIL-CADRE FIN - AA</t>
  </si>
  <si>
    <t>AAKS</t>
  </si>
  <si>
    <t>AUTOCOLLANT-ORSYMOBIL-MODULES-TIRO-A</t>
  </si>
  <si>
    <t>AB29</t>
  </si>
  <si>
    <t>BAC ALUMINIUM-AB29</t>
  </si>
  <si>
    <t>TK314</t>
  </si>
  <si>
    <t>bac de transport empilable TK314</t>
  </si>
  <si>
    <t>TK414</t>
  </si>
  <si>
    <t>Bac de transport empilable TK414</t>
  </si>
  <si>
    <t>TK421</t>
  </si>
  <si>
    <t>Bac de transport empilable TK421</t>
  </si>
  <si>
    <t>TK614</t>
  </si>
  <si>
    <t>Bac de transport empilable TK614</t>
  </si>
  <si>
    <t>TK621</t>
  </si>
  <si>
    <t>Bac ed transport empilable TK621</t>
  </si>
  <si>
    <t>LW1</t>
  </si>
  <si>
    <t>BAC POUR PIECES LONGUES-MLW1</t>
  </si>
  <si>
    <t>LW4</t>
  </si>
  <si>
    <t>BAC POUR PIECES LONGUES-MLW4</t>
  </si>
  <si>
    <t>LW5</t>
  </si>
  <si>
    <t>BAC POUR PIECES LONGUES-MLW5</t>
  </si>
  <si>
    <t>LW6</t>
  </si>
  <si>
    <t>BAC POUR PIECES LONGUES-MLW6</t>
  </si>
  <si>
    <t>MLK01</t>
  </si>
  <si>
    <t>BAC-POUR-ÉTAGÈRE-DE-STOCKAGE-MLK01</t>
  </si>
  <si>
    <t>MLK02</t>
  </si>
  <si>
    <t>BAC-POUR-ÉTAGÈRE-DE-STOCKAGE-MLK02</t>
  </si>
  <si>
    <t>MLK03</t>
  </si>
  <si>
    <t>BAC-POUR-ÉTAGÈRE-DE-STOCKAGE-MLK03</t>
  </si>
  <si>
    <t>TSB20</t>
  </si>
  <si>
    <t>BARRE DE MAINT VERT CALAGE TSB20</t>
  </si>
  <si>
    <t>SS15</t>
  </si>
  <si>
    <t>BARRE DE MAINTIEN ALU TELESCOP</t>
  </si>
  <si>
    <t>SS05</t>
  </si>
  <si>
    <t>BARRE MAINT TELESCOP ALU EXTENS SS05</t>
  </si>
  <si>
    <t>SS10</t>
  </si>
  <si>
    <t>BARRE MAINT TELESCOP ALU EXTENS SS10</t>
  </si>
  <si>
    <t>MGL001</t>
  </si>
  <si>
    <t>Barre MGL001 pour MSM</t>
  </si>
  <si>
    <t>MGL002</t>
  </si>
  <si>
    <t>Barre MGL002 pour MSMS</t>
  </si>
  <si>
    <t>MGL003</t>
  </si>
  <si>
    <t>Barre MGL003 pour MSMD</t>
  </si>
  <si>
    <t>MGL004</t>
  </si>
  <si>
    <t>Barre MGL004 pour MSML</t>
  </si>
  <si>
    <t>KB03</t>
  </si>
  <si>
    <t>Boite plastique bleue KB03</t>
  </si>
  <si>
    <t>KB05</t>
  </si>
  <si>
    <t>Boîte plastique grise KB05</t>
  </si>
  <si>
    <t>KB02</t>
  </si>
  <si>
    <t>Boite plastique jaune KB02</t>
  </si>
  <si>
    <t>KB01</t>
  </si>
  <si>
    <t>Boîte plastique orange KB01</t>
  </si>
  <si>
    <t>WK61</t>
  </si>
  <si>
    <t>BOITE PLASTIQUE TRANSPORT-WK61</t>
  </si>
  <si>
    <t>WK64</t>
  </si>
  <si>
    <t>BOITE PLASTIQUE TRANSPORT-WK64</t>
  </si>
  <si>
    <t>KB04</t>
  </si>
  <si>
    <t>Boite plastique verte KB04</t>
  </si>
  <si>
    <t>SDL4S</t>
  </si>
  <si>
    <t>BOITIER 5 PRISES SDL4S</t>
  </si>
  <si>
    <t>LSBOX1</t>
  </si>
  <si>
    <t>BOX ARRIMAGE</t>
  </si>
  <si>
    <t>SWV20</t>
  </si>
  <si>
    <t>CABLE DE RACCORDEMENT SWV20</t>
  </si>
  <si>
    <t>SWV21</t>
  </si>
  <si>
    <t>CABLE DE RACCORDEMENT SWV21</t>
  </si>
  <si>
    <t>SWV40</t>
  </si>
  <si>
    <t>CABLE DE RACCORDEMENT SWV40</t>
  </si>
  <si>
    <t>SWV17</t>
  </si>
  <si>
    <t>CABLE POUR CONVERT DSW 300 SWV17</t>
  </si>
  <si>
    <t>LEDK05</t>
  </si>
  <si>
    <t>CABLE RACCORD LED-0.5M-12V-LEDK05</t>
  </si>
  <si>
    <t>LEDK15</t>
  </si>
  <si>
    <t>CABLE RACCORD LED-1.5M-12V-LEDK15</t>
  </si>
  <si>
    <t>LEDK10</t>
  </si>
  <si>
    <t>CABLE RACCORD LED-1M-12V-LEDK10</t>
  </si>
  <si>
    <t>LEDK20</t>
  </si>
  <si>
    <t>CABLE RACCORD LED-2M-12V-LEDK20</t>
  </si>
  <si>
    <t>SWV16</t>
  </si>
  <si>
    <t>CABLE SWV16 POUR CONVERTISSEUR DSSW</t>
  </si>
  <si>
    <t>MKB01L</t>
  </si>
  <si>
    <t>Cache MKB01L gauche</t>
  </si>
  <si>
    <t>MKB01R</t>
  </si>
  <si>
    <t>Cache MKB01R droit</t>
  </si>
  <si>
    <t>MKB120</t>
  </si>
  <si>
    <t>Cache plastique MKB120 pour façade tiroir 120</t>
  </si>
  <si>
    <t>MKB180</t>
  </si>
  <si>
    <t>Cache plastique MKB180 pour façade tiroir 180</t>
  </si>
  <si>
    <t>MKB270</t>
  </si>
  <si>
    <t>Cache plastique MKB270 pour façade tiroir 270</t>
  </si>
  <si>
    <t>MKB60</t>
  </si>
  <si>
    <t>Cache plastique MKB60 pour façade tiroir 60</t>
  </si>
  <si>
    <t>MKB90</t>
  </si>
  <si>
    <t>Cache plastique MKB90 pour façade tiroir 90</t>
  </si>
  <si>
    <t>AKZSA</t>
  </si>
  <si>
    <t>CACHE POUR RAIL-AKZSA</t>
  </si>
  <si>
    <t>WK63</t>
  </si>
  <si>
    <t>CAISSE DE TRANSPORT-WK 63</t>
  </si>
  <si>
    <t>WK60</t>
  </si>
  <si>
    <t>CAISSE DE TRANSPORT-WK60</t>
  </si>
  <si>
    <t>MUMK1</t>
  </si>
  <si>
    <t>CAISSON PASSAGE DE ROUE CLAPET-MUMK1</t>
  </si>
  <si>
    <t>MUMK10</t>
  </si>
  <si>
    <t>CAISSON PASSAGE DE ROUE CLAPET-MUMK10</t>
  </si>
  <si>
    <t>MUMK10L</t>
  </si>
  <si>
    <t>CAISSON PASSAGE DE ROUE CLAPET-MUMK10L</t>
  </si>
  <si>
    <t>MUMK10R</t>
  </si>
  <si>
    <t>CAISSON PASSAGE DE ROUE CLAPET-MUMK10R</t>
  </si>
  <si>
    <t>MUMK11</t>
  </si>
  <si>
    <t>CAISSON PASSAGE DE ROUE CLAPET-MUMK11</t>
  </si>
  <si>
    <t>MUMK11L</t>
  </si>
  <si>
    <t>CAISSON PASSAGE DE ROUE CLAPET-MUMK11L</t>
  </si>
  <si>
    <t>MUMK11R</t>
  </si>
  <si>
    <t>CAISSON PASSAGE DE ROUE CLAPET-MUMK11R</t>
  </si>
  <si>
    <t>MUMK13</t>
  </si>
  <si>
    <t>CAISSON PASSAGE DE ROUE CLAPET-MUMK13</t>
  </si>
  <si>
    <t>MUMK14</t>
  </si>
  <si>
    <t>CAISSON PASSAGE DE ROUE CLAPET-MUMK14</t>
  </si>
  <si>
    <t>MUMK16</t>
  </si>
  <si>
    <t>CAISSON PASSAGE DE ROUE CLAPET-MUMK16</t>
  </si>
  <si>
    <t>MUMK2</t>
  </si>
  <si>
    <t>CAISSON PASSAGE DE ROUE CLAPET-MUMK2</t>
  </si>
  <si>
    <t>MUMK3</t>
  </si>
  <si>
    <t>CAISSON PASSAGE DE ROUE CLAPET-MUMK3</t>
  </si>
  <si>
    <t>MUMK31</t>
  </si>
  <si>
    <t>CAISSON PASSAGE DE ROUE CLAPET-MUMK31</t>
  </si>
  <si>
    <t>MUMK34</t>
  </si>
  <si>
    <t>CAISSON PASSAGE DE ROUE CLAPET-MUMK34</t>
  </si>
  <si>
    <t>MUMK36</t>
  </si>
  <si>
    <t>CAISSON PASSAGE DE ROUE CLAPET-MUMK36</t>
  </si>
  <si>
    <t>MUMK38</t>
  </si>
  <si>
    <t>CAISSON PASSAGE DE ROUE CLAPET-MUMK38</t>
  </si>
  <si>
    <t>MUMK41</t>
  </si>
  <si>
    <t>CAISSON PASSAGE DE ROUE CLAPET-MUMK41</t>
  </si>
  <si>
    <t>MUMK43</t>
  </si>
  <si>
    <t>CAISSON PASSAGE DE ROUE CLAPET-MUMK43</t>
  </si>
  <si>
    <t>MUMK46</t>
  </si>
  <si>
    <t>CAISSON PASSAGE DE ROUE CLAPET-MUMK46</t>
  </si>
  <si>
    <t>MUMK53</t>
  </si>
  <si>
    <t>CAISSON PASSAGE DE ROUE CLAPET-MUMK53</t>
  </si>
  <si>
    <t>MUMK6</t>
  </si>
  <si>
    <t>CAISSON PASSAGE DE ROUE CLAPET-MUMK6</t>
  </si>
  <si>
    <t>MWD380</t>
  </si>
  <si>
    <t>CAISSON PASSAGE DE ROUE ETABLI EX-MWD380</t>
  </si>
  <si>
    <t>MWD380L</t>
  </si>
  <si>
    <t>MUOB10</t>
  </si>
  <si>
    <t>CAISSON PASSAGE DE ROUE OUVERT-MUOB10</t>
  </si>
  <si>
    <t>MUOB11</t>
  </si>
  <si>
    <t>CAISSON PASSAGE DE ROUE OUVERT-MUOB11</t>
  </si>
  <si>
    <t>MUOB21</t>
  </si>
  <si>
    <t>CAISSON PASSAGE DE ROUE OUVERT-MUOB21</t>
  </si>
  <si>
    <t>MUOB22</t>
  </si>
  <si>
    <t>CAISSON PASSAGE DE ROUE OUVERT-MUOB22</t>
  </si>
  <si>
    <t>MUOB31</t>
  </si>
  <si>
    <t>CAISSON PASSAGE DE ROUE OUVERT-MUOB31</t>
  </si>
  <si>
    <t>MUOB32</t>
  </si>
  <si>
    <t>CAISSON PASSAGE DE ROUE OUVERT-MUOB32</t>
  </si>
  <si>
    <t>MUOB41</t>
  </si>
  <si>
    <t>CAISSON PASSAGE DE ROUE OUVERT-MUOB41</t>
  </si>
  <si>
    <t>MUOB42</t>
  </si>
  <si>
    <t>CAISSON PASSAGE DE ROUE OUVERT-MUOB42</t>
  </si>
  <si>
    <t>MUOB43</t>
  </si>
  <si>
    <t>CAISSON PASSAGE DE ROUE OUVERT-MUOB43</t>
  </si>
  <si>
    <t>MUOB44</t>
  </si>
  <si>
    <t>CAISSON PASSAGE DE ROUE OUVERT-MUOB44</t>
  </si>
  <si>
    <t>MUOB45</t>
  </si>
  <si>
    <t>CAISSON PASSAGE DE ROUE OUVERT-MUOB45</t>
  </si>
  <si>
    <t>MUOB47</t>
  </si>
  <si>
    <t>CAISSON PASSAGE DE ROUE OUVERT-MUOB47</t>
  </si>
  <si>
    <t>MUOB48</t>
  </si>
  <si>
    <t>CAISSON PASSAGE DE ROUE OUVERT-MUOB48</t>
  </si>
  <si>
    <t>MUOB49</t>
  </si>
  <si>
    <t>CAISSON PASSAGE DE ROUE OUVERT-MUOB49</t>
  </si>
  <si>
    <t>MUOB50</t>
  </si>
  <si>
    <t>CAISSON PASSAGE DE ROUE OUVERT-MUOB50</t>
  </si>
  <si>
    <t>MUOB51</t>
  </si>
  <si>
    <t>CAISSON PASSAGE DE ROUE OUVERT-MUOB51</t>
  </si>
  <si>
    <t>MUOB52</t>
  </si>
  <si>
    <t>CAISSON PASSAGE DE ROUE OUVERT-MUOB52</t>
  </si>
  <si>
    <t>MUOB53</t>
  </si>
  <si>
    <t>CAISSON PASSAGE DE ROUE OUVERT-MUOB53</t>
  </si>
  <si>
    <t>MUOB54</t>
  </si>
  <si>
    <t>CAISSON PASSAGE DE ROUE OUVERT-MUOB54</t>
  </si>
  <si>
    <t>MUOK11</t>
  </si>
  <si>
    <t>CAISSON PASSAGE DE ROUE PLAQUE-MUOK11</t>
  </si>
  <si>
    <t>MUOK11L</t>
  </si>
  <si>
    <t>CAISSON PASSAGE DE ROUE PLAQUE-MUOK11L</t>
  </si>
  <si>
    <t>MUOK12</t>
  </si>
  <si>
    <t>CAISSON PASSAGE DE ROUE PLAQUE-MUOK12</t>
  </si>
  <si>
    <t>MUOK14</t>
  </si>
  <si>
    <t>CAISSON PASSAGE DE ROUE PLAQUE-MUOK14</t>
  </si>
  <si>
    <t>MUOK14L</t>
  </si>
  <si>
    <t>CAISSON PASSAGE DE ROUE PLAQUE-MUOK14L</t>
  </si>
  <si>
    <t>MUOK15</t>
  </si>
  <si>
    <t>CAISSON PASSAGE DE ROUE PLAQUE-MUOK15</t>
  </si>
  <si>
    <t>MUOK16</t>
  </si>
  <si>
    <t>CAISSON PASSAGE DE ROUE PLAQUE-MUOK16</t>
  </si>
  <si>
    <t>MUOK17</t>
  </si>
  <si>
    <t>CAISSON PASSAGE DE ROUE PLAQUE-MUOK17</t>
  </si>
  <si>
    <t>MUOK20</t>
  </si>
  <si>
    <t>CAISSON PASSAGE DE ROUE PLAQUE-MUOK20</t>
  </si>
  <si>
    <t>MUOK21</t>
  </si>
  <si>
    <t>CAISSON PASSAGE DE ROUE PLAQUE-MUOK21</t>
  </si>
  <si>
    <t>MUOK31</t>
  </si>
  <si>
    <t>CAISSON PASSAGE DE ROUE PLAQUE-MUOK31</t>
  </si>
  <si>
    <t>MUOK32</t>
  </si>
  <si>
    <t>CAISSON PASSAGE DE ROUE PLAQUE-MUOK32</t>
  </si>
  <si>
    <t>MUOK33</t>
  </si>
  <si>
    <t>CAISSON PASSAGE DE ROUE PLAQUE-MUOK33</t>
  </si>
  <si>
    <t>MUOK34</t>
  </si>
  <si>
    <t>CAISSON PASSAGE DE ROUE PLAQUE-MUOK34</t>
  </si>
  <si>
    <t>MUOK35</t>
  </si>
  <si>
    <t>CAISSON PASSAGE DE ROUE PLAQUE-MUOK35</t>
  </si>
  <si>
    <t>MUOK36</t>
  </si>
  <si>
    <t>CAISSON PASSAGE DE ROUE PLAQUE-MUOK36</t>
  </si>
  <si>
    <t>MUOK37</t>
  </si>
  <si>
    <t>CAISSON PASSAGE DE ROUE PLAQUE-MUOK37</t>
  </si>
  <si>
    <t>MUOK38</t>
  </si>
  <si>
    <t>CAISSON PASSAGE DE ROUE PLAQUE-MUOK38</t>
  </si>
  <si>
    <t>MUOK39</t>
  </si>
  <si>
    <t>CAISSON PASSAGE DE ROUE PLAQUE-MUOK39</t>
  </si>
  <si>
    <t>MUOB55</t>
  </si>
  <si>
    <t>CAISSON-PASSAGE-DE-ROUE-OUVERT-MUOB5</t>
  </si>
  <si>
    <t>KL3H</t>
  </si>
  <si>
    <t>Clapet rechange LRK1H/3H KL3H</t>
  </si>
  <si>
    <t>KL6N</t>
  </si>
  <si>
    <t>Clapet rechange pour LRK1/3/5/1 KL6N</t>
  </si>
  <si>
    <t>KL1H</t>
  </si>
  <si>
    <t>Clapet rechange pour LRK13/14 KL1H</t>
  </si>
  <si>
    <t>KL4H</t>
  </si>
  <si>
    <t>Clapet rechange pour LRK4 KL4H</t>
  </si>
  <si>
    <t>KL7N</t>
  </si>
  <si>
    <t>Clapet rechange pour LRK4 KL7N</t>
  </si>
  <si>
    <t>KL5N</t>
  </si>
  <si>
    <t>Clapet rechange pour LRK7/8/9/1 KL5N</t>
  </si>
  <si>
    <t>KL2H</t>
  </si>
  <si>
    <t>Clapet rechange pour LRK7H/8H KL2H</t>
  </si>
  <si>
    <t>KU1H</t>
  </si>
  <si>
    <t>Clapet rechange pour UMK1/10 KU1H</t>
  </si>
  <si>
    <t>KU2H</t>
  </si>
  <si>
    <t>Clapet rechange pour UMK2/11/17 KU2H</t>
  </si>
  <si>
    <t>KU3H</t>
  </si>
  <si>
    <t>Clapet rechange pour UMK3/13 KU3H</t>
  </si>
  <si>
    <t>KU4H</t>
  </si>
  <si>
    <t>Clapet rechange pour UMK6/16 KU4H</t>
  </si>
  <si>
    <t>MKL3H</t>
  </si>
  <si>
    <t>CLAPET-ALU-DE-RECHANGE-K1112-MKL3H-180MM</t>
  </si>
  <si>
    <t>MKL6N</t>
  </si>
  <si>
    <t>CLAPET-ALU-DE-RECHANGE-K1112-MKL6N-105MM</t>
  </si>
  <si>
    <t>MKL4H</t>
  </si>
  <si>
    <t>CLAPET-ALU-DE-RECHANGE-K1390-MKL4H-180MM</t>
  </si>
  <si>
    <t>MKL7N</t>
  </si>
  <si>
    <t>CLAPET-ALU-DE-RECHANGE-K1390-MKL7N-105MM</t>
  </si>
  <si>
    <t>MKL1H</t>
  </si>
  <si>
    <t>CLAPET-ALU-DE-RECHANGE-K556-MKL1H-180MM</t>
  </si>
  <si>
    <t>MKL5N</t>
  </si>
  <si>
    <t>CLAPET-ALU-DE-RECHANGE-K834-MKL5N-105MM</t>
  </si>
  <si>
    <t>MKU1H</t>
  </si>
  <si>
    <t>CLAPET-ALU-DE-RECHANG-UMK834-MKU1H-180MM</t>
  </si>
  <si>
    <t>MKU3H</t>
  </si>
  <si>
    <t>CLAPET-ALU-DE-RECHAN-UMK1390-MKU3H-180MM</t>
  </si>
  <si>
    <t>MKU4H</t>
  </si>
  <si>
    <t>CLAPET-ALU-DE-RECHAN-UMK1668-MKU4H-180MM</t>
  </si>
  <si>
    <t>MKBK105L</t>
  </si>
  <si>
    <t>Clip plastique MKBM105L gauche</t>
  </si>
  <si>
    <t>MKBK105R</t>
  </si>
  <si>
    <t>Clip plastique MKBM105R droit</t>
  </si>
  <si>
    <t>MKBK180L</t>
  </si>
  <si>
    <t>Clip plastique MKBM180L gauche</t>
  </si>
  <si>
    <t>MKBK180R</t>
  </si>
  <si>
    <t>Clip plastique MKBM180R droit</t>
  </si>
  <si>
    <t>SK425</t>
  </si>
  <si>
    <t>COFFRET MÉTALL.GARNI TOLE PERFOREE-S</t>
  </si>
  <si>
    <t>SK423</t>
  </si>
  <si>
    <t>COFFRET METALLIQUE GARNI SK423</t>
  </si>
  <si>
    <t>SK424</t>
  </si>
  <si>
    <t>COFFRET METALLIQUE SK424</t>
  </si>
  <si>
    <t>PH72</t>
  </si>
  <si>
    <t>CONE DE SIGNALISATION + SUPPORT PH72</t>
  </si>
  <si>
    <t>DSSW1200</t>
  </si>
  <si>
    <t>CONVERTISSEUR SINUSOIDAL DSSW1200</t>
  </si>
  <si>
    <t>DSSW2000</t>
  </si>
  <si>
    <t>CONVERTISSEUR SINUSOIDAL DSSW2000</t>
  </si>
  <si>
    <t>DSSW300</t>
  </si>
  <si>
    <t>CONVERTISSEUR SINUSOIDAL DSSW300</t>
  </si>
  <si>
    <t>DSSW600</t>
  </si>
  <si>
    <t>CONVERTISSEUR SINUSOIDAL DSSW600</t>
  </si>
  <si>
    <t>TKD3</t>
  </si>
  <si>
    <t>Couvercle BAC TK314 TKD3</t>
  </si>
  <si>
    <t>TKD4</t>
  </si>
  <si>
    <t>Couvercle bac TK414/421 TKD4</t>
  </si>
  <si>
    <t>TKD6</t>
  </si>
  <si>
    <t>Couvercle bac TK614/621 TKD6</t>
  </si>
  <si>
    <t>LBD2</t>
  </si>
  <si>
    <t>Couvercle pour boite bleue LBD2</t>
  </si>
  <si>
    <t>LBD3</t>
  </si>
  <si>
    <t>Couvercle pour boite jaune LBD3</t>
  </si>
  <si>
    <t>LBD4</t>
  </si>
  <si>
    <t>Couvercle pour boite rouge LBD4</t>
  </si>
  <si>
    <t>MBSM380</t>
  </si>
  <si>
    <t>COUVERCLE-POUR-SM/KM380-MBSM380</t>
  </si>
  <si>
    <t>MBSM450</t>
  </si>
  <si>
    <t>COUVERCLE-POUR-SM/KM450-MBSM450</t>
  </si>
  <si>
    <t>MBSMD380</t>
  </si>
  <si>
    <t>COUVERCLE-POUR-SMD380-MBSMD380</t>
  </si>
  <si>
    <t>MBSMD450</t>
  </si>
  <si>
    <t>COUVERCLE-POUR-SMD450-MBSMD450</t>
  </si>
  <si>
    <t>MBSMS380</t>
  </si>
  <si>
    <t>COUVERCLE-POUR-SMS380-MBSMS380</t>
  </si>
  <si>
    <t>MBSMS450</t>
  </si>
  <si>
    <t>COUVERCLE-POUR-SMS450-MBSMS450</t>
  </si>
  <si>
    <t>HLG</t>
  </si>
  <si>
    <t>CROCHET DE RECHANGE POUR LG1000</t>
  </si>
  <si>
    <t>WH3</t>
  </si>
  <si>
    <t>CROCHET MURAL WH3</t>
  </si>
  <si>
    <t>WH4</t>
  </si>
  <si>
    <t>CROCHET MURAL WH4</t>
  </si>
  <si>
    <t>WH5</t>
  </si>
  <si>
    <t>CROCHET MURAL WH5</t>
  </si>
  <si>
    <t>PRRC1</t>
  </si>
  <si>
    <t>DEVIDOIR + 1 ROULEAU PRRC1</t>
  </si>
  <si>
    <t>SDL5</t>
  </si>
  <si>
    <t>DISJONCTEUR DE SECURITE - 5P</t>
  </si>
  <si>
    <t>WLP01</t>
  </si>
  <si>
    <t>DISQUE D'ARRIMAGE ALU-PLANCHER-WLP01</t>
  </si>
  <si>
    <t>UNFVWCA</t>
  </si>
  <si>
    <t>DOUBLE PLANCHER CADDY 2004 L1</t>
  </si>
  <si>
    <t>UNFVWCAMAX</t>
  </si>
  <si>
    <t>DOUBLE PLANCHER CADDY 2004 L2</t>
  </si>
  <si>
    <t>UNFMBCI</t>
  </si>
  <si>
    <t>DOUBLE PLANCHER CITAN L2</t>
  </si>
  <si>
    <t>UNFMBCIMAX</t>
  </si>
  <si>
    <t>DOUBLE PLANCHER CITAN L3</t>
  </si>
  <si>
    <t>UNFOPCO</t>
  </si>
  <si>
    <t>DOUBLE PLANCHER COMBO L1</t>
  </si>
  <si>
    <t>UNFOPCOMAX</t>
  </si>
  <si>
    <t>DOUBLE PLANCHER COMBO L2</t>
  </si>
  <si>
    <t>UNFFIDO</t>
  </si>
  <si>
    <t>DOUBLE PLANCHER FIAT DOBLO 2010</t>
  </si>
  <si>
    <t>UNFFIDOMAX</t>
  </si>
  <si>
    <t>DOUBLE PLANCHER FIAT DOBLO MAXI 2010</t>
  </si>
  <si>
    <t>UNFRENK</t>
  </si>
  <si>
    <t>DOUBLE PLANCHER KANGOO2008 L1(2697)</t>
  </si>
  <si>
    <t>UNFRENKMAX</t>
  </si>
  <si>
    <t>DOUBLE PLANCHER KANGOO2008 L2 (3081)</t>
  </si>
  <si>
    <t>FLT16</t>
  </si>
  <si>
    <t>ECLAIRAGE INTERIEUR A LED FLT16</t>
  </si>
  <si>
    <t>ESM832</t>
  </si>
  <si>
    <t>ECROU A GRIFFES ESM832</t>
  </si>
  <si>
    <t>MRA10</t>
  </si>
  <si>
    <t>ELÉMENT-CADRE-DE-FINITION-MRA10</t>
  </si>
  <si>
    <t>MRA11</t>
  </si>
  <si>
    <t>ELÉMENT-CADRE-DE-FINITION-MRA11</t>
  </si>
  <si>
    <t>MRA12</t>
  </si>
  <si>
    <t>ELÉMENT-CADRE-DE-FINITION-MRA12</t>
  </si>
  <si>
    <t>MRA13</t>
  </si>
  <si>
    <t>ELÉMENT-CADRE-DE-FINITION-MRA13</t>
  </si>
  <si>
    <t>MRA17</t>
  </si>
  <si>
    <t>ELÉMENT-CADRE-DE-FINITION-MRA17</t>
  </si>
  <si>
    <t>MRA18</t>
  </si>
  <si>
    <t>ELÉMENT-CADRE-DE-FINITION-MRA18</t>
  </si>
  <si>
    <t>MRA19</t>
  </si>
  <si>
    <t>ELÉMENT-CADRE-DE-FINITION-MRA19</t>
  </si>
  <si>
    <t>MRA20</t>
  </si>
  <si>
    <t>ELÉMENT-CADRE-DE-FINITION-MRA20</t>
  </si>
  <si>
    <t>MRA21</t>
  </si>
  <si>
    <t>ELÉMENT-CADRE-DE-FINITION-MRA21</t>
  </si>
  <si>
    <t>MRA22</t>
  </si>
  <si>
    <t>ELÉMENT-CADRE-DE-FINITION-MRA22</t>
  </si>
  <si>
    <t>MRA29</t>
  </si>
  <si>
    <t>ELÉMENT-CADRE-DE-FINITION-MRA29</t>
  </si>
  <si>
    <t>MRA30</t>
  </si>
  <si>
    <t>ELÉMENT-CADRE-DE-FINITION-MRA30</t>
  </si>
  <si>
    <t>MRA31</t>
  </si>
  <si>
    <t>ELÉMENT-CADRE-DE-FINITION-MRA31</t>
  </si>
  <si>
    <t>MRA32</t>
  </si>
  <si>
    <t>ELÉMENT-CADRE-DE-FINITION-MRA32</t>
  </si>
  <si>
    <t>MRA50</t>
  </si>
  <si>
    <t>ELÉMENT-CADRE-DE-FINITION-MRA50</t>
  </si>
  <si>
    <t>MRA51</t>
  </si>
  <si>
    <t>ELÉMENT-CADRE-DE-FINITION-MRA51</t>
  </si>
  <si>
    <t>MRA52</t>
  </si>
  <si>
    <t>ELÉMENT-CADRE-DE-FINITION-MRA52</t>
  </si>
  <si>
    <t>MRA53</t>
  </si>
  <si>
    <t>ELÉMENT-CADRE-DE-FINITION-MRA53</t>
  </si>
  <si>
    <t>MRA54</t>
  </si>
  <si>
    <t>ELÉMENT-CADRE-DE-FINITION-MRA54</t>
  </si>
  <si>
    <t>MRA9</t>
  </si>
  <si>
    <t>ELÉMENT-CADRE-DE-FINITION-MRA9</t>
  </si>
  <si>
    <t>AK102</t>
  </si>
  <si>
    <t>EMBOUT POUR RAIL ZSC DEMI ROND AK102</t>
  </si>
  <si>
    <t>SBX3314</t>
  </si>
  <si>
    <t>ENSEMBLE AMOVIBLE SBX3314</t>
  </si>
  <si>
    <t>KT300</t>
  </si>
  <si>
    <t>EQUERRE ESCAMOTABLE KT300</t>
  </si>
  <si>
    <t>KT400</t>
  </si>
  <si>
    <t>EQUERRE ESCAMOTABLE KT400</t>
  </si>
  <si>
    <t>MAWK03</t>
  </si>
  <si>
    <t>EQUERRES-DE-SUPPORT-POUR-ORSY200-MAWK03</t>
  </si>
  <si>
    <t>MAWK02</t>
  </si>
  <si>
    <t>EQUERRES-SUPPORT-P-SK421/SK422-MAWK02</t>
  </si>
  <si>
    <t>MAW330</t>
  </si>
  <si>
    <t>ETABLI EXTENSIBLE-MAW330</t>
  </si>
  <si>
    <t>MAW330L</t>
  </si>
  <si>
    <t>MWKS</t>
  </si>
  <si>
    <t>ETABLI-ESCAMOTABLE-LOURD-MWKS</t>
  </si>
  <si>
    <t>MAW380</t>
  </si>
  <si>
    <t>ETABLI-EXTENSIBLE-MAW380</t>
  </si>
  <si>
    <t>MAW380L</t>
  </si>
  <si>
    <t>MAW450</t>
  </si>
  <si>
    <t>ETABLI-EXTENSIBLE-MAW450</t>
  </si>
  <si>
    <t>MAW450L</t>
  </si>
  <si>
    <t>MAW834</t>
  </si>
  <si>
    <t>ETABLI-EXTENSIBLE-MAW834</t>
  </si>
  <si>
    <t>MAW834L</t>
  </si>
  <si>
    <t>MWKL</t>
  </si>
  <si>
    <t>ETABLI-SANS-OUVERTURE-GAUCHE-MWKL</t>
  </si>
  <si>
    <t>MBR4</t>
  </si>
  <si>
    <t>ETAGERE DE STOCKAGE A REBORD MBR4</t>
  </si>
  <si>
    <t>MBR5</t>
  </si>
  <si>
    <t>ETAGERE DE STOCKAGE A REBORD MBR5</t>
  </si>
  <si>
    <t>MLRK23H</t>
  </si>
  <si>
    <t>ETAGERE-CLAPET-MLRK23H-H180MM</t>
  </si>
  <si>
    <t>MLRK24H</t>
  </si>
  <si>
    <t>ETAGERE-CLAPET-MLRK24H-H180MM</t>
  </si>
  <si>
    <t>MLRK8</t>
  </si>
  <si>
    <t>ETAGÈRE-DE-STOCKAGE-105MM</t>
  </si>
  <si>
    <t>MKLT04</t>
  </si>
  <si>
    <t>ETAGÈRE-DE-STOCKAGE-10-BOITES-MKLT04</t>
  </si>
  <si>
    <t>MLBR33</t>
  </si>
  <si>
    <t>ETAGÈRE-DE-STOCKAGE-10-BOITES-MLBR33</t>
  </si>
  <si>
    <t>MLBR21</t>
  </si>
  <si>
    <t>ETAGÈRE-DE-STOCKAGE-3-BOITES-MLBR21</t>
  </si>
  <si>
    <t>MKLT05</t>
  </si>
  <si>
    <t>ETAGÈRE-DE-STOCKAGE-4-BOITES-MKLT05</t>
  </si>
  <si>
    <t>MKLT09</t>
  </si>
  <si>
    <t>ETAGÈRE-DE-STOCKAGE-4-BOITES-MKLT09</t>
  </si>
  <si>
    <t>MKLT01</t>
  </si>
  <si>
    <t>ETAGÈRE-DE-STOCKAGE-5-BOITES-MKLT01</t>
  </si>
  <si>
    <t>MKLT06</t>
  </si>
  <si>
    <t>ETAGÈRE-DE-STOCKAGE-5-BOITES-MKLT06</t>
  </si>
  <si>
    <t>MKLT10</t>
  </si>
  <si>
    <t>ETAGÈRE-DE-STOCKAGE-5-BOITES-MKLT10</t>
  </si>
  <si>
    <t>MLBR22</t>
  </si>
  <si>
    <t>ETAGÈRE-DE-STOCKAGE-5-BOITES-MLBR22</t>
  </si>
  <si>
    <t>MLBR31</t>
  </si>
  <si>
    <t>ETAGÈRE-DE-STOCKAGE-5-BOITES-MLBR31</t>
  </si>
  <si>
    <t>MKLT07</t>
  </si>
  <si>
    <t>ETAGÈRE-DE-STOCKAGE-6-BOITES-MKLT07</t>
  </si>
  <si>
    <t>MKLT11</t>
  </si>
  <si>
    <t>ETAGÈRE-DE-STOCKAGE-6-BOITES-MKLT11</t>
  </si>
  <si>
    <t>MLBR24</t>
  </si>
  <si>
    <t>ETAGÈRE-DE-STOCKAGE-6-BOITES-MLBR24</t>
  </si>
  <si>
    <t>MKLT02</t>
  </si>
  <si>
    <t>ETAGÈRE-DE-STOCKAGE-7-BOITES-MKLT02</t>
  </si>
  <si>
    <t>MLBR23</t>
  </si>
  <si>
    <t>ETAGÈRE-DE-STOCKAGE-7-BOITES-MLBR23</t>
  </si>
  <si>
    <t>MLBR32</t>
  </si>
  <si>
    <t>ETAGÈRE-DE-STOCKAGE-7-BOITES-MLBR32</t>
  </si>
  <si>
    <t>MKLT03</t>
  </si>
  <si>
    <t>ETAGÈRE-DE-STOCKAGE-8-BOITES-MKLT03</t>
  </si>
  <si>
    <t>MKLT08</t>
  </si>
  <si>
    <t>ETAGÈRE-DE-STOCKAGE-8-BOITES-MKLT08</t>
  </si>
  <si>
    <t>MKLT12</t>
  </si>
  <si>
    <t>ETAGÈRE-DE-STOCKAGE-8-BOITES-MKLT12</t>
  </si>
  <si>
    <t>MLBR34</t>
  </si>
  <si>
    <t>ETAGÈRE-DE-STOCKAGE-8-BOITES-MLBR34</t>
  </si>
  <si>
    <t>MBR6</t>
  </si>
  <si>
    <t>ETAGÈRE-DE-STOCKAGE-À-REBORD-MBR6</t>
  </si>
  <si>
    <t>MLR1</t>
  </si>
  <si>
    <t>ETAGÈRE-DE-STOCKAGE-À-REBORD-MLR1</t>
  </si>
  <si>
    <t>MLR10</t>
  </si>
  <si>
    <t>ETAGÈRE-DE-STOCKAGE-À-REBORD-MLR10</t>
  </si>
  <si>
    <t>MLR11</t>
  </si>
  <si>
    <t>ETAGÈRE-DE-STOCKAGE-À-REBORD-MLR11</t>
  </si>
  <si>
    <t>MLR12</t>
  </si>
  <si>
    <t>ETAGÈRE-DE-STOCKAGE-À-REBORD-MLR12</t>
  </si>
  <si>
    <t>MLR13</t>
  </si>
  <si>
    <t>ETAGÈRE-DE-STOCKAGE-À-REBORD-MLR13</t>
  </si>
  <si>
    <t>MLR15</t>
  </si>
  <si>
    <t>ETAGÈRE-DE-STOCKAGE-À-REBORD-MLR15</t>
  </si>
  <si>
    <t>MLR16</t>
  </si>
  <si>
    <t>ETAGÈRE-DE-STOCKAGE-À-REBORD-MLR16</t>
  </si>
  <si>
    <t>MLR2</t>
  </si>
  <si>
    <t>ETAGÈRE-DE-STOCKAGE-À-REBORD-MLR2</t>
  </si>
  <si>
    <t>MLR3</t>
  </si>
  <si>
    <t>ETAGÈRE-DE-STOCKAGE-À-REBORD-MLR3</t>
  </si>
  <si>
    <t>MLR4</t>
  </si>
  <si>
    <t>ETAGÈRE-DE-STOCKAGE-À-REBORD-MLR4</t>
  </si>
  <si>
    <t>MLR5</t>
  </si>
  <si>
    <t>ETAGÈRE-DE-STOCKAGE-À-REBORD-MLR5</t>
  </si>
  <si>
    <t>MLR51</t>
  </si>
  <si>
    <t>ETAGÈRE-DE-STOCKAGE-À-REBORD-MLR51</t>
  </si>
  <si>
    <t>MLR52</t>
  </si>
  <si>
    <t>ETAGÈRE-DE-STOCKAGE-À-REBORD-MLR52</t>
  </si>
  <si>
    <t>MLR53</t>
  </si>
  <si>
    <t>ETAGÈRE-DE-STOCKAGE-À-REBORD-MLR53</t>
  </si>
  <si>
    <t>MLR54</t>
  </si>
  <si>
    <t>ETAGÈRE-DE-STOCKAGE-À-REBORD-MLR54</t>
  </si>
  <si>
    <t>MLR55</t>
  </si>
  <si>
    <t>ETAGÈRE-DE-STOCKAGE-À-REBORD-MLR55</t>
  </si>
  <si>
    <t>MLR6</t>
  </si>
  <si>
    <t>ETAGÈRE-DE-STOCKAGE-À-REBORD-MLR6</t>
  </si>
  <si>
    <t>MLR7</t>
  </si>
  <si>
    <t>ETAGÈRE-DE-STOCKAGE-À-REBORD-MLR7</t>
  </si>
  <si>
    <t>MLR8</t>
  </si>
  <si>
    <t>ETAGÈRE-DE-STOCKAGE-À-REBORD-MLR8</t>
  </si>
  <si>
    <t>MLR9</t>
  </si>
  <si>
    <t>ETAGÈRE-DE-STOCKAGE-À-REBORD-MLR9</t>
  </si>
  <si>
    <t>MBR11</t>
  </si>
  <si>
    <t>ETAGÈRE-DE-STOCKAGE-MBR11</t>
  </si>
  <si>
    <t>MBR3</t>
  </si>
  <si>
    <t>ETAGÈRE-DE-STOCKAGE-MBR3</t>
  </si>
  <si>
    <t>MBR8</t>
  </si>
  <si>
    <t>ETAGÈRE-DE-STOCKAGE-MBR8</t>
  </si>
  <si>
    <t>MLRK10H</t>
  </si>
  <si>
    <t>ETAGÈRE-DE-STOCKAGE-MLRK10H-180MM</t>
  </si>
  <si>
    <t>MLRK1</t>
  </si>
  <si>
    <t>ETAGÈRE-DE-STOCKAGE-MLRK1-105MM</t>
  </si>
  <si>
    <t>MLRK13</t>
  </si>
  <si>
    <t>ETAGÈRE-DE-STOCKAGE-MLRK13H-180MM</t>
  </si>
  <si>
    <t>MLRK14</t>
  </si>
  <si>
    <t>ETAGÈRE-DE-STOCKAGE-MLRK14H-180MM</t>
  </si>
  <si>
    <t>MLRK15</t>
  </si>
  <si>
    <t>ETAGÈRE-DE-STOCKAGE-MLRK15-105MM</t>
  </si>
  <si>
    <t>MLRK16</t>
  </si>
  <si>
    <t>ETAGÈRE-DE-STOCKAGE-MLRK16-105MM</t>
  </si>
  <si>
    <t>MLRK17</t>
  </si>
  <si>
    <t>ETAGÈRE-DE-STOCKAGE-MLRK17-105MM</t>
  </si>
  <si>
    <t>MLRK18</t>
  </si>
  <si>
    <t>ETAGÈRE-DE-STOCKAGE-MLRK18-180MM</t>
  </si>
  <si>
    <t>MLRK19</t>
  </si>
  <si>
    <t>ETAGÈRE-DE-STOCKAGE-MLRK19-180MM</t>
  </si>
  <si>
    <t>MLRK1H</t>
  </si>
  <si>
    <t>ETAGÈRE-DE-STOCKAGE-MLRK1H-180MM</t>
  </si>
  <si>
    <t>MLRK20</t>
  </si>
  <si>
    <t>ETAGÈRE-DE-STOCKAGE-MLRK20-180MM</t>
  </si>
  <si>
    <t>MLRK3</t>
  </si>
  <si>
    <t>ETAGÈRE-DE-STOCKAGE-MLRK3-105MM</t>
  </si>
  <si>
    <t>MLRK3H</t>
  </si>
  <si>
    <t>ETAGÈRE-DE-STOCKAGE-MLRK3H-180MM</t>
  </si>
  <si>
    <t>MLRK4</t>
  </si>
  <si>
    <t>ETAGÈRE-DE-STOCKAGE-MLRK4-105MM</t>
  </si>
  <si>
    <t>MLRK4H</t>
  </si>
  <si>
    <t>ETAGÈRE-DE-STOCKAGE-MLRK4H-180MM</t>
  </si>
  <si>
    <t>MLRK5</t>
  </si>
  <si>
    <t>ETAGÈRE-DE-STOCKAGE-MLRK5-105MM</t>
  </si>
  <si>
    <t>MLRK7</t>
  </si>
  <si>
    <t>ETAGÈRE-DE-STOCKAGE-MLRK7-105MM</t>
  </si>
  <si>
    <t>MLRK7H</t>
  </si>
  <si>
    <t>ETAGÈRE-DE-STOCKAGE-MLRK7H-180MM</t>
  </si>
  <si>
    <t>MLRK8H</t>
  </si>
  <si>
    <t>ETAGÈRE-DE-STOCKAGE-MLRK8H-180MM</t>
  </si>
  <si>
    <t>MLRK9</t>
  </si>
  <si>
    <t>ETAGÈRE-DE-STOCKAGE-MLRK9-105MM</t>
  </si>
  <si>
    <t>MLKR51</t>
  </si>
  <si>
    <t>ETAGÈRE-DE-STOCKAGE-PLATE-MLKR51</t>
  </si>
  <si>
    <t>MLKR52</t>
  </si>
  <si>
    <t>ETAGÈRE-DE-STOCKAGE-PLATE-MLKR52</t>
  </si>
  <si>
    <t>MLKR53</t>
  </si>
  <si>
    <t>ETAGÈRE-DE-STOCKAGE-PLATE-MLKR53</t>
  </si>
  <si>
    <t>MFB38</t>
  </si>
  <si>
    <t>ETAGÈRE-MFB38</t>
  </si>
  <si>
    <t>MFB45</t>
  </si>
  <si>
    <t>ÉTAGÈRE-MFB45</t>
  </si>
  <si>
    <t>FL1</t>
  </si>
  <si>
    <t>EXTINCTEUR FL1</t>
  </si>
  <si>
    <t>MKL2H</t>
  </si>
  <si>
    <t>Facade180mm MKL2H pour MLRK834mm</t>
  </si>
  <si>
    <t>MKU2H</t>
  </si>
  <si>
    <t>Facade180mm MKU2H pour MUMK1112mm</t>
  </si>
  <si>
    <t>LEDM60</t>
  </si>
  <si>
    <t>FIL LED 600mm LEDM60</t>
  </si>
  <si>
    <t>LNR1</t>
  </si>
  <si>
    <t>FILET D ARRIMAGE LNR1</t>
  </si>
  <si>
    <t>LNR2</t>
  </si>
  <si>
    <t>FILET D ARRIMAGE LNR2</t>
  </si>
  <si>
    <t>LNR</t>
  </si>
  <si>
    <t>FILET DE PROTECTION LNR</t>
  </si>
  <si>
    <t>LSN1</t>
  </si>
  <si>
    <t>FILET DE PROTECTION POUR RA LSN1</t>
  </si>
  <si>
    <t>LSN2</t>
  </si>
  <si>
    <t>FILET DE PROTECTION POUR RA LSN2</t>
  </si>
  <si>
    <t>LSN3</t>
  </si>
  <si>
    <t>FILET DE PROTECTION POUR RA LSN3</t>
  </si>
  <si>
    <t>LNR3</t>
  </si>
  <si>
    <t>FILET PROTECTION 1240X730 LNR3</t>
  </si>
  <si>
    <t>LNR4</t>
  </si>
  <si>
    <t>FILET PROTECTION 1240X730 LNR4</t>
  </si>
  <si>
    <t>RKL1</t>
  </si>
  <si>
    <t>GIROPHARE BASE FIXE RKL1</t>
  </si>
  <si>
    <t>RKL2</t>
  </si>
  <si>
    <t>GIROPHARE BASE MAGNETIQUE RKL2</t>
  </si>
  <si>
    <t>BLB1</t>
  </si>
  <si>
    <t>GRILLE D AERATION BLB1</t>
  </si>
  <si>
    <t>BLB2</t>
  </si>
  <si>
    <t>GRILLE D AERATION BLB2</t>
  </si>
  <si>
    <t>MKFK</t>
  </si>
  <si>
    <t>Guide MFKF pour volet alu</t>
  </si>
  <si>
    <t>HTF12</t>
  </si>
  <si>
    <t>GUIDE POUR MASTER MOVANO 2010 HTF12</t>
  </si>
  <si>
    <t>RKL3</t>
  </si>
  <si>
    <t>GYROPHARE 12V-3POINTFIX-RKL3</t>
  </si>
  <si>
    <t>SSWS4</t>
  </si>
  <si>
    <t>INTERRUPTEUR A BASCULE SSWS4</t>
  </si>
  <si>
    <t>LL380</t>
  </si>
  <si>
    <t>Jeu de coulisses pour tiroir LL380</t>
  </si>
  <si>
    <t>LL450</t>
  </si>
  <si>
    <t>Jeu de coulisses pour tiroir LL450</t>
  </si>
  <si>
    <t>BSUNI</t>
  </si>
  <si>
    <t>KIT DE FIXATION MODULE ACCES-MBSUNI</t>
  </si>
  <si>
    <t>BSS</t>
  </si>
  <si>
    <t>KIT DE FIXATION MONTAGE FLOTTANT</t>
  </si>
  <si>
    <t>LED011</t>
  </si>
  <si>
    <t>KIT LED 600mm AVEC CABLE</t>
  </si>
  <si>
    <t>ES1</t>
  </si>
  <si>
    <t>KIT MONTAGE ELEC ES1</t>
  </si>
  <si>
    <t>MSBS</t>
  </si>
  <si>
    <t>KIT-DE-FIXATION-LATERAL-MSBS</t>
  </si>
  <si>
    <t>TBSM309</t>
  </si>
  <si>
    <t>KIT-DE-SÉPARATIONS-SLM-MTBSM309</t>
  </si>
  <si>
    <t>TBSM312</t>
  </si>
  <si>
    <t>KIT-DE-SÉPARATIONS-SLM-MTBSM312</t>
  </si>
  <si>
    <t>TBSM409</t>
  </si>
  <si>
    <t>KIT-DE-SÉPARATIONS-SLM-MTBSM409</t>
  </si>
  <si>
    <t>TBSM412</t>
  </si>
  <si>
    <t>KIT-DE-SÉPARATIONS-SLM-MTBSM412</t>
  </si>
  <si>
    <t>TBSMD309</t>
  </si>
  <si>
    <t>KIT-DE-SÉPARATIONS-SLM-MTBSMD309</t>
  </si>
  <si>
    <t>TBSMS309</t>
  </si>
  <si>
    <t>KIT-DE-SÉPARATIONS-SLM-MTBSMS309</t>
  </si>
  <si>
    <t>TBSMS312</t>
  </si>
  <si>
    <t>KIT-DE-SÉPARATIONS-SLM-MTBSMS312</t>
  </si>
  <si>
    <t>TBSMS409</t>
  </si>
  <si>
    <t>KIT-DE-SÉPARATIONS-SLM-MTBSMS409</t>
  </si>
  <si>
    <t>TBSMS412</t>
  </si>
  <si>
    <t>KIT-DE-SÉPARATIONS-SLM-MTBSMS412</t>
  </si>
  <si>
    <t>KPAD6</t>
  </si>
  <si>
    <t>KPAD6 - LOT DE 6 PROT DE BORD</t>
  </si>
  <si>
    <t>FLT15</t>
  </si>
  <si>
    <t>LAMPE A LED FLT15</t>
  </si>
  <si>
    <t>ASM1</t>
  </si>
  <si>
    <t>LAMPE DE TRAVAIL ASM1</t>
  </si>
  <si>
    <t>LSS03</t>
  </si>
  <si>
    <t>LOT 4 BARRES ALU SS10+4 RAILS LSSS02</t>
  </si>
  <si>
    <t>LSS02</t>
  </si>
  <si>
    <t>LOT 4 BARRES ALU SS15+4 RAILS LSSS02</t>
  </si>
  <si>
    <t>SPS</t>
  </si>
  <si>
    <t>LOT DE 4 BARRES SS25 + 4 RAILS</t>
  </si>
  <si>
    <t>LPAD6</t>
  </si>
  <si>
    <t>LPAD6 -LOT DE 6 PATCHS AD 150x150</t>
  </si>
  <si>
    <t>LSM30</t>
  </si>
  <si>
    <t>LSM 30 - ROULEAU TAPIS AD 1200x800</t>
  </si>
  <si>
    <t>LSM33</t>
  </si>
  <si>
    <t>LSM 33 - ROULEAU TAPIS AD 4000x800</t>
  </si>
  <si>
    <t>RTRIMB01</t>
  </si>
  <si>
    <t>MARCHE PIED</t>
  </si>
  <si>
    <t>RTRIPB01</t>
  </si>
  <si>
    <t>MARCHE-PIED-FIX-BOXER-SANS-ATTELAGE</t>
  </si>
  <si>
    <t>RTRICJ01</t>
  </si>
  <si>
    <t>MARCHE-PIED-FIX-CIT-JUMPER-SANS-ATTE</t>
  </si>
  <si>
    <t>RTRIVW01</t>
  </si>
  <si>
    <t>MARCHE-PIED-FIX-CRAFTER L1-AVEC-ATTE</t>
  </si>
  <si>
    <t>RTRIVW02</t>
  </si>
  <si>
    <t>RTRIVW06</t>
  </si>
  <si>
    <t>MARCHE-PIED-FIX-CRAFTER-DOU-AVECATTE</t>
  </si>
  <si>
    <t>RTRIVW05</t>
  </si>
  <si>
    <t>MARCHE-PIED-FIX-CRAFTER-DOU-SANSATTE</t>
  </si>
  <si>
    <t>RTRIVW04</t>
  </si>
  <si>
    <t>MARCHE-PIED-FIX-CRAFTERL2L3-AVECATTE</t>
  </si>
  <si>
    <t>RTRIVW03</t>
  </si>
  <si>
    <t>MARCHE-PIED-FIX-CRAFTERL2L3-SANSATTE</t>
  </si>
  <si>
    <t>RTRIFID01</t>
  </si>
  <si>
    <t>MARCHE-PIED-FIX-FIAT-DUCATO-SANS-ATT</t>
  </si>
  <si>
    <t>RTRIFO02</t>
  </si>
  <si>
    <t>MARCHE-PIED-FIX-FORD-TRANSI-AVEC-ATT</t>
  </si>
  <si>
    <t>RTRIFO01</t>
  </si>
  <si>
    <t>MARCHE-PIED-FIX-FORD-TRANSI-SANS-ATT</t>
  </si>
  <si>
    <t>RTRIRM01</t>
  </si>
  <si>
    <t>MARCHE-PIED-FIX-MASTER-SANS-ATTELAGE</t>
  </si>
  <si>
    <t>RTRIMB02</t>
  </si>
  <si>
    <t>MARCHE-PIED-FIX-MB-SPRINTL1-AVEC-ATT</t>
  </si>
  <si>
    <t>RTRIOM01</t>
  </si>
  <si>
    <t>MARCHE-PIED-FIX-MOVANO-SANS-ATTELAGE</t>
  </si>
  <si>
    <t>RTRIMB06</t>
  </si>
  <si>
    <t>MARCHE-PIED-FIX-SPRINTER-DOU-AVECATT</t>
  </si>
  <si>
    <t>RTRIMB05</t>
  </si>
  <si>
    <t>MARCHE-PIED-FIX-SPRINTER-DOU-SANSATT</t>
  </si>
  <si>
    <t>RTRIMB04</t>
  </si>
  <si>
    <t>MARCHE-PIED-FIX-SPRINTERL2L3-AVE-ATT</t>
  </si>
  <si>
    <t>RTRIMB03</t>
  </si>
  <si>
    <t>MARCHE-PIED-FIX-SPRINTERL2L3-SAN-ATT</t>
  </si>
  <si>
    <t>TRIOM02</t>
  </si>
  <si>
    <t>MARCHE-PIED-RET-MOVANO14-AVEC-ATTELA</t>
  </si>
  <si>
    <t>TRIOM01</t>
  </si>
  <si>
    <t>MARCHE-PIED-RET-MOVANO14-SANS-ATTELA</t>
  </si>
  <si>
    <t>TRINV02</t>
  </si>
  <si>
    <t>MARCHE-PIED-RET-NISSAN-NV400-AVECATT</t>
  </si>
  <si>
    <t>TRINV01</t>
  </si>
  <si>
    <t>MARCHE-PIED-RET-NISSAN-NV400-SANCATT</t>
  </si>
  <si>
    <t>TRIPB02</t>
  </si>
  <si>
    <t>MARCHE-PIED-RETR-BOXER14-AVEC-ATTELA</t>
  </si>
  <si>
    <t>TRIPB01</t>
  </si>
  <si>
    <t>MARCHE-PIED-RETR-BOXER14-SANS-ATTELA</t>
  </si>
  <si>
    <t>TRICJ02</t>
  </si>
  <si>
    <t>MARCHE-PIED-RETR-CIT-JUMPER-AVECATTE</t>
  </si>
  <si>
    <t>TRICJ01</t>
  </si>
  <si>
    <t>MARCHE-PIED-RETR-CIT-JUMPER-SANSATTE</t>
  </si>
  <si>
    <t>TRIVW06</t>
  </si>
  <si>
    <t>MARCHE-PIED-RETR-CRAFTERDOUB-AVECATT</t>
  </si>
  <si>
    <t>TRIVW05</t>
  </si>
  <si>
    <t>MARCHE-PIED-RETR-CRAFTERDOUB-SANSATT</t>
  </si>
  <si>
    <t>TRIVW02</t>
  </si>
  <si>
    <t>MARCHE-PIED-RETR-CRAFTERL1-AVEC-ATTE</t>
  </si>
  <si>
    <t>TRIVW01</t>
  </si>
  <si>
    <t>MARCHE-PIED-RETR-CRAFTERL1-SANS-ATTE</t>
  </si>
  <si>
    <t>TRIVW04</t>
  </si>
  <si>
    <t>MARCHE-PIED-RETR-CRAFTERL2L3-AVECATT</t>
  </si>
  <si>
    <t>TRIVW03</t>
  </si>
  <si>
    <t>MARCHE-PIED-RETR-CRAFTERL2L3-SANSATT</t>
  </si>
  <si>
    <t>TRIFO02</t>
  </si>
  <si>
    <t>MARCHE-PIED-RETR-CUSTOM-SANSCATTELAG</t>
  </si>
  <si>
    <t>TRIFD02</t>
  </si>
  <si>
    <t>MARCHE-PIED-RETR-DUCATO-AVECATTELAGE</t>
  </si>
  <si>
    <t>TRIFID01</t>
  </si>
  <si>
    <t>MARCHE-PIED-RETR-DUCATO-SANSCATTELAG</t>
  </si>
  <si>
    <t>TRIRM02</t>
  </si>
  <si>
    <t>MARCHE-PIED-RETR-MASTER14-AVEC-ATTEL</t>
  </si>
  <si>
    <t>TRIRM01</t>
  </si>
  <si>
    <t>MARCHE-PIED-RETR-MASTER14-SANS-ATTEL</t>
  </si>
  <si>
    <t>TRIFO01</t>
  </si>
  <si>
    <t>MARCHE-PIED-RETR-TRANSIT-SANSCATTELA</t>
  </si>
  <si>
    <t>TRIMB06</t>
  </si>
  <si>
    <t>MARCHE-PIED-RET-SPRINTERDOUB-AVECATT</t>
  </si>
  <si>
    <t>TRIMB05</t>
  </si>
  <si>
    <t>MARCHE-PIED-RET-SPRINTERDOUB-SANSATT</t>
  </si>
  <si>
    <t>TRIMB02</t>
  </si>
  <si>
    <t>MARCHE-PIED-RET-SPRINTERL1-AVECCATTE</t>
  </si>
  <si>
    <t>TRIMB01</t>
  </si>
  <si>
    <t>MARCHE-PIED-RET-SPRINTERL1-SANSCATTE</t>
  </si>
  <si>
    <t>TRIMB04</t>
  </si>
  <si>
    <t>MARCHE-PIED-RET-SPRINTERL2L3-AVECATT</t>
  </si>
  <si>
    <t>TRIMB03</t>
  </si>
  <si>
    <t>MARCHE-PIED-RET-SPRINTERL2L3-SANSATT</t>
  </si>
  <si>
    <t>MODULE ACCES 1 LD</t>
  </si>
  <si>
    <t>MUNI1</t>
  </si>
  <si>
    <t>MODULE ACCESS 3 LD</t>
  </si>
  <si>
    <t>MUNI3</t>
  </si>
  <si>
    <t>MBFG02</t>
  </si>
  <si>
    <t>Module MBFG02</t>
  </si>
  <si>
    <t>MBFG03</t>
  </si>
  <si>
    <t>Module MBFG03</t>
  </si>
  <si>
    <t>MBFG04</t>
  </si>
  <si>
    <t>Module MBFG04</t>
  </si>
  <si>
    <t>MBFG05</t>
  </si>
  <si>
    <t>Module MBFG05</t>
  </si>
  <si>
    <t>MBFG06</t>
  </si>
  <si>
    <t>Module MBFG06</t>
  </si>
  <si>
    <t>MBFG07</t>
  </si>
  <si>
    <t>Module MBFG07</t>
  </si>
  <si>
    <t>MBFG08</t>
  </si>
  <si>
    <t>Module MBFG08</t>
  </si>
  <si>
    <t>MBFG09</t>
  </si>
  <si>
    <t>Module MBFG09</t>
  </si>
  <si>
    <t>MBFG10</t>
  </si>
  <si>
    <t>Module MBFG10</t>
  </si>
  <si>
    <t>MBFG12</t>
  </si>
  <si>
    <t>Module MBFG12</t>
  </si>
  <si>
    <t>MBFG13</t>
  </si>
  <si>
    <t>Module MBFG13</t>
  </si>
  <si>
    <t>MBFG14</t>
  </si>
  <si>
    <t>Module MbFG14</t>
  </si>
  <si>
    <t>MBFG15</t>
  </si>
  <si>
    <t>Module MBFG15</t>
  </si>
  <si>
    <t>MBFG16</t>
  </si>
  <si>
    <t>Module MBFG16</t>
  </si>
  <si>
    <t>MBFG17</t>
  </si>
  <si>
    <t>Module MBFG17</t>
  </si>
  <si>
    <t>MBFG18</t>
  </si>
  <si>
    <t>Module MBFG18</t>
  </si>
  <si>
    <t>MBFG19</t>
  </si>
  <si>
    <t>Module MBFG19</t>
  </si>
  <si>
    <t>MBFG20</t>
  </si>
  <si>
    <t>Module MBFG20</t>
  </si>
  <si>
    <t>MBFG01</t>
  </si>
  <si>
    <t>MBFG11</t>
  </si>
  <si>
    <t>Module MBGF11</t>
  </si>
  <si>
    <t>MKNB10</t>
  </si>
  <si>
    <t>MODULE STOCKAGE JERRYCAN-MKNB10-4X20</t>
  </si>
  <si>
    <t>MKNB11</t>
  </si>
  <si>
    <t>MODULE STOCKAGE JERRYCAN-MKNB11-5X20</t>
  </si>
  <si>
    <t>MSML82</t>
  </si>
  <si>
    <t>MODULE TIROIR MSML82</t>
  </si>
  <si>
    <t>MSM22</t>
  </si>
  <si>
    <t>MODULE TIROIRS-MSM22</t>
  </si>
  <si>
    <t>MSM23</t>
  </si>
  <si>
    <t>MODULE TIROIRS-MSM23</t>
  </si>
  <si>
    <t>MSM24</t>
  </si>
  <si>
    <t>MODULE TIROIRS-MSM24</t>
  </si>
  <si>
    <t>MSM27</t>
  </si>
  <si>
    <t>MODULE TIROIRS-MSM27</t>
  </si>
  <si>
    <t>MSM302</t>
  </si>
  <si>
    <t>MODULE TIROIRS-MSM302</t>
  </si>
  <si>
    <t>MSM32</t>
  </si>
  <si>
    <t>MODULE TIROIRS-MSM32</t>
  </si>
  <si>
    <t>MSM33</t>
  </si>
  <si>
    <t>MODULE TIROIRS-MSM33</t>
  </si>
  <si>
    <t>MSM34</t>
  </si>
  <si>
    <t>MODULE TIROIRS-MSM34</t>
  </si>
  <si>
    <t>MSM35</t>
  </si>
  <si>
    <t>MODULE TIROIRS-MSM35</t>
  </si>
  <si>
    <t>MSM36</t>
  </si>
  <si>
    <t>MODULE TIROIRS-MSM36</t>
  </si>
  <si>
    <t>MSM37</t>
  </si>
  <si>
    <t>MODULE TIROIRS-MSM37</t>
  </si>
  <si>
    <t>MSM42</t>
  </si>
  <si>
    <t>MODULE TIROIRS-MSM42</t>
  </si>
  <si>
    <t>MSM43</t>
  </si>
  <si>
    <t>MODULE TIROIRS-MSM43</t>
  </si>
  <si>
    <t>MSM44</t>
  </si>
  <si>
    <t>MODULE TIROIRS-MSM44</t>
  </si>
  <si>
    <t>MSM47</t>
  </si>
  <si>
    <t>MODULE TIROIRS-MSM47</t>
  </si>
  <si>
    <t>MSMD32</t>
  </si>
  <si>
    <t>MODULE TIROIRS-MSMD32</t>
  </si>
  <si>
    <t>MSMD33</t>
  </si>
  <si>
    <t>MODULE TIROIRS-MSMD33</t>
  </si>
  <si>
    <t>MSMD34</t>
  </si>
  <si>
    <t>MODULE TIROIRS-MSMD34</t>
  </si>
  <si>
    <t>MSMD37</t>
  </si>
  <si>
    <t>MODULE TIROIRS-MSMD37</t>
  </si>
  <si>
    <t>MSMD42</t>
  </si>
  <si>
    <t>MODULE TIROIRS-MSMD42</t>
  </si>
  <si>
    <t>MSMD43</t>
  </si>
  <si>
    <t>MODULE TIROIRS-MSMD43</t>
  </si>
  <si>
    <t>MSMD47</t>
  </si>
  <si>
    <t>MODULE TIROIRS-MSMD47</t>
  </si>
  <si>
    <t>MSMH31</t>
  </si>
  <si>
    <t>MODULE TIROIRS-MSMH31</t>
  </si>
  <si>
    <t>MSMH32</t>
  </si>
  <si>
    <t>MODULE TIROIRS-MSMH32</t>
  </si>
  <si>
    <t>MSMH41</t>
  </si>
  <si>
    <t>MODULE TIROIRS-MSMH41</t>
  </si>
  <si>
    <t>MSMH42</t>
  </si>
  <si>
    <t>MODULE TIROIRS-MSMH42</t>
  </si>
  <si>
    <t>MSML52</t>
  </si>
  <si>
    <t>MODULE TIROIRS-MSML52</t>
  </si>
  <si>
    <t>MSML53</t>
  </si>
  <si>
    <t>MODULE TIROIRS-MSML53</t>
  </si>
  <si>
    <t>MSML54</t>
  </si>
  <si>
    <t>MODULE TIROIRS-MSML54</t>
  </si>
  <si>
    <t>MSML57</t>
  </si>
  <si>
    <t>MODULE TIROIRS-MSML57</t>
  </si>
  <si>
    <t>MSMLH52</t>
  </si>
  <si>
    <t>MODULE TIROIRS-MSMLH52</t>
  </si>
  <si>
    <t>MSMS21</t>
  </si>
  <si>
    <t>MODULE TIROIRS-MSMS21</t>
  </si>
  <si>
    <t>MSMS27</t>
  </si>
  <si>
    <t>MODULE TIROIRS-MSMS27</t>
  </si>
  <si>
    <t>MSMS32</t>
  </si>
  <si>
    <t>MODULE TIROIRS-MSMS32</t>
  </si>
  <si>
    <t>MSMS33</t>
  </si>
  <si>
    <t>MODULE TIROIRS-MSMS33</t>
  </si>
  <si>
    <t>MSMS34</t>
  </si>
  <si>
    <t>MODULE TIROIRS-MSMS34</t>
  </si>
  <si>
    <t>MSMS37</t>
  </si>
  <si>
    <t>MODULE TIROIRS-MSMS37</t>
  </si>
  <si>
    <t>MSMS42</t>
  </si>
  <si>
    <t>MODULE TIROIRS-MSMS42</t>
  </si>
  <si>
    <t>MSMS43</t>
  </si>
  <si>
    <t>MODULE TIROIRS-MSMS43</t>
  </si>
  <si>
    <t>MSMS44</t>
  </si>
  <si>
    <t>MODULE TIROIRS-MSMS44</t>
  </si>
  <si>
    <t>MSMS47</t>
  </si>
  <si>
    <t>MODULE TIROIRS-MSMS47</t>
  </si>
  <si>
    <t>MSMSH31</t>
  </si>
  <si>
    <t>MODULE TIROIRS-MSMSH31</t>
  </si>
  <si>
    <t>MSMSH32</t>
  </si>
  <si>
    <t>MODULE TIROIRS-MSMSH32</t>
  </si>
  <si>
    <t>MKM32</t>
  </si>
  <si>
    <t>MODULE-2-COFFRETS-SK322-ORSY200-MKM32</t>
  </si>
  <si>
    <t>MKM33</t>
  </si>
  <si>
    <t>MODULE-3-COFFRETS-SK424-ORSY200-MKM33</t>
  </si>
  <si>
    <t>MKM34</t>
  </si>
  <si>
    <t>MODULE-4-COFFRETS-SK423-ORSY200-MKM34</t>
  </si>
  <si>
    <t>MSKM31</t>
  </si>
  <si>
    <t>MODULE-COMBI-TIROIRS-COFFRETS-MSKM31</t>
  </si>
  <si>
    <t>MSKM32</t>
  </si>
  <si>
    <t>MODULE-COMBI-TIROIRS-COFFRETS-MSKM32</t>
  </si>
  <si>
    <t>MSKM33</t>
  </si>
  <si>
    <t>MODULE-COMBI-TIROIRS-COFFRETS-MSKM33</t>
  </si>
  <si>
    <t>MTMK38</t>
  </si>
  <si>
    <t>MODULE-DE-RANGEMENT-MTMK38</t>
  </si>
  <si>
    <t>MKR10</t>
  </si>
  <si>
    <t>MODULE-FLUIDE-FRIGORIGENE-6-BOUTEI-MKR10</t>
  </si>
  <si>
    <t>MKR11</t>
  </si>
  <si>
    <t>MODULE-FLUIDE-FRIGORIGENE-8-BOUTEI-MKR11</t>
  </si>
  <si>
    <t>MKNB12</t>
  </si>
  <si>
    <t>MODULE-JERRYCAN-4X20LTR-MKNB12</t>
  </si>
  <si>
    <t>MSMB03</t>
  </si>
  <si>
    <t>MODULE-N°3-MSMB03</t>
  </si>
  <si>
    <t>MSMB05</t>
  </si>
  <si>
    <t>MODULE-N°5-MSMB05</t>
  </si>
  <si>
    <t>MSMB06</t>
  </si>
  <si>
    <t>MODULE-N°6-MSMB06</t>
  </si>
  <si>
    <t>MOM10</t>
  </si>
  <si>
    <t>MODULE-PORTE-CLASSEURS-MOM10</t>
  </si>
  <si>
    <t>MOM11</t>
  </si>
  <si>
    <t>MODULE-PORTE-CLASSEURS-MOM11</t>
  </si>
  <si>
    <t>MKML</t>
  </si>
  <si>
    <t>MODULE-POUR-COFFRETS-VIDE-MKML</t>
  </si>
  <si>
    <t>MSMD3S</t>
  </si>
  <si>
    <t>MODULE-VISSERIE-MSMD3S</t>
  </si>
  <si>
    <t>MSMS3S</t>
  </si>
  <si>
    <t>MODULE-VISSERIE-MSMS3S</t>
  </si>
  <si>
    <t>MPAD4</t>
  </si>
  <si>
    <t>MPAD4 - LOT DE 4 MULTIPAD</t>
  </si>
  <si>
    <t>RC1</t>
  </si>
  <si>
    <t>PACK 3 ROULEAUX DE PAPIER-BLANC-RC1</t>
  </si>
  <si>
    <t>MADL15L</t>
  </si>
  <si>
    <t>PAIR DE REHAUSSES-MADL15</t>
  </si>
  <si>
    <t>MADL15M</t>
  </si>
  <si>
    <t>MADL15S</t>
  </si>
  <si>
    <t>MADL15US</t>
  </si>
  <si>
    <t>MADL15XL</t>
  </si>
  <si>
    <t>MASL380</t>
  </si>
  <si>
    <t>Paire de coulisse MASL380 40 kg 380 mm</t>
  </si>
  <si>
    <t>MASL450</t>
  </si>
  <si>
    <t>Paire de coulisse MASL450 40 kg 450 mm</t>
  </si>
  <si>
    <t>MASS380</t>
  </si>
  <si>
    <t>Paire de coulisse MASS380 75 kg 380 mm</t>
  </si>
  <si>
    <t>MASS450</t>
  </si>
  <si>
    <t>Paire de coulisse MASS450 75 kg 450 mm</t>
  </si>
  <si>
    <t>MADL13L</t>
  </si>
  <si>
    <t>PAIRE DE REHAUSSES MADL13</t>
  </si>
  <si>
    <t>MADL13M</t>
  </si>
  <si>
    <t>MADL13S</t>
  </si>
  <si>
    <t>MADL13US</t>
  </si>
  <si>
    <t>MADL13XL</t>
  </si>
  <si>
    <t>MADL28L</t>
  </si>
  <si>
    <t>PAIRE DE REHAUSSES MADL28</t>
  </si>
  <si>
    <t>MADL28M</t>
  </si>
  <si>
    <t>MADL28S</t>
  </si>
  <si>
    <t>MADL28US</t>
  </si>
  <si>
    <t>MADL28XL</t>
  </si>
  <si>
    <t>MADL14L</t>
  </si>
  <si>
    <t>PAIRE DE REHAUSSES-MADL14</t>
  </si>
  <si>
    <t>MADL14M</t>
  </si>
  <si>
    <t>MADL14S</t>
  </si>
  <si>
    <t>MADL14US</t>
  </si>
  <si>
    <t>MADL14XL</t>
  </si>
  <si>
    <t>MKTE</t>
  </si>
  <si>
    <t>PAIRE-CLIPS-FIX-SERAT-TIROI-ETAGERES</t>
  </si>
  <si>
    <t>MASL330</t>
  </si>
  <si>
    <t>PAIRE-DE-COULISSES-POUR-TIROIR-MASL330</t>
  </si>
  <si>
    <t>MASSS56</t>
  </si>
  <si>
    <t>PAIRE-DE-COULISSES-POUR-TIROIR-MASS556</t>
  </si>
  <si>
    <t>MADL1L</t>
  </si>
  <si>
    <t>PAIRE-DE-REHAUSSES-MADL1</t>
  </si>
  <si>
    <t>MADL1M</t>
  </si>
  <si>
    <t>MADL1S</t>
  </si>
  <si>
    <t>MADL1US</t>
  </si>
  <si>
    <t>MADL1XL</t>
  </si>
  <si>
    <t>MADL10L</t>
  </si>
  <si>
    <t>PAIRE-DE-REHAUSSES-MADL10</t>
  </si>
  <si>
    <t>MADL10M</t>
  </si>
  <si>
    <t>MADL10S</t>
  </si>
  <si>
    <t>MADL10US</t>
  </si>
  <si>
    <t>MADL10XL</t>
  </si>
  <si>
    <t>MADL11L</t>
  </si>
  <si>
    <t>PAIRE-DE-REHAUSSES-MADL11</t>
  </si>
  <si>
    <t>MADL11M</t>
  </si>
  <si>
    <t>MADL11S</t>
  </si>
  <si>
    <t>MADL11US</t>
  </si>
  <si>
    <t>MADL11XL</t>
  </si>
  <si>
    <t>MADL12L</t>
  </si>
  <si>
    <t>PAIRE-DE-REHAUSSES-MADL12</t>
  </si>
  <si>
    <t>MADL12M</t>
  </si>
  <si>
    <t>MADL12S</t>
  </si>
  <si>
    <t>MADL12US</t>
  </si>
  <si>
    <t>MADL12XL</t>
  </si>
  <si>
    <t>MADL2L</t>
  </si>
  <si>
    <t>PAIRE-DE-REHAUSSES-MADL2</t>
  </si>
  <si>
    <t>MADL2M</t>
  </si>
  <si>
    <t>MADL2S</t>
  </si>
  <si>
    <t>MADL2US</t>
  </si>
  <si>
    <t>MADL2XL</t>
  </si>
  <si>
    <t>MADL3L</t>
  </si>
  <si>
    <t>PAIRE-DE-REHAUSSES-MADL3</t>
  </si>
  <si>
    <t>MADL3M</t>
  </si>
  <si>
    <t>MADL3S</t>
  </si>
  <si>
    <t>MADL3US</t>
  </si>
  <si>
    <t>MADL3XL</t>
  </si>
  <si>
    <t>MADL33L</t>
  </si>
  <si>
    <t>PAIRE-DE-REHAUSSES-MADL33</t>
  </si>
  <si>
    <t>MADL33M</t>
  </si>
  <si>
    <t>MADL33S</t>
  </si>
  <si>
    <t>MADL33US</t>
  </si>
  <si>
    <t>MADL33XL</t>
  </si>
  <si>
    <t>MADL354L</t>
  </si>
  <si>
    <t>PAIRE-DE-REHAUSSES-MADL354</t>
  </si>
  <si>
    <t>MADL354M</t>
  </si>
  <si>
    <t>MADL354S</t>
  </si>
  <si>
    <t>MADL354US</t>
  </si>
  <si>
    <t>MADL354XL</t>
  </si>
  <si>
    <t>MADL4L</t>
  </si>
  <si>
    <t>PAIRE-DE-REHAUSSES-MADL4</t>
  </si>
  <si>
    <t>MADL4M</t>
  </si>
  <si>
    <t>MADL4S</t>
  </si>
  <si>
    <t>MADL4US</t>
  </si>
  <si>
    <t>MADL4XL</t>
  </si>
  <si>
    <t>MADL5L</t>
  </si>
  <si>
    <t>PAIRE-DE-REHAUSSES-MADL5</t>
  </si>
  <si>
    <t>MADL5M</t>
  </si>
  <si>
    <t>MADL5S</t>
  </si>
  <si>
    <t>MADL5US</t>
  </si>
  <si>
    <t>MADL5XL</t>
  </si>
  <si>
    <t>MADL6L</t>
  </si>
  <si>
    <t>PAIRE-DE-REHAUSSES-MADL6</t>
  </si>
  <si>
    <t>MADL6M</t>
  </si>
  <si>
    <t>MADL6S</t>
  </si>
  <si>
    <t>MADL6US</t>
  </si>
  <si>
    <t>MADL6XL</t>
  </si>
  <si>
    <t>MADL7L</t>
  </si>
  <si>
    <t>PAIRE-DE-REHAUSSES-MADL7</t>
  </si>
  <si>
    <t>MADL7M</t>
  </si>
  <si>
    <t>MADL7S</t>
  </si>
  <si>
    <t>MADL7US</t>
  </si>
  <si>
    <t>MADL7XL</t>
  </si>
  <si>
    <t>MADL8L</t>
  </si>
  <si>
    <t>PAIRE-DE-REHAUSSES-MADL8</t>
  </si>
  <si>
    <t>MADL8M</t>
  </si>
  <si>
    <t>MADL8S</t>
  </si>
  <si>
    <t>MADL8US</t>
  </si>
  <si>
    <t>MADL8XL</t>
  </si>
  <si>
    <t>MADL9L</t>
  </si>
  <si>
    <t>PAIRE-DE-REHAUSSES-MADL9</t>
  </si>
  <si>
    <t>MADL9M</t>
  </si>
  <si>
    <t>MADL9S</t>
  </si>
  <si>
    <t>MADL9US</t>
  </si>
  <si>
    <t>MADL9XL</t>
  </si>
  <si>
    <t>SFU01</t>
  </si>
  <si>
    <t>PIED DE RENFORT-MSFU01</t>
  </si>
  <si>
    <t>GZ40</t>
  </si>
  <si>
    <t>PINCE DE SANGLAGE COURTE GZ40</t>
  </si>
  <si>
    <t>GZ50</t>
  </si>
  <si>
    <t>PINCE DE SANGLAGE LONGUE GZ50</t>
  </si>
  <si>
    <t>TF30</t>
  </si>
  <si>
    <t>PINCE PORTE OUTIL TF30</t>
  </si>
  <si>
    <t>TF40</t>
  </si>
  <si>
    <t>PINCE PORTE OUTIL TF40</t>
  </si>
  <si>
    <t>ZM14</t>
  </si>
  <si>
    <t>PION POUR RAIL D'ARRIMAGE ZM14</t>
  </si>
  <si>
    <t>ZOE</t>
  </si>
  <si>
    <t>PION POUR RAIL D'ARRIMAGE ZOE</t>
  </si>
  <si>
    <t>ZOA</t>
  </si>
  <si>
    <t>PION ZOA</t>
  </si>
  <si>
    <t>MAP10</t>
  </si>
  <si>
    <t>PLAN-DE-TRAVAIL-AVEC-ARRÊTS-MAP10</t>
  </si>
  <si>
    <t>MAP2</t>
  </si>
  <si>
    <t>PLAN-DE-TRAVAIL-MAP2</t>
  </si>
  <si>
    <t>MAP3</t>
  </si>
  <si>
    <t>PLAN-DE-TRAVAIL-MAP3</t>
  </si>
  <si>
    <t>MAP5</t>
  </si>
  <si>
    <t>PLAN-DE-TRAVAIL-MAP5</t>
  </si>
  <si>
    <t>MAP6</t>
  </si>
  <si>
    <t>PLAN-DE-TRAVAIL-MAP6</t>
  </si>
  <si>
    <t>MAP7</t>
  </si>
  <si>
    <t>PLAN-DE-TRAVAIL-MAP7</t>
  </si>
  <si>
    <t>MAP8</t>
  </si>
  <si>
    <t>PLAN-DE-TRAVAIL-MAP8</t>
  </si>
  <si>
    <t>MAP9</t>
  </si>
  <si>
    <t>PLAN-DE-TRAVAIL-MAP9</t>
  </si>
  <si>
    <t>ALUB1</t>
  </si>
  <si>
    <t>PLAQUE ALU PERF 1MM 1000x2000</t>
  </si>
  <si>
    <t>ALUB3</t>
  </si>
  <si>
    <t>PLAQUE ALU PERF 1MM 1250x2500</t>
  </si>
  <si>
    <t>ALUB2</t>
  </si>
  <si>
    <t>PLAQUE ALU PERF1,5 MM 1000x2000</t>
  </si>
  <si>
    <t>AZPL2</t>
  </si>
  <si>
    <t>PLAQUE D ARRIMAGE AZPL2</t>
  </si>
  <si>
    <t>AZPL1</t>
  </si>
  <si>
    <t>PLAQUE D'ARRIMAGE EN ALU AZPL1</t>
  </si>
  <si>
    <t>LA4</t>
  </si>
  <si>
    <t>Plateau 12mm pour LA400L MLA4</t>
  </si>
  <si>
    <t>LA8</t>
  </si>
  <si>
    <t>Plateau 12mm pour LA800L</t>
  </si>
  <si>
    <t>MKM380</t>
  </si>
  <si>
    <t>PLATEAU A COULISSES UNIV  MTKM380</t>
  </si>
  <si>
    <t>MFB42</t>
  </si>
  <si>
    <t>PLATEAU-FIXE-UNIVERSEL-MFB42</t>
  </si>
  <si>
    <t>MLA1400L</t>
  </si>
  <si>
    <t>PORTE CHARGE EXTENSIBLE MLA1400L</t>
  </si>
  <si>
    <t>MLA400L</t>
  </si>
  <si>
    <t>PORTE CHARGE EXTENSIBLE-MLA400L</t>
  </si>
  <si>
    <t>MLA800L</t>
  </si>
  <si>
    <t>PORTE CHARGE EXTENSIBLE-MLA800L</t>
  </si>
  <si>
    <t>PH73</t>
  </si>
  <si>
    <t>PORTE CONE DE SIGNALISATION PH73</t>
  </si>
  <si>
    <t>STD2</t>
  </si>
  <si>
    <t>PRISE COURANT FIXE STD2</t>
  </si>
  <si>
    <t>STD1</t>
  </si>
  <si>
    <t>PRISE DE COURANT STD1</t>
  </si>
  <si>
    <t>LEDAK13</t>
  </si>
  <si>
    <t>PRISE LED ALLUME CIGARE LEDAK13</t>
  </si>
  <si>
    <t>SH35</t>
  </si>
  <si>
    <t>PROTECTION-MOUSSE POUR BARRE-SH35</t>
  </si>
  <si>
    <t>ZSA995</t>
  </si>
  <si>
    <t>Rail Alu 995 mm ZSA 995</t>
  </si>
  <si>
    <t>ZSC995</t>
  </si>
  <si>
    <t>RAIL ALU ARRONDI POUR SOL 995mm</t>
  </si>
  <si>
    <t>TFL50</t>
  </si>
  <si>
    <t>RAIL ALU PR PINCE PORTE OUTIL TFL50</t>
  </si>
  <si>
    <t>TFL90</t>
  </si>
  <si>
    <t>RAIL ALU PR PINCE PORTE OUTIL TFL90</t>
  </si>
  <si>
    <t>ZSA1500</t>
  </si>
  <si>
    <t>RAIL ALU ZSA1500</t>
  </si>
  <si>
    <t>ZSA2000</t>
  </si>
  <si>
    <t>rail alu ZSA2000</t>
  </si>
  <si>
    <t>ZSB1500</t>
  </si>
  <si>
    <t>RAIL ALU ZSB1500</t>
  </si>
  <si>
    <t>ZSB2000</t>
  </si>
  <si>
    <t>Rail alu ZSB2000</t>
  </si>
  <si>
    <t>ZSB995</t>
  </si>
  <si>
    <t>RAIL ALU ZSB995</t>
  </si>
  <si>
    <t>ZSC1495</t>
  </si>
  <si>
    <t>Rail alu ZSC1495</t>
  </si>
  <si>
    <t>ZSC2000</t>
  </si>
  <si>
    <t>Rail alu ZSC2000</t>
  </si>
  <si>
    <t>ZSS1495</t>
  </si>
  <si>
    <t>RAIL ALU ZSS1495</t>
  </si>
  <si>
    <t>ZSS2000</t>
  </si>
  <si>
    <t>RAIL ALU ZSS2000</t>
  </si>
  <si>
    <t>ZSS997</t>
  </si>
  <si>
    <t>RAIL ALU ZSS997</t>
  </si>
  <si>
    <t>ZSF1000</t>
  </si>
  <si>
    <t>RAIL D'ARRIMAGE ALU ZSF1000</t>
  </si>
  <si>
    <t>ZSF1500</t>
  </si>
  <si>
    <t>RAIL D'ARRIMAGE ALU ZSF1500</t>
  </si>
  <si>
    <t>ZSF2000</t>
  </si>
  <si>
    <t>RAIL D'ARRIMAGE ALU ZSF2000</t>
  </si>
  <si>
    <t>ZS10</t>
  </si>
  <si>
    <t>RAIL D'ARRIMAGE ZS10</t>
  </si>
  <si>
    <t>ZS11</t>
  </si>
  <si>
    <t>RAIL D'ARRIMAGE ZS11</t>
  </si>
  <si>
    <t>ZST2010</t>
  </si>
  <si>
    <t>RAIL D'ARRIMAGE ZST2010</t>
  </si>
  <si>
    <t>AKZSB</t>
  </si>
  <si>
    <t>Rail de fixation AKZSB</t>
  </si>
  <si>
    <t>AKZSC</t>
  </si>
  <si>
    <t>Rail de fixation AKZSC</t>
  </si>
  <si>
    <t>AKZSF</t>
  </si>
  <si>
    <t>Rail de fixation AKZSF</t>
  </si>
  <si>
    <t>RSZSB1000</t>
  </si>
  <si>
    <t>RAIL DE FIXATION RSZSB1000</t>
  </si>
  <si>
    <t>ZSCG1000</t>
  </si>
  <si>
    <t>RAIL DE FIXATION ZSCG1000</t>
  </si>
  <si>
    <t>BOABP1250</t>
  </si>
  <si>
    <t>RAIL-ALU-TERMINAISON-PLANCHER-1250</t>
  </si>
  <si>
    <t>BOABP1470</t>
  </si>
  <si>
    <t>RAIL-ALU-TERMINAISON-PLANCHER-1470</t>
  </si>
  <si>
    <t>RSZSB1500</t>
  </si>
  <si>
    <t>RAIL-TYPE-AVIATION-ALU-RSZSB1500</t>
  </si>
  <si>
    <t>RSZSB2000</t>
  </si>
  <si>
    <t>RAIL-TYPE-AVIATION-ALU-RSZSB2000</t>
  </si>
  <si>
    <t>RSZSB270</t>
  </si>
  <si>
    <t>RAIL-TYPE-AVIATION-ALU-RSZSB270</t>
  </si>
  <si>
    <t>RSZSB330</t>
  </si>
  <si>
    <t>RAIL-TYPE-AVIATION-ALU-RSZSB330</t>
  </si>
  <si>
    <t>RSZSB380</t>
  </si>
  <si>
    <t>RAIL-TYPE-AVIATION-ALU-RSZSB380</t>
  </si>
  <si>
    <t>ESD</t>
  </si>
  <si>
    <t>RALLONGE CABLE D'ALIMENTATION ESD</t>
  </si>
  <si>
    <t>MADL16L</t>
  </si>
  <si>
    <t>REHAUSSE ADL16</t>
  </si>
  <si>
    <t>MADL16M</t>
  </si>
  <si>
    <t>MADL16S</t>
  </si>
  <si>
    <t>MADL16US</t>
  </si>
  <si>
    <t>MADL16XL</t>
  </si>
  <si>
    <t>MUBS</t>
  </si>
  <si>
    <t>RENFORT-DÉCOUPE-CAISSON-UB-420MM</t>
  </si>
  <si>
    <t>LEDVB6</t>
  </si>
  <si>
    <t>REPARTITEUR LED 6 PRISES LEDVB6</t>
  </si>
  <si>
    <t>LG1000</t>
  </si>
  <si>
    <t>SANGLE + 2 CROCHETS LG 1000</t>
  </si>
  <si>
    <t>RZS50</t>
  </si>
  <si>
    <t>SANGLE ARRIMAGE l 25mm RZS50</t>
  </si>
  <si>
    <t>RZH50</t>
  </si>
  <si>
    <t>SANGLE ARRIMAGE RZH50</t>
  </si>
  <si>
    <t>RZK50</t>
  </si>
  <si>
    <t>SANGLE ARRIMAGE RZK50</t>
  </si>
  <si>
    <t>RZS20</t>
  </si>
  <si>
    <t>SANGLE ARRIMAGE RZS20</t>
  </si>
  <si>
    <t>SG50</t>
  </si>
  <si>
    <t>SANGLE AVEC 2 CROCHETS SG50</t>
  </si>
  <si>
    <t>KSG48</t>
  </si>
  <si>
    <t>Sangle avec came à griffe 2m  KSG48</t>
  </si>
  <si>
    <t>KSG54</t>
  </si>
  <si>
    <t>SANGLE AVEC CAME A GRIFFE KSG54</t>
  </si>
  <si>
    <t>SG45</t>
  </si>
  <si>
    <t>SANGLE AVEC CROCHET ANNEAU SG45</t>
  </si>
  <si>
    <t>KSG20</t>
  </si>
  <si>
    <t>SANGLE CAME A GRIFFE KSG20</t>
  </si>
  <si>
    <t>ARZG20</t>
  </si>
  <si>
    <t>SANGLE D'ARRIMAGE AUTOMATIQUE T-ARZG</t>
  </si>
  <si>
    <t>ARZK20</t>
  </si>
  <si>
    <t>SANGLE D'ARRIMAGE AUTOMATIQUE T-ARZK</t>
  </si>
  <si>
    <t>RZA1000</t>
  </si>
  <si>
    <t>SANGLE D'ARRIMAGE RZA1000</t>
  </si>
  <si>
    <t>RZA2000</t>
  </si>
  <si>
    <t>SANGLE D'ARRIMAGE RZA2000</t>
  </si>
  <si>
    <t>RZA4000</t>
  </si>
  <si>
    <t>SANGLE D'ARRIMAGE RZA4000</t>
  </si>
  <si>
    <t>RZG1000</t>
  </si>
  <si>
    <t>SANGLE D'ARRIMAGE RZG 1000</t>
  </si>
  <si>
    <t>RZG4000</t>
  </si>
  <si>
    <t>SANGLE D'ARRIMAGE RZG 4000</t>
  </si>
  <si>
    <t>RZG10_11</t>
  </si>
  <si>
    <t>SANGLE D'ARRIMAGE RZG10/11</t>
  </si>
  <si>
    <t>LG5000</t>
  </si>
  <si>
    <t>SANGLE ELASTIQUE DE 5M + CROCHETS</t>
  </si>
  <si>
    <t>TET904</t>
  </si>
  <si>
    <t>SEPARATION GM TET904</t>
  </si>
  <si>
    <t>ZW01</t>
  </si>
  <si>
    <t>Séparation pour boîte LK01 ZW01</t>
  </si>
  <si>
    <t>ZW02</t>
  </si>
  <si>
    <t>Séparation pour boîte LK02 ZW02</t>
  </si>
  <si>
    <t>ZW03</t>
  </si>
  <si>
    <t>Séparation pour boîte LK03</t>
  </si>
  <si>
    <t>TL1</t>
  </si>
  <si>
    <t>Séparation pour étagère 270 TL1</t>
  </si>
  <si>
    <t>TL4</t>
  </si>
  <si>
    <t>SEPARATION pour ETAGERE 330 TL4</t>
  </si>
  <si>
    <t>TL2</t>
  </si>
  <si>
    <t>Séparation pour étagère 380 TL2</t>
  </si>
  <si>
    <t>TL3</t>
  </si>
  <si>
    <t>Séparation pour étagère 450 TL3</t>
  </si>
  <si>
    <t>TR1</t>
  </si>
  <si>
    <t>Séparation pour RA270 TR1</t>
  </si>
  <si>
    <t>TR4</t>
  </si>
  <si>
    <t>SEPARATION POUR RA330 TR4</t>
  </si>
  <si>
    <t>TR2</t>
  </si>
  <si>
    <t>Séparation pour RA380 TR2</t>
  </si>
  <si>
    <t>TR3</t>
  </si>
  <si>
    <t>Séparation pour RA450 TR3</t>
  </si>
  <si>
    <t>MTLRK2</t>
  </si>
  <si>
    <t>SÉPARATION-MTLRK2</t>
  </si>
  <si>
    <t>MTLRK4</t>
  </si>
  <si>
    <t>SÉPARATION-MTLRK4</t>
  </si>
  <si>
    <t>TET903</t>
  </si>
  <si>
    <t>SEPARATIONS PM TET903</t>
  </si>
  <si>
    <t>MBSET01</t>
  </si>
  <si>
    <t>Set d'aménagement de véhicule 1</t>
  </si>
  <si>
    <t>MBSET10</t>
  </si>
  <si>
    <t>Set d'aménagement de véhicule 10</t>
  </si>
  <si>
    <t>MBSET11</t>
  </si>
  <si>
    <t>Set d'aménagement de véhicule 11</t>
  </si>
  <si>
    <t>MBSET02</t>
  </si>
  <si>
    <t>Set d'aménagement de véhicule 2</t>
  </si>
  <si>
    <t>MBSET03</t>
  </si>
  <si>
    <t>Set d'aménagement de véhicule 3</t>
  </si>
  <si>
    <t>MBSET04</t>
  </si>
  <si>
    <t>Set d'aménagement de véhicule 4</t>
  </si>
  <si>
    <t>MBSET05</t>
  </si>
  <si>
    <t>Set d'aménagement de véhicule 5</t>
  </si>
  <si>
    <t>MBSET06</t>
  </si>
  <si>
    <t>Set d'aménagement de véhicule 6</t>
  </si>
  <si>
    <t>MBSET07</t>
  </si>
  <si>
    <t>Set d'aménagement de véhicule 7</t>
  </si>
  <si>
    <t>MBSET08</t>
  </si>
  <si>
    <t>Set d'aménagement de véhicule 8</t>
  </si>
  <si>
    <t>MBSET09</t>
  </si>
  <si>
    <t>Set d'aménagement de véhicule 9</t>
  </si>
  <si>
    <t>MSO1112</t>
  </si>
  <si>
    <t>SOCLE-REHAUSSEUR-UB-MSO1112</t>
  </si>
  <si>
    <t>MSO1390</t>
  </si>
  <si>
    <t>SOCLE-REHAUSSEUR-UB-MSO1390</t>
  </si>
  <si>
    <t>UNFLCIBE</t>
  </si>
  <si>
    <t>SOLUTION DOUBLE PLANCHER BERLINGO L1</t>
  </si>
  <si>
    <t>UNFLCIBEMAX</t>
  </si>
  <si>
    <t>SOLUTION DOUBLE PLANCHER-BERLINGO-27</t>
  </si>
  <si>
    <t>UNFLFOCOL1</t>
  </si>
  <si>
    <t>SOLUTION DOUBLE PLANCHER-CONNECT-266</t>
  </si>
  <si>
    <t>UNFLFOCOL2</t>
  </si>
  <si>
    <t>SOLUTION DOUBLE PLANCHER-CONNECT-306</t>
  </si>
  <si>
    <t>UNFVWCA120</t>
  </si>
  <si>
    <t>SOLUTION DOUBLE PLANCHER-DD-CADDY-26</t>
  </si>
  <si>
    <t>UNFVWCAMAX120</t>
  </si>
  <si>
    <t>SOLUTION DOUBLE PLANCHER-DD-CADDY-30</t>
  </si>
  <si>
    <t>UNFMBCI120</t>
  </si>
  <si>
    <t>SOLUTION DOUBLE PLANCHER-DD-CITAN-26</t>
  </si>
  <si>
    <t>UNFMBCIMAX120</t>
  </si>
  <si>
    <t>SOLUTION DOUBLE PLANCHER-DD-CITAN-30</t>
  </si>
  <si>
    <t>UNFOPCO120</t>
  </si>
  <si>
    <t>SOLUTION DOUBLE PLANCHER-DD-COMBO-27</t>
  </si>
  <si>
    <t>UNFOPCOMAX120</t>
  </si>
  <si>
    <t>SOLUTION DOUBLE PLANCHER-DD-COMBO-31</t>
  </si>
  <si>
    <t>UNFFIDO120</t>
  </si>
  <si>
    <t>SOLUTION DOUBLE PLANCHER-DD-DOBLO-27</t>
  </si>
  <si>
    <t>UNFFIDOMAX120</t>
  </si>
  <si>
    <t>SOLUTION DOUBLE PLANCHER-DD-DOBLO-31</t>
  </si>
  <si>
    <t>UNFRENK120</t>
  </si>
  <si>
    <t>SOLUTION DOUBLE PLANCHER-DD-KANGOO-2</t>
  </si>
  <si>
    <t>UNFRENKMAX120</t>
  </si>
  <si>
    <t>SOLUTION DOUBLE PLANCHER-DD-KANGOO-3</t>
  </si>
  <si>
    <t>UNFLPEPA</t>
  </si>
  <si>
    <t>SOLUTION DOUBLE PLANCHER-PARTNER-272</t>
  </si>
  <si>
    <t>UNFLPEPAMAX</t>
  </si>
  <si>
    <t>STD3</t>
  </si>
  <si>
    <t>STD3 - BLOC DE 3 PRISES 12-24V</t>
  </si>
  <si>
    <t>DH1</t>
  </si>
  <si>
    <t>SUPPORT AEROSOL DH1</t>
  </si>
  <si>
    <t>GH10</t>
  </si>
  <si>
    <t>SUPPORT BOUTEILLE GAZ GH10</t>
  </si>
  <si>
    <t>GH11</t>
  </si>
  <si>
    <t>SUPPORT BOUTEILLE GAZ GH11</t>
  </si>
  <si>
    <t>MWLR</t>
  </si>
  <si>
    <t>SUPPORT POUR BAC LONGUE-MWLR</t>
  </si>
  <si>
    <t>MWLR5</t>
  </si>
  <si>
    <t>SUPPORT POUR BAC-MWLR5</t>
  </si>
  <si>
    <t>KH16</t>
  </si>
  <si>
    <t>SHNM</t>
  </si>
  <si>
    <t>SUPPORT POUR TUYAU SHM BRUT</t>
  </si>
  <si>
    <t>SHNL</t>
  </si>
  <si>
    <t>SUPPORT POUR TUYAU SHNL BRUT</t>
  </si>
  <si>
    <t>SHNS</t>
  </si>
  <si>
    <t>SUPPORT POUR TUYAU SHS BRUT</t>
  </si>
  <si>
    <t>GSH</t>
  </si>
  <si>
    <t>Support rangement tige GSH</t>
  </si>
  <si>
    <t>DH5</t>
  </si>
  <si>
    <t>SUPPORT STOCKAGE POUR CARTOUCHES DH5</t>
  </si>
  <si>
    <t>DH6</t>
  </si>
  <si>
    <t>SUPPORT VEH MOUSSE 12 AEROSOL DH6 LD</t>
  </si>
  <si>
    <t>SS20</t>
  </si>
  <si>
    <t>SS200</t>
  </si>
  <si>
    <t>SS25</t>
  </si>
  <si>
    <t>SS250</t>
  </si>
  <si>
    <t>SS11</t>
  </si>
  <si>
    <t>SS16</t>
  </si>
  <si>
    <t>SWA01</t>
  </si>
  <si>
    <t>SWA01 CABLE ADAPTATEUR POUR PRISE</t>
  </si>
  <si>
    <t>MAM10</t>
  </si>
  <si>
    <t>Tapis antidérapant MAM10</t>
  </si>
  <si>
    <t>MAM100</t>
  </si>
  <si>
    <t>Tapis antidérapant MAM100</t>
  </si>
  <si>
    <t>MAM102</t>
  </si>
  <si>
    <t>Tapis antidérapant MAM102</t>
  </si>
  <si>
    <t>MAM103</t>
  </si>
  <si>
    <t>Tapis antidérapant MAM103</t>
  </si>
  <si>
    <t>MAM11</t>
  </si>
  <si>
    <t>Tapis antidérapant MAM11</t>
  </si>
  <si>
    <t>MAM12</t>
  </si>
  <si>
    <t>Tapis antidérapant MAM12</t>
  </si>
  <si>
    <t>MAM13</t>
  </si>
  <si>
    <t>Tapis antidérapant MAM13</t>
  </si>
  <si>
    <t>MAM17</t>
  </si>
  <si>
    <t>Tapis antidérapant MAM17</t>
  </si>
  <si>
    <t>MAM19</t>
  </si>
  <si>
    <t>Tapis antidérapant MAM19</t>
  </si>
  <si>
    <t>MAM20</t>
  </si>
  <si>
    <t>Tapis antidérapant MAM20</t>
  </si>
  <si>
    <t>MAM21</t>
  </si>
  <si>
    <t>Tapis antidérapant MAM21</t>
  </si>
  <si>
    <t>MAM22</t>
  </si>
  <si>
    <t>Tapis antidérapant MAM22</t>
  </si>
  <si>
    <t>MAM23</t>
  </si>
  <si>
    <t>Tapis antidérapant MAM23</t>
  </si>
  <si>
    <t>MAM24</t>
  </si>
  <si>
    <t>Tapis antidérapant MAM24</t>
  </si>
  <si>
    <t>MAM25</t>
  </si>
  <si>
    <t>Tapis antidérapant MAM25</t>
  </si>
  <si>
    <t>MAM27</t>
  </si>
  <si>
    <t>Tapis antidérapant MAM27</t>
  </si>
  <si>
    <t>MAM28</t>
  </si>
  <si>
    <t>Tapis antidérapant MAM28</t>
  </si>
  <si>
    <t>MAM29</t>
  </si>
  <si>
    <t>Tapis antidérapant MAM29</t>
  </si>
  <si>
    <t>MAM30</t>
  </si>
  <si>
    <t>Tapis antidérapant MAM30</t>
  </si>
  <si>
    <t>MAM31</t>
  </si>
  <si>
    <t>Tapis antidérapant MAM31</t>
  </si>
  <si>
    <t>MAM32</t>
  </si>
  <si>
    <t>Tapis antidérapant MAM32</t>
  </si>
  <si>
    <t>MAM40</t>
  </si>
  <si>
    <t>Tapis antidérapant MAM40</t>
  </si>
  <si>
    <t>MAM41</t>
  </si>
  <si>
    <t>Tapis antidérapant MAM41</t>
  </si>
  <si>
    <t>MAM42</t>
  </si>
  <si>
    <t>Tapis antidérapant MAM42</t>
  </si>
  <si>
    <t>MAM43</t>
  </si>
  <si>
    <t>Tapis antidérapant MAM43</t>
  </si>
  <si>
    <t>MAM50</t>
  </si>
  <si>
    <t>Tapis antidérapant MAM50</t>
  </si>
  <si>
    <t>MAM51</t>
  </si>
  <si>
    <t>Tapis antidérapant MAM51</t>
  </si>
  <si>
    <t>MAM60</t>
  </si>
  <si>
    <t>Tapis antidérapant MAM60</t>
  </si>
  <si>
    <t>MAM61</t>
  </si>
  <si>
    <t>Tapis antidérapant MAM61</t>
  </si>
  <si>
    <t>MAM62</t>
  </si>
  <si>
    <t>Tapis antidérapant MAM62</t>
  </si>
  <si>
    <t>MAM63</t>
  </si>
  <si>
    <t>Tapis antidérapant MAM63</t>
  </si>
  <si>
    <t>MAM64</t>
  </si>
  <si>
    <t>Tapis antidérapant MAM64</t>
  </si>
  <si>
    <t>MAM69</t>
  </si>
  <si>
    <t>Tapis antidérapant MAM69</t>
  </si>
  <si>
    <t>MAM70</t>
  </si>
  <si>
    <t>Tapis antidérapant MAM70</t>
  </si>
  <si>
    <t>MAM75</t>
  </si>
  <si>
    <t>Tapis antidérapant MAM75</t>
  </si>
  <si>
    <t>MAM76</t>
  </si>
  <si>
    <t>Tapis antidérapant MAM76</t>
  </si>
  <si>
    <t>MAM77</t>
  </si>
  <si>
    <t>Tapis antidérapant MAM77</t>
  </si>
  <si>
    <t>MAM79</t>
  </si>
  <si>
    <t>Tapis antidérapant MAM79</t>
  </si>
  <si>
    <t>MAM80</t>
  </si>
  <si>
    <t>Tapis antidérapant MAM80</t>
  </si>
  <si>
    <t>MAM81</t>
  </si>
  <si>
    <t>Tapis antidérapant MAM81</t>
  </si>
  <si>
    <t>MAM82</t>
  </si>
  <si>
    <t>Tapis antidérapant MAM82</t>
  </si>
  <si>
    <t>MAM87</t>
  </si>
  <si>
    <t>Tapis antidérapant MAM87</t>
  </si>
  <si>
    <t>MAM88</t>
  </si>
  <si>
    <t>Tapis antidérapant MAM88</t>
  </si>
  <si>
    <t>MAM89</t>
  </si>
  <si>
    <t>Tapis antidérapant MAM89</t>
  </si>
  <si>
    <t>MAM9</t>
  </si>
  <si>
    <t>Tapis antidérapant MAM9</t>
  </si>
  <si>
    <t>MAM90</t>
  </si>
  <si>
    <t>Tapis antidérapant MAM90</t>
  </si>
  <si>
    <t>MAM91</t>
  </si>
  <si>
    <t>Tapis antidérapant MAM91</t>
  </si>
  <si>
    <t>MAM92</t>
  </si>
  <si>
    <t>Tapis antidérapant MAM92</t>
  </si>
  <si>
    <t>MAM93</t>
  </si>
  <si>
    <t>Tapis antidérapant MAM93</t>
  </si>
  <si>
    <t>MAM95</t>
  </si>
  <si>
    <t>Tapis antidérapant MAM95</t>
  </si>
  <si>
    <t>MAM97</t>
  </si>
  <si>
    <t>Tapis antidérapant MAM97</t>
  </si>
  <si>
    <t>MAM98</t>
  </si>
  <si>
    <t>Tapis antidérapant MAM98</t>
  </si>
  <si>
    <t>MAM99</t>
  </si>
  <si>
    <t>Tapis antidérapant MAM99</t>
  </si>
  <si>
    <t>WK62</t>
  </si>
  <si>
    <t>TAPIS ANTIDERAPANT-KIT-WK62</t>
  </si>
  <si>
    <t>WK65</t>
  </si>
  <si>
    <t>TAPIS ANTIDERAPANT-KIT-WK65</t>
  </si>
  <si>
    <t>MLBL1</t>
  </si>
  <si>
    <t>TOLE PERFOREE-MLBL1</t>
  </si>
  <si>
    <t>MLBL1H</t>
  </si>
  <si>
    <t>MLBL2</t>
  </si>
  <si>
    <t>TOLE PERFOREE-MLBL2</t>
  </si>
  <si>
    <t>MLBL2H</t>
  </si>
  <si>
    <t>MLBL4</t>
  </si>
  <si>
    <t>TOLE PERFOREE-MLBL4</t>
  </si>
  <si>
    <t>MLBL4H</t>
  </si>
  <si>
    <t>FEL10</t>
  </si>
  <si>
    <t>Tube de remplacement FEL 10</t>
  </si>
  <si>
    <t>FEL11</t>
  </si>
  <si>
    <t>Tube de remplacement FEL 11</t>
  </si>
  <si>
    <t>TRD321</t>
  </si>
  <si>
    <t>TUBE DE TRANSPORT ALU TRD321</t>
  </si>
  <si>
    <t>TRD322</t>
  </si>
  <si>
    <t>TUBE DE TRANSPORT ALU TRD322</t>
  </si>
  <si>
    <t>TRD320</t>
  </si>
  <si>
    <t>TUBE DE TRANSPORT TRD320</t>
  </si>
  <si>
    <t>BLES</t>
  </si>
  <si>
    <t>VENTILATION DE SOL BLES</t>
  </si>
  <si>
    <t>BLT5</t>
  </si>
  <si>
    <t>VENTILATION DE SOL BLT5 POUR VW T5</t>
  </si>
  <si>
    <t>DL105</t>
  </si>
  <si>
    <t>VENTILATION DL105</t>
  </si>
  <si>
    <t>SLKS</t>
  </si>
  <si>
    <t>VENTILATION LATERALE SLKS</t>
  </si>
  <si>
    <t>SLKW</t>
  </si>
  <si>
    <t>VENTILATION LATERALE SLKW</t>
  </si>
  <si>
    <t>SFM</t>
  </si>
  <si>
    <t>VIS DE SERRAGE M10 POUR RAIL SFM</t>
  </si>
  <si>
    <t>SFS</t>
  </si>
  <si>
    <t>VIS DE SERRAGE M10POUR RAIL ALU SFS</t>
  </si>
  <si>
    <t>SFL</t>
  </si>
  <si>
    <t>Vis de serrage M8 pour rail SFL</t>
  </si>
  <si>
    <t>RUR1</t>
  </si>
  <si>
    <t>Volet de remplacement pour UR1</t>
  </si>
  <si>
    <t>RUR10</t>
  </si>
  <si>
    <t>Volet de remplacement pour UR10</t>
  </si>
  <si>
    <t>RUR11</t>
  </si>
  <si>
    <t>Volet de remplacement pour UR11</t>
  </si>
  <si>
    <t>RUR12</t>
  </si>
  <si>
    <t>Volet de remplacement pour UR12</t>
  </si>
  <si>
    <t>RUR13</t>
  </si>
  <si>
    <t>Volet de remplacement pour UR13</t>
  </si>
  <si>
    <t>RUR2</t>
  </si>
  <si>
    <t>Volet de remplacement pour UR2</t>
  </si>
  <si>
    <t>RUR3</t>
  </si>
  <si>
    <t>Volet de remplacement pour UR3</t>
  </si>
  <si>
    <t>MRRS31</t>
  </si>
  <si>
    <t>Volet MRS31</t>
  </si>
  <si>
    <t>MRRS41</t>
  </si>
  <si>
    <t>Volet MRS41</t>
  </si>
  <si>
    <t>ASL380</t>
  </si>
  <si>
    <t>COULISSES CHARGE LÉGÈRE 380MM</t>
  </si>
  <si>
    <t>ASS380</t>
  </si>
  <si>
    <t>COULISSES CHARGE LOURDE 380MM</t>
  </si>
  <si>
    <t>BDE150</t>
  </si>
  <si>
    <t>TOLE PERFOREE BDE150</t>
  </si>
  <si>
    <t>BOAZ</t>
  </si>
  <si>
    <t>SUPPORT SOL POUR  ETAU BOAZ</t>
  </si>
  <si>
    <t>DT120</t>
  </si>
  <si>
    <t>BASE PIVOTANTE POUR ETAU DT120</t>
  </si>
  <si>
    <t>DT122</t>
  </si>
  <si>
    <t>BASE PIVOTANTE POUR ETAU</t>
  </si>
  <si>
    <t>PS120</t>
  </si>
  <si>
    <t>ETAU 120 MM</t>
  </si>
  <si>
    <t>PS122</t>
  </si>
  <si>
    <t>ETAU 120 MM BLEU</t>
  </si>
  <si>
    <t>STF1</t>
  </si>
  <si>
    <t>PIED REGLABLE POUR ETABLI STF1</t>
  </si>
  <si>
    <t>ASL450</t>
  </si>
  <si>
    <t>COULISSES CHARGE LÉGÈRE 450MM</t>
  </si>
  <si>
    <t>ASS450</t>
  </si>
  <si>
    <t>COULISSES CHARGE LOURDE 450MM</t>
  </si>
  <si>
    <t>GL001</t>
  </si>
  <si>
    <t>POIGNEE DE RECHANGE GL001</t>
  </si>
  <si>
    <t>GL002</t>
  </si>
  <si>
    <t>POIGNEE ALUMINIUM GL002</t>
  </si>
  <si>
    <t>GL003</t>
  </si>
  <si>
    <t>POIGNEE ALUMINIUM GL003</t>
  </si>
  <si>
    <t>SSK41</t>
  </si>
  <si>
    <t>SYSTÈME DE FERMETURE SSK41</t>
  </si>
  <si>
    <t>TS418</t>
  </si>
  <si>
    <t>SEPARATION POUR TIROIR 180/450</t>
  </si>
  <si>
    <t>TS505</t>
  </si>
  <si>
    <t>SEPARATION POUR TIROIR ALU TS505</t>
  </si>
  <si>
    <t>TS405</t>
  </si>
  <si>
    <t>SEPARATION POUR TIROIR ALU TS405</t>
  </si>
  <si>
    <t>OT02</t>
  </si>
  <si>
    <t>MODULE PORTE DOCUMENTS ALU OT02</t>
  </si>
  <si>
    <t>SMU84</t>
  </si>
  <si>
    <t>MODULE TIROIR ALU SMU84</t>
  </si>
  <si>
    <t>SMU83</t>
  </si>
  <si>
    <t>MODULE TIROIR ALU SMU83</t>
  </si>
  <si>
    <t>SMU85</t>
  </si>
  <si>
    <t>MODULE TIROIR SMU85</t>
  </si>
  <si>
    <t>DT123</t>
  </si>
  <si>
    <t>BASE PIVOTANTE POUR ETAU DT123</t>
  </si>
  <si>
    <t>PS123</t>
  </si>
  <si>
    <t>ETAU PS123</t>
  </si>
  <si>
    <t>ZSCG2000</t>
  </si>
  <si>
    <t>RAIL DE FIXATION ZSCG2000</t>
  </si>
  <si>
    <t>RSZSB450</t>
  </si>
  <si>
    <t>RAIL-TYPE-AVIATION-ALU-RSZSB450</t>
  </si>
  <si>
    <t>MKM532</t>
  </si>
  <si>
    <t>MODULE POUR 2 COFFRETS -MKM532</t>
  </si>
  <si>
    <t>MKM533</t>
  </si>
  <si>
    <t>MODULE COFFRETS MKM533</t>
  </si>
  <si>
    <t>MKM543</t>
  </si>
  <si>
    <t>MODULE COFFRETS MKM543</t>
  </si>
  <si>
    <t>MSKM51</t>
  </si>
  <si>
    <t>MODULE COFFRETS MKM51</t>
  </si>
  <si>
    <t>MSKM52</t>
  </si>
  <si>
    <t>MODULE COFFRETS MKM52</t>
  </si>
  <si>
    <t>MSKM53</t>
  </si>
  <si>
    <t>MKM202</t>
  </si>
  <si>
    <t>MODULE POUR 4 COFFRETS MKM202</t>
  </si>
  <si>
    <t>MKMH531</t>
  </si>
  <si>
    <t>MODULE POUR COFFRETS-VEH-MKMH531</t>
  </si>
  <si>
    <t>GAR01</t>
  </si>
  <si>
    <t>ENROULEUR - SANGLES GAR01</t>
  </si>
  <si>
    <t>SLH2</t>
  </si>
  <si>
    <t>CADRE AERATION LATERAL INOX NO. SLH2</t>
  </si>
  <si>
    <t>UTH1</t>
  </si>
  <si>
    <t>SUPPORT POUR LINGETTES DISTRINET</t>
  </si>
  <si>
    <t>UFLUPEUPIP</t>
  </si>
  <si>
    <t>SOLUTION DOUBLE PLANCHER BIPPER</t>
  </si>
  <si>
    <t>UFLUFIFIU</t>
  </si>
  <si>
    <t>SOLUTION DOUBLE PLANCHER FIORINO</t>
  </si>
  <si>
    <t>UFLUCINEM</t>
  </si>
  <si>
    <t>SOLUTION DOUBLE PLANCHER NEMO</t>
  </si>
  <si>
    <t>UFLUFOCOUR</t>
  </si>
  <si>
    <t>SOLUTION DOUBLE PLANCHER COURIER</t>
  </si>
  <si>
    <t>MKM542</t>
  </si>
  <si>
    <t>MODULE COFFRETS MKM542</t>
  </si>
  <si>
    <t>VAA1</t>
  </si>
  <si>
    <t>CALES DE BLOCAGE VAA</t>
  </si>
  <si>
    <t>PH1</t>
  </si>
  <si>
    <t>SUPPORT AEROSOLS PH1</t>
  </si>
  <si>
    <t>MKM104</t>
  </si>
  <si>
    <t>MODULE POUR 4 MALETTES-MKM104</t>
  </si>
  <si>
    <t>LSSGW1</t>
  </si>
  <si>
    <t>TOILE D'ARRIMAGE LSSGW1</t>
  </si>
  <si>
    <t>LSSGW2</t>
  </si>
  <si>
    <t>TOILE D'ARRIMAGE LSSGW2</t>
  </si>
  <si>
    <t>MSMU81</t>
  </si>
  <si>
    <t>MODULE-TIROIRS-MSMU81</t>
  </si>
  <si>
    <t>MADL17L</t>
  </si>
  <si>
    <t>PAIRE DE REHAUSSES-MADL17</t>
  </si>
  <si>
    <t>MADL17M</t>
  </si>
  <si>
    <t>MADL17S</t>
  </si>
  <si>
    <t>MADL17US</t>
  </si>
  <si>
    <t>MADL17XL</t>
  </si>
  <si>
    <t>MKM105</t>
  </si>
  <si>
    <t>MODULE POUR MALETTES-MKM105</t>
  </si>
  <si>
    <t>SLH1</t>
  </si>
  <si>
    <t>CADRE AERATION LATERAL INOX BL. SLH1</t>
  </si>
  <si>
    <t>MSMB07</t>
  </si>
  <si>
    <t>MODULE MSMB07</t>
  </si>
  <si>
    <t>MSMB08</t>
  </si>
  <si>
    <t>MODULE MSMB08</t>
  </si>
  <si>
    <t>Profondeur</t>
  </si>
  <si>
    <t>Longueur</t>
  </si>
  <si>
    <t>Hauteur</t>
  </si>
  <si>
    <t>NC</t>
  </si>
  <si>
    <t>80x120</t>
  </si>
  <si>
    <t>115x140</t>
  </si>
  <si>
    <t>170x215</t>
  </si>
  <si>
    <t>0.9</t>
  </si>
  <si>
    <t>1.5</t>
  </si>
  <si>
    <t>65.5</t>
  </si>
  <si>
    <t>PR</t>
  </si>
  <si>
    <t>PIC</t>
  </si>
  <si>
    <t>ARCO</t>
  </si>
  <si>
    <t>RM GC</t>
  </si>
  <si>
    <t>RM ARCO</t>
  </si>
  <si>
    <t>Categorie</t>
  </si>
  <si>
    <t>PREMONTES</t>
  </si>
  <si>
    <t>MEUBLES</t>
  </si>
  <si>
    <t>ACCESSOIRES</t>
  </si>
  <si>
    <t>BARRES</t>
  </si>
  <si>
    <t>KIT DE FIXATION</t>
  </si>
  <si>
    <t>MARCHEPIED</t>
  </si>
  <si>
    <t>LOT</t>
  </si>
  <si>
    <t>PROTECTION</t>
  </si>
  <si>
    <t>RAMPES</t>
  </si>
  <si>
    <t>VAN LOCK</t>
  </si>
  <si>
    <t>GALERIE</t>
  </si>
  <si>
    <t>PREMONTAGE</t>
  </si>
  <si>
    <t>0963 576 000</t>
  </si>
  <si>
    <t>0963 549 330</t>
  </si>
  <si>
    <t>0963 549 380</t>
  </si>
  <si>
    <t>0963 549 381</t>
  </si>
  <si>
    <t>0963 549 450</t>
  </si>
  <si>
    <t>0963 549 451</t>
  </si>
  <si>
    <t>0963 545 515</t>
  </si>
  <si>
    <t>0963 920 010</t>
  </si>
  <si>
    <t>0963 920 110</t>
  </si>
  <si>
    <t>0963 920 008</t>
  </si>
  <si>
    <t>0963 920 108</t>
  </si>
  <si>
    <t>0963 920 902</t>
  </si>
  <si>
    <t>0963 543 405</t>
  </si>
  <si>
    <t>0963 543 402</t>
  </si>
  <si>
    <t>0963 543 031</t>
  </si>
  <si>
    <t>0963 543 041</t>
  </si>
  <si>
    <t>0963 543 407</t>
  </si>
  <si>
    <t>0963 545 601</t>
  </si>
  <si>
    <t>0963 545 604</t>
  </si>
  <si>
    <t>0963 545 607</t>
  </si>
  <si>
    <t>0963 545 606</t>
  </si>
  <si>
    <t>0963 578 001</t>
  </si>
  <si>
    <t>0963 578 002</t>
  </si>
  <si>
    <t>0963 578 003</t>
  </si>
  <si>
    <t>0963 541 011</t>
  </si>
  <si>
    <t>0963 541 012</t>
  </si>
  <si>
    <t>0963 541 013</t>
  </si>
  <si>
    <t>0963 541 014</t>
  </si>
  <si>
    <t>0963 589 013</t>
  </si>
  <si>
    <t>0963 589 014</t>
  </si>
  <si>
    <t>0963 589 008</t>
  </si>
  <si>
    <t>0963 589 015</t>
  </si>
  <si>
    <t>0963 589 010</t>
  </si>
  <si>
    <t>0963 589 006</t>
  </si>
  <si>
    <t>0963 589 007</t>
  </si>
  <si>
    <t>0963 534 001</t>
  </si>
  <si>
    <t>0963 534 010</t>
  </si>
  <si>
    <t>0963 534 110</t>
  </si>
  <si>
    <t>0963 534 210</t>
  </si>
  <si>
    <t>0963 534 011</t>
  </si>
  <si>
    <t>0963 534 111</t>
  </si>
  <si>
    <t>0963 534 211</t>
  </si>
  <si>
    <t>0963 534 013</t>
  </si>
  <si>
    <t>0963 534 014</t>
  </si>
  <si>
    <t>0963 534 016</t>
  </si>
  <si>
    <t>0963 534 002</t>
  </si>
  <si>
    <t>0963 534 003</t>
  </si>
  <si>
    <t>0963 534 031</t>
  </si>
  <si>
    <t>0963 534 034</t>
  </si>
  <si>
    <t>0963 534 036</t>
  </si>
  <si>
    <t>0963 534 038</t>
  </si>
  <si>
    <t>0963 534 041</t>
  </si>
  <si>
    <t>0963 534 043</t>
  </si>
  <si>
    <t>0963 534 046</t>
  </si>
  <si>
    <t>0963 534 053</t>
  </si>
  <si>
    <t>0963 534 006</t>
  </si>
  <si>
    <t>0963 535 380</t>
  </si>
  <si>
    <t>0963 533 010</t>
  </si>
  <si>
    <t>0963 533 011</t>
  </si>
  <si>
    <t>0963 533 021</t>
  </si>
  <si>
    <t>0963 533 022</t>
  </si>
  <si>
    <t>0963 533 031</t>
  </si>
  <si>
    <t>0963 533 032</t>
  </si>
  <si>
    <t>0963 533 041</t>
  </si>
  <si>
    <t>0963 533 042</t>
  </si>
  <si>
    <t>0963 533 043</t>
  </si>
  <si>
    <t>0963 533 044</t>
  </si>
  <si>
    <t>0963 533 045</t>
  </si>
  <si>
    <t>0963 533 047</t>
  </si>
  <si>
    <t>0963 533 048</t>
  </si>
  <si>
    <t>0963 533 049</t>
  </si>
  <si>
    <t>0963 533 050</t>
  </si>
  <si>
    <t>0963 533 051</t>
  </si>
  <si>
    <t>0963 533 052</t>
  </si>
  <si>
    <t>0963 533 053</t>
  </si>
  <si>
    <t>0963 533 012</t>
  </si>
  <si>
    <t>0963 532 011</t>
  </si>
  <si>
    <t>0963 532 111</t>
  </si>
  <si>
    <t>0963 532 012</t>
  </si>
  <si>
    <t>0963 532 014</t>
  </si>
  <si>
    <t>0963 532 114</t>
  </si>
  <si>
    <t>0963 532 015</t>
  </si>
  <si>
    <t>0963 532 016</t>
  </si>
  <si>
    <t>0963 532 017</t>
  </si>
  <si>
    <t>0963 532 020</t>
  </si>
  <si>
    <t>0963 532 021</t>
  </si>
  <si>
    <t>0963 532 031</t>
  </si>
  <si>
    <t>0963 532 032</t>
  </si>
  <si>
    <t>0963 532 033</t>
  </si>
  <si>
    <t>0963 532 034</t>
  </si>
  <si>
    <t>0963 532 035</t>
  </si>
  <si>
    <t>0963 532 036</t>
  </si>
  <si>
    <t>0963 532 037</t>
  </si>
  <si>
    <t>0963 532 038</t>
  </si>
  <si>
    <t>0963 532 039</t>
  </si>
  <si>
    <t>0963 533 055</t>
  </si>
  <si>
    <t>0963 585 403</t>
  </si>
  <si>
    <t>0963 585 412</t>
  </si>
  <si>
    <t>0963 585 404</t>
  </si>
  <si>
    <t>0963 585 413</t>
  </si>
  <si>
    <t>0963 585 401</t>
  </si>
  <si>
    <t>0963 585 410</t>
  </si>
  <si>
    <t>0963 585 421</t>
  </si>
  <si>
    <t>0963 585 423</t>
  </si>
  <si>
    <t>0963 585 424</t>
  </si>
  <si>
    <t>0963 589 003</t>
  </si>
  <si>
    <t>0963 589 004</t>
  </si>
  <si>
    <t>0963 589 001</t>
  </si>
  <si>
    <t>0963 589 002</t>
  </si>
  <si>
    <t>0963 580 732</t>
  </si>
  <si>
    <t>0963 580 733</t>
  </si>
  <si>
    <t>0963 580 736</t>
  </si>
  <si>
    <t>0963 580 737</t>
  </si>
  <si>
    <t>0963 580 734</t>
  </si>
  <si>
    <t>0963 580 735</t>
  </si>
  <si>
    <t>0963 546 610</t>
  </si>
  <si>
    <t>0963 546 611</t>
  </si>
  <si>
    <t>0963 546 612</t>
  </si>
  <si>
    <t>0963 546 613</t>
  </si>
  <si>
    <t>0963 546 617</t>
  </si>
  <si>
    <t>0963 546 618</t>
  </si>
  <si>
    <t>0963 546 619</t>
  </si>
  <si>
    <t>0963 546 620</t>
  </si>
  <si>
    <t>0963 546 621</t>
  </si>
  <si>
    <t>0963 546 622</t>
  </si>
  <si>
    <t>0963 546 629</t>
  </si>
  <si>
    <t>0963 546 630</t>
  </si>
  <si>
    <t>0963 546 631</t>
  </si>
  <si>
    <t>0963 546 632</t>
  </si>
  <si>
    <t>0963 546 650</t>
  </si>
  <si>
    <t>0963 546 651</t>
  </si>
  <si>
    <t>0963 546 652</t>
  </si>
  <si>
    <t>0963 546 653</t>
  </si>
  <si>
    <t>0963 546 654</t>
  </si>
  <si>
    <t>0963 546 609</t>
  </si>
  <si>
    <t>0963 542 503</t>
  </si>
  <si>
    <t>0963 542 502</t>
  </si>
  <si>
    <t>0963 545 536</t>
  </si>
  <si>
    <t>0963 545 507</t>
  </si>
  <si>
    <t>0963 549 002</t>
  </si>
  <si>
    <t>0963 549 003</t>
  </si>
  <si>
    <t>0963 549 001</t>
  </si>
  <si>
    <t>0963 545 505</t>
  </si>
  <si>
    <t>0963 547 804</t>
  </si>
  <si>
    <t>0963 547 805</t>
  </si>
  <si>
    <t>0963 547 623</t>
  </si>
  <si>
    <t>0963 547 624</t>
  </si>
  <si>
    <t>0963 547 608</t>
  </si>
  <si>
    <t>0963 548 804</t>
  </si>
  <si>
    <t>0963 548 733</t>
  </si>
  <si>
    <t>0963 548 721</t>
  </si>
  <si>
    <t>0963 548 805</t>
  </si>
  <si>
    <t>0963 548 809</t>
  </si>
  <si>
    <t>0963 548 801</t>
  </si>
  <si>
    <t>0963 548 806</t>
  </si>
  <si>
    <t>0963 548 810</t>
  </si>
  <si>
    <t>0963 548 722</t>
  </si>
  <si>
    <t>0963 548 731</t>
  </si>
  <si>
    <t>0963 548 807</t>
  </si>
  <si>
    <t>0963 548 811</t>
  </si>
  <si>
    <t>0963 548 724</t>
  </si>
  <si>
    <t>0963 548 802</t>
  </si>
  <si>
    <t>0963 548 723</t>
  </si>
  <si>
    <t>0963 548 732</t>
  </si>
  <si>
    <t>0963 548 803</t>
  </si>
  <si>
    <t>0963 548 808</t>
  </si>
  <si>
    <t>0963 548 812</t>
  </si>
  <si>
    <t>0963 548 734</t>
  </si>
  <si>
    <t>0963 547 806</t>
  </si>
  <si>
    <t>0963 547 701</t>
  </si>
  <si>
    <t>0963 547 710</t>
  </si>
  <si>
    <t>0963 547 711</t>
  </si>
  <si>
    <t>0963 547 712</t>
  </si>
  <si>
    <t>0963 547 713</t>
  </si>
  <si>
    <t>0963 547 715</t>
  </si>
  <si>
    <t>0963 547 716</t>
  </si>
  <si>
    <t>0963 547 702</t>
  </si>
  <si>
    <t>0963 547 703</t>
  </si>
  <si>
    <t>0963 547 704</t>
  </si>
  <si>
    <t>0963 547 705</t>
  </si>
  <si>
    <t>0963 547 751</t>
  </si>
  <si>
    <t>0963 547 752</t>
  </si>
  <si>
    <t>0963 547 753</t>
  </si>
  <si>
    <t>0963 547 754</t>
  </si>
  <si>
    <t>0963 547 750</t>
  </si>
  <si>
    <t>0963 547 706</t>
  </si>
  <si>
    <t>0963 547 707</t>
  </si>
  <si>
    <t>0963 547 708</t>
  </si>
  <si>
    <t>0963 547 709</t>
  </si>
  <si>
    <t>0963 547 811</t>
  </si>
  <si>
    <t>0963 547 803</t>
  </si>
  <si>
    <t>0963 547 808</t>
  </si>
  <si>
    <t>0963 547 510</t>
  </si>
  <si>
    <t>0963 547 601</t>
  </si>
  <si>
    <t>0963 547 513</t>
  </si>
  <si>
    <t>0963 547 514</t>
  </si>
  <si>
    <t>0963 547 615</t>
  </si>
  <si>
    <t>0963 547 616</t>
  </si>
  <si>
    <t>0963 547 617</t>
  </si>
  <si>
    <t>0963 547 618</t>
  </si>
  <si>
    <t>0963 547 619</t>
  </si>
  <si>
    <t>0963 547 501</t>
  </si>
  <si>
    <t>0963 547 620</t>
  </si>
  <si>
    <t>0963 547 603</t>
  </si>
  <si>
    <t>0963 547 503</t>
  </si>
  <si>
    <t>0963 547 604</t>
  </si>
  <si>
    <t>0963 547 504</t>
  </si>
  <si>
    <t>0963 547 605</t>
  </si>
  <si>
    <t>0963 547 607</t>
  </si>
  <si>
    <t>0963 547 507</t>
  </si>
  <si>
    <t>0963 547 508</t>
  </si>
  <si>
    <t>0963 547 609</t>
  </si>
  <si>
    <t>0963 548 651</t>
  </si>
  <si>
    <t>0963 548 652</t>
  </si>
  <si>
    <t>0963 548 653</t>
  </si>
  <si>
    <t>0963 543 003</t>
  </si>
  <si>
    <t>0963 543 004</t>
  </si>
  <si>
    <t>0963 585 402</t>
  </si>
  <si>
    <t>0963 585 422</t>
  </si>
  <si>
    <t>0963 589 005</t>
  </si>
  <si>
    <t>0963 511 200</t>
  </si>
  <si>
    <t>0963 541 060</t>
  </si>
  <si>
    <t>0963 541 061</t>
  </si>
  <si>
    <t>0963 541 062</t>
  </si>
  <si>
    <t>0963 541 063</t>
  </si>
  <si>
    <t>0963 541 068</t>
  </si>
  <si>
    <t>0963 541 064</t>
  </si>
  <si>
    <t>0963 541 065</t>
  </si>
  <si>
    <t>0963 541 066</t>
  </si>
  <si>
    <t>0963 541 067</t>
  </si>
  <si>
    <t>0963 180 101</t>
  </si>
  <si>
    <t>0963 180 116</t>
  </si>
  <si>
    <t>0963 180 117</t>
  </si>
  <si>
    <t>0963 180 102</t>
  </si>
  <si>
    <t>0963 180 104</t>
  </si>
  <si>
    <t>0963 180 112</t>
  </si>
  <si>
    <t>0963 180 110</t>
  </si>
  <si>
    <t>0963 180 108</t>
  </si>
  <si>
    <t>0963 180 106</t>
  </si>
  <si>
    <t>0963 180 115</t>
  </si>
  <si>
    <t>0963 180 114</t>
  </si>
  <si>
    <t>0963 180 113</t>
  </si>
  <si>
    <t>0963 180 118</t>
  </si>
  <si>
    <t>0963 180 103</t>
  </si>
  <si>
    <t>0963 180 119</t>
  </si>
  <si>
    <t>0963 180 111</t>
  </si>
  <si>
    <t>0963 180 109</t>
  </si>
  <si>
    <t>0963 180 107</t>
  </si>
  <si>
    <t>0963 180 105</t>
  </si>
  <si>
    <t>0963 180 025</t>
  </si>
  <si>
    <t>0963 180 019</t>
  </si>
  <si>
    <t>0963 180 026</t>
  </si>
  <si>
    <t>0963 180 020</t>
  </si>
  <si>
    <t>0963 180 022</t>
  </si>
  <si>
    <t>0963 180 016</t>
  </si>
  <si>
    <t>0963 180 023</t>
  </si>
  <si>
    <t>0963 180 017</t>
  </si>
  <si>
    <t>0963 180 012</t>
  </si>
  <si>
    <t>0963 180 010</t>
  </si>
  <si>
    <t>0963 180 004</t>
  </si>
  <si>
    <t>0963 180 002</t>
  </si>
  <si>
    <t>0963 180 008</t>
  </si>
  <si>
    <t>0963 180 006</t>
  </si>
  <si>
    <t>0963 180 014</t>
  </si>
  <si>
    <t>0963 180 021</t>
  </si>
  <si>
    <t>0963 180 015</t>
  </si>
  <si>
    <t>0963 180 024</t>
  </si>
  <si>
    <t>0963 180 018</t>
  </si>
  <si>
    <t>0963 180 013</t>
  </si>
  <si>
    <t>0963 180 011</t>
  </si>
  <si>
    <t>0963 180 009</t>
  </si>
  <si>
    <t>0963 180 003</t>
  </si>
  <si>
    <t>0963 180 001</t>
  </si>
  <si>
    <t>0963 180 007</t>
  </si>
  <si>
    <t>0963 180 005</t>
  </si>
  <si>
    <t>0963 511 101</t>
  </si>
  <si>
    <t>0963 511 103</t>
  </si>
  <si>
    <t>0963 544 310</t>
  </si>
  <si>
    <t>0963 544 311</t>
  </si>
  <si>
    <t>0963 541 782</t>
  </si>
  <si>
    <t>0963 541 822</t>
  </si>
  <si>
    <t>0963 541 823</t>
  </si>
  <si>
    <t>0963 541 824</t>
  </si>
  <si>
    <t>0963 541 827</t>
  </si>
  <si>
    <t>0963 541 138</t>
  </si>
  <si>
    <t>0963 541 132</t>
  </si>
  <si>
    <t>0963 541 133</t>
  </si>
  <si>
    <t>0963 541 134</t>
  </si>
  <si>
    <t>0963 541 135</t>
  </si>
  <si>
    <t>0963 541 136</t>
  </si>
  <si>
    <t>0963 541 137</t>
  </si>
  <si>
    <t>0963 541 142</t>
  </si>
  <si>
    <t>0963 541 143</t>
  </si>
  <si>
    <t>0963 541 144</t>
  </si>
  <si>
    <t>0963 541 147</t>
  </si>
  <si>
    <t>0963 541 332</t>
  </si>
  <si>
    <t>0963 541 333</t>
  </si>
  <si>
    <t>0963 541 334</t>
  </si>
  <si>
    <t>0963 541 337</t>
  </si>
  <si>
    <t>0963 541 342</t>
  </si>
  <si>
    <t>0963 541 343</t>
  </si>
  <si>
    <t>0963 541 347</t>
  </si>
  <si>
    <t>0963 541 431</t>
  </si>
  <si>
    <t>0963 541 432</t>
  </si>
  <si>
    <t>0963 541 441</t>
  </si>
  <si>
    <t>0963 541 442</t>
  </si>
  <si>
    <t>0963 541 752</t>
  </si>
  <si>
    <t>0963 541 753</t>
  </si>
  <si>
    <t>0963 541 754</t>
  </si>
  <si>
    <t>0963 541 757</t>
  </si>
  <si>
    <t>0963 541 452</t>
  </si>
  <si>
    <t>0963 541 231</t>
  </si>
  <si>
    <t>0963 541 235</t>
  </si>
  <si>
    <t>0963 541 232</t>
  </si>
  <si>
    <t>0963 541 233</t>
  </si>
  <si>
    <t>0963 541 234</t>
  </si>
  <si>
    <t>0963 541 237</t>
  </si>
  <si>
    <t>0963 541 242</t>
  </si>
  <si>
    <t>0963 541 243</t>
  </si>
  <si>
    <t>0963 541 244</t>
  </si>
  <si>
    <t>0963 541 247</t>
  </si>
  <si>
    <t>0963 541 531</t>
  </si>
  <si>
    <t>0963 541 532</t>
  </si>
  <si>
    <t>0963 542 332</t>
  </si>
  <si>
    <t>0963 542 333</t>
  </si>
  <si>
    <t>0963 542 334</t>
  </si>
  <si>
    <t>0963 542 131</t>
  </si>
  <si>
    <t>0963 542 132</t>
  </si>
  <si>
    <t>0963 542 133</t>
  </si>
  <si>
    <t>0963 543 408</t>
  </si>
  <si>
    <t>0963 544 210</t>
  </si>
  <si>
    <t>0963 544 211</t>
  </si>
  <si>
    <t>0963 544 312</t>
  </si>
  <si>
    <t>0963 560 003</t>
  </si>
  <si>
    <t>0963 560 005</t>
  </si>
  <si>
    <t>0963 560 006</t>
  </si>
  <si>
    <t>0963 544 110</t>
  </si>
  <si>
    <t>0963 544 111</t>
  </si>
  <si>
    <t>0963 542 120</t>
  </si>
  <si>
    <t>0963 543 502</t>
  </si>
  <si>
    <t>0963 543 501</t>
  </si>
  <si>
    <t>0963 577 015</t>
  </si>
  <si>
    <t>0963 541 001</t>
  </si>
  <si>
    <t>0963 541 002</t>
  </si>
  <si>
    <t>0963 541 003</t>
  </si>
  <si>
    <t>0963 541 004</t>
  </si>
  <si>
    <t>0963 577 013</t>
  </si>
  <si>
    <t>0963 577 028</t>
  </si>
  <si>
    <t>0963 577 014</t>
  </si>
  <si>
    <t>0963 589 009</t>
  </si>
  <si>
    <t>0963 541 005</t>
  </si>
  <si>
    <t>0963 541 006</t>
  </si>
  <si>
    <t>0963 577 001</t>
  </si>
  <si>
    <t>0963 577 010</t>
  </si>
  <si>
    <t>0963 577 011</t>
  </si>
  <si>
    <t>0963 577 012</t>
  </si>
  <si>
    <t>0963 577 002</t>
  </si>
  <si>
    <t>0963 577 003</t>
  </si>
  <si>
    <t>0963 577 033</t>
  </si>
  <si>
    <t>0963 577 035</t>
  </si>
  <si>
    <t>0963 577 004</t>
  </si>
  <si>
    <t>0963 577 005</t>
  </si>
  <si>
    <t>0963 577 006</t>
  </si>
  <si>
    <t>0963 577 007</t>
  </si>
  <si>
    <t>0963 577 008</t>
  </si>
  <si>
    <t>0963 577 009</t>
  </si>
  <si>
    <t>0963 536 101</t>
  </si>
  <si>
    <t>0963 545 529</t>
  </si>
  <si>
    <t>0963 545 521</t>
  </si>
  <si>
    <t>0963 545 522</t>
  </si>
  <si>
    <t>0963 545 523</t>
  </si>
  <si>
    <t>0963 545 524</t>
  </si>
  <si>
    <t>0963 545 525</t>
  </si>
  <si>
    <t>0963 545 527</t>
  </si>
  <si>
    <t>0963 545 528</t>
  </si>
  <si>
    <t>0963 541 021</t>
  </si>
  <si>
    <t>0963 543 005</t>
  </si>
  <si>
    <t>0963 545 519</t>
  </si>
  <si>
    <t>0963 545 517</t>
  </si>
  <si>
    <t>0963 545 518</t>
  </si>
  <si>
    <t>0963 577 016</t>
  </si>
  <si>
    <t>0963 536 001</t>
  </si>
  <si>
    <t>0963 920 904</t>
  </si>
  <si>
    <t>0963 577 802</t>
  </si>
  <si>
    <t>0963 577 803</t>
  </si>
  <si>
    <t>0963 920 903</t>
  </si>
  <si>
    <t>0963 536 011</t>
  </si>
  <si>
    <t>0963 536 013</t>
  </si>
  <si>
    <t>0963 545 603</t>
  </si>
  <si>
    <t>0963 545 608</t>
  </si>
  <si>
    <t>0963 580 110</t>
  </si>
  <si>
    <t>0963 580 100</t>
  </si>
  <si>
    <t>0963 580 102</t>
  </si>
  <si>
    <t>0963 580 103</t>
  </si>
  <si>
    <t>0963 580 111</t>
  </si>
  <si>
    <t>0963 580 112</t>
  </si>
  <si>
    <t>0963 580 113</t>
  </si>
  <si>
    <t>0963 580 117</t>
  </si>
  <si>
    <t>0963 580 119</t>
  </si>
  <si>
    <t>0963 580 120</t>
  </si>
  <si>
    <t>0963 580 121</t>
  </si>
  <si>
    <t>0963 580 122</t>
  </si>
  <si>
    <t>0963 580 123</t>
  </si>
  <si>
    <t>0963 580 124</t>
  </si>
  <si>
    <t>0963 580 125</t>
  </si>
  <si>
    <t>0963 580 127</t>
  </si>
  <si>
    <t>0963 580 128</t>
  </si>
  <si>
    <t>0963 580 129</t>
  </si>
  <si>
    <t>0963 580 130</t>
  </si>
  <si>
    <t>0963 580 131</t>
  </si>
  <si>
    <t>0963 580 132</t>
  </si>
  <si>
    <t>0963 580 140</t>
  </si>
  <si>
    <t>0963 580 141</t>
  </si>
  <si>
    <t>0963 580 142</t>
  </si>
  <si>
    <t>0963 580 143</t>
  </si>
  <si>
    <t>0963 580 150</t>
  </si>
  <si>
    <t>0963 580 151</t>
  </si>
  <si>
    <t>0963 580 160</t>
  </si>
  <si>
    <t>0963 580 161</t>
  </si>
  <si>
    <t>0963 580 162</t>
  </si>
  <si>
    <t>0963 580 163</t>
  </si>
  <si>
    <t>0963 580 164</t>
  </si>
  <si>
    <t>0963 580 169</t>
  </si>
  <si>
    <t>0963 580 170</t>
  </si>
  <si>
    <t>0963 580 175</t>
  </si>
  <si>
    <t>0963 580 176</t>
  </si>
  <si>
    <t>0963 580 177</t>
  </si>
  <si>
    <t>0963 580 179</t>
  </si>
  <si>
    <t>0963 580 180</t>
  </si>
  <si>
    <t>0963 580 181</t>
  </si>
  <si>
    <t>0963 580 182</t>
  </si>
  <si>
    <t>0963 580 187</t>
  </si>
  <si>
    <t>0963 580 188</t>
  </si>
  <si>
    <t>0963 580 189</t>
  </si>
  <si>
    <t>0963 580 109</t>
  </si>
  <si>
    <t>0963 580 190</t>
  </si>
  <si>
    <t>0963 580 191</t>
  </si>
  <si>
    <t>0963 580 192</t>
  </si>
  <si>
    <t>0963 580 193</t>
  </si>
  <si>
    <t>0963 580 195</t>
  </si>
  <si>
    <t>0963 580 197</t>
  </si>
  <si>
    <t>0963 580 198</t>
  </si>
  <si>
    <t>0963 580 199</t>
  </si>
  <si>
    <t>0963 580 001</t>
  </si>
  <si>
    <t>0963 580 002</t>
  </si>
  <si>
    <t>0963 580 004</t>
  </si>
  <si>
    <t>0963 589 011</t>
  </si>
  <si>
    <t>0963 589 012</t>
  </si>
  <si>
    <t>0963 542 532</t>
  </si>
  <si>
    <t>0963 542 533</t>
  </si>
  <si>
    <t>0963 542 543</t>
  </si>
  <si>
    <t>0963 542 551</t>
  </si>
  <si>
    <t>0963 542 552</t>
  </si>
  <si>
    <t>0963 542 553</t>
  </si>
  <si>
    <t>0963 542 202</t>
  </si>
  <si>
    <t>0963 542 531</t>
  </si>
  <si>
    <t>0963 542 542</t>
  </si>
  <si>
    <t>0963 542 104</t>
  </si>
  <si>
    <t>0963 541 681</t>
  </si>
  <si>
    <t>0963 577 036</t>
  </si>
  <si>
    <t>0963 542 105</t>
  </si>
  <si>
    <t>0963 560 007</t>
  </si>
  <si>
    <t>0963 560 008</t>
  </si>
  <si>
    <t>5964 000 328</t>
  </si>
  <si>
    <t>5964 000 330</t>
  </si>
  <si>
    <t>1963 914 000</t>
  </si>
  <si>
    <t>1963 914 001</t>
  </si>
  <si>
    <t>1963 914 002</t>
  </si>
  <si>
    <t>1963 914 003</t>
  </si>
  <si>
    <t>1963 914 004</t>
  </si>
  <si>
    <t>1963 914 005</t>
  </si>
  <si>
    <t>1963 914 006</t>
  </si>
  <si>
    <t>NOM Commercial</t>
  </si>
  <si>
    <t>0963 547 812</t>
  </si>
  <si>
    <t>ETAGÈRE-DE-STOCKAGE-MBR12</t>
  </si>
  <si>
    <t>MBR12</t>
  </si>
  <si>
    <t>0963 545 605</t>
  </si>
  <si>
    <t>BAC POUR PIECES LONGUES LW7</t>
  </si>
  <si>
    <t>LW7</t>
  </si>
  <si>
    <t>Berlingo M</t>
  </si>
  <si>
    <t>Berlingo XL</t>
  </si>
  <si>
    <t>Jumpy M</t>
  </si>
  <si>
    <t>JUMPER L1H1</t>
  </si>
  <si>
    <t>JUMPER L2H1</t>
  </si>
  <si>
    <t>JUMPER L1H2</t>
  </si>
  <si>
    <t>JUMPER L2H2</t>
  </si>
  <si>
    <t>JUMPER L3H2</t>
  </si>
  <si>
    <t>JUMPER L4H2</t>
  </si>
  <si>
    <t>JUMPER L3H3</t>
  </si>
  <si>
    <t>JUMPER L4H3</t>
  </si>
  <si>
    <t>Dokker Van</t>
  </si>
  <si>
    <t>Fiorino</t>
  </si>
  <si>
    <t>Doblo Cargo</t>
  </si>
  <si>
    <t>Doblo Cargo Maxi</t>
  </si>
  <si>
    <t>Talento Court</t>
  </si>
  <si>
    <t>Talento Long</t>
  </si>
  <si>
    <t>Ducato CH1</t>
  </si>
  <si>
    <t>Ducato MH1</t>
  </si>
  <si>
    <t>Ducato CH2</t>
  </si>
  <si>
    <t>Ducato MH2</t>
  </si>
  <si>
    <t>Ducato LH2</t>
  </si>
  <si>
    <t>Ducato XLH2</t>
  </si>
  <si>
    <t>Ducato LH3</t>
  </si>
  <si>
    <t>Ducato XLH3</t>
  </si>
  <si>
    <t>PROACE Medium</t>
  </si>
  <si>
    <t>CRAFTER_2006</t>
  </si>
  <si>
    <t>0963 940 741</t>
  </si>
  <si>
    <t>0963 940 742</t>
  </si>
  <si>
    <t>0963 940 737</t>
  </si>
  <si>
    <t>0963 940 738</t>
  </si>
  <si>
    <t>0963 940 739</t>
  </si>
  <si>
    <t>0963 940 740</t>
  </si>
  <si>
    <t>0963 940 249</t>
  </si>
  <si>
    <t>TYP131 L2H1 2008 KIT COMPLET ECO</t>
  </si>
  <si>
    <t>0963 940 250</t>
  </si>
  <si>
    <t>TYP131 L2H1 2008 KIT COMPLET PRO</t>
  </si>
  <si>
    <t>0963 940 774</t>
  </si>
  <si>
    <t>0963 940 775</t>
  </si>
  <si>
    <t>0963 940 777</t>
  </si>
  <si>
    <t>0963 940 778</t>
  </si>
  <si>
    <t>0963 940 813</t>
  </si>
  <si>
    <t>0963 940 779</t>
  </si>
  <si>
    <t>0963 940 780</t>
  </si>
  <si>
    <t>0963 940 781</t>
  </si>
  <si>
    <t>0963 940 782</t>
  </si>
  <si>
    <t>0963 940 783</t>
  </si>
  <si>
    <t>0963 940 784</t>
  </si>
  <si>
    <t>TYP173</t>
  </si>
  <si>
    <t>TYP168</t>
  </si>
  <si>
    <t>TYP169</t>
  </si>
  <si>
    <t>TYP166</t>
  </si>
  <si>
    <t>TYP167</t>
  </si>
  <si>
    <t>TYP114</t>
  </si>
  <si>
    <t>TYP115</t>
  </si>
  <si>
    <t>TYP116</t>
  </si>
  <si>
    <t>0963 940 792</t>
  </si>
  <si>
    <t>TYP172 L1H1 2016 Plancher 9mm</t>
  </si>
  <si>
    <t>0963 940 818</t>
  </si>
  <si>
    <t>TYP172 L1H1 2016 Passages de Roue 9mm</t>
  </si>
  <si>
    <t>0963 940 807</t>
  </si>
  <si>
    <t>TYP172 L1H1 2016 Protections latérales HDF 4mm</t>
  </si>
  <si>
    <t>0963 940 823</t>
  </si>
  <si>
    <t>TYP172 L1H1 2016 Kit complet Standard</t>
  </si>
  <si>
    <t>0963 940 788</t>
  </si>
  <si>
    <t>TYP172 L1H1 2016 Plancher 12 mm</t>
  </si>
  <si>
    <t>0963 940 790</t>
  </si>
  <si>
    <t>TYP172 L1H1 2016 Passages de Roue 12 mm</t>
  </si>
  <si>
    <t>0963 940 798</t>
  </si>
  <si>
    <t>TYP172 L1H1 2016 Protections latérales PP 4,8mm</t>
  </si>
  <si>
    <t>0963 940 824</t>
  </si>
  <si>
    <t>TYP172 L1H1 2016 Kit complet Pro</t>
  </si>
  <si>
    <t>0963 940 793</t>
  </si>
  <si>
    <t>TYP174 L3H1 2016 Plancher 9mm</t>
  </si>
  <si>
    <t>0963 940 819</t>
  </si>
  <si>
    <t>0963 940 808</t>
  </si>
  <si>
    <t>TYP174 L3H1 2016 Protections latérales HDF 4mm</t>
  </si>
  <si>
    <t>0963 940 825</t>
  </si>
  <si>
    <t>TYP174 L3H1 2016 Kit complet Standard</t>
  </si>
  <si>
    <t>0963 940 789</t>
  </si>
  <si>
    <t>TYP174 L3H1 2016 Plancher 12 mm</t>
  </si>
  <si>
    <t>TYP174 L3H1 2016 Passages de Roue 12 mm</t>
  </si>
  <si>
    <t>0963 940 799</t>
  </si>
  <si>
    <t>TYP174 L3H1 2016 Protections latérales PP 4,8mm</t>
  </si>
  <si>
    <t>0963 940 826</t>
  </si>
  <si>
    <t>TYP174 L3H1 2016 Kit complet Pro</t>
  </si>
  <si>
    <t>PROACE Compact</t>
  </si>
  <si>
    <t>PROACE Long</t>
  </si>
  <si>
    <t>Jumpy XS</t>
  </si>
  <si>
    <t>Jumpy XL</t>
  </si>
  <si>
    <t>CRAFTER_TRACTION</t>
  </si>
  <si>
    <t>0963 940 827</t>
  </si>
  <si>
    <t>TYP176 L3H2 2017 Plancher 9mm</t>
  </si>
  <si>
    <t xml:space="preserve"> - </t>
  </si>
  <si>
    <t>0963 940 828</t>
  </si>
  <si>
    <t>0963 940 829</t>
  </si>
  <si>
    <t>TYP176 L3H2 2017 Protections latérales HDF 4mm</t>
  </si>
  <si>
    <t>0963 940 830</t>
  </si>
  <si>
    <t>TYP176 L3H2 2017 Kit complet Standard</t>
  </si>
  <si>
    <t>0963 940 831</t>
  </si>
  <si>
    <t>TYP176 L3H2 2017 Plancher 12 mm</t>
  </si>
  <si>
    <t>0963 940 832</t>
  </si>
  <si>
    <t>TYP176 L3H2 2017 Passages de Roue 12 mm</t>
  </si>
  <si>
    <t>0963 940 833</t>
  </si>
  <si>
    <t>TYP176 L3H2 2017 Protections latérales PP 4,8mm</t>
  </si>
  <si>
    <t>0963 940 834</t>
  </si>
  <si>
    <t>TYP176 L3H2 2017 Kit complet Pro</t>
  </si>
  <si>
    <t>CRAFTER_PROPULSION</t>
  </si>
  <si>
    <t>0963 940 835</t>
  </si>
  <si>
    <t>TYP175 L3H2 2017 Plancher 9mm</t>
  </si>
  <si>
    <t>0963 940 836</t>
  </si>
  <si>
    <t>0963 940 837</t>
  </si>
  <si>
    <t>TYP175 L3H2 2017 Protections latérales HDF 4mm</t>
  </si>
  <si>
    <t>0963 940 838</t>
  </si>
  <si>
    <t>TYP175 L3H2 2017 Kit complet Standard</t>
  </si>
  <si>
    <t>0963 940 839</t>
  </si>
  <si>
    <t>TYP175 L3H2 2017 Plancher 12 mm</t>
  </si>
  <si>
    <t>0963 940 840</t>
  </si>
  <si>
    <t>TYP175 L3H2 2017 Passages de Roue 12 mm</t>
  </si>
  <si>
    <t>0963 940 841</t>
  </si>
  <si>
    <t>TYP175 L3H2 2017 Protections latérales PP 4,8mm</t>
  </si>
  <si>
    <t>0963 940 842</t>
  </si>
  <si>
    <t>TYP175 L3H2 2017 Kit complet Pro</t>
  </si>
  <si>
    <t>0963 940 843</t>
  </si>
  <si>
    <t>TYP176 L3H3 2017 Plancher 9mm</t>
  </si>
  <si>
    <t>0963 940 844</t>
  </si>
  <si>
    <t>0963 940 845</t>
  </si>
  <si>
    <t>TYP176 L3H3 2017 Protections latérales HDF 4mm</t>
  </si>
  <si>
    <t>0963 940 846</t>
  </si>
  <si>
    <t>TYP176 L3H3 2017 Kit complet Standard</t>
  </si>
  <si>
    <t>0963 940 847</t>
  </si>
  <si>
    <t>TYP176 L3H3 2017 Plancher 12 mm</t>
  </si>
  <si>
    <t>0963 940 848</t>
  </si>
  <si>
    <t>TYP176 L3H3 2017 Passages de Roue 12 mm</t>
  </si>
  <si>
    <t>0963 940 849</t>
  </si>
  <si>
    <t>TYP176 L3H3 2017 Protections latérales PP 4,8mm</t>
  </si>
  <si>
    <t>0963 940 850</t>
  </si>
  <si>
    <t>TYP176 L3H3 2017 Kit complet Pro</t>
  </si>
  <si>
    <t>0963 940 851</t>
  </si>
  <si>
    <t>TYP175 L3H3 2017 Plancher 9mm</t>
  </si>
  <si>
    <t>0963 940 852</t>
  </si>
  <si>
    <t>0963 940 853</t>
  </si>
  <si>
    <t>TYP175 L3H3 2017 Protections latérales HDF 4mm</t>
  </si>
  <si>
    <t>0963 940 854</t>
  </si>
  <si>
    <t>TYP175 L3H3 2017 Kit complet Standard</t>
  </si>
  <si>
    <t>0963 940 855</t>
  </si>
  <si>
    <t>TYP175 L3H3 2017 Plancher 12 mm</t>
  </si>
  <si>
    <t>0963 940 856</t>
  </si>
  <si>
    <t>TYP175 L3H3 2017 Passages de Roue 12 mm</t>
  </si>
  <si>
    <t>0963 940 857</t>
  </si>
  <si>
    <t>TYP175 L3H3 2017 Protections latérales PP 4,8mm</t>
  </si>
  <si>
    <t>0963 940 858</t>
  </si>
  <si>
    <t>TYP175 L3H3 2017 Kit complet Pro</t>
  </si>
  <si>
    <t>0963 940 794</t>
  </si>
  <si>
    <t>TYP177 L4H3 2017 Plancher 9mm</t>
  </si>
  <si>
    <t>0963 940 899</t>
  </si>
  <si>
    <t>0963 940 809</t>
  </si>
  <si>
    <t>TYP177 L4H3 2017 Protections latérales HDF 4mm</t>
  </si>
  <si>
    <t>0963 940 859</t>
  </si>
  <si>
    <t>TYP177 L4H3 2017 Kit complet Standard</t>
  </si>
  <si>
    <t>0963 940 791</t>
  </si>
  <si>
    <t>TYP177 L4H3 2017 Plancher 12 mm</t>
  </si>
  <si>
    <t>0963 940 814</t>
  </si>
  <si>
    <t>TYP177 L4H3 2017 Passages de Roue 12 mm</t>
  </si>
  <si>
    <t>0963 940 800</t>
  </si>
  <si>
    <t>TYP177 L4H3 2017 Protections latérales PP 4,8mm</t>
  </si>
  <si>
    <t>0963 940 860</t>
  </si>
  <si>
    <t>TYP177 L4H3 2017 Kit complet Pro</t>
  </si>
  <si>
    <t>0963 940 796</t>
  </si>
  <si>
    <t>TYP179 L4H3 2017 Plancher 9mm</t>
  </si>
  <si>
    <t>0963 940 820</t>
  </si>
  <si>
    <t>0963 940 811</t>
  </si>
  <si>
    <t>TYP179 L4H3 2017 Protections latérales HDF 4mm</t>
  </si>
  <si>
    <t>0963 940 861</t>
  </si>
  <si>
    <t>TYP179 L4H3 2017 Kit complet Standard</t>
  </si>
  <si>
    <t>0963 940 806</t>
  </si>
  <si>
    <t>TYP179 L4H3 2017 Plancher 12 mm</t>
  </si>
  <si>
    <t>0963 940 816</t>
  </si>
  <si>
    <t>TYP179 L4H3 2017 Passages de Roue 12 mm</t>
  </si>
  <si>
    <t>0963 940 801</t>
  </si>
  <si>
    <t>TYP179 L4H3 2017 Protections latérales PP 4,8mm</t>
  </si>
  <si>
    <t>0963 940 862</t>
  </si>
  <si>
    <t>TYP179 L4H3 2017 Kit complet Pro</t>
  </si>
  <si>
    <t>H4</t>
  </si>
  <si>
    <t>0963 940 795</t>
  </si>
  <si>
    <t>TYP177 L4H4 2017 Plancher 9mm</t>
  </si>
  <si>
    <t>0963 940 821</t>
  </si>
  <si>
    <t>0963 940 810</t>
  </si>
  <si>
    <t>TYP177 L4H4 2017 Protections latérales HDF 4mm</t>
  </si>
  <si>
    <t>0963 940 863</t>
  </si>
  <si>
    <t>TYP177 L4H4 2017 Kit complet Standard</t>
  </si>
  <si>
    <t>0963 940 804</t>
  </si>
  <si>
    <t>TYP177 L4H4 2017 Plancher 12 mm</t>
  </si>
  <si>
    <t>0963 940 817</t>
  </si>
  <si>
    <t>TYP177 L4H4 2017 Passages de Roue 12 mm</t>
  </si>
  <si>
    <t>0963 940 802</t>
  </si>
  <si>
    <t>TYP177 L4H4 2017 Protections latérales PP 4,8mm</t>
  </si>
  <si>
    <t>0963 940 864</t>
  </si>
  <si>
    <t>TYP177 L4H4 2017 Kit complet Pro</t>
  </si>
  <si>
    <t>0963 940 797</t>
  </si>
  <si>
    <t>TYP179 L4H4 2017 Plancher 9mm</t>
  </si>
  <si>
    <t>0963 940 822</t>
  </si>
  <si>
    <t>0963 940 812</t>
  </si>
  <si>
    <t>TYP179 L4H4 2017 Protections latérales HDF 4mm</t>
  </si>
  <si>
    <t>0963 940 865</t>
  </si>
  <si>
    <t>TYP179 L4H4 2017 Kit complet Standard</t>
  </si>
  <si>
    <t>0963 940 805</t>
  </si>
  <si>
    <t>TYP179 L4H4 2017 Plancher 12 mm</t>
  </si>
  <si>
    <t>0963 940 815</t>
  </si>
  <si>
    <t>TYP179 L4H4 2017 Passages de Roue 12 mm</t>
  </si>
  <si>
    <t>0963 940 803</t>
  </si>
  <si>
    <t>TYP179 L4H4 2017 Protections latérales PP 4,8mm</t>
  </si>
  <si>
    <t>0963 940 866</t>
  </si>
  <si>
    <t>TYP179 L4H4 2017 Kit complet Pro</t>
  </si>
  <si>
    <t>0963 940 867</t>
  </si>
  <si>
    <t>TYP178 L5H3 2017 Plancher 9mm</t>
  </si>
  <si>
    <t>0963 940 868</t>
  </si>
  <si>
    <t>0963 940 869</t>
  </si>
  <si>
    <t>TYP178 L5H3 2017 Protections latérales HDF 4mm</t>
  </si>
  <si>
    <t>0963 940 870</t>
  </si>
  <si>
    <t>TYP178 L5H3 2017 Kit complet Standard</t>
  </si>
  <si>
    <t>0963 940 871</t>
  </si>
  <si>
    <t>TYP178 L5H3 2017 Plancher 12 mm</t>
  </si>
  <si>
    <t>0963 940 872</t>
  </si>
  <si>
    <t>TYP178 L5H3 2017 Passages de Roue 12 mm</t>
  </si>
  <si>
    <t>0963 940 873</t>
  </si>
  <si>
    <t>TYP178 L5H3 2017 Protections latérales PP 4,8mm</t>
  </si>
  <si>
    <t>0963 940 874</t>
  </si>
  <si>
    <t>TYP178 L5H3 2017 Kit complet Pro</t>
  </si>
  <si>
    <t>0963 940 875</t>
  </si>
  <si>
    <t>TYP180 L5H3 2017 Plancher 9mm</t>
  </si>
  <si>
    <t>0963 940 876</t>
  </si>
  <si>
    <t>0963 940 877</t>
  </si>
  <si>
    <t>TYP180 L5H3 2017 Protections latérales HDF 4mm</t>
  </si>
  <si>
    <t>0963 940 878</t>
  </si>
  <si>
    <t>TYP180 L5H3 2017 Kit complet Standard</t>
  </si>
  <si>
    <t>0963 940 879</t>
  </si>
  <si>
    <t>TYP180 L5H3 2017 Plancher 12 mm</t>
  </si>
  <si>
    <t>0963 940 880</t>
  </si>
  <si>
    <t>TYP180 L5H3 2017 Passages de Roue 12 mm</t>
  </si>
  <si>
    <t>0963 940 881</t>
  </si>
  <si>
    <t>TYP180 L5H3 2017 Protections latérales PP 4,8mm</t>
  </si>
  <si>
    <t>0963 940 882</t>
  </si>
  <si>
    <t>TYP180 L5H3 2017 Kit complet Pro</t>
  </si>
  <si>
    <t>0963 940 883</t>
  </si>
  <si>
    <t>TYP178 L5H4 2017 Plancher 9mm</t>
  </si>
  <si>
    <t>0963 940 884</t>
  </si>
  <si>
    <t>0963 940 885</t>
  </si>
  <si>
    <t>TYP178 L5H4 2017 Protections latérales HDF 4mm</t>
  </si>
  <si>
    <t>0963 940 886</t>
  </si>
  <si>
    <t>TYP178 L5H4 2017 Kit complet Standard</t>
  </si>
  <si>
    <t>0963 940 887</t>
  </si>
  <si>
    <t>TYP178 L5H4 2017 Plancher 12 mm</t>
  </si>
  <si>
    <t>0963 940 888</t>
  </si>
  <si>
    <t>TYP178 L5H4 2017 Passages de Roue 12 mm</t>
  </si>
  <si>
    <t>0963 940 889</t>
  </si>
  <si>
    <t>TYP178 L5H4 2017 Protections latérales PP 4,8mm</t>
  </si>
  <si>
    <t>0963 940 890</t>
  </si>
  <si>
    <t>TYP178 L5H4 2017 Kit complet Pro</t>
  </si>
  <si>
    <t>0963 940 891</t>
  </si>
  <si>
    <t>TYP180 L5H4 2017 Plancher 9mm</t>
  </si>
  <si>
    <t>0963 940 892</t>
  </si>
  <si>
    <t>0963 940 893</t>
  </si>
  <si>
    <t>TYP180 L5H4 2017 Protections latérales HDF 4mm</t>
  </si>
  <si>
    <t>0963 940 894</t>
  </si>
  <si>
    <t>TYP180 L5H4 2017 Kit complet Standard</t>
  </si>
  <si>
    <t>0963 940 895</t>
  </si>
  <si>
    <t>TYP180 L5H4 2017 Plancher 12 mm</t>
  </si>
  <si>
    <t>0963 940 896</t>
  </si>
  <si>
    <t>TYP180 L5H4 2017 Passages de Roue 12 mm</t>
  </si>
  <si>
    <t>0963 940 897</t>
  </si>
  <si>
    <t>TYP180 L5H4 2017 Protections latérales PP 4,8mm</t>
  </si>
  <si>
    <t>0963 940 898</t>
  </si>
  <si>
    <t>TYP180 L5H4 2017 Kit complet Pro</t>
  </si>
  <si>
    <t>L4H4</t>
  </si>
  <si>
    <t>4490XL</t>
  </si>
  <si>
    <t>Crafter Moyen</t>
  </si>
  <si>
    <t>Crafter Long</t>
  </si>
  <si>
    <t>Crafter Long Plus</t>
  </si>
  <si>
    <t>PA</t>
  </si>
  <si>
    <t>Transit Courier</t>
  </si>
  <si>
    <t>Transit Connect Court</t>
  </si>
  <si>
    <t>Transit Connect Long</t>
  </si>
  <si>
    <t>Custom Court</t>
  </si>
  <si>
    <t>Custom Long</t>
  </si>
  <si>
    <t>Tansit 2T L2</t>
  </si>
  <si>
    <t>Tansit 2T L3</t>
  </si>
  <si>
    <t>Tansit 2T L4</t>
  </si>
  <si>
    <t>TYP123 L4H2 2006 PDR brun 12mm</t>
  </si>
  <si>
    <t>TYP123 L4H3 2006 PDR brun 12mm</t>
  </si>
  <si>
    <t>TYP152 L3H2 2014 PDR brun 12mm</t>
  </si>
  <si>
    <t>TYP153 L3H2 2014 PDR brun 12mm</t>
  </si>
  <si>
    <t>TYP152 L3H3 2014 PDR brun 12mm</t>
  </si>
  <si>
    <t>TYP153 L3H3 2014 PDR brun 12mm</t>
  </si>
  <si>
    <t>TYP154 L4H3 2014 PDR brun 12mm</t>
  </si>
  <si>
    <t>TYP157 L3H2 2014 PDR brun 12mm</t>
  </si>
  <si>
    <t>TYP157 L3H3 2014 PDR brun 12mm</t>
  </si>
  <si>
    <t>TYP158 L4H2 2014 PDR brun 12mm</t>
  </si>
  <si>
    <t>TYP158 L4H3 2014 PDR brun 12mm</t>
  </si>
  <si>
    <t>TYP97 L3H1 2012 PDR brun 12mm</t>
  </si>
  <si>
    <t>TYP163 L3H1 2014 PDR brun 12mm</t>
  </si>
  <si>
    <t>TYP116 L3H2 2006 PDR brun 12mm</t>
  </si>
  <si>
    <t>TYP116 L3H3 2006 PDR brun 12mm</t>
  </si>
  <si>
    <t>TYP117 L4H2 2006 PDR brun 12mm</t>
  </si>
  <si>
    <t>TYP117 L4H3 2006 PDR brun 12mm</t>
  </si>
  <si>
    <t>TYP139 L3H2 2010 PDR brun 12mm</t>
  </si>
  <si>
    <t>TYP139 L3H3 2010 PDR brun 12mm</t>
  </si>
  <si>
    <t>TYP140 L3H2 2010 PDR brun 12mm</t>
  </si>
  <si>
    <t>TYP140 L3H3 2010 PDR brun 12mm</t>
  </si>
  <si>
    <t>TYP141 L4H2 2010 PDR brun 12mm</t>
  </si>
  <si>
    <t>TYP141 L4H3 2010 PDR brun 12mm</t>
  </si>
  <si>
    <t>TYP122 L3H2 2006 KIT COMPLET ECO</t>
  </si>
  <si>
    <t>Plancher brun antidérapant 9mm - Passage de roue brun 12mm - Protections latérales HDF 4 mm complétes</t>
  </si>
  <si>
    <t>TYP123 L4H2 2006 KIT COMPLET ECO</t>
  </si>
  <si>
    <t>TYP122 L3H3 2006 KIT COMPLET ECO</t>
  </si>
  <si>
    <t>TYP123 L4H3 2006 KIT COMPLET ECO</t>
  </si>
  <si>
    <t>TYP116 L3H2 2006 KIT COMPLET ECO</t>
  </si>
  <si>
    <t>TYP116 L3H3 2006 KIT COMPLET ECO</t>
  </si>
  <si>
    <t>TYP117 L4H2 2006 KIT COMPLET ECO</t>
  </si>
  <si>
    <t>TYP117 L4H3 2006 KIT COMPLET ECO</t>
  </si>
  <si>
    <t>TYP141 L4H2 2010 KIT COMPLET ECO</t>
  </si>
  <si>
    <t>TYP141 L4H3 2010 KIT COMPLET ECO</t>
  </si>
  <si>
    <t>TYP174 L3H1 2016 PDR brun 12mm</t>
  </si>
  <si>
    <t>TYP176 L3H2 2017 PDR brun 12mm</t>
  </si>
  <si>
    <t>TYP175 L3H2 2017 PDR brun 12mm</t>
  </si>
  <si>
    <t>TYP176 L3H3 2017 PDR brun 12mm</t>
  </si>
  <si>
    <t>TYP175 L3H3 2017 PDR brun 12mm</t>
  </si>
  <si>
    <t>TYP177 L4H3 2017 PDR brun 12mm</t>
  </si>
  <si>
    <t>TYP179 L4H3 2017 PDR brun 12mm</t>
  </si>
  <si>
    <t>TYP177 L4H4 2017 PDR brun 12mm</t>
  </si>
  <si>
    <t>TYP179 L4H4 2017 PDR brun 12mm</t>
  </si>
  <si>
    <t>TYP178 L5H3 2017 PDR brun 12mm</t>
  </si>
  <si>
    <t>TYP180 L5H3 2017 PDR brun 12mm</t>
  </si>
  <si>
    <t>TYP178 L5H4 2017 PDR brun 12mm</t>
  </si>
  <si>
    <t>TYP180 L5H4 2017 PDR brun 12mm</t>
  </si>
  <si>
    <t>0963 940 999</t>
  </si>
  <si>
    <t>0963 940 998</t>
  </si>
  <si>
    <t>MAN</t>
  </si>
  <si>
    <t>TGE_TRACTION</t>
  </si>
  <si>
    <t>TGE_PROPULSION</t>
  </si>
  <si>
    <t>KSG21</t>
  </si>
  <si>
    <t>SANGLE CAME A GRIFFE KSG21</t>
  </si>
  <si>
    <t>IDATR1</t>
  </si>
  <si>
    <t>SUPPORT PIECES LONGUES UNIVERSEL</t>
  </si>
  <si>
    <t>KOFIDATR1</t>
  </si>
  <si>
    <t>TOILE POUR SUPPORT PIECES LONGUES UNIVERSEL</t>
  </si>
  <si>
    <t>1650-3050</t>
  </si>
  <si>
    <t>COFFRET ORSY 8.4.1 TRANSPARENT 10 BOXS</t>
  </si>
  <si>
    <t>KKT541</t>
  </si>
  <si>
    <t>COFFRET ORSY 8.4.1 TRANSPARENT 16 BOXS</t>
  </si>
  <si>
    <t>KKT542</t>
  </si>
  <si>
    <t>COFFRET ORSY 8.4.1 TRANSPARENT 15 BOXS</t>
  </si>
  <si>
    <t>KKT545</t>
  </si>
  <si>
    <t>COFFRET ORSY 8.4.1 TRANSPARENT 22 BOXS</t>
  </si>
  <si>
    <t>KKT546</t>
  </si>
  <si>
    <t>COFFRET ORSY 4.4.1 TRANSPARENT 16 BOXS</t>
  </si>
  <si>
    <t>KKT5410</t>
  </si>
  <si>
    <t>COFFRET ORSY 4.4.1 TRANSPARENT 4 BOXS</t>
  </si>
  <si>
    <t>KKT5411</t>
  </si>
  <si>
    <t>COFFRET ORSY 8.4.2 TRANSPARENT 4 BOXS</t>
  </si>
  <si>
    <t>KKT547</t>
  </si>
  <si>
    <t>COFFRET ORSY 8.4.2 TRANSPARENT 8 BOXS</t>
  </si>
  <si>
    <t>KKT548</t>
  </si>
  <si>
    <t>TYP160 L1H1 2014 KIT COMPLET ECO</t>
  </si>
  <si>
    <t>TYP145 L1H1 2009 KIT COMPLET ECO</t>
  </si>
  <si>
    <t>New SP1</t>
  </si>
  <si>
    <t>RMGV</t>
  </si>
  <si>
    <t>Prix net GV</t>
  </si>
  <si>
    <t>SSK42</t>
  </si>
  <si>
    <t>SYSTÈME-DE-FERMETURE-COMPLET-SSK42</t>
  </si>
  <si>
    <t>SSK43</t>
  </si>
  <si>
    <t>SYSTÈME-DE-FERMETURE-COMPLET-SSK43</t>
  </si>
  <si>
    <t>TS309</t>
  </si>
  <si>
    <t>SÉPARATION-SUPPLÉMENTAIRE-TS309</t>
  </si>
  <si>
    <t>TS312</t>
  </si>
  <si>
    <t>SÉPARATION-SUPPLÉMENTAIRE-TS312</t>
  </si>
  <si>
    <t>TS318</t>
  </si>
  <si>
    <t>SÉPARATION-SUPPLÉMENTAIRE-TS318</t>
  </si>
  <si>
    <t>TS409</t>
  </si>
  <si>
    <t>SÉPARATION-SUPPLÉMENTAIRE-TS409</t>
  </si>
  <si>
    <t>TS412</t>
  </si>
  <si>
    <t>SÉPARATION-SUPPLÉMENTAIRE-TS412</t>
  </si>
  <si>
    <t>TS512</t>
  </si>
  <si>
    <t>SÉPARATION-TIROIR-SML-HAUTEUR 120-TS512</t>
  </si>
  <si>
    <t>TS518</t>
  </si>
  <si>
    <t>SÉPARATION-TIROIR-SML-HAUTEUR 180-TS518</t>
  </si>
  <si>
    <t>TS209</t>
  </si>
  <si>
    <t>SÉPARATION-TIROIR-90/330-TS209</t>
  </si>
  <si>
    <t>TS212</t>
  </si>
  <si>
    <t>SÉPARATION-TIROIR-120/330-TS212</t>
  </si>
  <si>
    <t>TS218</t>
  </si>
  <si>
    <t>SÉPARATION-TIROIR-180/330-TS218</t>
  </si>
  <si>
    <t>SMU82</t>
  </si>
  <si>
    <t>MODULE TIROIRS-SMU82</t>
  </si>
  <si>
    <t>MAM207</t>
  </si>
  <si>
    <t>0963 580 178</t>
  </si>
  <si>
    <t>TAPIS-ANTIDERAPANT-VEH-MAM207</t>
  </si>
  <si>
    <t>SHS02</t>
  </si>
  <si>
    <t>0963 580 889</t>
  </si>
  <si>
    <t>SERRURE-2PC-VEH-SATURN-EVO-SHS02</t>
  </si>
  <si>
    <t>ZSCG1500</t>
  </si>
  <si>
    <t>RAIL ALU ARRONDI PERFORE-ZSCG1500</t>
  </si>
  <si>
    <t>W06</t>
  </si>
  <si>
    <t>KIT-FIXATION-ETAU.AVEC.BASE.PIVOTAN -W06</t>
  </si>
  <si>
    <t>MINI KIT</t>
  </si>
  <si>
    <t>W08</t>
  </si>
  <si>
    <t>KIT-FIXATION-ASSORTI-GZ40/50-W08</t>
  </si>
  <si>
    <t>W10</t>
  </si>
  <si>
    <t>KIT-FIXATION-ASSORTI-GH10/11-W10</t>
  </si>
  <si>
    <t>W17</t>
  </si>
  <si>
    <t>KIT-FIXATION-ASSORTI-BLB1/2-W17</t>
  </si>
  <si>
    <t>W22</t>
  </si>
  <si>
    <t>KIT-FIXATION-ASSORTI-SLKW/SLKS-W22</t>
  </si>
  <si>
    <t>W64</t>
  </si>
  <si>
    <t>KIT-FIXATION-ASSORTI-SUPPORT.TUYAU-W64</t>
  </si>
  <si>
    <t>W106</t>
  </si>
  <si>
    <t>KIT DE FIX. ETAU SANS BASE PIVOT-M8-W106</t>
  </si>
  <si>
    <t>W107</t>
  </si>
  <si>
    <t>KIT DE FIX. ETAU AVEC BASE PIVOT-M8-W107</t>
  </si>
  <si>
    <t>W30</t>
  </si>
  <si>
    <t>KIT-FIXATION-ASSORTI-ZSB/ZSC995-W30</t>
  </si>
  <si>
    <t>W31</t>
  </si>
  <si>
    <t>KIT-FIXATION-ASSORT-ZSB/ZSC1495/1500-W31</t>
  </si>
  <si>
    <t>W32</t>
  </si>
  <si>
    <t>KIT-FIXATION-ASSORTI-ZSB/ZSC2000-W32</t>
  </si>
  <si>
    <t>W51</t>
  </si>
  <si>
    <t>KIT-FIXATION-ASSORTI-ZSS997-W51</t>
  </si>
  <si>
    <t>W52</t>
  </si>
  <si>
    <t>KIT-FIXATION-ASSORTI-ZSS1500-W52</t>
  </si>
  <si>
    <t>W53</t>
  </si>
  <si>
    <t>KIT-FIXATION-ASSORTI-ZSS2000-W53</t>
  </si>
  <si>
    <t>W48</t>
  </si>
  <si>
    <t>KIT-FIXATION-ASSORTI-ZSA2000-W48</t>
  </si>
  <si>
    <t>W49</t>
  </si>
  <si>
    <t>KIT-FIXATION-ASSORTI-ZSA1500-W49</t>
  </si>
  <si>
    <t>W50</t>
  </si>
  <si>
    <t>KIT-FIXATION-ASSORTI-ZSA995-W50</t>
  </si>
  <si>
    <t>W07</t>
  </si>
  <si>
    <t>KIT-DE-FIXATION-ASSORTI-LBL-W07</t>
  </si>
  <si>
    <t>W21</t>
  </si>
  <si>
    <t>KIT-FIXATION-ETAU.SANS.BASE.PIVOTANT-W21</t>
  </si>
  <si>
    <t>W109</t>
  </si>
  <si>
    <t>KIT-FIXATION-ASSORTI-SUPPORT.BIDON-W109</t>
  </si>
  <si>
    <t>W23</t>
  </si>
  <si>
    <t>KIT-FIXATION-ASSORTI-WKL-W23</t>
  </si>
  <si>
    <t>W123</t>
  </si>
  <si>
    <t>KIT-FIXATION-ASSORTI-ZSGC1000-W123</t>
  </si>
  <si>
    <t>W19</t>
  </si>
  <si>
    <t>KIT-FIXATION-ASSORTI-BLT5-W19</t>
  </si>
  <si>
    <t>TKG500</t>
  </si>
  <si>
    <t>BOÎTE DE TRANSPORT-LKR-FZG-TKG500</t>
  </si>
  <si>
    <t>TKG501</t>
  </si>
  <si>
    <t>BOÎTE DE TRANSPORT-LKR-FZG-TKG501</t>
  </si>
  <si>
    <t>SSW150</t>
  </si>
  <si>
    <t>CONV-À-SORTIE-SINUS-ALLUME-CIG-SSW150</t>
  </si>
  <si>
    <t>WK13</t>
  </si>
  <si>
    <t>BOITE DE TRANSPORT WK13</t>
  </si>
  <si>
    <t>TRK322</t>
  </si>
  <si>
    <t>FIXATION POUR TUBE DE TRANSPORT-TRK322</t>
  </si>
  <si>
    <t>TRR320</t>
  </si>
  <si>
    <t>TUBE DE TRANSPORT-RETOUR-TRK320</t>
  </si>
  <si>
    <t>TZT208</t>
  </si>
  <si>
    <t>0963 920 208</t>
  </si>
  <si>
    <t>ALVEOLE-AVEC-8-CPTS-TZT208</t>
  </si>
  <si>
    <t>TZT210</t>
  </si>
  <si>
    <t>0963 920 210</t>
  </si>
  <si>
    <t>ALVEOLE AVEC 10 CPTS TZT210</t>
  </si>
  <si>
    <t>TZT507</t>
  </si>
  <si>
    <t>0963 920 507</t>
  </si>
  <si>
    <t>ALVEOLE-AVEC-7-CPTS-TZT507</t>
  </si>
  <si>
    <t>TZT510</t>
  </si>
  <si>
    <t>0963 920 510</t>
  </si>
  <si>
    <t>ALVEOLE AVEC 10 CPTS TZT510</t>
  </si>
  <si>
    <t>TYP128L1H1PLSTD</t>
  </si>
  <si>
    <t>TYP128L1H1PLPRO</t>
  </si>
  <si>
    <t>TYP129L1H1PLSTD</t>
  </si>
  <si>
    <t>TYP129L1H1PLPRO</t>
  </si>
  <si>
    <t>TYP131L2H1PLSTD</t>
  </si>
  <si>
    <t>TYP131L2H1PLPRO</t>
  </si>
  <si>
    <t>TYP173L2H1PLSTD</t>
  </si>
  <si>
    <t>TYP173L2H1PLPRO</t>
  </si>
  <si>
    <t>TYP120L1H1PLSTD</t>
  </si>
  <si>
    <t>TYP120L1H1PLPRO</t>
  </si>
  <si>
    <t>TYP121L2H1PLSTD</t>
  </si>
  <si>
    <t>TYP121L2H1PLPRO</t>
  </si>
  <si>
    <t>TYP120L1H2PLSTD</t>
  </si>
  <si>
    <t>TYP120L1H2PLPRO</t>
  </si>
  <si>
    <t>TYP121L2H2PLSTD</t>
  </si>
  <si>
    <t>TYP121L2H2PLPRO</t>
  </si>
  <si>
    <t>TYP122L3H2PLPRO</t>
  </si>
  <si>
    <t>TYP122L3H2PLSTD</t>
  </si>
  <si>
    <t>TYP123L4H2PLPRO</t>
  </si>
  <si>
    <t>TYP122L3H3PLPRO</t>
  </si>
  <si>
    <t>TYP123L4H3PLPRO</t>
  </si>
  <si>
    <t>TYP146L1H1PLSTD</t>
  </si>
  <si>
    <t>TYP146L1H1PLPRO</t>
  </si>
  <si>
    <t>TYP134L1H1PLSTD</t>
  </si>
  <si>
    <t>TYP134L1H1PLPRO</t>
  </si>
  <si>
    <t>TYP134L1H2PLSTD</t>
  </si>
  <si>
    <t>TYP134L1H2PLPRO</t>
  </si>
  <si>
    <t>TYP135L2H1PLSTD</t>
  </si>
  <si>
    <t>TYP135L2H1PLPRO</t>
  </si>
  <si>
    <t>TYP164L1H1PLSTD</t>
  </si>
  <si>
    <t>TYP164L1H1PLPRO</t>
  </si>
  <si>
    <t>TYP164L1H2PLSTD</t>
  </si>
  <si>
    <t>TYP164L1H2PLPRO</t>
  </si>
  <si>
    <t>TYP165L2H1PLSTD</t>
  </si>
  <si>
    <t>TYP165L2H1PLPRO</t>
  </si>
  <si>
    <t>TYP165L2H2PLSTD</t>
  </si>
  <si>
    <t>TYP165L2H2PLPRO</t>
  </si>
  <si>
    <t>TYP122L4H2PLPRO</t>
  </si>
  <si>
    <t>TYP122L4H2PLSTD</t>
  </si>
  <si>
    <t>TYP123L5H2PLPRO</t>
  </si>
  <si>
    <t>TYP122L4H3PLPRO</t>
  </si>
  <si>
    <t>TYP123L5H3PLPRO</t>
  </si>
  <si>
    <t>TYP160L1H1PLSTD</t>
  </si>
  <si>
    <t>TYP160L1H1PLPRO</t>
  </si>
  <si>
    <t>TYP147L1H1PLSTD</t>
  </si>
  <si>
    <t>TYP147L1H1PLPRO</t>
  </si>
  <si>
    <t>TYP148L2H1PLSTD</t>
  </si>
  <si>
    <t>TYP148L2H1PLPRO</t>
  </si>
  <si>
    <t>TYP144L1H1PLSTD</t>
  </si>
  <si>
    <t>TYP144L1H1PLPRO</t>
  </si>
  <si>
    <t>TYP144L1H2PLSTD</t>
  </si>
  <si>
    <t>TYP144L1H2PLPRO</t>
  </si>
  <si>
    <t>TYP145L2H1PLSTD</t>
  </si>
  <si>
    <t>TYP145L2H1PLPRO</t>
  </si>
  <si>
    <t>TYP145L2H2PLSTD</t>
  </si>
  <si>
    <t>TYP145L2H2PLPRO</t>
  </si>
  <si>
    <t>TYP150L2H2PLSTD</t>
  </si>
  <si>
    <t>TYP150L2H2PLPRO</t>
  </si>
  <si>
    <t>TYP151L2H2PLSTD</t>
  </si>
  <si>
    <t>TYP151L2H2PLPRO</t>
  </si>
  <si>
    <t>TYP152L3H2PLSTD</t>
  </si>
  <si>
    <t>TYP152L3H2PLPRO</t>
  </si>
  <si>
    <t>TYP150L2H3PLSTD</t>
  </si>
  <si>
    <t>TYP150L2H3PLPRO</t>
  </si>
  <si>
    <t>TYP151L2H3PLSTD</t>
  </si>
  <si>
    <t>TYP151L2H3PLPRO</t>
  </si>
  <si>
    <t>TYP153L3H2PLSTD</t>
  </si>
  <si>
    <t>TYP153L3H2PLPRO</t>
  </si>
  <si>
    <t>TYP152L3H3PLSTD</t>
  </si>
  <si>
    <t>TYP152L3H3PLPRO</t>
  </si>
  <si>
    <t>TYP153L3H3PLSTD</t>
  </si>
  <si>
    <t>TYP153L3H3PLPRO</t>
  </si>
  <si>
    <t>TYP154L4H3PLSTD</t>
  </si>
  <si>
    <t>TYP154L4H3PLPRO</t>
  </si>
  <si>
    <t>TYP156L2H1PLSTD</t>
  </si>
  <si>
    <t>TYP156L2H1PLPRO</t>
  </si>
  <si>
    <t>TYP156L2H2PLSTD</t>
  </si>
  <si>
    <t>TYP156L2H2PLPRO</t>
  </si>
  <si>
    <t>TYP157L3H2PLSTD</t>
  </si>
  <si>
    <t>TYP157L3H2PLPRO</t>
  </si>
  <si>
    <t>TYP157L3H3PLSTD</t>
  </si>
  <si>
    <t>TYP157L3H3PLPRO</t>
  </si>
  <si>
    <t>TYP158L4H2PLSTD</t>
  </si>
  <si>
    <t>TYP158L4H2PLPRO</t>
  </si>
  <si>
    <t>TYP158L4H3PLSTD</t>
  </si>
  <si>
    <t>TYP158L4H3PLPRO</t>
  </si>
  <si>
    <t>TYP95L1H1PLSTD</t>
  </si>
  <si>
    <t>TYP95L1H1PLPRO</t>
  </si>
  <si>
    <t>TYP96L2H1PLSTD</t>
  </si>
  <si>
    <t>TYP96L2H1PLPRO</t>
  </si>
  <si>
    <t>TYP97L3H1PLSTD</t>
  </si>
  <si>
    <t>TYP97L3H1PLPRO</t>
  </si>
  <si>
    <t>TYP161L1H1PLSTD</t>
  </si>
  <si>
    <t>TYP161L1H1PLPRO</t>
  </si>
  <si>
    <t>TYP162L2H1PLSTD</t>
  </si>
  <si>
    <t>TYP162L2H1PLPRO</t>
  </si>
  <si>
    <t>TYP163L3H1PLPRO</t>
  </si>
  <si>
    <t>TYP163L3H1PLSTD</t>
  </si>
  <si>
    <t>TYP114L1H1PLPRO</t>
  </si>
  <si>
    <t>TYP115L2H1PLSTD</t>
  </si>
  <si>
    <t>TYP115L2H1PLPRO</t>
  </si>
  <si>
    <t>TYP114L1H2PLPRO</t>
  </si>
  <si>
    <t>TYP115L2H2PLSTD</t>
  </si>
  <si>
    <t>TYP115L2H2PLPRO</t>
  </si>
  <si>
    <t>TYP115L2H3PLPRO</t>
  </si>
  <si>
    <t>TYP116L3H2PLSTD</t>
  </si>
  <si>
    <t>TYP116L3H2PLPRO</t>
  </si>
  <si>
    <t>TYP116L3H3PLSTD</t>
  </si>
  <si>
    <t>TYP116L3H3PLPRO</t>
  </si>
  <si>
    <t>TYP117L4H2PLSTD</t>
  </si>
  <si>
    <t>TYP117L4H2PLPRO</t>
  </si>
  <si>
    <t>TYP142L1H1PLSTD</t>
  </si>
  <si>
    <t>TYP142L1H1PLPRO</t>
  </si>
  <si>
    <t>TYP137L1H1PLSTD</t>
  </si>
  <si>
    <t>TYP137L1H1PLPRO</t>
  </si>
  <si>
    <t>TYP137L1H2PLSTD</t>
  </si>
  <si>
    <t>TYP137L1H2PLPRO</t>
  </si>
  <si>
    <t>TYP138L2H2PLSTD</t>
  </si>
  <si>
    <t>TYP138L2H2PLPRO</t>
  </si>
  <si>
    <t>TYP138L2H3PLSTD</t>
  </si>
  <si>
    <t>TYP138L2H3PLPRO</t>
  </si>
  <si>
    <t>TYP139L3H2PLSTD</t>
  </si>
  <si>
    <t>TYP139L3H2PLPRO</t>
  </si>
  <si>
    <t>TYP139L3H3PLSTD</t>
  </si>
  <si>
    <t>TYP139L3H3PLPRO</t>
  </si>
  <si>
    <t>TYP140L3H2PLSTD</t>
  </si>
  <si>
    <t>TYP140L3H2PLPRO</t>
  </si>
  <si>
    <t>TYP140L3H3PLSTD</t>
  </si>
  <si>
    <t>TYP140L3H3PLPRO</t>
  </si>
  <si>
    <t>TYP141L4H2PLSTD</t>
  </si>
  <si>
    <t>TYP141L4H2PLPRO</t>
  </si>
  <si>
    <t>TYP141L4H3PLSTD</t>
  </si>
  <si>
    <t>TYP141L4H3PLPRO</t>
  </si>
  <si>
    <t>TYP196L1H1PLSTD</t>
  </si>
  <si>
    <t>TYP196L1H1PLPRO</t>
  </si>
  <si>
    <t>TYP197L2H1PLSTD</t>
  </si>
  <si>
    <t>TYP197L2H1PLPRO</t>
  </si>
  <si>
    <t>TYP168L1H1PLSTD</t>
  </si>
  <si>
    <t>TYP168L1H1PLPRO</t>
  </si>
  <si>
    <t>TYP169L2H1PLSTD</t>
  </si>
  <si>
    <t>TYP169L2H1PLPRO</t>
  </si>
  <si>
    <t>TYP166L1H1PLSTD</t>
  </si>
  <si>
    <t>TYP166L1H1PLPRO</t>
  </si>
  <si>
    <t>TYP166L1H2PLPRO</t>
  </si>
  <si>
    <t>TYP167L2H1PLSTD</t>
  </si>
  <si>
    <t>TYP167L2H1PLPRO</t>
  </si>
  <si>
    <t>TYP167L2H2PLSTD</t>
  </si>
  <si>
    <t>TYP167L2H2PLPRO</t>
  </si>
  <si>
    <t>TYP167L2H3PLSTD</t>
  </si>
  <si>
    <t>TYP167L2H3PLPRO</t>
  </si>
  <si>
    <t>TYP128L1H1HASTD</t>
  </si>
  <si>
    <t>TYP128L1H1HAPRO</t>
  </si>
  <si>
    <t>TYP129L1H1HASTD</t>
  </si>
  <si>
    <t>TYP129L1H1HAPRO</t>
  </si>
  <si>
    <t>TYP131L2H1HASTD</t>
  </si>
  <si>
    <t>TYP131L2H1HAPRO</t>
  </si>
  <si>
    <t>TYP173L2H1HASTD</t>
  </si>
  <si>
    <t>TYP173L2H1HAPRO</t>
  </si>
  <si>
    <t>TYP120L1H1HASTD</t>
  </si>
  <si>
    <t>TYP120L1H1HAPRO</t>
  </si>
  <si>
    <t>TYP121L2H1HASTD</t>
  </si>
  <si>
    <t>TYP121L2H1HAPRO</t>
  </si>
  <si>
    <t>TYP120L1H2HASTD</t>
  </si>
  <si>
    <t>TYP120L1H2HAPRO</t>
  </si>
  <si>
    <t>TYP121L2H2HASTD</t>
  </si>
  <si>
    <t>TYP121L2H2HAPRO</t>
  </si>
  <si>
    <t>TYP122L3H2HASTD</t>
  </si>
  <si>
    <t>TYP122L3H2HAPRO</t>
  </si>
  <si>
    <t>TYP123L4H2HASTD</t>
  </si>
  <si>
    <t>TYP123L4H2HAPRO</t>
  </si>
  <si>
    <t>TYP122L3H3HASTD</t>
  </si>
  <si>
    <t>TYP122L3H3HAPRO</t>
  </si>
  <si>
    <t>TYP146L1H1HASTD</t>
  </si>
  <si>
    <t>TYP146L1H1HAPRO</t>
  </si>
  <si>
    <t>TYP134L1H1HASTD</t>
  </si>
  <si>
    <t>TYP134L1H1HAPRO</t>
  </si>
  <si>
    <t>TYP134L1H2HASTD</t>
  </si>
  <si>
    <t>TYP134L1H2HAPRO</t>
  </si>
  <si>
    <t>TYP135L2H1HASTD</t>
  </si>
  <si>
    <t>TYP135L2H1HAPRO</t>
  </si>
  <si>
    <t>TYP164L1H1HASTD</t>
  </si>
  <si>
    <t>TYP164L1H1HAPRO</t>
  </si>
  <si>
    <t>TYP164L1H2HASTD</t>
  </si>
  <si>
    <t>TYP164L1H2HAPRO</t>
  </si>
  <si>
    <t>TYP165L2H1HASTD</t>
  </si>
  <si>
    <t>TYP165L2H1HAPRO</t>
  </si>
  <si>
    <t>TYP165L2H2HASTD</t>
  </si>
  <si>
    <t>TYP122L4H2HASTD</t>
  </si>
  <si>
    <t>TYP122L4H2HAPRO</t>
  </si>
  <si>
    <t>TYP123L5H2HASTD</t>
  </si>
  <si>
    <t>TYP123L5H2HAPRO</t>
  </si>
  <si>
    <t>TYP122L4H3HASTD</t>
  </si>
  <si>
    <t>TYP122L4H3HAPRO</t>
  </si>
  <si>
    <t>TYP160L1H1HASTD</t>
  </si>
  <si>
    <t>TYP160L1H1HAPRO</t>
  </si>
  <si>
    <t>TYP147L1H1HASTD</t>
  </si>
  <si>
    <t>TYP147L1H1HAPRO</t>
  </si>
  <si>
    <t>TYP148L2H1HASTD</t>
  </si>
  <si>
    <t>TYP148L2H1HAPRO</t>
  </si>
  <si>
    <t>TYP144L1H1HASTD</t>
  </si>
  <si>
    <t>TYP144L1H1HAPRO</t>
  </si>
  <si>
    <t>TYP144L1H2HASTD</t>
  </si>
  <si>
    <t>TYP144L1H2HAPRO</t>
  </si>
  <si>
    <t>TYP145L2H1HASTD</t>
  </si>
  <si>
    <t>TYP145L2H1HAPRO</t>
  </si>
  <si>
    <t>TYP145L2H2HASTD</t>
  </si>
  <si>
    <t>TYP145L2H2HAPRO</t>
  </si>
  <si>
    <t>TYP150L2H2HASTD</t>
  </si>
  <si>
    <t>TYP150L2H2HAPRO</t>
  </si>
  <si>
    <t>TYP151L2H2HASTD</t>
  </si>
  <si>
    <t>TYP151L2H2HAPRO</t>
  </si>
  <si>
    <t>TYP152L3H2HASTD</t>
  </si>
  <si>
    <t>TYP152L3H2HAPRO</t>
  </si>
  <si>
    <t>TYP150L2H3HASTD</t>
  </si>
  <si>
    <t>TYP150L2H3HAPRO</t>
  </si>
  <si>
    <t>TYP151L2H3HASTD</t>
  </si>
  <si>
    <t>TYP151L2H3HAPRO</t>
  </si>
  <si>
    <t>TYP153L3H2HASTD</t>
  </si>
  <si>
    <t>TYP153L3H2HAPRO</t>
  </si>
  <si>
    <t>TYP152L3H3HASTD</t>
  </si>
  <si>
    <t>TYP152L3H3HAPRO</t>
  </si>
  <si>
    <t>TYP153L3H3HASTD</t>
  </si>
  <si>
    <t>TYP153L3H3HAPRO</t>
  </si>
  <si>
    <t>TYP154L4H3HASTD</t>
  </si>
  <si>
    <t>TYP154L4H3HAPRO</t>
  </si>
  <si>
    <t>TYP156L2H1HASTD</t>
  </si>
  <si>
    <t>TYP156L2H1HAPRO</t>
  </si>
  <si>
    <t>TYP156L2H2HASTD</t>
  </si>
  <si>
    <t>TYP156L2H2HAPRO</t>
  </si>
  <si>
    <t>TYP157L3H2HASTD</t>
  </si>
  <si>
    <t>TYP157L3H2HAPRO</t>
  </si>
  <si>
    <t>TYP157L3H3HASTD</t>
  </si>
  <si>
    <t>TYP157L3H3HAPRO</t>
  </si>
  <si>
    <t>TYP158L4H2HASTD</t>
  </si>
  <si>
    <t>TYP158L4H2HAPRO</t>
  </si>
  <si>
    <t>TYP158L4H3HASTD</t>
  </si>
  <si>
    <t>TYP158L4H3HAPRO</t>
  </si>
  <si>
    <t>TYP95L1H1HASTD</t>
  </si>
  <si>
    <t>TYP95L1H1HAPRO</t>
  </si>
  <si>
    <t>TYP96L2H1HASTD</t>
  </si>
  <si>
    <t>TYP96L2H1HAPRO</t>
  </si>
  <si>
    <t>TYP97L3H1HASTD</t>
  </si>
  <si>
    <t>TYP97L3H1HAPRO</t>
  </si>
  <si>
    <t>TYP161L1H1HASTD</t>
  </si>
  <si>
    <t>TYP161L1H1HAPRO</t>
  </si>
  <si>
    <t>TYP162L2H1HASTD</t>
  </si>
  <si>
    <t>TYP162L2H1HAPRO</t>
  </si>
  <si>
    <t>TYP163L3H1HASTD</t>
  </si>
  <si>
    <t>TYP163L3H1HAPRO</t>
  </si>
  <si>
    <t>TYP115L2H1HAPRO</t>
  </si>
  <si>
    <t>TYP114L1H2HAPRO</t>
  </si>
  <si>
    <t>TYP115L2H2HASTD</t>
  </si>
  <si>
    <t>TYP115L2H2HAPRO</t>
  </si>
  <si>
    <t>TYP115L2H3HAPRO</t>
  </si>
  <si>
    <t>TYP116L3H2HASTD</t>
  </si>
  <si>
    <t>TYP116L3H2HAPRO</t>
  </si>
  <si>
    <t>TYP116L3H3HAPRO</t>
  </si>
  <si>
    <t>TYP117L4H2HAPRO</t>
  </si>
  <si>
    <t>TYP142L1H1HASTD</t>
  </si>
  <si>
    <t>TYP142L1H1HAPRO</t>
  </si>
  <si>
    <t>TYP137L1H1HASTD</t>
  </si>
  <si>
    <t>TYP137L1H1HAPRO</t>
  </si>
  <si>
    <t>TYP137L1H2HASTD</t>
  </si>
  <si>
    <t>TYP137L1H2HAPRO</t>
  </si>
  <si>
    <t>TYP138L2H2HASTD</t>
  </si>
  <si>
    <t>TYP138L2H2HAPRO</t>
  </si>
  <si>
    <t>TYP138L2H3HASTD</t>
  </si>
  <si>
    <t>TYP138L2H3HAPRO</t>
  </si>
  <si>
    <t>TYP139L3H2HASTD</t>
  </si>
  <si>
    <t>TYP139L3H2HAPRO</t>
  </si>
  <si>
    <t>TYP139L3H3HASTD</t>
  </si>
  <si>
    <t>TYP139L3H3HAPRO</t>
  </si>
  <si>
    <t>TYP140L3H2HASTD</t>
  </si>
  <si>
    <t>TYP140L3H2HAPRO</t>
  </si>
  <si>
    <t>TYP140L3H3HASTD</t>
  </si>
  <si>
    <t>TYP140L3H3HAPRO</t>
  </si>
  <si>
    <t>TYP141L4H2HASTD</t>
  </si>
  <si>
    <t>TYP141L4H2HAPRO</t>
  </si>
  <si>
    <t>TYP141L4H3HASTD</t>
  </si>
  <si>
    <t>TYP141L4H3HAPRO</t>
  </si>
  <si>
    <t>TYP196L1H1HASTD</t>
  </si>
  <si>
    <t>TYP196L1H1HAPRO</t>
  </si>
  <si>
    <t>TYP197L2H1HASTD</t>
  </si>
  <si>
    <t>TYP168L1H1HASTD</t>
  </si>
  <si>
    <t>TYP168L1H1HAPRO</t>
  </si>
  <si>
    <t>TYP169L2H1HAPRO</t>
  </si>
  <si>
    <t>TYP166L1H1HASTD</t>
  </si>
  <si>
    <t>TYP166L1H1HAPRO</t>
  </si>
  <si>
    <t>TYP167L2H1HASTD</t>
  </si>
  <si>
    <t>TYP167L2H1HAPRO</t>
  </si>
  <si>
    <t>TYP167L2H3HAPRO</t>
  </si>
  <si>
    <t>TYP128L1H1PDRSTD</t>
  </si>
  <si>
    <t>TYP128L1H1PDRPRO</t>
  </si>
  <si>
    <t>TYP129L1H1PDRSTD</t>
  </si>
  <si>
    <t>TYP129L1H1PDRPRO</t>
  </si>
  <si>
    <t>TYP131L2H1PDRSTD</t>
  </si>
  <si>
    <t>TYP131L2H1PDRPRO</t>
  </si>
  <si>
    <t>TYP173L2H1PDRSTD</t>
  </si>
  <si>
    <t>TYP173L2H1PDRPRO</t>
  </si>
  <si>
    <t>TYP120L1H1PDRSTD</t>
  </si>
  <si>
    <t>TYP120L1H2PDRPRO</t>
  </si>
  <si>
    <t>TYP121L2H2PDRSTD</t>
  </si>
  <si>
    <t>TYP121L2H2PDRPRO</t>
  </si>
  <si>
    <t>TYP122L3H2PDRPRO</t>
  </si>
  <si>
    <t>TYP123L4H2PDRSTD</t>
  </si>
  <si>
    <t>TYP123L4H3PDRSTD</t>
  </si>
  <si>
    <t>TYP123L4H3PDRPRO</t>
  </si>
  <si>
    <t>TYP146L1H1PDRSTD</t>
  </si>
  <si>
    <t>TYP146L1H1PDRPRO</t>
  </si>
  <si>
    <t>TYP134L1H1PDRSTD</t>
  </si>
  <si>
    <t>TYP134L1H1PDRPRO</t>
  </si>
  <si>
    <t>TYP134L1H2PDRSTD</t>
  </si>
  <si>
    <t>TYP134L1H2PDRPRO</t>
  </si>
  <si>
    <t>TYP135L2H1PDRSTD</t>
  </si>
  <si>
    <t>TYP135L2H1PDRPRO</t>
  </si>
  <si>
    <t>TYP164L1H1PDRSTD</t>
  </si>
  <si>
    <t>TYP164L1H1PDRPRO</t>
  </si>
  <si>
    <t>TYP164L1H2PDRSTD</t>
  </si>
  <si>
    <t>TYP164L1H2PDRPRO</t>
  </si>
  <si>
    <t>TYP165L2H1PDRSTD</t>
  </si>
  <si>
    <t>TYP165L2H1PDRPRO</t>
  </si>
  <si>
    <t>TYP122L4H2PDRPRO</t>
  </si>
  <si>
    <t>TYP123L5H2PDRSTD</t>
  </si>
  <si>
    <t>TYP123L5H3PDRSTD</t>
  </si>
  <si>
    <t>TYP123L5H3PDRPRO</t>
  </si>
  <si>
    <t>TYP147L1H1PDRSTD</t>
  </si>
  <si>
    <t>TYP147L1H1PDRPRO</t>
  </si>
  <si>
    <t>TYP148L2H1PDRSTD</t>
  </si>
  <si>
    <t>TYP148L2H1PDRPRO</t>
  </si>
  <si>
    <t>TYP144L1H1PDRSTD</t>
  </si>
  <si>
    <t>TYP144L1H1PDRPRO</t>
  </si>
  <si>
    <t>TYP144L1H2PDRSTD</t>
  </si>
  <si>
    <t>TYP144L1H2PDRPRO</t>
  </si>
  <si>
    <t>TYP145L2H1PDRSTD</t>
  </si>
  <si>
    <t>TYP145L2H1PDRPRO</t>
  </si>
  <si>
    <t>TYP145L2H2PDRSTD</t>
  </si>
  <si>
    <t>TYP145L2H2PDRPRO</t>
  </si>
  <si>
    <t>TYP150L2H2PDRSTD</t>
  </si>
  <si>
    <t>TYP150L2H2PDRPRO</t>
  </si>
  <si>
    <t>TYP151L2H2PDRSTD</t>
  </si>
  <si>
    <t>TYP151L2H2PDRPRO</t>
  </si>
  <si>
    <t>TYP152L3H2PDRSTD</t>
  </si>
  <si>
    <t>TYP152L3H2PDRPRO</t>
  </si>
  <si>
    <t>TYP150L2H3PDRSTD</t>
  </si>
  <si>
    <t>TYP150L2H3PDRPRO</t>
  </si>
  <si>
    <t>TYP151L2H3PDRSTD</t>
  </si>
  <si>
    <t>TYP151L2H3PDRPRO</t>
  </si>
  <si>
    <t>TYP153L3H2PDRSTD</t>
  </si>
  <si>
    <t>TYP153L3H2PDRPRO</t>
  </si>
  <si>
    <t>TYP152L3H3PDRSTD</t>
  </si>
  <si>
    <t>TYP152L3H3PDRPRO</t>
  </si>
  <si>
    <t>TYP153L3H3PDRSTD</t>
  </si>
  <si>
    <t>TYP153L3H3PDRPRO</t>
  </si>
  <si>
    <t>TYP154L4H3PDRSTD</t>
  </si>
  <si>
    <t>TYP154L4H3PDRPRO</t>
  </si>
  <si>
    <t>TYP156L2H1PDRSTD</t>
  </si>
  <si>
    <t>TYP156L2H1PDRPRO</t>
  </si>
  <si>
    <t>TYP156L2H2PDRSTD</t>
  </si>
  <si>
    <t>TYP156L2H2PDRPRO</t>
  </si>
  <si>
    <t>TYP157L3H2PDRSTD</t>
  </si>
  <si>
    <t>TYP157L3H2PDRPRO</t>
  </si>
  <si>
    <t>TYP157L3H3PDRSTD</t>
  </si>
  <si>
    <t>TYP157L3H3PDRPRO</t>
  </si>
  <si>
    <t>TYP158L4H2PDRSTD</t>
  </si>
  <si>
    <t>TYP158L4H2PDRPRO</t>
  </si>
  <si>
    <t>TYP158L4H3PDRSTD</t>
  </si>
  <si>
    <t>TYP158L4H3PDRPRO</t>
  </si>
  <si>
    <t>TYP95L1H1PDRSTD</t>
  </si>
  <si>
    <t>TYP95L1H1PDRPRO</t>
  </si>
  <si>
    <t>TYP96L2H1PDRSTD</t>
  </si>
  <si>
    <t>TYP96L2H1PDRPRO</t>
  </si>
  <si>
    <t>TYP97L3H1PDRSTD</t>
  </si>
  <si>
    <t>TYP97L3H1PDRPRO</t>
  </si>
  <si>
    <t>TYP161L1H1PDRSTD</t>
  </si>
  <si>
    <t>TYP161L1H1PDRPRO</t>
  </si>
  <si>
    <t>TYP162L2H1PDRSTD</t>
  </si>
  <si>
    <t>TYP162L2H1PDRPRO</t>
  </si>
  <si>
    <t>TYP163L3H1PDRSTD</t>
  </si>
  <si>
    <t>TYP163L3H1PDRPRO</t>
  </si>
  <si>
    <t>TYP114L1H1PDRSTD</t>
  </si>
  <si>
    <t>TYP114L1H1PDRPRO</t>
  </si>
  <si>
    <t>TYP114L1H2PDRPRO</t>
  </si>
  <si>
    <t>TYP115L2H2PDRSTD</t>
  </si>
  <si>
    <t>TYP116L3H2PDRSTD</t>
  </si>
  <si>
    <t>TYP116L3H2PDRPRO</t>
  </si>
  <si>
    <t>TYP116L3H3PDRSTD</t>
  </si>
  <si>
    <t>TYP117L4H2PDRSTD</t>
  </si>
  <si>
    <t>TYP117L4H2PDRPRO</t>
  </si>
  <si>
    <t>TYP117L4H3PDRSTD</t>
  </si>
  <si>
    <t>TYP142L1H1PDRSTD</t>
  </si>
  <si>
    <t>TYP142L1H1PDRPRO</t>
  </si>
  <si>
    <t>TYP137L1H1PDRSTD</t>
  </si>
  <si>
    <t>TYP137L1H1PDRPRO</t>
  </si>
  <si>
    <t>TYP137L1H2PDRSTD</t>
  </si>
  <si>
    <t>TYP137L1H2PDRPRO</t>
  </si>
  <si>
    <t>TYP138L2H2PDRSTD</t>
  </si>
  <si>
    <t>TYP138L2H2PDRPRO</t>
  </si>
  <si>
    <t>TYP138L2H3PDRSTD</t>
  </si>
  <si>
    <t>TYP138L2H3PDRPRO</t>
  </si>
  <si>
    <t>TYP139L3H2PDRSTD</t>
  </si>
  <si>
    <t>TYP139L3H2PDRPRO</t>
  </si>
  <si>
    <t>TYP139L3H3PDRSTD</t>
  </si>
  <si>
    <t>TYP139L3H3PDRPRO</t>
  </si>
  <si>
    <t>TYP140L3H2PDRSTD</t>
  </si>
  <si>
    <t>TYP140L3H2PDRPRO</t>
  </si>
  <si>
    <t>TYP140L3H3PDRSTD</t>
  </si>
  <si>
    <t>TYP140L3H3PDRPRO</t>
  </si>
  <si>
    <t>TYP141L4H2PDRSTD</t>
  </si>
  <si>
    <t>TYP141L4H2PDRPRO</t>
  </si>
  <si>
    <t>TYP141L4H3PDRSTD</t>
  </si>
  <si>
    <t>TYP141L4H3PDRPRO</t>
  </si>
  <si>
    <t>TYP196L1H1PDRPRO</t>
  </si>
  <si>
    <t>TYP197L2H1PDRPRO</t>
  </si>
  <si>
    <t>TYP168L1H1PDRSTD</t>
  </si>
  <si>
    <t>TYP168L1H1PDRPRO</t>
  </si>
  <si>
    <t>TYP166L1H1PDRSTD</t>
  </si>
  <si>
    <t>TYP166L1H1PDRPRO</t>
  </si>
  <si>
    <t>TYP167L2H1PDRPRO</t>
  </si>
  <si>
    <t>TYP128L1H1KITSTD</t>
  </si>
  <si>
    <t>TYP128L1H1KITPRO</t>
  </si>
  <si>
    <t>TYP129L1H1KITSTD</t>
  </si>
  <si>
    <t>TYP129L1H1KITPRO</t>
  </si>
  <si>
    <t>TYP131L2H1KITSTD</t>
  </si>
  <si>
    <t>TYP131L2H1KITPRO</t>
  </si>
  <si>
    <t>TYP173L2H1KITSTD</t>
  </si>
  <si>
    <t>TYP173L2H1KITPRO</t>
  </si>
  <si>
    <t>TYP120L1H1KITSTD</t>
  </si>
  <si>
    <t>TYP120L1H1KITPRO</t>
  </si>
  <si>
    <t>TYP121L2H1KITSTD</t>
  </si>
  <si>
    <t>TYP121L2H1KITPRO</t>
  </si>
  <si>
    <t>TYP120L1H2KITPRO</t>
  </si>
  <si>
    <t>TYP121L2H2KITSTD</t>
  </si>
  <si>
    <t>TYP121L2H2KITPRO</t>
  </si>
  <si>
    <t>TYP122L3H2KITSTD</t>
  </si>
  <si>
    <t>TYP122L3H2KITPRO</t>
  </si>
  <si>
    <t>TYP123L4H2KITSTD</t>
  </si>
  <si>
    <t>TYP122L3H3KITSTD</t>
  </si>
  <si>
    <t>TYP122L3H3KITPRO</t>
  </si>
  <si>
    <t>TYP123L4H3KITSTD</t>
  </si>
  <si>
    <t>TYP123L4H3KITPRO</t>
  </si>
  <si>
    <t>TYP146L1H1KITSTD</t>
  </si>
  <si>
    <t>TYP146L1H1KITPRO</t>
  </si>
  <si>
    <t>TYP134L1H1KITSTD</t>
  </si>
  <si>
    <t>TYP134L1H1KITPRO</t>
  </si>
  <si>
    <t>TYP134L1H2KITSTD</t>
  </si>
  <si>
    <t>TYP134L1H2KITPRO</t>
  </si>
  <si>
    <t>TYP135L2H1KITSTD</t>
  </si>
  <si>
    <t>TYP135L2H1KITPRO</t>
  </si>
  <si>
    <t>TYP164L1H1KITSTD</t>
  </si>
  <si>
    <t>TYP164L1H1KITPRO</t>
  </si>
  <si>
    <t>TYP164L1H2KITSTD</t>
  </si>
  <si>
    <t>TYP164L1H2KITPRO</t>
  </si>
  <si>
    <t>TYP165L2H1KITSTD</t>
  </si>
  <si>
    <t>TYP165L2H1KITPRO</t>
  </si>
  <si>
    <t>TYP165L2H2KITSTD</t>
  </si>
  <si>
    <t>TYP165L2H2KITPRO</t>
  </si>
  <si>
    <t>TYP122L4H2KITSTD</t>
  </si>
  <si>
    <t>TYP122L4H2KITPRO</t>
  </si>
  <si>
    <t>TYP123L5H2KITSTD</t>
  </si>
  <si>
    <t>TYP122L4H3KITSTD</t>
  </si>
  <si>
    <t>TYP122L4H3KITPRO</t>
  </si>
  <si>
    <t>TYP123L5H3KITSTD</t>
  </si>
  <si>
    <t>TYP123L5H3KITPRO</t>
  </si>
  <si>
    <t>TYP160L1H1KITPRO</t>
  </si>
  <si>
    <t>0963 940 569</t>
  </si>
  <si>
    <t>TYP160L1H1KITSTD</t>
  </si>
  <si>
    <t>TYP147L1H1KITSTD</t>
  </si>
  <si>
    <t>TYP147L1H1KITPRO</t>
  </si>
  <si>
    <t>TYP148L2H1KITSTD</t>
  </si>
  <si>
    <t>TYP148L2H1KITPRO</t>
  </si>
  <si>
    <t>TYP144L1H1KITSTD</t>
  </si>
  <si>
    <t>TYP144L1H1KITPRO</t>
  </si>
  <si>
    <t>TYP144L1H2KITSTD</t>
  </si>
  <si>
    <t>TYP144L1H2KITPRO</t>
  </si>
  <si>
    <t>TYP145L2H1KITSTD</t>
  </si>
  <si>
    <t>TYP145L2H1KITPRO</t>
  </si>
  <si>
    <t>TYP145L2H2KITPRO</t>
  </si>
  <si>
    <t>0963 940 990</t>
  </si>
  <si>
    <t>TYP145L2H2KITSTD</t>
  </si>
  <si>
    <t>TYP150L2H2KITSTD</t>
  </si>
  <si>
    <t>TYP150L2H2KITPRO</t>
  </si>
  <si>
    <t>TYP151L2H2KITSTD</t>
  </si>
  <si>
    <t>TYP151L2H2KITPRO</t>
  </si>
  <si>
    <t>TYP152L3H2KITSTD</t>
  </si>
  <si>
    <t>TYP152L3H2KITPRO</t>
  </si>
  <si>
    <t>TYP150L2H3KITSTD</t>
  </si>
  <si>
    <t>TYP150L2H3KITPRO</t>
  </si>
  <si>
    <t>TYP151L2H3KITSTD</t>
  </si>
  <si>
    <t>TYP151L2H3KITPRO</t>
  </si>
  <si>
    <t>TYP153L3H2KITSTD</t>
  </si>
  <si>
    <t>TYP153L3H2KITPRO</t>
  </si>
  <si>
    <t>TYP152L3H3KITSTD</t>
  </si>
  <si>
    <t>TYP152L3H3KITPRO</t>
  </si>
  <si>
    <t>TYP153L3H3KITSTD</t>
  </si>
  <si>
    <t>TYP153L3H3KITPRO</t>
  </si>
  <si>
    <t>TYP154L4H3KITSTD</t>
  </si>
  <si>
    <t>TYP154L4H3KITPRO</t>
  </si>
  <si>
    <t>TYP156L2H1KITSTD</t>
  </si>
  <si>
    <t>TYP156L2H1KITPRO</t>
  </si>
  <si>
    <t>TYP156L2H2KITSTD</t>
  </si>
  <si>
    <t>TYP156L2H2KITPRO</t>
  </si>
  <si>
    <t>TYP157L3H2KITSTD</t>
  </si>
  <si>
    <t>TYP157L3H2KITPRO</t>
  </si>
  <si>
    <t>TYP157L3H3KITSTD</t>
  </si>
  <si>
    <t>TYP157L3H3KITPRO</t>
  </si>
  <si>
    <t>TYP158L4H2KITSTD</t>
  </si>
  <si>
    <t>TYP158L4H2KITPRO</t>
  </si>
  <si>
    <t>TYP158L4H3KITSTD</t>
  </si>
  <si>
    <t>TYP158L4H3KITPRO</t>
  </si>
  <si>
    <t>TYP95L1H1KITSTD</t>
  </si>
  <si>
    <t>TYP95L1H1KITPRO</t>
  </si>
  <si>
    <t>TYP96L2H1KITSTD</t>
  </si>
  <si>
    <t>TYP96L2H1KITPRO</t>
  </si>
  <si>
    <t>TYP97L3H1KITSTD</t>
  </si>
  <si>
    <t>TYP97L3H1KITPRO</t>
  </si>
  <si>
    <t>TYP161L1H1KITSTD</t>
  </si>
  <si>
    <t>TYP161L1H1KITPRO</t>
  </si>
  <si>
    <t>TYP162L2H1KITSTD</t>
  </si>
  <si>
    <t>TYP162L2H1KITPRO</t>
  </si>
  <si>
    <t>TYP163L3H1KITSTD</t>
  </si>
  <si>
    <t>TYP163L3H1KITPRO</t>
  </si>
  <si>
    <t>TYP114L1H1KITSTD</t>
  </si>
  <si>
    <t>TYP115L2H2KITPRO</t>
  </si>
  <si>
    <t>TYP116L3H2KITSTD</t>
  </si>
  <si>
    <t>TYP116L3H2KITPRO</t>
  </si>
  <si>
    <t>TYP116L3H3KITSTD</t>
  </si>
  <si>
    <t>TYP117L4H2KITSTD</t>
  </si>
  <si>
    <t>TYP117L4H3KITSTD</t>
  </si>
  <si>
    <t>TYP142L1H1KITSTD</t>
  </si>
  <si>
    <t>TYP142L1H1KITPRO</t>
  </si>
  <si>
    <t>TYP137L1H1KITSTD</t>
  </si>
  <si>
    <t>TYP137L1H1KITPRO</t>
  </si>
  <si>
    <t>TYP137L1H2KITSTD</t>
  </si>
  <si>
    <t>TYP137L1H2KITPRO</t>
  </si>
  <si>
    <t>TYP138L2H2KITSTD</t>
  </si>
  <si>
    <t>TYP138L2H2KITPRO</t>
  </si>
  <si>
    <t>TYP138L2H3KITSTD</t>
  </si>
  <si>
    <t>TYP138L2H3KITPRO</t>
  </si>
  <si>
    <t>TYP139L3H2KITSTD</t>
  </si>
  <si>
    <t>TYP139L3H2KITPRO</t>
  </si>
  <si>
    <t>TYP139L3H3KITSTD</t>
  </si>
  <si>
    <t>TYP139L3H3KITPRO</t>
  </si>
  <si>
    <t>TYP140L3H2KITSTD</t>
  </si>
  <si>
    <t>TYP140L3H2KITPRO</t>
  </si>
  <si>
    <t>TYP140L3H3KITSTD</t>
  </si>
  <si>
    <t>TYP140L3H3KITPRO</t>
  </si>
  <si>
    <t>TYP141L4H2KITSTD</t>
  </si>
  <si>
    <t>TYP141L4H2KITPRO</t>
  </si>
  <si>
    <t>TYP141L4H3KITSTD</t>
  </si>
  <si>
    <t>TYP141L4H3KITPRO</t>
  </si>
  <si>
    <t>TYP196L1H1KITSTD</t>
  </si>
  <si>
    <t>TYP196L1H1KITPRO</t>
  </si>
  <si>
    <t>TYP197L2H1KITSTD</t>
  </si>
  <si>
    <t>TYP197L2H1KITPRO</t>
  </si>
  <si>
    <t>TYP168L1H1KITSTD</t>
  </si>
  <si>
    <t>TYP168L1H1KITPRO</t>
  </si>
  <si>
    <t>TYP169L2H1KITSTD</t>
  </si>
  <si>
    <t>TYP169L2H1KITPRO</t>
  </si>
  <si>
    <t>TYP166L1H1KITSTD</t>
  </si>
  <si>
    <t>TYP166L1H1KITPRO</t>
  </si>
  <si>
    <t>TYP166L1H2KITSTD</t>
  </si>
  <si>
    <t>TYP166L1H2KITPRO</t>
  </si>
  <si>
    <t>TYP167L2H1KITSTD</t>
  </si>
  <si>
    <t>TYP167L2H1KITPRO</t>
  </si>
  <si>
    <t>TYP167L2H2KITSTD</t>
  </si>
  <si>
    <t>TYP167L2H2KITPRO</t>
  </si>
  <si>
    <t>TYP167L2H3KITSTD</t>
  </si>
  <si>
    <t>TYP167L2H3KITPRO</t>
  </si>
  <si>
    <t>TYP172L1H1PLSTD</t>
  </si>
  <si>
    <t>TYP172L1H1PDRSTD</t>
  </si>
  <si>
    <t>TYP172L1H1HASTD</t>
  </si>
  <si>
    <t>TYP172L1H1KITSTD</t>
  </si>
  <si>
    <t>TYP172L1H1PLPRO</t>
  </si>
  <si>
    <t>TYP172L1H1PDRPRO</t>
  </si>
  <si>
    <t>TYP172L1H1HAPRO</t>
  </si>
  <si>
    <t>TYP172L1H1KITPRO</t>
  </si>
  <si>
    <t>TYP174L3H1PLSTD</t>
  </si>
  <si>
    <t>TYP174L3H1PDRSTD</t>
  </si>
  <si>
    <t>TYP174L3H1HASTD</t>
  </si>
  <si>
    <t>TYP174L3H1KITSTD</t>
  </si>
  <si>
    <t>TYP174L3H1PLPRO</t>
  </si>
  <si>
    <t>TYP174L3H1PDRPRO</t>
  </si>
  <si>
    <t>TYP174L3H1HAPRO</t>
  </si>
  <si>
    <t>TYP174L3H1KITPRO</t>
  </si>
  <si>
    <t>TYP176L3H2PLSTD</t>
  </si>
  <si>
    <t>TYP176L3H2PDRSTD</t>
  </si>
  <si>
    <t>TYP176L3H2HASTD</t>
  </si>
  <si>
    <t>TYP176L3H2KITSTD</t>
  </si>
  <si>
    <t>TYP176L3H2PLPRO</t>
  </si>
  <si>
    <t>TYP176L3H2PDRPRO</t>
  </si>
  <si>
    <t>TYP176L3H2HAPRO</t>
  </si>
  <si>
    <t>TYP176L3H2KITPRO</t>
  </si>
  <si>
    <t>TYP175L3H2PLSTD</t>
  </si>
  <si>
    <t>TYP175L3H2PDRSTD</t>
  </si>
  <si>
    <t>TYP175L3H2HASTD</t>
  </si>
  <si>
    <t>TYP175L3H2KITSTD</t>
  </si>
  <si>
    <t>TYP175L3H2PLPRO</t>
  </si>
  <si>
    <t>TYP175L3H2PDRPRO</t>
  </si>
  <si>
    <t>TYP175L3H2HAPRO</t>
  </si>
  <si>
    <t>TYP175L3H2KITPRO</t>
  </si>
  <si>
    <t>TYP176L3H3PLSTD</t>
  </si>
  <si>
    <t>TYP176L3H3PDRSTD</t>
  </si>
  <si>
    <t>TYP176L3H3HASTD</t>
  </si>
  <si>
    <t>TYP176L3H3KITSTD</t>
  </si>
  <si>
    <t>TYP176L3H3PLPRO</t>
  </si>
  <si>
    <t>TYP176L3H3PDRPRO</t>
  </si>
  <si>
    <t>TYP176L3H3HAPRO</t>
  </si>
  <si>
    <t>TYP176L3H3KITPRO</t>
  </si>
  <si>
    <t>TYP175L3H3PLSTD</t>
  </si>
  <si>
    <t>TYP175L3H3PDRSTD</t>
  </si>
  <si>
    <t>TYP175L3H3HASTD</t>
  </si>
  <si>
    <t>TYP175L3H3KITSTD</t>
  </si>
  <si>
    <t>TYP175L3H3PLPRO</t>
  </si>
  <si>
    <t>TYP175L3H3PDRPRO</t>
  </si>
  <si>
    <t>TYP175L3H3HAPRO</t>
  </si>
  <si>
    <t>TYP175L3H3KITPRO</t>
  </si>
  <si>
    <t>TYP177L4H3PLSTD</t>
  </si>
  <si>
    <t>TYP177L4H3PDRSTD</t>
  </si>
  <si>
    <t>TYP177L4H3HASTD</t>
  </si>
  <si>
    <t>TYP177L4H3KITSTD</t>
  </si>
  <si>
    <t>TYP177L4H3PLPRO</t>
  </si>
  <si>
    <t>TYP177L4H3PDRPRO</t>
  </si>
  <si>
    <t>TYP177L4H3HAPRO</t>
  </si>
  <si>
    <t>TYP177L4H3KITPRO</t>
  </si>
  <si>
    <t>TYP179L4H3PLSTD</t>
  </si>
  <si>
    <t>TYP179L4H3PDRSTD</t>
  </si>
  <si>
    <t>TYP179L4H3HASTD</t>
  </si>
  <si>
    <t>TYP179L4H3KITSTD</t>
  </si>
  <si>
    <t>TYP179L4H3PLPRO</t>
  </si>
  <si>
    <t>TYP179L4H3PDRPRO</t>
  </si>
  <si>
    <t>TYP179L4H3HAPRO</t>
  </si>
  <si>
    <t>TYP179L4H3KITPRO</t>
  </si>
  <si>
    <t>TYP177L4H4PLSTD</t>
  </si>
  <si>
    <t>TYP177L4H4PDRSTD</t>
  </si>
  <si>
    <t>TYP177L4H4HASTD</t>
  </si>
  <si>
    <t>TYP177L4H4KITSTD</t>
  </si>
  <si>
    <t>TYP177L4H4PLPRO</t>
  </si>
  <si>
    <t>TYP177L4H4PDRPRO</t>
  </si>
  <si>
    <t>TYP177L4H4HAPRO</t>
  </si>
  <si>
    <t>TYP177L4H4KITPRO</t>
  </si>
  <si>
    <t>TYP179L4H4PLSTD</t>
  </si>
  <si>
    <t>TYP179L4H4PDRSTD</t>
  </si>
  <si>
    <t>TYP179L4H4HASTD</t>
  </si>
  <si>
    <t>TYP179L4H4KITSTD</t>
  </si>
  <si>
    <t>TYP179L4H4PLPRO</t>
  </si>
  <si>
    <t>TYP179L4H4PDRPRO</t>
  </si>
  <si>
    <t>TYP179L4H4HAPRO</t>
  </si>
  <si>
    <t>TYP179L4H4KITPRO</t>
  </si>
  <si>
    <t>TYP178L5H3PLSTD</t>
  </si>
  <si>
    <t>TYP178L5H3PDRSTD</t>
  </si>
  <si>
    <t>TYP178L5H3HASTD</t>
  </si>
  <si>
    <t>TYP178L5H3KITSTD</t>
  </si>
  <si>
    <t>TYP178L5H3PLPRO</t>
  </si>
  <si>
    <t>TYP178L5H3PDRPRO</t>
  </si>
  <si>
    <t>TYP178L5H3HAPRO</t>
  </si>
  <si>
    <t>TYP178L5H3KITPRO</t>
  </si>
  <si>
    <t>TYP180L5H3PLSTD</t>
  </si>
  <si>
    <t>TYP180L5H3PDRSTD</t>
  </si>
  <si>
    <t>TYP180L5H3HASTD</t>
  </si>
  <si>
    <t>TYP180L5H3KITSTD</t>
  </si>
  <si>
    <t>TYP180L5H3PLPRO</t>
  </si>
  <si>
    <t>TYP180L5H3PDRPRO</t>
  </si>
  <si>
    <t>TYP180L5H3HAPRO</t>
  </si>
  <si>
    <t>TYP180L5H3KITPRO</t>
  </si>
  <si>
    <t>TYP178L5H4PLSTD</t>
  </si>
  <si>
    <t>TYP178L5H4PDRSTD</t>
  </si>
  <si>
    <t>TYP178L5H4HASTD</t>
  </si>
  <si>
    <t>TYP178L5H4KITSTD</t>
  </si>
  <si>
    <t>TYP178L5H4PLPRO</t>
  </si>
  <si>
    <t>TYP178L5H4PDRPRO</t>
  </si>
  <si>
    <t>TYP178L5H4HAPRO</t>
  </si>
  <si>
    <t>TYP178L5H4KITPRO</t>
  </si>
  <si>
    <t>TYP180L5H4PLSTD</t>
  </si>
  <si>
    <t>TYP180L5H4PDRSTD</t>
  </si>
  <si>
    <t>TYP180L5H4HASTD</t>
  </si>
  <si>
    <t>TYP180L5H4KITSTD</t>
  </si>
  <si>
    <t>TYP180L5H4PLPRO</t>
  </si>
  <si>
    <t>TYP180L5H4PDRPRO</t>
  </si>
  <si>
    <t>TYP180L5H4HAPRO</t>
  </si>
  <si>
    <t>TYP180L5H4KITPRO</t>
  </si>
  <si>
    <t>0963 022 030</t>
  </si>
  <si>
    <t>L0H1</t>
  </si>
  <si>
    <t>L0</t>
  </si>
  <si>
    <t>0963 940 701</t>
  </si>
  <si>
    <t>TYP195 L0H1 2013 PLANCHER 9mm</t>
  </si>
  <si>
    <t>TYP195L1H1PLSTD</t>
  </si>
  <si>
    <t>0963 940 697</t>
  </si>
  <si>
    <t>TYP195 L0H1 2013 KIT COMPLET ECO</t>
  </si>
  <si>
    <t>TYP195L0H1KITSTD</t>
  </si>
  <si>
    <t>0963 940 704</t>
  </si>
  <si>
    <t>TYP195 L0H1 2013 KIT COMPLET PRO</t>
  </si>
  <si>
    <t>TYP195L0H1KITPRO</t>
  </si>
  <si>
    <t>Vinyle</t>
  </si>
  <si>
    <t>Trend</t>
  </si>
  <si>
    <t>Raccourci</t>
  </si>
  <si>
    <t>…</t>
  </si>
  <si>
    <t>Référence MAN</t>
  </si>
  <si>
    <t>Prix MAN</t>
  </si>
  <si>
    <t>RM MAX C3</t>
  </si>
  <si>
    <t/>
  </si>
  <si>
    <t>LOTPROMO</t>
  </si>
  <si>
    <t>5988 593 417</t>
  </si>
  <si>
    <t>AOS200-1</t>
  </si>
  <si>
    <t>0963 545 550</t>
  </si>
  <si>
    <t>PAIRE DE RAMPES EN ALU 60-200-1500</t>
  </si>
  <si>
    <t>AOS200-2</t>
  </si>
  <si>
    <t>0963 545 551</t>
  </si>
  <si>
    <t>PAIRE DE RAMPES EN ALU 60-200-2000</t>
  </si>
  <si>
    <t>AOS200-3</t>
  </si>
  <si>
    <t>0963 545 552</t>
  </si>
  <si>
    <t>PAIRE DE RAMPES EN ALU 60-200-2500</t>
  </si>
  <si>
    <t>AOS200-4</t>
  </si>
  <si>
    <t>0963 545 553</t>
  </si>
  <si>
    <t>PAIRE DE RAMPES EN ALU  60-200-3000</t>
  </si>
  <si>
    <t>AOS300-1</t>
  </si>
  <si>
    <t>0963 545 554</t>
  </si>
  <si>
    <t>PAIRE DE RAMPES EN ALU 60-300-1500</t>
  </si>
  <si>
    <t>AOS300-2</t>
  </si>
  <si>
    <t>0963 545 555</t>
  </si>
  <si>
    <t>PAIRE DE RAMPES EN ALU 60-300-2000</t>
  </si>
  <si>
    <t>AOS300-3</t>
  </si>
  <si>
    <t>0963 545 556</t>
  </si>
  <si>
    <t>PAIRE DE RAMPES EN ALU 60-300-2500</t>
  </si>
  <si>
    <t>AOS300-4</t>
  </si>
  <si>
    <t>0963 545 557</t>
  </si>
  <si>
    <t>PAIRE DE RAMPES EN ALU 60-300-3000</t>
  </si>
  <si>
    <t>AOS300-5</t>
  </si>
  <si>
    <t>0963 545 558</t>
  </si>
  <si>
    <t>PAIRE DE RAMPES EN ALU 65-300-1500</t>
  </si>
  <si>
    <t>AOS300-6</t>
  </si>
  <si>
    <t>0963 545 559</t>
  </si>
  <si>
    <t>PAIRE DE RAMPES EN ALU 65-300-2000</t>
  </si>
  <si>
    <t>AOS300-7</t>
  </si>
  <si>
    <t>0963 545 560</t>
  </si>
  <si>
    <t>PAIRE DE RAMPES EN ALU 65-300-2500</t>
  </si>
  <si>
    <t>AOS300-8</t>
  </si>
  <si>
    <t>0963 545 561</t>
  </si>
  <si>
    <t>PAIRE DE RAMPES EN ALU 65-300-3000</t>
  </si>
  <si>
    <t>AOS400-1</t>
  </si>
  <si>
    <t>0963 545 562</t>
  </si>
  <si>
    <t>PAIRE DE RAMPES EN ALU 60-400-1500</t>
  </si>
  <si>
    <t>AOS400-2</t>
  </si>
  <si>
    <t>0963 545 563</t>
  </si>
  <si>
    <t>PAIRE DE RAMPES EN ALU 60-400-2500</t>
  </si>
  <si>
    <t>AOS400-3</t>
  </si>
  <si>
    <t>0963 545 564</t>
  </si>
  <si>
    <t>PAIRE DE RAMPES EN ALU 60-400-3000</t>
  </si>
  <si>
    <t>AOS-F200-1</t>
  </si>
  <si>
    <t>0963 545 565</t>
  </si>
  <si>
    <t>PAIRE RAMPES ALU R 105-200-2045</t>
  </si>
  <si>
    <t>AOS-F200-2</t>
  </si>
  <si>
    <t>0963 545 566</t>
  </si>
  <si>
    <t>PAIRE RAMPES ALU R 105-200-2535</t>
  </si>
  <si>
    <t>AOS-F200-3</t>
  </si>
  <si>
    <t>0963 545 567</t>
  </si>
  <si>
    <t>PAIRE RAMPES ALU R 105-200-3025</t>
  </si>
  <si>
    <t>AOS-F300</t>
  </si>
  <si>
    <t>0963 545 568</t>
  </si>
  <si>
    <t>PAIRE RAMPES ALU R 105-300-3025</t>
  </si>
  <si>
    <t>AOS-F800</t>
  </si>
  <si>
    <t>0963 545 569</t>
  </si>
  <si>
    <t>RAMPE ALU REPLIABLE 105-800-2045</t>
  </si>
  <si>
    <t>ABS01</t>
  </si>
  <si>
    <t>0963 545 570</t>
  </si>
  <si>
    <t>PAIRE DE RAILS DE CHARGEMENT 2000</t>
  </si>
  <si>
    <t>ABS05</t>
  </si>
  <si>
    <t>0963 545 571</t>
  </si>
  <si>
    <t>PAIRE DE RAILS DE CHARGEMENT 1500</t>
  </si>
  <si>
    <t>ABS-F01</t>
  </si>
  <si>
    <t>0963 545 572</t>
  </si>
  <si>
    <t>PAIRE DE RAILS DE CHARGEMENT R 2000</t>
  </si>
  <si>
    <t>ABS-F02</t>
  </si>
  <si>
    <t>0963 545 573</t>
  </si>
  <si>
    <t>PAIRE DE RAILS DE CHARGEMENT R 2500</t>
  </si>
  <si>
    <t>ABS-F03</t>
  </si>
  <si>
    <t>0963 545 574</t>
  </si>
  <si>
    <t>PAIRE DE RAILS DE CHARGEMENT R 3000</t>
  </si>
  <si>
    <t>ZOEMH</t>
  </si>
  <si>
    <t>PION ZOE MH</t>
  </si>
  <si>
    <t>MKS04</t>
  </si>
  <si>
    <t>ARMOIRE MKS04</t>
  </si>
  <si>
    <t>MLA14</t>
  </si>
  <si>
    <t>PLANCHER MLA14</t>
  </si>
  <si>
    <t>MKM106</t>
  </si>
  <si>
    <t>MODULE POUR MALLETTES - MKM106</t>
  </si>
  <si>
    <t>ZF.WU003-9868</t>
  </si>
  <si>
    <t>ZF.WU003-9869</t>
  </si>
  <si>
    <t>ZF.WU003-9878</t>
  </si>
  <si>
    <t>ZF.WU003-9879</t>
  </si>
  <si>
    <t>ZF.WU003-9880</t>
  </si>
  <si>
    <t>ZF.WU003-9881</t>
  </si>
  <si>
    <t>ZF.WU003-9875</t>
  </si>
  <si>
    <t>ZF.WU003-9877</t>
  </si>
  <si>
    <t>ZF.WU003-9874</t>
  </si>
  <si>
    <t>ZF.WU003-9876</t>
  </si>
  <si>
    <t>ZF.WU003-9882</t>
  </si>
  <si>
    <t>ZF.WU003-9847</t>
  </si>
  <si>
    <t>ZF.WU003-9728</t>
  </si>
  <si>
    <t>ZF.WU003-9813</t>
  </si>
  <si>
    <t>ZF.WU003-9773</t>
  </si>
  <si>
    <t>ZF.WU003-9885</t>
  </si>
  <si>
    <t>ZF.WU003-9888</t>
  </si>
  <si>
    <t>ZF.WU003-9887</t>
  </si>
  <si>
    <t>ZF.WU003-9694</t>
  </si>
  <si>
    <t>ZF.WU003-9696</t>
  </si>
  <si>
    <t>ZF.WU003-9693</t>
  </si>
  <si>
    <t>ZF.WU003-9692</t>
  </si>
  <si>
    <t>ZF.WU003-9894</t>
  </si>
  <si>
    <t>ZF.WU003-9895</t>
  </si>
  <si>
    <t>ZF.WU003-9695</t>
  </si>
  <si>
    <t>ZF.WU003-9844</t>
  </si>
  <si>
    <t>ZF.WU003-9764</t>
  </si>
  <si>
    <t>ZF.WU003-9767</t>
  </si>
  <si>
    <t>ZF.WU003-9765</t>
  </si>
  <si>
    <t>ZF.WU003-9768</t>
  </si>
  <si>
    <t>ZF.WU003-9860</t>
  </si>
  <si>
    <t>ZF.WU003-9862</t>
  </si>
  <si>
    <t>ZF.WU003-9861</t>
  </si>
  <si>
    <t>ZF.WU003-9863</t>
  </si>
  <si>
    <t>ZF.WU003-9766</t>
  </si>
  <si>
    <t>ZF.WU003-9681</t>
  </si>
  <si>
    <t>ZF.WU003-9683</t>
  </si>
  <si>
    <t>ZF.WU003-9679</t>
  </si>
  <si>
    <t>ZF.WU003-9680</t>
  </si>
  <si>
    <t>ZF.WU003-9798</t>
  </si>
  <si>
    <t>ZF.WU003-9893</t>
  </si>
  <si>
    <t>ZF.WU003-9892</t>
  </si>
  <si>
    <t>ZF.WU003-9711</t>
  </si>
  <si>
    <t>ZF.WU003-9714</t>
  </si>
  <si>
    <t>ZF.WU003-9709</t>
  </si>
  <si>
    <t>ZF.WU003-9712</t>
  </si>
  <si>
    <t>ZF.WU003-9715</t>
  </si>
  <si>
    <t>ZF.WU003-9713</t>
  </si>
  <si>
    <t>ZF.WU003-9710</t>
  </si>
  <si>
    <t>ZF.WU003-9701</t>
  </si>
  <si>
    <t>ZF.WU003-9702</t>
  </si>
  <si>
    <t>ZF.WU003-9703</t>
  </si>
  <si>
    <t>ZF.WU003-9704</t>
  </si>
  <si>
    <t>ZF.WU003-9676</t>
  </si>
  <si>
    <t>ZF.WU003-9677</t>
  </si>
  <si>
    <t>ZF.WU003-9674</t>
  </si>
  <si>
    <t>ZF.WU003-9675</t>
  </si>
  <si>
    <t>ZF.WU003-9699</t>
  </si>
  <si>
    <t>ZF.WU003-9697</t>
  </si>
  <si>
    <t>ZF.WU003-9698</t>
  </si>
  <si>
    <t>ZF.WU003-9899</t>
  </si>
  <si>
    <t>ZF.WU003-9823</t>
  </si>
  <si>
    <t>ZF.WU003-9824</t>
  </si>
  <si>
    <t>ZF.WU003-9822</t>
  </si>
  <si>
    <t>ZF.WU003-9825</t>
  </si>
  <si>
    <t>ZF.WU003-9810</t>
  </si>
  <si>
    <t>ZF.WU003-9811</t>
  </si>
  <si>
    <t>ZF.WU003-9812</t>
  </si>
  <si>
    <t>ZF.WU003-9809</t>
  </si>
  <si>
    <t>ZF.WU003-9804</t>
  </si>
  <si>
    <t>ZF.WU003-9805</t>
  </si>
  <si>
    <t>ZF.WU003-9806</t>
  </si>
  <si>
    <t>ZF.WU003-9900</t>
  </si>
  <si>
    <t>ZF.WU003-9845</t>
  </si>
  <si>
    <t>ZF.WU003-9791</t>
  </si>
  <si>
    <t>ZF.WU003-9857</t>
  </si>
  <si>
    <t>ZF.WU003-9801</t>
  </si>
  <si>
    <t>ZF.WU003-9792</t>
  </si>
  <si>
    <t>ZF.WU003-9808</t>
  </si>
  <si>
    <t>ZF.WU003-9807</t>
  </si>
  <si>
    <t>ZF.WU003-9819</t>
  </si>
  <si>
    <t>ZF.WU003-9864</t>
  </si>
  <si>
    <t>ZF.WU003-9780</t>
  </si>
  <si>
    <t>ZF.WU003-9781</t>
  </si>
  <si>
    <t>ZF.WU003-9779</t>
  </si>
  <si>
    <t>ZF.WU003-9775</t>
  </si>
  <si>
    <t>ZF.WU003-9776</t>
  </si>
  <si>
    <t>ZF.WU003-9777</t>
  </si>
  <si>
    <t>ZF.WU003-9782</t>
  </si>
  <si>
    <t>ZF.WU003-9783</t>
  </si>
  <si>
    <t>ZF.WU003-9832</t>
  </si>
  <si>
    <t>ZF.WU003-9833</t>
  </si>
  <si>
    <t>ZF.WU003-9748</t>
  </si>
  <si>
    <t>ZF.WU003-9749</t>
  </si>
  <si>
    <t>ZF.WU003-9838</t>
  </si>
  <si>
    <t>ZF.WU003-9846</t>
  </si>
  <si>
    <t>ZF.WU003-9871</t>
  </si>
  <si>
    <t>ZF.WU003-9872</t>
  </si>
  <si>
    <t>ZF.WU003-9589</t>
  </si>
  <si>
    <t>ZF.WU003-9799</t>
  </si>
  <si>
    <t>ZF.WU003-9898</t>
  </si>
  <si>
    <t>ZF.WU003-9820</t>
  </si>
  <si>
    <t>ZF.WU003-9789</t>
  </si>
  <si>
    <t>ZF.WU003-9856</t>
  </si>
  <si>
    <t>ZF.WU003-9830</t>
  </si>
  <si>
    <t>ZF.WU003-9890</t>
  </si>
  <si>
    <t>ZF.WU003-9886</t>
  </si>
  <si>
    <t>ZF.WU003-9889</t>
  </si>
  <si>
    <t>ZF.WU003-9788</t>
  </si>
  <si>
    <t>ZF.WU003-9787</t>
  </si>
  <si>
    <t>ZF.WU003-9790</t>
  </si>
  <si>
    <t>ZF.WU003-9852</t>
  </si>
  <si>
    <t>ZF.WU003-9682</t>
  </si>
  <si>
    <t>ZF.WU003-9817</t>
  </si>
  <si>
    <t>ZF.WU003-9818</t>
  </si>
  <si>
    <t>ZF.WU003-3981</t>
  </si>
  <si>
    <t>ZF.WU003-9770</t>
  </si>
  <si>
    <t>ZF.WU003-9744</t>
  </si>
  <si>
    <t>ZF.WU003-4401</t>
  </si>
  <si>
    <t>ZF.WU003-9778</t>
  </si>
  <si>
    <t>ZF.WU003-9725</t>
  </si>
  <si>
    <t>ZF.WU003-9727</t>
  </si>
  <si>
    <t>ZF.WU003-9726</t>
  </si>
  <si>
    <t>ZF.WU003-9848</t>
  </si>
  <si>
    <t>ZF.WU003-9746</t>
  </si>
  <si>
    <t>ZF.WU003-9771</t>
  </si>
  <si>
    <t>ZF.WU003-9834</t>
  </si>
  <si>
    <t>ZF.WU003-9831</t>
  </si>
  <si>
    <t>ZF.WU003-9859</t>
  </si>
  <si>
    <t>ZF.WU003-9761</t>
  </si>
  <si>
    <t>ZF.WU003-3982</t>
  </si>
  <si>
    <t>ZF.WU003-9769</t>
  </si>
  <si>
    <t>ZF.WU003-9734</t>
  </si>
  <si>
    <t>ZF.WU003-9735</t>
  </si>
  <si>
    <t>ZF.WU003-9795</t>
  </si>
  <si>
    <t>ZF.WU003-9797</t>
  </si>
  <si>
    <t>ZF.WU003-9796</t>
  </si>
  <si>
    <t>ZF.WU003-9794</t>
  </si>
  <si>
    <t>ZF.WU003-9793</t>
  </si>
  <si>
    <t>ZF.WU003-9843</t>
  </si>
  <si>
    <t>ZF.WU003-9858</t>
  </si>
  <si>
    <t>ZF.WU003-9803</t>
  </si>
  <si>
    <t>ZF.WU003-9743</t>
  </si>
  <si>
    <t>ZF.WU003-9745</t>
  </si>
  <si>
    <t>ZF.WU003-9747</t>
  </si>
  <si>
    <t>ZF.WU003-9739</t>
  </si>
  <si>
    <t>ZF.WU003-9742</t>
  </si>
  <si>
    <t>ZF.WU003-9763</t>
  </si>
  <si>
    <t>ZF.WU003-9758</t>
  </si>
  <si>
    <t>ZF.WU003-9741</t>
  </si>
  <si>
    <t>ZF.WU003-9760</t>
  </si>
  <si>
    <t>ZF.WU003-9784</t>
  </si>
  <si>
    <t>ZF.WU003-9785</t>
  </si>
  <si>
    <t>ZF.WU003-9738</t>
  </si>
  <si>
    <t>ZF.WU003-9740</t>
  </si>
  <si>
    <t>ZF.WU003-9736</t>
  </si>
  <si>
    <t>ZF.WU003-4137</t>
  </si>
  <si>
    <t>ZF.WU003-9884</t>
  </si>
  <si>
    <t>ZF.WU003-9720</t>
  </si>
  <si>
    <t>ZF.WU003-9721</t>
  </si>
  <si>
    <t>ZF.WU003-9722</t>
  </si>
  <si>
    <t>ZF.WU003-9716</t>
  </si>
  <si>
    <t>ZF.WU003-9719</t>
  </si>
  <si>
    <t>ZF.WU003-9717</t>
  </si>
  <si>
    <t>ZF.WU003-9718</t>
  </si>
  <si>
    <t>ZF.WU003-9705</t>
  </si>
  <si>
    <t>ZF.WU003-9708</t>
  </si>
  <si>
    <t>ZF.WU003-9706</t>
  </si>
  <si>
    <t>ZF.WU003-9707</t>
  </si>
  <si>
    <t>ZF.WU003-9883</t>
  </si>
  <si>
    <t>ZF.WU003-9850</t>
  </si>
  <si>
    <t>ZF.WU003-9816</t>
  </si>
  <si>
    <t>ZF.WU003-9733</t>
  </si>
  <si>
    <t>ZF.WU003-9737</t>
  </si>
  <si>
    <t>ZF.WU003-9854</t>
  </si>
  <si>
    <t>ZF.WU003-9853</t>
  </si>
  <si>
    <t>ZF.WU003-9855</t>
  </si>
  <si>
    <t>ZF.WU003-9802</t>
  </si>
  <si>
    <t>ZF.WU003-9814</t>
  </si>
  <si>
    <t>ZF.WU003-9759</t>
  </si>
  <si>
    <t>ZF.WU003-9762</t>
  </si>
  <si>
    <t>ZF.WU003-9753</t>
  </si>
  <si>
    <t>ZF.WU003-9757</t>
  </si>
  <si>
    <t>ZF.WU003-9839</t>
  </si>
  <si>
    <t>ZF.WU003-9625</t>
  </si>
  <si>
    <t>ZF.WU003-9621</t>
  </si>
  <si>
    <t>ZF.WU003-9622</t>
  </si>
  <si>
    <t>ZF.WU003-9623</t>
  </si>
  <si>
    <t>ZF.WU003-9626</t>
  </si>
  <si>
    <t>ZF.WU003-9627</t>
  </si>
  <si>
    <t>ZF.WU003-9628</t>
  </si>
  <si>
    <t>ZF.WU003-9629</t>
  </si>
  <si>
    <t>ZF.WU003-9630</t>
  </si>
  <si>
    <t>ZF.WU003-9631</t>
  </si>
  <si>
    <t>ZF.WU003-9632</t>
  </si>
  <si>
    <t>ZF.WU003-9633</t>
  </si>
  <si>
    <t>ZF.WU003-9634</t>
  </si>
  <si>
    <t>ZF.WU003-9635</t>
  </si>
  <si>
    <t>ZF.WU003-9636</t>
  </si>
  <si>
    <t>ZF.WU003-9637</t>
  </si>
  <si>
    <t>ZF.WU003-9638</t>
  </si>
  <si>
    <t>ZF.WU003-9639</t>
  </si>
  <si>
    <t>ZF.WU003-9640</t>
  </si>
  <si>
    <t>ZF.WU003-9641</t>
  </si>
  <si>
    <t>ZF.WU003-9642</t>
  </si>
  <si>
    <t>ZF.WU003-9643</t>
  </si>
  <si>
    <t>ZF.WU003-9644</t>
  </si>
  <si>
    <t>ZF.WU003-9645</t>
  </si>
  <si>
    <t>ZF.WU003-9646</t>
  </si>
  <si>
    <t>ZF.WU003-9647</t>
  </si>
  <si>
    <t>ZF.WU003-9648</t>
  </si>
  <si>
    <t>ZF.WU003-9649</t>
  </si>
  <si>
    <t>ZF.WU003-9650</t>
  </si>
  <si>
    <t>ZF.WU003-9651</t>
  </si>
  <si>
    <t>ZF.WU003-9652</t>
  </si>
  <si>
    <t>ZF.WU003-9653</t>
  </si>
  <si>
    <t>ZF.WU003-9654</t>
  </si>
  <si>
    <t>ZF.WU003-9655</t>
  </si>
  <si>
    <t>ZF.WU003-9656</t>
  </si>
  <si>
    <t>ZF.WU003-9657</t>
  </si>
  <si>
    <t>ZF.WU003-9658</t>
  </si>
  <si>
    <t>ZF.WU003-9659</t>
  </si>
  <si>
    <t>ZF.WU003-9660</t>
  </si>
  <si>
    <t>ZF.WU003-9661</t>
  </si>
  <si>
    <t>ZF.WU003-9662</t>
  </si>
  <si>
    <t>ZF.WU003-9663</t>
  </si>
  <si>
    <t>ZF.WU003-9664</t>
  </si>
  <si>
    <t>ZF.WU003-9665</t>
  </si>
  <si>
    <t>ZF.WU003-9624</t>
  </si>
  <si>
    <t>ZF.WU003-9666</t>
  </si>
  <si>
    <t>ZF.WU003-9667</t>
  </si>
  <si>
    <t>ZF.WU003-9668</t>
  </si>
  <si>
    <t>ZF.WU003-9669</t>
  </si>
  <si>
    <t>ZF.WU003-9670</t>
  </si>
  <si>
    <t>ZF.WU003-9671</t>
  </si>
  <si>
    <t>ZF.WU003-9672</t>
  </si>
  <si>
    <t>ZF.WU003-9673</t>
  </si>
  <si>
    <t>ZF.WU003-9896</t>
  </si>
  <si>
    <t>ZF.WU003-9897</t>
  </si>
  <si>
    <t>ZF.WU003-9866</t>
  </si>
  <si>
    <t>ZF.WU003-9867</t>
  </si>
  <si>
    <t>ZF.WU003-9865</t>
  </si>
  <si>
    <t>ZF.WU003-9891</t>
  </si>
  <si>
    <t>ZF.WU003-9752</t>
  </si>
  <si>
    <t>ZF.WU003-9849</t>
  </si>
  <si>
    <t>ZF.WU003-9750</t>
  </si>
  <si>
    <t>ZF.WU003-9751</t>
  </si>
  <si>
    <t>ZF.WU003-9755</t>
  </si>
  <si>
    <t>ZF.WU003-9756</t>
  </si>
  <si>
    <t>ZF.WU003-9754</t>
  </si>
  <si>
    <t>ZF.WU003-9582</t>
  </si>
  <si>
    <t>ZF.WU003-9585</t>
  </si>
  <si>
    <t>ZF.WU003-9586</t>
  </si>
  <si>
    <t>ZF.WU003-9588</t>
  </si>
  <si>
    <t>ZF.WU003-9581</t>
  </si>
  <si>
    <t>ZF.WU003-9587</t>
  </si>
  <si>
    <t>ZF.WU003-9584</t>
  </si>
  <si>
    <t>ZF.WU003-9774</t>
  </si>
  <si>
    <t>ZF.WU003-9815</t>
  </si>
  <si>
    <t>ZF.WU003-9786</t>
  </si>
  <si>
    <t>ZF.WU003-9772</t>
  </si>
  <si>
    <t>ZF.WU003-9800</t>
  </si>
  <si>
    <t>ZF.WU003-9688</t>
  </si>
  <si>
    <t>ZF.WU003-9689</t>
  </si>
  <si>
    <t>ZF.WU003-9690</t>
  </si>
  <si>
    <t>ZF.WU003-9691</t>
  </si>
  <si>
    <t>CITAN Court</t>
  </si>
  <si>
    <t>CITAN Long</t>
  </si>
  <si>
    <t>CITAN Extra Long</t>
  </si>
  <si>
    <t>VITO Court</t>
  </si>
  <si>
    <t>VITO Long</t>
  </si>
  <si>
    <t>VITO Extra Long</t>
  </si>
  <si>
    <t>SPRINTER Court</t>
  </si>
  <si>
    <t>SPRINTER Moyen</t>
  </si>
  <si>
    <t>SPRINTER Long</t>
  </si>
  <si>
    <t>SPRINTER Extra Long</t>
  </si>
  <si>
    <t>NV 200</t>
  </si>
  <si>
    <t>NV 300 L1H1</t>
  </si>
  <si>
    <t>NV 300 L1H2</t>
  </si>
  <si>
    <t>ZF.WU004-1491</t>
  </si>
  <si>
    <t>ZF.WU004-1492</t>
  </si>
  <si>
    <t>ZF.WU004-1493</t>
  </si>
  <si>
    <t>ZF.WU004-1494</t>
  </si>
  <si>
    <t>ZF.WU004-1495</t>
  </si>
  <si>
    <t>ZF.WU004-1496</t>
  </si>
  <si>
    <t>ZF.WU004-1497</t>
  </si>
  <si>
    <t>ZF.WU004-1498</t>
  </si>
  <si>
    <t>ZF.WU004-1444</t>
  </si>
  <si>
    <t>ZF.WU004-1445</t>
  </si>
  <si>
    <t>ZF.WU004-1411</t>
  </si>
  <si>
    <t>ZF.WU004-1446</t>
  </si>
  <si>
    <t>ZF.WU004-1410</t>
  </si>
  <si>
    <t>ZF.WU004-1412</t>
  </si>
  <si>
    <t>ZF.WU004-1447</t>
  </si>
  <si>
    <t>ZF.WU004-1448</t>
  </si>
  <si>
    <t>ZF.WU004-1439</t>
  </si>
  <si>
    <t>ZF.WU004-1443</t>
  </si>
  <si>
    <t>ZF.WU004-1441</t>
  </si>
  <si>
    <t>ZF.WU004-1449</t>
  </si>
  <si>
    <t>ZF.WU004-1438</t>
  </si>
  <si>
    <t>ZF.WU004-1442</t>
  </si>
  <si>
    <t>ZF.WU004-1440</t>
  </si>
  <si>
    <t>ZF.WU004-1450</t>
  </si>
  <si>
    <t>ZF.WU004-1485</t>
  </si>
  <si>
    <t>ZF.WU004-1490</t>
  </si>
  <si>
    <t>ZF.WU004-1488</t>
  </si>
  <si>
    <t>ZF.WU004-1499</t>
  </si>
  <si>
    <t>ZF.WU004-1487</t>
  </si>
  <si>
    <t>ZF.WU004-1489</t>
  </si>
  <si>
    <t>ZF.WU004-1486</t>
  </si>
  <si>
    <t>ZF.WU004-1500</t>
  </si>
  <si>
    <t>ZF.WU004-1501</t>
  </si>
  <si>
    <t>ZF.WU004-1502</t>
  </si>
  <si>
    <t>ZF.WU004-1503</t>
  </si>
  <si>
    <t>ZF.WU004-1504</t>
  </si>
  <si>
    <t>ZF.WU004-1505</t>
  </si>
  <si>
    <t>ZF.WU004-1506</t>
  </si>
  <si>
    <t>ZF.WU004-1507</t>
  </si>
  <si>
    <t>ZF.WU004-1508</t>
  </si>
  <si>
    <t>ZF.WU004-1509</t>
  </si>
  <si>
    <t>ZF.WU004-1510</t>
  </si>
  <si>
    <t>ZF.WU004-1511</t>
  </si>
  <si>
    <t>ZF.WU004-1512</t>
  </si>
  <si>
    <t>ZF.WU004-1513</t>
  </si>
  <si>
    <t>ZF.WU004-1514</t>
  </si>
  <si>
    <t>ZF.WU004-1515</t>
  </si>
  <si>
    <t>ZF.WU004-1516</t>
  </si>
  <si>
    <t>MAN TGE Standard</t>
  </si>
  <si>
    <t>MAN TGE Long</t>
  </si>
  <si>
    <t>MAN TGE Extra Long</t>
  </si>
  <si>
    <t>L5H4</t>
  </si>
  <si>
    <t>17.5</t>
  </si>
  <si>
    <t>MLBR12</t>
  </si>
  <si>
    <t>MLBR13</t>
  </si>
  <si>
    <t>0963 548 713</t>
  </si>
  <si>
    <t>ETAGERE 5 BACS PLASTIQUE MLBR13</t>
  </si>
  <si>
    <t>KH1</t>
  </si>
  <si>
    <t>SUPPORT POUR CARTOUCHES</t>
  </si>
  <si>
    <t>MKS12</t>
  </si>
  <si>
    <t>ARMOIRE MKS12</t>
  </si>
  <si>
    <t>MKS13</t>
  </si>
  <si>
    <t>ARMOIRE MKS13</t>
  </si>
  <si>
    <t>0963 548 712</t>
  </si>
  <si>
    <t>ETAGERE AVEC BAC PLASTIQUE MLBR12</t>
  </si>
  <si>
    <t>KG17</t>
  </si>
  <si>
    <t>13,5kg</t>
  </si>
  <si>
    <t>KG18</t>
  </si>
  <si>
    <t>0963 80  753</t>
  </si>
  <si>
    <t>0963 80  825</t>
  </si>
  <si>
    <t>0963 41  042</t>
  </si>
  <si>
    <t>0963 41  043</t>
  </si>
  <si>
    <t>0963 41  051</t>
  </si>
  <si>
    <t>0963 41  052</t>
  </si>
  <si>
    <t>0963 41  053</t>
  </si>
  <si>
    <t>0963 41  055</t>
  </si>
  <si>
    <t>0963 41  056</t>
  </si>
  <si>
    <t>0963 41  058</t>
  </si>
  <si>
    <t>0963 41  059</t>
  </si>
  <si>
    <t>0963 41  074</t>
  </si>
  <si>
    <t>0963 41  075</t>
  </si>
  <si>
    <t>0963 41  076</t>
  </si>
  <si>
    <t>0963 41  682</t>
  </si>
  <si>
    <t>0963 80  286</t>
  </si>
  <si>
    <t>0963 80  528</t>
  </si>
  <si>
    <t>0963 80  529</t>
  </si>
  <si>
    <t>0963 80  531</t>
  </si>
  <si>
    <t>0963 80  535</t>
  </si>
  <si>
    <t>0963 80  536</t>
  </si>
  <si>
    <t>0963 80  539</t>
  </si>
  <si>
    <t>0963 80  563</t>
  </si>
  <si>
    <t>0963 80  564</t>
  </si>
  <si>
    <t>0963 80  570</t>
  </si>
  <si>
    <t>0963 80  571</t>
  </si>
  <si>
    <t>0963 80  572</t>
  </si>
  <si>
    <t>0963 80  573</t>
  </si>
  <si>
    <t>0963 80  574</t>
  </si>
  <si>
    <t>0963 80  575</t>
  </si>
  <si>
    <t>0963 80  576</t>
  </si>
  <si>
    <t>0963 80  577</t>
  </si>
  <si>
    <t>0963 80  578</t>
  </si>
  <si>
    <t>0963 80  580</t>
  </si>
  <si>
    <t>0963 80  581</t>
  </si>
  <si>
    <t>0963 80  584</t>
  </si>
  <si>
    <t>0963 80  585</t>
  </si>
  <si>
    <t>0963 80  586</t>
  </si>
  <si>
    <t>0963 80  662</t>
  </si>
  <si>
    <t>0963 80  778</t>
  </si>
  <si>
    <t>0963 80  779</t>
  </si>
  <si>
    <t>0963 80  944</t>
  </si>
  <si>
    <t>0963 82  514</t>
  </si>
  <si>
    <t>0963 82  522</t>
  </si>
  <si>
    <t>0963 82  532</t>
  </si>
  <si>
    <t>0963 80  961</t>
  </si>
  <si>
    <t>0963 80  010</t>
  </si>
  <si>
    <t>0963 89  023</t>
  </si>
  <si>
    <t>0963 89  024</t>
  </si>
  <si>
    <t>0963 80  729</t>
  </si>
  <si>
    <t>0963 80  770</t>
  </si>
  <si>
    <t>0963 80  771</t>
  </si>
  <si>
    <t>0963 80  772</t>
  </si>
  <si>
    <t>0963 80  773</t>
  </si>
  <si>
    <t>0963 80  774</t>
  </si>
  <si>
    <t>0963 80  290</t>
  </si>
  <si>
    <t>0963 99  002</t>
  </si>
  <si>
    <t>0963 99  009</t>
  </si>
  <si>
    <t>0963 99  006</t>
  </si>
  <si>
    <t>0963 72  203</t>
  </si>
  <si>
    <t>0963 72  205</t>
  </si>
  <si>
    <t>0963 72  202</t>
  </si>
  <si>
    <t>0963 72  201</t>
  </si>
  <si>
    <t>0963 99  047</t>
  </si>
  <si>
    <t>0963 99  048</t>
  </si>
  <si>
    <t>0963 72  204</t>
  </si>
  <si>
    <t>0963 80  955</t>
  </si>
  <si>
    <t>0963 99  281</t>
  </si>
  <si>
    <t>0963 80  268</t>
  </si>
  <si>
    <t>0963 80  273</t>
  </si>
  <si>
    <t>0963 80  269</t>
  </si>
  <si>
    <t>0963 80  274</t>
  </si>
  <si>
    <t>0963 80  993</t>
  </si>
  <si>
    <t>0963 80  995</t>
  </si>
  <si>
    <t>0963 80  994</t>
  </si>
  <si>
    <t>0963 80  996</t>
  </si>
  <si>
    <t>0963 80  272</t>
  </si>
  <si>
    <t>0963 80  414</t>
  </si>
  <si>
    <t>0963 99  046</t>
  </si>
  <si>
    <t>0963 99  045</t>
  </si>
  <si>
    <t>0963 77  503</t>
  </si>
  <si>
    <t>0963 77  603</t>
  </si>
  <si>
    <t>0963 77  501</t>
  </si>
  <si>
    <t>0963 77  504</t>
  </si>
  <si>
    <t>0963 77  604</t>
  </si>
  <si>
    <t>0963 77  602</t>
  </si>
  <si>
    <t>0963 77  502</t>
  </si>
  <si>
    <t>0963 74  001</t>
  </si>
  <si>
    <t>0963 74  002</t>
  </si>
  <si>
    <t>0963 74  003</t>
  </si>
  <si>
    <t>0963 74  004</t>
  </si>
  <si>
    <t>0963 72  225</t>
  </si>
  <si>
    <t>0963 72  223</t>
  </si>
  <si>
    <t>0963 72  224</t>
  </si>
  <si>
    <t>0963 99  073</t>
  </si>
  <si>
    <t>0963 80  907</t>
  </si>
  <si>
    <t>0963 80  908</t>
  </si>
  <si>
    <t>0963 80  905</t>
  </si>
  <si>
    <t>0963 80  909</t>
  </si>
  <si>
    <t>0963 80  775</t>
  </si>
  <si>
    <t>0963 80  776</t>
  </si>
  <si>
    <t>0963 80  777</t>
  </si>
  <si>
    <t>0963 80  706</t>
  </si>
  <si>
    <t>0963 80  707</t>
  </si>
  <si>
    <t>0963 80  708</t>
  </si>
  <si>
    <t>0963 80  562</t>
  </si>
  <si>
    <t>0963 80  553</t>
  </si>
  <si>
    <t>0963 80  554</t>
  </si>
  <si>
    <t>0963 80  555</t>
  </si>
  <si>
    <t>0963 99  074</t>
  </si>
  <si>
    <t>0963 80  956</t>
  </si>
  <si>
    <t>0963 80  391</t>
  </si>
  <si>
    <t>0963 65  246</t>
  </si>
  <si>
    <t>0963 65  247</t>
  </si>
  <si>
    <t>0963 65  242</t>
  </si>
  <si>
    <t>0963 65  243</t>
  </si>
  <si>
    <t>0963 65  244</t>
  </si>
  <si>
    <t>0963 65  245</t>
  </si>
  <si>
    <t>0963 65  248</t>
  </si>
  <si>
    <t>0963 65  249</t>
  </si>
  <si>
    <t>0963 65  240</t>
  </si>
  <si>
    <t>0963 65  241</t>
  </si>
  <si>
    <t>0963 80  986</t>
  </si>
  <si>
    <t>0963 80  506</t>
  </si>
  <si>
    <t>0963 80  405</t>
  </si>
  <si>
    <t>0963 80  760</t>
  </si>
  <si>
    <t>0963 80  557</t>
  </si>
  <si>
    <t>0963 80  556</t>
  </si>
  <si>
    <t>0963 80  900</t>
  </si>
  <si>
    <t>0963 80  997</t>
  </si>
  <si>
    <t>0963 80  316</t>
  </si>
  <si>
    <t>0963 80  317</t>
  </si>
  <si>
    <t>0963 80  315</t>
  </si>
  <si>
    <t>0963 80  301</t>
  </si>
  <si>
    <t>0963 80  302</t>
  </si>
  <si>
    <t>0963 80  303</t>
  </si>
  <si>
    <t>0963 80  318</t>
  </si>
  <si>
    <t>0963 80  319</t>
  </si>
  <si>
    <t>0963 80  917</t>
  </si>
  <si>
    <t>0963 80  918</t>
  </si>
  <si>
    <t>0963 80  220</t>
  </si>
  <si>
    <t>0963 80  221</t>
  </si>
  <si>
    <t>0963 80  893</t>
  </si>
  <si>
    <t>0963 80  923</t>
  </si>
  <si>
    <t>0963 80  959</t>
  </si>
  <si>
    <t>0963 85  200</t>
  </si>
  <si>
    <t>0963 85  210</t>
  </si>
  <si>
    <t>0963 80  502</t>
  </si>
  <si>
    <t>0963 99  072</t>
  </si>
  <si>
    <t>0963 80  901</t>
  </si>
  <si>
    <t>0963 80  332</t>
  </si>
  <si>
    <t>0963 80  985</t>
  </si>
  <si>
    <t>0963 80  915</t>
  </si>
  <si>
    <t>0963 99  029</t>
  </si>
  <si>
    <t>0963 99  005</t>
  </si>
  <si>
    <t>0963 99  011</t>
  </si>
  <si>
    <t>0963 80  331</t>
  </si>
  <si>
    <t>0963 80  330</t>
  </si>
  <si>
    <t>0963 80  333</t>
  </si>
  <si>
    <t>0963 60  802</t>
  </si>
  <si>
    <t>0963 60  803</t>
  </si>
  <si>
    <t>0963 60  804</t>
  </si>
  <si>
    <t>0963 60  805</t>
  </si>
  <si>
    <t>0963 60  806</t>
  </si>
  <si>
    <t>0963 60  807</t>
  </si>
  <si>
    <t>0963 60  808</t>
  </si>
  <si>
    <t>0963 60  809</t>
  </si>
  <si>
    <t>0963 60  810</t>
  </si>
  <si>
    <t>0963 60  812</t>
  </si>
  <si>
    <t>0963 60  813</t>
  </si>
  <si>
    <t>0963 60  814</t>
  </si>
  <si>
    <t>0963 60  815</t>
  </si>
  <si>
    <t>0963 60  816</t>
  </si>
  <si>
    <t>0963 60  817</t>
  </si>
  <si>
    <t>0963 60  818</t>
  </si>
  <si>
    <t>0963 60  819</t>
  </si>
  <si>
    <t>0963 60  820</t>
  </si>
  <si>
    <t>0963 60  801</t>
  </si>
  <si>
    <t>0963 60  811</t>
  </si>
  <si>
    <t>0963 80  311</t>
  </si>
  <si>
    <t>0963 80  976</t>
  </si>
  <si>
    <t>0963 80  890</t>
  </si>
  <si>
    <t>0963 80  891</t>
  </si>
  <si>
    <t>0963 80  281</t>
  </si>
  <si>
    <t>0963 80  282</t>
  </si>
  <si>
    <t>0963 80  214</t>
  </si>
  <si>
    <t>0963 80  212</t>
  </si>
  <si>
    <t>0963 80  312</t>
  </si>
  <si>
    <t>0963 80  006</t>
  </si>
  <si>
    <t>0963 80  008</t>
  </si>
  <si>
    <t>0963 80  007</t>
  </si>
  <si>
    <t>0963 80  962</t>
  </si>
  <si>
    <t>0963 80  216</t>
  </si>
  <si>
    <t>0963 75  401</t>
  </si>
  <si>
    <t>0963 75  402</t>
  </si>
  <si>
    <t>0963 80  284</t>
  </si>
  <si>
    <t>0963 80  919</t>
  </si>
  <si>
    <t>0963 80  916</t>
  </si>
  <si>
    <t>0963 80  992</t>
  </si>
  <si>
    <t>0963 80  243</t>
  </si>
  <si>
    <t>0963 80  245</t>
  </si>
  <si>
    <t>0963 80  250</t>
  </si>
  <si>
    <t>0963 80  276</t>
  </si>
  <si>
    <t>0963 80  275</t>
  </si>
  <si>
    <t>0963 80  246</t>
  </si>
  <si>
    <t>0963 80  247</t>
  </si>
  <si>
    <t>0963 80  266</t>
  </si>
  <si>
    <t>0963 80  267</t>
  </si>
  <si>
    <t>0963 80  265</t>
  </si>
  <si>
    <t>0963 80  251</t>
  </si>
  <si>
    <t>0963 80  252</t>
  </si>
  <si>
    <t>0963 80  256</t>
  </si>
  <si>
    <t>0963 80  257</t>
  </si>
  <si>
    <t>0963 80  255</t>
  </si>
  <si>
    <t>0963 80  294</t>
  </si>
  <si>
    <t>0963 80  295</t>
  </si>
  <si>
    <t>0963 80  296</t>
  </si>
  <si>
    <t>0963 80  202</t>
  </si>
  <si>
    <t>0963 80  203</t>
  </si>
  <si>
    <t>0963 80  291</t>
  </si>
  <si>
    <t>0963 80  411</t>
  </si>
  <si>
    <t>0963 80  413</t>
  </si>
  <si>
    <t>0963 80  412</t>
  </si>
  <si>
    <t>0963 80  263</t>
  </si>
  <si>
    <t>0963 80  285</t>
  </si>
  <si>
    <t>0963 80  408</t>
  </si>
  <si>
    <t>0963 80  407</t>
  </si>
  <si>
    <t>0963 80  253</t>
  </si>
  <si>
    <t>0963 80  254</t>
  </si>
  <si>
    <t>0963 80  277</t>
  </si>
  <si>
    <t>0963 80  278</t>
  </si>
  <si>
    <t>0963 80  279</t>
  </si>
  <si>
    <t>0963 80  954</t>
  </si>
  <si>
    <t>0963 80  991</t>
  </si>
  <si>
    <t>0963 80  552</t>
  </si>
  <si>
    <t>0963 80  213</t>
  </si>
  <si>
    <t>0963 80  215</t>
  </si>
  <si>
    <t>0963 80  217</t>
  </si>
  <si>
    <t>0963 80  207</t>
  </si>
  <si>
    <t>0963 80  210</t>
  </si>
  <si>
    <t>0963 80  248</t>
  </si>
  <si>
    <t>0963 80  238</t>
  </si>
  <si>
    <t>0963 80  209</t>
  </si>
  <si>
    <t>0963 80  241</t>
  </si>
  <si>
    <t>0963 80  324</t>
  </si>
  <si>
    <t>0963 80  325</t>
  </si>
  <si>
    <t>0963 80  304</t>
  </si>
  <si>
    <t>0963 80  306</t>
  </si>
  <si>
    <t>0963 80  308</t>
  </si>
  <si>
    <t>0963 80  206</t>
  </si>
  <si>
    <t>0963 80  208</t>
  </si>
  <si>
    <t>0963 80  204</t>
  </si>
  <si>
    <t>0963 80  558</t>
  </si>
  <si>
    <t>0963 78  011</t>
  </si>
  <si>
    <t>0963 78  012</t>
  </si>
  <si>
    <t>0963 78  013</t>
  </si>
  <si>
    <t>0963 77  701</t>
  </si>
  <si>
    <t>0963 77  704</t>
  </si>
  <si>
    <t>0963 77  702</t>
  </si>
  <si>
    <t>0963 77  703</t>
  </si>
  <si>
    <t>0963 76  001</t>
  </si>
  <si>
    <t>0963 76  004</t>
  </si>
  <si>
    <t>0963 76  002</t>
  </si>
  <si>
    <t>0963 76  003</t>
  </si>
  <si>
    <t>0963 99  801</t>
  </si>
  <si>
    <t>0963 99  810</t>
  </si>
  <si>
    <t>0963 99  811</t>
  </si>
  <si>
    <t>0963 99  802</t>
  </si>
  <si>
    <t>0963 99  803</t>
  </si>
  <si>
    <t>0963 99  804</t>
  </si>
  <si>
    <t>0963 99  805</t>
  </si>
  <si>
    <t>0963 99  806</t>
  </si>
  <si>
    <t>0963 99  807</t>
  </si>
  <si>
    <t>0963 99  808</t>
  </si>
  <si>
    <t>0963 99  809</t>
  </si>
  <si>
    <t>0963 65  250</t>
  </si>
  <si>
    <t>0963 65  251</t>
  </si>
  <si>
    <t>0963 65  254</t>
  </si>
  <si>
    <t>0963 65  255</t>
  </si>
  <si>
    <t>0963 65  262</t>
  </si>
  <si>
    <t>0963 65  263</t>
  </si>
  <si>
    <t>0963 65  258</t>
  </si>
  <si>
    <t>0963 65  259</t>
  </si>
  <si>
    <t>0963 65  260</t>
  </si>
  <si>
    <t>0963 65  261</t>
  </si>
  <si>
    <t>0963 65  264</t>
  </si>
  <si>
    <t>0963 65  265</t>
  </si>
  <si>
    <t>0963 65  256</t>
  </si>
  <si>
    <t>0963 65  257</t>
  </si>
  <si>
    <t>0963 65  252</t>
  </si>
  <si>
    <t>0963 65  253</t>
  </si>
  <si>
    <t>0963 80  974</t>
  </si>
  <si>
    <t>0963 80  880</t>
  </si>
  <si>
    <t>0963 80  821</t>
  </si>
  <si>
    <t>0963 80  200</t>
  </si>
  <si>
    <t>0963 80  205</t>
  </si>
  <si>
    <t>0963 80  823</t>
  </si>
  <si>
    <t>0963 80  981</t>
  </si>
  <si>
    <t>0963 80  980</t>
  </si>
  <si>
    <t>0963 80  982</t>
  </si>
  <si>
    <t>0963 80  540</t>
  </si>
  <si>
    <t>0963 80  818</t>
  </si>
  <si>
    <t>0963 80  819</t>
  </si>
  <si>
    <t>0963 80  239</t>
  </si>
  <si>
    <t>0963 80  244</t>
  </si>
  <si>
    <t>0963 80  232</t>
  </si>
  <si>
    <t>0963 80  236</t>
  </si>
  <si>
    <t>0963 99  113</t>
  </si>
  <si>
    <t>0963 99  114</t>
  </si>
  <si>
    <t>0963 80  938</t>
  </si>
  <si>
    <t>0963 99  067</t>
  </si>
  <si>
    <t>0963 99  068</t>
  </si>
  <si>
    <t>0963 80  912</t>
  </si>
  <si>
    <t>0963 80  913</t>
  </si>
  <si>
    <t>0963 82  503</t>
  </si>
  <si>
    <t>0963 82  504</t>
  </si>
  <si>
    <t>0963 82  501</t>
  </si>
  <si>
    <t>0963 99  044</t>
  </si>
  <si>
    <t>0963 80  229</t>
  </si>
  <si>
    <t>0963 80  973</t>
  </si>
  <si>
    <t>0963 80  224</t>
  </si>
  <si>
    <t>0963 80  225</t>
  </si>
  <si>
    <t>0963 80  234</t>
  </si>
  <si>
    <t>0963 80  235</t>
  </si>
  <si>
    <t>0963 80  233</t>
  </si>
  <si>
    <t>0963 71  001</t>
  </si>
  <si>
    <t>0963 71  010</t>
  </si>
  <si>
    <t>0963 71  011</t>
  </si>
  <si>
    <t>0963 71  012</t>
  </si>
  <si>
    <t>0963 71  013</t>
  </si>
  <si>
    <t>0963 71  002</t>
  </si>
  <si>
    <t>0963 71  003</t>
  </si>
  <si>
    <t>0963 41  001</t>
  </si>
  <si>
    <t>0963 41  003</t>
  </si>
  <si>
    <t>0963 80  730</t>
  </si>
  <si>
    <t>0963 45  520</t>
  </si>
  <si>
    <t>0963 50  013</t>
  </si>
  <si>
    <t>0963 50  016</t>
  </si>
  <si>
    <t>0963 50  003</t>
  </si>
  <si>
    <t>0963 50  005</t>
  </si>
  <si>
    <t>0963 50  030</t>
  </si>
  <si>
    <t>0963 41  002</t>
  </si>
  <si>
    <t>0963 41  004</t>
  </si>
  <si>
    <t>0963 41  011</t>
  </si>
  <si>
    <t>0963 41  012</t>
  </si>
  <si>
    <t>0963 41  013</t>
  </si>
  <si>
    <t>0963 41  041</t>
  </si>
  <si>
    <t>0963 41  057</t>
  </si>
  <si>
    <t>0963 41  071</t>
  </si>
  <si>
    <t>0963 41  070</t>
  </si>
  <si>
    <t>0963 44  002</t>
  </si>
  <si>
    <t>0963 41  684</t>
  </si>
  <si>
    <t>0963 41  683</t>
  </si>
  <si>
    <t>0963 41  685</t>
  </si>
  <si>
    <t>0963 50  017</t>
  </si>
  <si>
    <t>0963 50  007</t>
  </si>
  <si>
    <t>0963 80  287</t>
  </si>
  <si>
    <t>0963 80  280</t>
  </si>
  <si>
    <t>0963 80  249</t>
  </si>
  <si>
    <t>0963 80  299</t>
  </si>
  <si>
    <t>0963 80  839</t>
  </si>
  <si>
    <t>0963 65  274</t>
  </si>
  <si>
    <t>0963 65  273</t>
  </si>
  <si>
    <t>0963 65  272</t>
  </si>
  <si>
    <t>0963 65  267</t>
  </si>
  <si>
    <t>0963 80  329</t>
  </si>
  <si>
    <t>0963 80  849</t>
  </si>
  <si>
    <t>0963 80  322</t>
  </si>
  <si>
    <t>0963 80  323</t>
  </si>
  <si>
    <t>0963 80  288</t>
  </si>
  <si>
    <t>0963 99  049</t>
  </si>
  <si>
    <t>0963 99  050</t>
  </si>
  <si>
    <t>0963 99  051</t>
  </si>
  <si>
    <t>0963 99  052</t>
  </si>
  <si>
    <t>0963 99  053</t>
  </si>
  <si>
    <t>0963 99  055</t>
  </si>
  <si>
    <t>0963 99  056</t>
  </si>
  <si>
    <t>0963 99  059</t>
  </si>
  <si>
    <t>0963 99  062</t>
  </si>
  <si>
    <t>0963 99  065</t>
  </si>
  <si>
    <t>0963 80  259</t>
  </si>
  <si>
    <t>0963 80  826</t>
  </si>
  <si>
    <t>0963 80  829</t>
  </si>
  <si>
    <t>0963 80  505</t>
  </si>
  <si>
    <t>0963 99  260</t>
  </si>
  <si>
    <t>0963 99  261</t>
  </si>
  <si>
    <t>0963 99  262</t>
  </si>
  <si>
    <t>0963 99  263</t>
  </si>
  <si>
    <t>0963 99  264</t>
  </si>
  <si>
    <t>0963 99  265</t>
  </si>
  <si>
    <t>0963 99  266</t>
  </si>
  <si>
    <t>0963 99  267</t>
  </si>
  <si>
    <t>0963 99  268</t>
  </si>
  <si>
    <t>0963 99  269</t>
  </si>
  <si>
    <t>0963 99  272</t>
  </si>
  <si>
    <t>0963 99  274</t>
  </si>
  <si>
    <t xml:space="preserve">0996 32     </t>
  </si>
  <si>
    <t>0963 72  031</t>
  </si>
  <si>
    <t>0963 72  032</t>
  </si>
  <si>
    <t>0963 72  033</t>
  </si>
  <si>
    <t>0963 72  034</t>
  </si>
  <si>
    <t>0963 72  037</t>
  </si>
  <si>
    <t>0963 72  038</t>
  </si>
  <si>
    <t>0963 72  035</t>
  </si>
  <si>
    <t>0963 72  036</t>
  </si>
  <si>
    <t>0963 543 410</t>
  </si>
  <si>
    <t>0963 542 106</t>
  </si>
  <si>
    <t>0963 543 412</t>
  </si>
  <si>
    <t>0963 543 413</t>
  </si>
  <si>
    <t>0963 80  313</t>
  </si>
  <si>
    <t>0963 75  403</t>
  </si>
  <si>
    <t>code</t>
  </si>
  <si>
    <t>UNITE DE PR</t>
  </si>
  <si>
    <t>MLRK13H</t>
  </si>
  <si>
    <t>MLRK14H</t>
  </si>
  <si>
    <t>MBSUNI</t>
  </si>
  <si>
    <t>MSBSVBS01</t>
  </si>
  <si>
    <t>MTBSM309</t>
  </si>
  <si>
    <t>MTBSM312</t>
  </si>
  <si>
    <t>MTBSM409</t>
  </si>
  <si>
    <t>MTBSM412</t>
  </si>
  <si>
    <t>MTBSMD309</t>
  </si>
  <si>
    <t>MTBSMS309</t>
  </si>
  <si>
    <t>MTBSMS312</t>
  </si>
  <si>
    <t>MTBSMS409</t>
  </si>
  <si>
    <t>MTBSMS412</t>
  </si>
  <si>
    <t>MADL15</t>
  </si>
  <si>
    <t>MADL13</t>
  </si>
  <si>
    <t>MADL28</t>
  </si>
  <si>
    <t>MADL14</t>
  </si>
  <si>
    <t>MASS556</t>
  </si>
  <si>
    <t>MADL1</t>
  </si>
  <si>
    <t>MADL10</t>
  </si>
  <si>
    <t>MADL11</t>
  </si>
  <si>
    <t>MADL12</t>
  </si>
  <si>
    <t>MADL2</t>
  </si>
  <si>
    <t>MADL3</t>
  </si>
  <si>
    <t>MADL33</t>
  </si>
  <si>
    <t>MADL354</t>
  </si>
  <si>
    <t>MADL4</t>
  </si>
  <si>
    <t>MADL5</t>
  </si>
  <si>
    <t>MADL6</t>
  </si>
  <si>
    <t>MADL7</t>
  </si>
  <si>
    <t>MADL8</t>
  </si>
  <si>
    <t>MADL9</t>
  </si>
  <si>
    <t>MSFU01</t>
  </si>
  <si>
    <t>MTKM380</t>
  </si>
  <si>
    <t>MADL16</t>
  </si>
  <si>
    <t>MLBL-1</t>
  </si>
  <si>
    <t>MLBL-2</t>
  </si>
  <si>
    <t>MLBL-4</t>
  </si>
  <si>
    <t>MADL17</t>
  </si>
  <si>
    <t xml:space="preserve"> </t>
  </si>
  <si>
    <t>Côté Gauche :</t>
  </si>
  <si>
    <t>Côté Droit :</t>
  </si>
  <si>
    <t>AMENAGEMENT</t>
  </si>
  <si>
    <t>Module MBFG01</t>
  </si>
  <si>
    <t>0996 320 000</t>
  </si>
  <si>
    <t>0996 320 001</t>
  </si>
  <si>
    <t>0996 320 002</t>
  </si>
  <si>
    <t>0996 320 003</t>
  </si>
  <si>
    <t>0996 320 004</t>
  </si>
  <si>
    <t>0996 320 005</t>
  </si>
  <si>
    <t>0996 320 006</t>
  </si>
  <si>
    <t>A : LES PROTECTIONS</t>
  </si>
  <si>
    <t>B : L'AMENAGEMENT</t>
  </si>
  <si>
    <t>C : LES ACCESSOIRES</t>
  </si>
  <si>
    <t>D : LES OPTIONS</t>
  </si>
  <si>
    <t>E : LES FORFAITS MONTAGES</t>
  </si>
  <si>
    <t>Au choix :</t>
  </si>
  <si>
    <t>LOT PROMO BARRES</t>
  </si>
  <si>
    <t>LOT 4 BARRES DE MAINTIEN</t>
  </si>
  <si>
    <t>BIDON EAU 16 L AVEC SUPPORT</t>
  </si>
  <si>
    <t>BIDON EAU 5 L AVEC SUPPORT</t>
  </si>
  <si>
    <t>SUPPORT POUR BIDON KG17</t>
  </si>
  <si>
    <t>BARRE DE MAINTIEN 2 m</t>
  </si>
  <si>
    <t>BARRE DE MAINTIEN SS200</t>
  </si>
  <si>
    <t>BARRE DE MAINTIEN-SS11</t>
  </si>
  <si>
    <t>BARRE DE MAINTIEN-SS16</t>
  </si>
  <si>
    <t>BARRE DE MAINTIEN SS25 2,5 m</t>
  </si>
  <si>
    <t>BARRE DE MAINTIEN SS250</t>
  </si>
  <si>
    <t>Formules initiales</t>
  </si>
  <si>
    <t>SAUVEGARDE</t>
  </si>
  <si>
    <t xml:space="preserve">Protections  </t>
  </si>
  <si>
    <t xml:space="preserve">Réfs </t>
  </si>
  <si>
    <t>TARIFS 2020</t>
  </si>
  <si>
    <t>Qtités</t>
  </si>
  <si>
    <t>TOTAUX</t>
  </si>
  <si>
    <r>
      <t xml:space="preserve">A. Les PROTECTIONS : </t>
    </r>
    <r>
      <rPr>
        <b/>
        <sz val="16"/>
        <rFont val="Calibri"/>
        <family val="2"/>
        <scheme val="minor"/>
      </rPr>
      <t>Au choix, selon le véhicule :</t>
    </r>
  </si>
  <si>
    <t>Côté Gauche</t>
  </si>
  <si>
    <t>Côté Droit</t>
  </si>
  <si>
    <t>Dos de Cabine</t>
  </si>
  <si>
    <t>Bon pour Accord :</t>
  </si>
  <si>
    <t>à :</t>
  </si>
  <si>
    <t>Signature :</t>
  </si>
  <si>
    <t>Le :</t>
  </si>
  <si>
    <t>Page 1/1</t>
  </si>
  <si>
    <t>C. Les Accessoires :</t>
  </si>
  <si>
    <t>D. Les Options (livrées, posées) :</t>
  </si>
  <si>
    <t>F. Divers :</t>
  </si>
  <si>
    <t>Dos de Cabine :</t>
  </si>
  <si>
    <t>MONTAGE DES OPTIONS</t>
  </si>
  <si>
    <t>à PRECISER</t>
  </si>
  <si>
    <t>E. FORFAITS MONTAGES :</t>
  </si>
  <si>
    <t>TYP164 L1H1 2014 PROT LAT PP 4,2mm</t>
  </si>
  <si>
    <t>(Plancher 12mm + Protections Latérales 4,2mm + Passage de roues)</t>
  </si>
  <si>
    <r>
      <t xml:space="preserve">B. Les MODULES ORSYmobil </t>
    </r>
    <r>
      <rPr>
        <b/>
        <sz val="16"/>
        <rFont val="Calibri"/>
        <family val="2"/>
        <scheme val="minor"/>
      </rPr>
      <t xml:space="preserve">prémontés pour : </t>
    </r>
    <r>
      <rPr>
        <b/>
        <sz val="16"/>
        <color rgb="FFC00000"/>
        <rFont val="Calibri"/>
        <family val="2"/>
        <scheme val="minor"/>
      </rPr>
      <t xml:space="preserve">     </t>
    </r>
  </si>
  <si>
    <t>Choix Véhicule</t>
  </si>
  <si>
    <t>Renault MASTER L2H2 empattement 3682 mm année millésime 2019</t>
  </si>
  <si>
    <t>Renault TRAFIC L1H1 empattement 3098 mm année millésime 2014</t>
  </si>
  <si>
    <t>Renault KANGOO Express empattement 2697 mm année millésime 2013</t>
  </si>
  <si>
    <t>Désignation courte</t>
  </si>
  <si>
    <t>TYP164</t>
  </si>
  <si>
    <t>Protection</t>
  </si>
  <si>
    <t>TYP199</t>
  </si>
  <si>
    <t>10,8 m3</t>
  </si>
  <si>
    <t>0963 941 328</t>
  </si>
  <si>
    <t>TYP199 L2H2 TRACTION 2019 KIT COMPLET PRO</t>
  </si>
  <si>
    <t>0963 941 329</t>
  </si>
  <si>
    <t>TYP199 L2H2 TRACTION 2019 PDR 12mm</t>
  </si>
  <si>
    <t>0963 941 331</t>
  </si>
  <si>
    <t>TYP199 L2H2 TRACTION 2019 PLANCHER 12mm</t>
  </si>
  <si>
    <t>0963 941 333</t>
  </si>
  <si>
    <t>TYP199 L2H2 TRACTION 2019 PROT LAT PP 4,2mm</t>
  </si>
  <si>
    <t>TYP196</t>
  </si>
  <si>
    <t>TYP196 L1H1 2013 PROT LAT PP 4,2mm</t>
  </si>
  <si>
    <t>0963 99 300</t>
  </si>
  <si>
    <t>LOT 2 BARRES</t>
  </si>
  <si>
    <t>Barres longueur 2000 mm avec mousses de protection</t>
  </si>
  <si>
    <t>Selon détail joint</t>
  </si>
  <si>
    <t>Carrosserie montage 1H niveau 1</t>
  </si>
  <si>
    <t>0963 940 707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</si>
</sst>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000000000"/>
    <numFmt numFmtId="166" formatCode="_-* #,##0.00\ [$€-40C]_-;\-* #,##0.00\ [$€-40C]_-;_-* &quot;-&quot;??\ [$€-40C]_-;_-@_-"/>
    <numFmt numFmtId="167" formatCode="_-* #,##0\ _€_-;\-* #,##0\ _€_-;_-* &quot;-&quot;??\ _€_-;_-@_-"/>
  </numFmts>
  <fonts count="2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name val="Calibri"/>
      <family val="2"/>
      <scheme val="minor"/>
    </font>
    <font>
      <i/>
      <sz val="12"/>
      <name val="Calibri"/>
      <family val="2"/>
      <scheme val="minor"/>
    </font>
    <font>
      <sz val="11"/>
      <color rgb="FF00B05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9C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5" borderId="1">
      <alignment horizontal="center" vertical="center"/>
      <protection locked="0"/>
    </xf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219">
    <xf numFmtId="0" fontId="0" fillId="0" borderId="0" xfId="0"/>
    <xf numFmtId="0" fontId="0" fillId="0" borderId="0" xfId="0" applyFill="1" applyBorder="1"/>
    <xf numFmtId="165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right"/>
    </xf>
    <xf numFmtId="0" fontId="0" fillId="2" borderId="0" xfId="0" applyFill="1" applyBorder="1"/>
    <xf numFmtId="0" fontId="0" fillId="2" borderId="0" xfId="0" applyFill="1"/>
    <xf numFmtId="0" fontId="1" fillId="0" borderId="0" xfId="0" applyFont="1"/>
    <xf numFmtId="0" fontId="0" fillId="0" borderId="0" xfId="0" applyNumberFormat="1"/>
    <xf numFmtId="2" fontId="0" fillId="0" borderId="0" xfId="0" applyNumberFormat="1"/>
    <xf numFmtId="0" fontId="0" fillId="0" borderId="0" xfId="0" applyFill="1"/>
    <xf numFmtId="0" fontId="0" fillId="0" borderId="0" xfId="0" applyFill="1" applyAlignment="1">
      <alignment horizontal="center"/>
    </xf>
    <xf numFmtId="0" fontId="0" fillId="7" borderId="0" xfId="0" applyFill="1"/>
    <xf numFmtId="2" fontId="0" fillId="2" borderId="0" xfId="0" applyNumberFormat="1" applyFill="1"/>
    <xf numFmtId="0" fontId="4" fillId="0" borderId="0" xfId="0" applyFont="1" applyFill="1" applyBorder="1"/>
    <xf numFmtId="0" fontId="4" fillId="0" borderId="0" xfId="0" applyFont="1"/>
    <xf numFmtId="2" fontId="0" fillId="0" borderId="0" xfId="0" applyNumberFormat="1" applyFill="1"/>
    <xf numFmtId="49" fontId="0" fillId="0" borderId="0" xfId="0" applyNumberFormat="1"/>
    <xf numFmtId="49" fontId="6" fillId="6" borderId="0" xfId="0" applyNumberFormat="1" applyFont="1" applyFill="1"/>
    <xf numFmtId="49" fontId="0" fillId="6" borderId="0" xfId="0" applyNumberFormat="1" applyFont="1" applyFill="1"/>
    <xf numFmtId="0" fontId="0" fillId="0" borderId="0" xfId="0" applyFont="1"/>
    <xf numFmtId="0" fontId="5" fillId="0" borderId="0" xfId="0" applyFont="1" applyFill="1" applyAlignment="1">
      <alignment horizontal="center" vertical="center"/>
    </xf>
    <xf numFmtId="0" fontId="0" fillId="0" borderId="0" xfId="0" applyFont="1" applyFill="1"/>
    <xf numFmtId="0" fontId="0" fillId="0" borderId="0" xfId="0" applyNumberFormat="1" applyFill="1"/>
    <xf numFmtId="0" fontId="9" fillId="0" borderId="0" xfId="0" applyFont="1" applyFill="1"/>
    <xf numFmtId="0" fontId="0" fillId="9" borderId="0" xfId="0" applyFill="1"/>
    <xf numFmtId="0" fontId="0" fillId="9" borderId="0" xfId="0" applyFill="1" applyBorder="1"/>
    <xf numFmtId="0" fontId="0" fillId="0" borderId="0" xfId="0" applyAlignment="1">
      <alignment horizontal="center"/>
    </xf>
    <xf numFmtId="0" fontId="0" fillId="0" borderId="0" xfId="0" applyNumberFormat="1" applyFill="1" applyBorder="1"/>
    <xf numFmtId="0" fontId="0" fillId="0" borderId="0" xfId="0" quotePrefix="1" applyNumberFormat="1" applyAlignment="1">
      <alignment horizontal="left"/>
    </xf>
    <xf numFmtId="0" fontId="0" fillId="2" borderId="0" xfId="0" applyNumberFormat="1" applyFill="1" applyBorder="1"/>
    <xf numFmtId="0" fontId="0" fillId="8" borderId="0" xfId="0" applyNumberFormat="1" applyFill="1" applyBorder="1"/>
    <xf numFmtId="0" fontId="0" fillId="2" borderId="0" xfId="0" quotePrefix="1" applyNumberFormat="1" applyFill="1" applyBorder="1"/>
    <xf numFmtId="0" fontId="4" fillId="0" borderId="0" xfId="0" applyNumberFormat="1" applyFont="1" applyFill="1" applyBorder="1"/>
    <xf numFmtId="0" fontId="4" fillId="0" borderId="0" xfId="0" applyNumberFormat="1" applyFont="1" applyFill="1"/>
    <xf numFmtId="0" fontId="0" fillId="0" borderId="0" xfId="0" applyNumberFormat="1" applyFill="1" applyBorder="1" applyAlignment="1">
      <alignment horizontal="center"/>
    </xf>
    <xf numFmtId="0" fontId="4" fillId="0" borderId="0" xfId="0" applyNumberFormat="1" applyFont="1"/>
    <xf numFmtId="0" fontId="0" fillId="2" borderId="0" xfId="0" applyNumberFormat="1" applyFill="1"/>
    <xf numFmtId="0" fontId="0" fillId="10" borderId="0" xfId="0" applyFill="1" applyBorder="1"/>
    <xf numFmtId="0" fontId="0" fillId="10" borderId="0" xfId="0" applyFill="1"/>
    <xf numFmtId="0" fontId="0" fillId="10" borderId="0" xfId="0" quotePrefix="1" applyFill="1"/>
    <xf numFmtId="3" fontId="0" fillId="10" borderId="0" xfId="0" quotePrefix="1" applyNumberFormat="1" applyFill="1"/>
    <xf numFmtId="49" fontId="0" fillId="10" borderId="0" xfId="0" quotePrefix="1" applyNumberFormat="1" applyFill="1" applyAlignment="1">
      <alignment horizontal="left"/>
    </xf>
    <xf numFmtId="0" fontId="0" fillId="10" borderId="0" xfId="0" quotePrefix="1" applyNumberFormat="1" applyFill="1"/>
    <xf numFmtId="49" fontId="0" fillId="10" borderId="0" xfId="0" applyNumberFormat="1" applyFill="1"/>
    <xf numFmtId="3" fontId="0" fillId="10" borderId="0" xfId="0" applyNumberFormat="1" applyFill="1"/>
    <xf numFmtId="0" fontId="0" fillId="10" borderId="0" xfId="0" quotePrefix="1" applyFill="1" applyBorder="1"/>
    <xf numFmtId="3" fontId="4" fillId="10" borderId="0" xfId="0" applyNumberFormat="1" applyFont="1" applyFill="1" applyBorder="1"/>
    <xf numFmtId="3" fontId="4" fillId="10" borderId="0" xfId="0" quotePrefix="1" applyNumberFormat="1" applyFont="1" applyFill="1" applyBorder="1"/>
    <xf numFmtId="0" fontId="4" fillId="10" borderId="0" xfId="0" quotePrefix="1" applyFont="1" applyFill="1" applyBorder="1"/>
    <xf numFmtId="0" fontId="4" fillId="10" borderId="0" xfId="0" applyFont="1" applyFill="1" applyBorder="1"/>
    <xf numFmtId="49" fontId="0" fillId="6" borderId="0" xfId="0" quotePrefix="1" applyNumberFormat="1" applyFont="1" applyFill="1" applyAlignment="1">
      <alignment horizontal="center"/>
    </xf>
    <xf numFmtId="49" fontId="0" fillId="0" borderId="0" xfId="0" applyNumberFormat="1" applyAlignment="1">
      <alignment horizontal="right"/>
    </xf>
    <xf numFmtId="0" fontId="12" fillId="3" borderId="0" xfId="0" applyFont="1" applyFill="1"/>
    <xf numFmtId="49" fontId="0" fillId="11" borderId="0" xfId="0" applyNumberFormat="1" applyFont="1" applyFill="1"/>
    <xf numFmtId="0" fontId="0" fillId="11" borderId="0" xfId="0" applyFont="1" applyFill="1"/>
    <xf numFmtId="49" fontId="6" fillId="11" borderId="0" xfId="0" applyNumberFormat="1" applyFont="1" applyFill="1"/>
    <xf numFmtId="49" fontId="0" fillId="11" borderId="0" xfId="0" quotePrefix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6" fillId="11" borderId="22" xfId="0" applyFont="1" applyFill="1" applyBorder="1"/>
    <xf numFmtId="0" fontId="6" fillId="11" borderId="23" xfId="0" applyFont="1" applyFill="1" applyBorder="1"/>
    <xf numFmtId="0" fontId="6" fillId="11" borderId="1" xfId="0" applyFont="1" applyFill="1" applyBorder="1"/>
    <xf numFmtId="49" fontId="6" fillId="11" borderId="1" xfId="0" applyNumberFormat="1" applyFont="1" applyFill="1" applyBorder="1"/>
    <xf numFmtId="0" fontId="7" fillId="7" borderId="0" xfId="0" applyFont="1" applyFill="1"/>
    <xf numFmtId="49" fontId="0" fillId="11" borderId="0" xfId="0" applyNumberFormat="1" applyFill="1"/>
    <xf numFmtId="0" fontId="0" fillId="0" borderId="7" xfId="0" applyBorder="1" applyProtection="1">
      <protection locked="0"/>
    </xf>
    <xf numFmtId="0" fontId="11" fillId="0" borderId="8" xfId="0" applyFont="1" applyBorder="1" applyAlignment="1" applyProtection="1">
      <alignment horizontal="center"/>
      <protection locked="0"/>
    </xf>
    <xf numFmtId="166" fontId="0" fillId="0" borderId="8" xfId="0" applyNumberFormat="1" applyFont="1" applyBorder="1" applyProtection="1"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44" fontId="13" fillId="0" borderId="9" xfId="2" applyFont="1" applyBorder="1" applyProtection="1">
      <protection locked="0"/>
    </xf>
    <xf numFmtId="0" fontId="14" fillId="0" borderId="0" xfId="0" applyFont="1" applyBorder="1" applyAlignme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Border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5" fillId="13" borderId="10" xfId="0" applyFont="1" applyFill="1" applyBorder="1" applyAlignment="1" applyProtection="1">
      <alignment horizontal="center" vertical="center" wrapText="1"/>
      <protection locked="0"/>
    </xf>
    <xf numFmtId="44" fontId="10" fillId="13" borderId="19" xfId="2" applyFont="1" applyFill="1" applyBorder="1" applyAlignment="1" applyProtection="1">
      <alignment horizontal="center" vertical="center" wrapText="1"/>
      <protection locked="0"/>
    </xf>
    <xf numFmtId="0" fontId="6" fillId="12" borderId="7" xfId="0" applyFont="1" applyFill="1" applyBorder="1" applyAlignment="1" applyProtection="1">
      <alignment horizontal="center" vertical="center" wrapText="1"/>
      <protection locked="0"/>
    </xf>
    <xf numFmtId="0" fontId="6" fillId="12" borderId="12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wrapText="1"/>
    </xf>
    <xf numFmtId="0" fontId="6" fillId="14" borderId="26" xfId="0" applyFont="1" applyFill="1" applyBorder="1" applyAlignment="1" applyProtection="1">
      <alignment horizontal="center" vertical="center" wrapText="1"/>
      <protection locked="0"/>
    </xf>
    <xf numFmtId="44" fontId="19" fillId="4" borderId="27" xfId="2" applyFont="1" applyFill="1" applyBorder="1" applyAlignment="1" applyProtection="1">
      <alignment horizontal="center" vertical="center" wrapText="1"/>
    </xf>
    <xf numFmtId="0" fontId="21" fillId="0" borderId="5" xfId="0" applyFont="1" applyFill="1" applyBorder="1" applyAlignment="1" applyProtection="1">
      <alignment vertical="center" wrapText="1"/>
      <protection locked="0"/>
    </xf>
    <xf numFmtId="0" fontId="20" fillId="0" borderId="6" xfId="0" applyFont="1" applyFill="1" applyBorder="1" applyAlignment="1" applyProtection="1">
      <alignment vertical="center" wrapText="1"/>
    </xf>
    <xf numFmtId="0" fontId="6" fillId="14" borderId="15" xfId="3" applyNumberFormat="1" applyFont="1" applyFill="1" applyBorder="1" applyAlignment="1" applyProtection="1">
      <alignment horizontal="center" vertical="center"/>
      <protection locked="0"/>
    </xf>
    <xf numFmtId="44" fontId="19" fillId="4" borderId="28" xfId="2" applyFont="1" applyFill="1" applyBorder="1" applyAlignment="1" applyProtection="1">
      <alignment horizontal="center" vertical="center" wrapText="1"/>
    </xf>
    <xf numFmtId="0" fontId="15" fillId="0" borderId="26" xfId="0" applyFont="1" applyBorder="1" applyAlignment="1" applyProtection="1">
      <alignment horizontal="left"/>
    </xf>
    <xf numFmtId="0" fontId="6" fillId="14" borderId="26" xfId="3" applyNumberFormat="1" applyFont="1" applyFill="1" applyBorder="1" applyAlignment="1" applyProtection="1">
      <alignment horizontal="center" vertical="center"/>
      <protection locked="0"/>
    </xf>
    <xf numFmtId="0" fontId="13" fillId="0" borderId="13" xfId="0" applyFont="1" applyBorder="1" applyAlignment="1" applyProtection="1">
      <protection locked="0"/>
    </xf>
    <xf numFmtId="0" fontId="19" fillId="0" borderId="14" xfId="0" applyFont="1" applyBorder="1" applyAlignment="1" applyProtection="1"/>
    <xf numFmtId="0" fontId="19" fillId="0" borderId="10" xfId="0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center"/>
    </xf>
    <xf numFmtId="166" fontId="2" fillId="0" borderId="0" xfId="2" applyNumberFormat="1" applyFont="1" applyFill="1" applyBorder="1" applyAlignment="1" applyProtection="1">
      <alignment horizontal="center" vertical="center"/>
    </xf>
    <xf numFmtId="44" fontId="19" fillId="4" borderId="19" xfId="2" applyFont="1" applyFill="1" applyBorder="1" applyAlignment="1" applyProtection="1">
      <alignment horizontal="center" vertical="center"/>
    </xf>
    <xf numFmtId="0" fontId="15" fillId="0" borderId="24" xfId="0" applyFont="1" applyBorder="1" applyAlignment="1" applyProtection="1">
      <alignment horizontal="left"/>
    </xf>
    <xf numFmtId="166" fontId="2" fillId="0" borderId="2" xfId="2" applyNumberFormat="1" applyFont="1" applyFill="1" applyBorder="1" applyProtection="1"/>
    <xf numFmtId="0" fontId="6" fillId="14" borderId="27" xfId="0" applyNumberFormat="1" applyFont="1" applyFill="1" applyBorder="1" applyAlignment="1" applyProtection="1">
      <alignment horizontal="center" vertical="center"/>
      <protection locked="0"/>
    </xf>
    <xf numFmtId="44" fontId="19" fillId="4" borderId="27" xfId="2" applyFont="1" applyFill="1" applyBorder="1" applyAlignment="1" applyProtection="1">
      <alignment vertical="center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</xf>
    <xf numFmtId="0" fontId="12" fillId="0" borderId="29" xfId="0" applyFont="1" applyFill="1" applyBorder="1" applyAlignment="1" applyProtection="1">
      <alignment horizontal="left"/>
    </xf>
    <xf numFmtId="0" fontId="11" fillId="0" borderId="30" xfId="0" applyFont="1" applyFill="1" applyBorder="1" applyAlignment="1" applyProtection="1">
      <alignment horizontal="center"/>
    </xf>
    <xf numFmtId="44" fontId="19" fillId="0" borderId="31" xfId="2" applyFont="1" applyFill="1" applyBorder="1" applyAlignment="1" applyProtection="1">
      <alignment vertical="center"/>
    </xf>
    <xf numFmtId="0" fontId="12" fillId="0" borderId="21" xfId="0" applyFont="1" applyFill="1" applyBorder="1" applyAlignment="1" applyProtection="1">
      <alignment horizontal="left"/>
    </xf>
    <xf numFmtId="0" fontId="11" fillId="0" borderId="23" xfId="0" applyFont="1" applyFill="1" applyBorder="1" applyAlignment="1" applyProtection="1">
      <alignment horizontal="center"/>
    </xf>
    <xf numFmtId="44" fontId="19" fillId="0" borderId="28" xfId="2" applyFont="1" applyFill="1" applyBorder="1" applyAlignment="1" applyProtection="1">
      <alignment vertical="center"/>
    </xf>
    <xf numFmtId="0" fontId="12" fillId="0" borderId="24" xfId="0" applyFont="1" applyFill="1" applyBorder="1" applyAlignment="1" applyProtection="1">
      <alignment horizontal="left"/>
    </xf>
    <xf numFmtId="0" fontId="11" fillId="0" borderId="1" xfId="0" applyFont="1" applyFill="1" applyBorder="1" applyAlignment="1" applyProtection="1">
      <alignment horizontal="center"/>
    </xf>
    <xf numFmtId="44" fontId="19" fillId="0" borderId="25" xfId="2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protection locked="0"/>
    </xf>
    <xf numFmtId="0" fontId="0" fillId="0" borderId="0" xfId="0" applyFill="1" applyProtection="1">
      <protection locked="0"/>
    </xf>
    <xf numFmtId="0" fontId="6" fillId="14" borderId="27" xfId="3" applyNumberFormat="1" applyFont="1" applyFill="1" applyBorder="1" applyAlignment="1" applyProtection="1">
      <alignment horizontal="center" vertical="center"/>
      <protection locked="0"/>
    </xf>
    <xf numFmtId="0" fontId="7" fillId="12" borderId="4" xfId="0" applyFont="1" applyFill="1" applyBorder="1" applyAlignment="1" applyProtection="1">
      <alignment horizontal="right" vertical="center"/>
      <protection locked="0"/>
    </xf>
    <xf numFmtId="167" fontId="6" fillId="12" borderId="3" xfId="3" applyNumberFormat="1" applyFont="1" applyFill="1" applyBorder="1" applyAlignment="1" applyProtection="1">
      <alignment horizontal="center" vertical="center"/>
      <protection locked="0"/>
    </xf>
    <xf numFmtId="44" fontId="7" fillId="12" borderId="3" xfId="2" applyFont="1" applyFill="1" applyBorder="1" applyAlignment="1" applyProtection="1">
      <alignment vertical="center"/>
    </xf>
    <xf numFmtId="0" fontId="9" fillId="0" borderId="10" xfId="0" applyFont="1" applyBorder="1" applyProtection="1">
      <protection locked="0"/>
    </xf>
    <xf numFmtId="0" fontId="9" fillId="0" borderId="0" xfId="0" applyFont="1" applyProtection="1">
      <protection locked="0"/>
    </xf>
    <xf numFmtId="44" fontId="22" fillId="0" borderId="33" xfId="2" applyFont="1" applyBorder="1" applyAlignment="1" applyProtection="1">
      <alignment horizontal="right"/>
      <protection locked="0"/>
    </xf>
    <xf numFmtId="0" fontId="11" fillId="0" borderId="0" xfId="0" applyFont="1" applyAlignment="1" applyProtection="1">
      <alignment horizontal="center"/>
      <protection locked="0"/>
    </xf>
    <xf numFmtId="166" fontId="0" fillId="0" borderId="0" xfId="0" applyNumberFormat="1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44" fontId="13" fillId="0" borderId="0" xfId="2" applyFont="1" applyProtection="1"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6" fillId="14" borderId="31" xfId="3" applyNumberFormat="1" applyFont="1" applyFill="1" applyBorder="1" applyAlignment="1" applyProtection="1">
      <alignment horizontal="center" vertical="center"/>
      <protection locked="0"/>
    </xf>
    <xf numFmtId="0" fontId="6" fillId="14" borderId="28" xfId="3" applyNumberFormat="1" applyFont="1" applyFill="1" applyBorder="1" applyAlignment="1" applyProtection="1">
      <alignment horizontal="center" vertical="center"/>
      <protection locked="0"/>
    </xf>
    <xf numFmtId="44" fontId="13" fillId="0" borderId="25" xfId="2" applyFont="1" applyBorder="1" applyAlignment="1" applyProtection="1">
      <alignment horizontal="center" vertical="center" wrapText="1"/>
    </xf>
    <xf numFmtId="0" fontId="15" fillId="0" borderId="34" xfId="0" applyFont="1" applyBorder="1" applyAlignment="1" applyProtection="1">
      <alignment horizontal="left"/>
    </xf>
    <xf numFmtId="0" fontId="6" fillId="14" borderId="32" xfId="3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/>
    <xf numFmtId="0" fontId="9" fillId="0" borderId="21" xfId="0" applyFont="1" applyFill="1" applyBorder="1" applyAlignment="1" applyProtection="1">
      <alignment horizontal="left"/>
    </xf>
    <xf numFmtId="0" fontId="0" fillId="0" borderId="0" xfId="0" applyAlignment="1">
      <alignment horizontal="center"/>
    </xf>
    <xf numFmtId="0" fontId="14" fillId="15" borderId="0" xfId="0" applyFont="1" applyFill="1"/>
    <xf numFmtId="0" fontId="13" fillId="0" borderId="1" xfId="0" applyFont="1" applyFill="1" applyBorder="1"/>
    <xf numFmtId="0" fontId="13" fillId="0" borderId="23" xfId="0" applyFont="1" applyFill="1" applyBorder="1"/>
    <xf numFmtId="0" fontId="13" fillId="0" borderId="1" xfId="0" applyFont="1" applyFill="1" applyBorder="1" applyAlignment="1">
      <alignment horizontal="right"/>
    </xf>
    <xf numFmtId="0" fontId="24" fillId="0" borderId="1" xfId="0" applyFont="1" applyFill="1" applyBorder="1"/>
    <xf numFmtId="165" fontId="13" fillId="0" borderId="1" xfId="0" applyNumberFormat="1" applyFont="1" applyFill="1" applyBorder="1" applyAlignment="1">
      <alignment horizontal="left"/>
    </xf>
    <xf numFmtId="166" fontId="13" fillId="0" borderId="1" xfId="0" applyNumberFormat="1" applyFont="1" applyFill="1" applyBorder="1"/>
    <xf numFmtId="0" fontId="0" fillId="0" borderId="1" xfId="0" applyFill="1" applyBorder="1"/>
    <xf numFmtId="165" fontId="16" fillId="0" borderId="1" xfId="0" applyNumberFormat="1" applyFont="1" applyFill="1" applyBorder="1" applyAlignment="1">
      <alignment horizontal="left"/>
    </xf>
    <xf numFmtId="0" fontId="13" fillId="0" borderId="0" xfId="0" applyFont="1" applyFill="1" applyBorder="1"/>
    <xf numFmtId="44" fontId="5" fillId="0" borderId="0" xfId="0" applyNumberFormat="1" applyFont="1" applyBorder="1" applyAlignment="1" applyProtection="1">
      <alignment horizontal="center"/>
      <protection locked="0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24" xfId="0" quotePrefix="1" applyNumberFormat="1" applyFont="1" applyBorder="1" applyAlignment="1" applyProtection="1">
      <alignment horizontal="center" vertical="center"/>
    </xf>
    <xf numFmtId="0" fontId="6" fillId="11" borderId="0" xfId="0" applyFont="1" applyFill="1" applyBorder="1"/>
    <xf numFmtId="49" fontId="6" fillId="11" borderId="0" xfId="0" applyNumberFormat="1" applyFont="1" applyFill="1" applyBorder="1"/>
    <xf numFmtId="0" fontId="19" fillId="0" borderId="24" xfId="0" applyFont="1" applyBorder="1" applyAlignment="1" applyProtection="1">
      <alignment horizontal="left"/>
    </xf>
    <xf numFmtId="44" fontId="13" fillId="0" borderId="36" xfId="2" applyFont="1" applyBorder="1" applyAlignment="1" applyProtection="1">
      <alignment vertical="center" wrapText="1"/>
    </xf>
    <xf numFmtId="44" fontId="13" fillId="0" borderId="25" xfId="2" applyFont="1" applyBorder="1" applyAlignment="1" applyProtection="1">
      <alignment vertical="center" wrapText="1"/>
    </xf>
    <xf numFmtId="166" fontId="2" fillId="0" borderId="17" xfId="2" applyNumberFormat="1" applyFont="1" applyFill="1" applyBorder="1" applyAlignment="1" applyProtection="1">
      <alignment vertical="center"/>
    </xf>
    <xf numFmtId="166" fontId="2" fillId="0" borderId="35" xfId="2" applyNumberFormat="1" applyFont="1" applyFill="1" applyBorder="1" applyAlignment="1" applyProtection="1">
      <alignment vertical="center"/>
    </xf>
    <xf numFmtId="0" fontId="11" fillId="0" borderId="38" xfId="0" quotePrefix="1" applyNumberFormat="1" applyFont="1" applyBorder="1" applyAlignment="1" applyProtection="1">
      <alignment horizontal="center" vertical="center"/>
    </xf>
    <xf numFmtId="44" fontId="13" fillId="0" borderId="33" xfId="2" applyFont="1" applyBorder="1" applyAlignment="1" applyProtection="1">
      <alignment horizontal="center" vertical="center" wrapText="1"/>
    </xf>
    <xf numFmtId="44" fontId="19" fillId="4" borderId="37" xfId="2" applyFont="1" applyFill="1" applyBorder="1" applyAlignment="1" applyProtection="1">
      <alignment horizontal="center" vertical="center" wrapText="1"/>
    </xf>
    <xf numFmtId="0" fontId="15" fillId="0" borderId="39" xfId="0" applyFont="1" applyBorder="1" applyAlignment="1" applyProtection="1">
      <alignment horizontal="left"/>
    </xf>
    <xf numFmtId="0" fontId="6" fillId="14" borderId="37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8" fillId="12" borderId="5" xfId="0" applyFont="1" applyFill="1" applyBorder="1" applyAlignment="1" applyProtection="1">
      <alignment horizontal="center" vertical="center"/>
      <protection locked="0"/>
    </xf>
    <xf numFmtId="0" fontId="8" fillId="12" borderId="6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44" fontId="13" fillId="0" borderId="11" xfId="2" applyFont="1" applyBorder="1" applyAlignment="1" applyProtection="1">
      <alignment horizontal="center"/>
      <protection locked="0"/>
    </xf>
    <xf numFmtId="44" fontId="13" fillId="0" borderId="16" xfId="2" applyFont="1" applyBorder="1" applyAlignment="1" applyProtection="1">
      <alignment horizontal="center"/>
      <protection locked="0"/>
    </xf>
    <xf numFmtId="0" fontId="9" fillId="0" borderId="1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12" xfId="0" applyFont="1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17" fillId="12" borderId="7" xfId="0" applyFont="1" applyFill="1" applyBorder="1" applyAlignment="1" applyProtection="1">
      <alignment horizontal="left" vertical="center" wrapText="1"/>
    </xf>
    <xf numFmtId="0" fontId="17" fillId="12" borderId="8" xfId="0" applyFont="1" applyFill="1" applyBorder="1" applyAlignment="1" applyProtection="1">
      <alignment horizontal="left" vertical="center" wrapText="1"/>
    </xf>
    <xf numFmtId="0" fontId="17" fillId="12" borderId="9" xfId="0" applyFont="1" applyFill="1" applyBorder="1" applyAlignment="1" applyProtection="1">
      <alignment horizontal="left" vertical="center" wrapText="1"/>
    </xf>
    <xf numFmtId="0" fontId="17" fillId="12" borderId="12" xfId="0" applyFont="1" applyFill="1" applyBorder="1" applyAlignment="1" applyProtection="1">
      <alignment horizontal="left" vertical="center" wrapText="1"/>
    </xf>
    <xf numFmtId="0" fontId="17" fillId="12" borderId="13" xfId="0" applyFont="1" applyFill="1" applyBorder="1" applyAlignment="1" applyProtection="1">
      <alignment horizontal="left" vertical="center" wrapText="1"/>
    </xf>
    <xf numFmtId="0" fontId="17" fillId="12" borderId="14" xfId="0" applyFont="1" applyFill="1" applyBorder="1" applyAlignment="1" applyProtection="1">
      <alignment horizontal="left" vertical="center" wrapText="1"/>
    </xf>
    <xf numFmtId="0" fontId="6" fillId="12" borderId="18" xfId="0" applyFont="1" applyFill="1" applyBorder="1" applyAlignment="1" applyProtection="1">
      <alignment horizontal="center" vertical="center" wrapText="1"/>
      <protection locked="0"/>
    </xf>
    <xf numFmtId="0" fontId="6" fillId="12" borderId="20" xfId="0" applyFont="1" applyFill="1" applyBorder="1" applyAlignment="1" applyProtection="1">
      <alignment horizontal="center" vertical="center" wrapText="1"/>
      <protection locked="0"/>
    </xf>
    <xf numFmtId="44" fontId="13" fillId="12" borderId="18" xfId="2" applyFont="1" applyFill="1" applyBorder="1" applyAlignment="1" applyProtection="1">
      <alignment horizontal="center" vertical="center" wrapText="1"/>
    </xf>
    <xf numFmtId="44" fontId="13" fillId="12" borderId="20" xfId="2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5" fillId="0" borderId="7" xfId="0" applyFont="1" applyFill="1" applyBorder="1" applyAlignment="1" applyProtection="1">
      <alignment horizontal="left"/>
    </xf>
    <xf numFmtId="0" fontId="15" fillId="0" borderId="8" xfId="0" applyFont="1" applyFill="1" applyBorder="1" applyAlignment="1" applyProtection="1">
      <alignment horizontal="left"/>
    </xf>
    <xf numFmtId="0" fontId="6" fillId="14" borderId="18" xfId="3" applyNumberFormat="1" applyFont="1" applyFill="1" applyBorder="1" applyAlignment="1" applyProtection="1">
      <alignment horizontal="center" vertical="center"/>
      <protection locked="0"/>
    </xf>
    <xf numFmtId="0" fontId="6" fillId="14" borderId="20" xfId="3" applyNumberFormat="1" applyFont="1" applyFill="1" applyBorder="1" applyAlignment="1" applyProtection="1">
      <alignment horizontal="center" vertical="center"/>
      <protection locked="0"/>
    </xf>
    <xf numFmtId="44" fontId="19" fillId="4" borderId="18" xfId="2" applyFont="1" applyFill="1" applyBorder="1" applyAlignment="1" applyProtection="1">
      <alignment horizontal="center" vertical="center"/>
    </xf>
    <xf numFmtId="44" fontId="19" fillId="4" borderId="20" xfId="2" applyFont="1" applyFill="1" applyBorder="1" applyAlignment="1" applyProtection="1">
      <alignment horizontal="center" vertical="center"/>
    </xf>
    <xf numFmtId="0" fontId="23" fillId="0" borderId="12" xfId="0" applyFont="1" applyFill="1" applyBorder="1" applyAlignment="1" applyProtection="1">
      <alignment horizontal="center"/>
    </xf>
    <xf numFmtId="0" fontId="23" fillId="0" borderId="13" xfId="0" applyFont="1" applyFill="1" applyBorder="1" applyAlignment="1" applyProtection="1">
      <alignment horizontal="center"/>
    </xf>
    <xf numFmtId="0" fontId="17" fillId="12" borderId="7" xfId="0" applyFont="1" applyFill="1" applyBorder="1" applyAlignment="1" applyProtection="1">
      <alignment horizontal="left" vertical="center" wrapText="1"/>
      <protection locked="0"/>
    </xf>
    <xf numFmtId="0" fontId="17" fillId="12" borderId="8" xfId="0" applyFont="1" applyFill="1" applyBorder="1" applyAlignment="1" applyProtection="1">
      <alignment horizontal="left" vertical="center" wrapText="1"/>
      <protection locked="0"/>
    </xf>
    <xf numFmtId="0" fontId="17" fillId="12" borderId="9" xfId="0" applyFont="1" applyFill="1" applyBorder="1" applyAlignment="1" applyProtection="1">
      <alignment horizontal="left" vertical="center" wrapText="1"/>
      <protection locked="0"/>
    </xf>
    <xf numFmtId="0" fontId="17" fillId="12" borderId="12" xfId="0" applyFont="1" applyFill="1" applyBorder="1" applyAlignment="1" applyProtection="1">
      <alignment horizontal="left" vertical="center" wrapText="1"/>
      <protection locked="0"/>
    </xf>
    <xf numFmtId="0" fontId="17" fillId="12" borderId="13" xfId="0" applyFont="1" applyFill="1" applyBorder="1" applyAlignment="1" applyProtection="1">
      <alignment horizontal="left" vertical="center" wrapText="1"/>
      <protection locked="0"/>
    </xf>
    <xf numFmtId="0" fontId="17" fillId="12" borderId="14" xfId="0" applyFont="1" applyFill="1" applyBorder="1" applyAlignment="1" applyProtection="1">
      <alignment horizontal="left" vertical="center" wrapText="1"/>
      <protection locked="0"/>
    </xf>
    <xf numFmtId="44" fontId="15" fillId="12" borderId="18" xfId="2" applyFont="1" applyFill="1" applyBorder="1" applyAlignment="1" applyProtection="1">
      <alignment horizontal="center" vertical="center" wrapText="1"/>
      <protection locked="0"/>
    </xf>
    <xf numFmtId="44" fontId="15" fillId="12" borderId="20" xfId="2" applyFont="1" applyFill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 applyProtection="1">
      <alignment horizontal="center" vertical="center" wrapText="1"/>
    </xf>
    <xf numFmtId="0" fontId="20" fillId="0" borderId="5" xfId="0" applyFont="1" applyFill="1" applyBorder="1" applyAlignment="1" applyProtection="1">
      <alignment horizontal="center" vertical="center" wrapText="1"/>
    </xf>
    <xf numFmtId="0" fontId="17" fillId="12" borderId="10" xfId="0" applyFont="1" applyFill="1" applyBorder="1" applyAlignment="1" applyProtection="1">
      <alignment horizontal="left" vertical="center" wrapText="1"/>
    </xf>
    <xf numFmtId="0" fontId="17" fillId="12" borderId="0" xfId="0" applyFont="1" applyFill="1" applyBorder="1" applyAlignment="1" applyProtection="1">
      <alignment horizontal="left" vertical="center" wrapText="1"/>
    </xf>
    <xf numFmtId="0" fontId="17" fillId="12" borderId="11" xfId="0" applyFont="1" applyFill="1" applyBorder="1" applyAlignment="1" applyProtection="1">
      <alignment horizontal="left" vertical="center" wrapText="1"/>
    </xf>
    <xf numFmtId="0" fontId="6" fillId="12" borderId="7" xfId="0" applyFont="1" applyFill="1" applyBorder="1" applyAlignment="1" applyProtection="1">
      <alignment horizontal="center" vertical="center" wrapText="1"/>
      <protection locked="0"/>
    </xf>
    <xf numFmtId="0" fontId="6" fillId="12" borderId="10" xfId="0" applyFont="1" applyFill="1" applyBorder="1" applyAlignment="1" applyProtection="1">
      <alignment horizontal="center" vertical="center" wrapText="1"/>
      <protection locked="0"/>
    </xf>
    <xf numFmtId="0" fontId="6" fillId="14" borderId="18" xfId="0" applyFont="1" applyFill="1" applyBorder="1" applyAlignment="1" applyProtection="1">
      <alignment horizontal="center" vertical="center" wrapText="1"/>
      <protection locked="0"/>
    </xf>
    <xf numFmtId="0" fontId="6" fillId="14" borderId="28" xfId="0" applyFont="1" applyFill="1" applyBorder="1" applyAlignment="1" applyProtection="1">
      <alignment horizontal="center" vertical="center" wrapText="1"/>
      <protection locked="0"/>
    </xf>
    <xf numFmtId="44" fontId="19" fillId="4" borderId="18" xfId="2" applyFont="1" applyFill="1" applyBorder="1" applyAlignment="1" applyProtection="1">
      <alignment horizontal="center" vertical="center" wrapText="1"/>
    </xf>
    <xf numFmtId="44" fontId="19" fillId="4" borderId="28" xfId="2" applyFont="1" applyFill="1" applyBorder="1" applyAlignment="1" applyProtection="1">
      <alignment horizontal="center" vertical="center" wrapText="1"/>
    </xf>
    <xf numFmtId="0" fontId="19" fillId="0" borderId="12" xfId="0" applyFont="1" applyBorder="1" applyAlignment="1" applyProtection="1">
      <alignment horizontal="center"/>
    </xf>
    <xf numFmtId="0" fontId="19" fillId="0" borderId="13" xfId="0" applyFont="1" applyBorder="1" applyAlignment="1" applyProtection="1">
      <alignment horizontal="center"/>
    </xf>
    <xf numFmtId="0" fontId="10" fillId="13" borderId="4" xfId="0" applyFont="1" applyFill="1" applyBorder="1" applyAlignment="1" applyProtection="1">
      <alignment horizontal="center" vertical="center"/>
      <protection locked="0"/>
    </xf>
    <xf numFmtId="0" fontId="10" fillId="13" borderId="5" xfId="0" applyFont="1" applyFill="1" applyBorder="1" applyAlignment="1" applyProtection="1">
      <alignment horizontal="center" vertical="center"/>
      <protection locked="0"/>
    </xf>
    <xf numFmtId="0" fontId="10" fillId="13" borderId="6" xfId="0" applyFont="1" applyFill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/>
      <protection locked="0"/>
    </xf>
    <xf numFmtId="44" fontId="15" fillId="4" borderId="18" xfId="2" applyFont="1" applyFill="1" applyBorder="1" applyAlignment="1" applyProtection="1">
      <alignment horizontal="center" vertical="center" wrapText="1"/>
      <protection locked="0"/>
    </xf>
    <xf numFmtId="44" fontId="15" fillId="4" borderId="20" xfId="2" applyFont="1" applyFill="1" applyBorder="1" applyAlignment="1" applyProtection="1">
      <alignment horizontal="center" vertical="center" wrapText="1"/>
      <protection locked="0"/>
    </xf>
    <xf numFmtId="0" fontId="6" fillId="14" borderId="20" xfId="0" applyFont="1" applyFill="1" applyBorder="1" applyAlignment="1" applyProtection="1">
      <alignment horizontal="center" vertical="center" wrapText="1"/>
      <protection locked="0"/>
    </xf>
  </cellXfs>
  <cellStyles count="5">
    <cellStyle name="Milliers" xfId="3" builtinId="3"/>
    <cellStyle name="Monétaire" xfId="2" builtinId="4"/>
    <cellStyle name="Normal" xfId="0" builtinId="0"/>
    <cellStyle name="Normal 6" xfId="4"/>
    <cellStyle name="Style 1" xfId="1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CC"/>
      <color rgb="FFFDBBC4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1</xdr:row>
      <xdr:rowOff>45720</xdr:rowOff>
    </xdr:from>
    <xdr:ext cx="1268816" cy="30480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908387"/>
          <a:ext cx="1268816" cy="304800"/>
        </a:xfrm>
        <a:prstGeom prst="rect">
          <a:avLst/>
        </a:prstGeom>
      </xdr:spPr>
    </xdr:pic>
    <xdr:clientData/>
  </xdr:oneCellAnchor>
  <xdr:oneCellAnchor>
    <xdr:from>
      <xdr:col>3</xdr:col>
      <xdr:colOff>343471</xdr:colOff>
      <xdr:row>1</xdr:row>
      <xdr:rowOff>0</xdr:rowOff>
    </xdr:from>
    <xdr:ext cx="1427420" cy="342900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7071" y="97366"/>
          <a:ext cx="1427420" cy="342900"/>
        </a:xfrm>
        <a:prstGeom prst="rect">
          <a:avLst/>
        </a:prstGeom>
      </xdr:spPr>
    </xdr:pic>
    <xdr:clientData/>
  </xdr:oneCellAnchor>
  <xdr:twoCellAnchor editAs="oneCell">
    <xdr:from>
      <xdr:col>0</xdr:col>
      <xdr:colOff>2222711</xdr:colOff>
      <xdr:row>1</xdr:row>
      <xdr:rowOff>83819</xdr:rowOff>
    </xdr:from>
    <xdr:to>
      <xdr:col>0</xdr:col>
      <xdr:colOff>3345181</xdr:colOff>
      <xdr:row>2</xdr:row>
      <xdr:rowOff>130890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2711" y="1744979"/>
          <a:ext cx="1122470" cy="229951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</xdr:colOff>
      <xdr:row>1</xdr:row>
      <xdr:rowOff>0</xdr:rowOff>
    </xdr:from>
    <xdr:to>
      <xdr:col>0</xdr:col>
      <xdr:colOff>1693334</xdr:colOff>
      <xdr:row>2</xdr:row>
      <xdr:rowOff>187176</xdr:rowOff>
    </xdr:to>
    <xdr:pic>
      <xdr:nvPicPr>
        <xdr:cNvPr id="7" name="Image 6" descr="Résultat d’images pour eiffag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133" b="34072"/>
        <a:stretch/>
      </xdr:blipFill>
      <xdr:spPr bwMode="auto">
        <a:xfrm>
          <a:off x="50800" y="58357"/>
          <a:ext cx="1642534" cy="373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f00635/Desktop/base%20O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f10108/AppData/Local/Microsoft/Windows/INetCache/Content.Outlook/2AKO5YJ3/bdc%20gc2020MF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OM"/>
      <sheetName val="Feuil6"/>
      <sheetName val="Feuil5"/>
      <sheetName val="Feuil3"/>
      <sheetName val="Feuil4"/>
      <sheetName val="Feuil2"/>
      <sheetName val="Feuil1"/>
      <sheetName val="MAJ"/>
      <sheetName val="TGE"/>
      <sheetName val="Feuil7"/>
    </sheetNames>
    <sheetDataSet>
      <sheetData sheetId="0">
        <row r="1">
          <cell r="O1" t="str">
            <v>référence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N2" t="str">
            <v>CITROEN</v>
          </cell>
        </row>
        <row r="3">
          <cell r="N3" t="str">
            <v>DACIA</v>
          </cell>
        </row>
        <row r="4">
          <cell r="N4" t="str">
            <v>FIAT</v>
          </cell>
        </row>
        <row r="5">
          <cell r="N5" t="str">
            <v>FORD</v>
          </cell>
        </row>
        <row r="6">
          <cell r="N6" t="str">
            <v>IVECO</v>
          </cell>
        </row>
        <row r="7">
          <cell r="N7" t="str">
            <v>MAN</v>
          </cell>
        </row>
        <row r="8">
          <cell r="N8" t="str">
            <v>MERCEDES</v>
          </cell>
        </row>
        <row r="9">
          <cell r="N9" t="str">
            <v>NISSAN</v>
          </cell>
        </row>
        <row r="10">
          <cell r="N10" t="str">
            <v>OPEL</v>
          </cell>
        </row>
        <row r="11">
          <cell r="N11" t="str">
            <v>PEUGEOT</v>
          </cell>
        </row>
        <row r="12">
          <cell r="N12" t="str">
            <v>RENAULT</v>
          </cell>
        </row>
        <row r="13">
          <cell r="N13" t="str">
            <v>TOYOTA</v>
          </cell>
        </row>
        <row r="14">
          <cell r="N14" t="str">
            <v>VOLKSWAGEN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Feuil1"/>
      <sheetName val="Kits de fixation"/>
      <sheetName val="BDCGC"/>
      <sheetName val="Trame"/>
      <sheetName val="SYNTHESE TARIFAIRE"/>
    </sheetNames>
    <sheetDataSet>
      <sheetData sheetId="0" refreshError="1">
        <row r="1">
          <cell r="B1" t="str">
            <v>Concatenation Modele</v>
          </cell>
          <cell r="N1" t="str">
            <v>référence</v>
          </cell>
          <cell r="O1" t="str">
            <v>code</v>
          </cell>
          <cell r="P1" t="str">
            <v>PR</v>
          </cell>
          <cell r="Q1" t="str">
            <v>UNITE DE PR</v>
          </cell>
          <cell r="R1" t="str">
            <v>Poids</v>
          </cell>
          <cell r="S1" t="str">
            <v>PR</v>
          </cell>
          <cell r="T1" t="str">
            <v>New SP1</v>
          </cell>
          <cell r="U1" t="str">
            <v>Temps de pose</v>
          </cell>
          <cell r="V1" t="str">
            <v>Cout de la pose</v>
          </cell>
          <cell r="W1" t="str">
            <v>Kurz</v>
          </cell>
          <cell r="X1" t="str">
            <v>PIC</v>
          </cell>
          <cell r="Y1" t="str">
            <v>RM ARCO</v>
          </cell>
          <cell r="Z1" t="str">
            <v>RM GC</v>
          </cell>
          <cell r="AA1" t="str">
            <v>ARCO</v>
          </cell>
          <cell r="AB1" t="str">
            <v>RM GC</v>
          </cell>
          <cell r="AC1" t="str">
            <v>Profondeur</v>
          </cell>
          <cell r="AD1" t="str">
            <v>Longueur</v>
          </cell>
          <cell r="AE1" t="str">
            <v>Hauteur</v>
          </cell>
          <cell r="AF1" t="str">
            <v>Categorie</v>
          </cell>
          <cell r="AG1" t="str">
            <v>PIC</v>
          </cell>
          <cell r="AH1" t="str">
            <v>NOM Commercial</v>
          </cell>
          <cell r="AI1" t="str">
            <v>PA</v>
          </cell>
          <cell r="AJ1" t="str">
            <v>RMGV</v>
          </cell>
          <cell r="AK1" t="str">
            <v>Prix net GV</v>
          </cell>
          <cell r="AL1" t="str">
            <v>Référence MAN</v>
          </cell>
          <cell r="AM1" t="str">
            <v>Prix MAN</v>
          </cell>
          <cell r="AN1" t="str">
            <v>RM GC</v>
          </cell>
          <cell r="AO1" t="str">
            <v>RM MAX C3</v>
          </cell>
          <cell r="AS1" t="str">
            <v>Désignation</v>
          </cell>
        </row>
        <row r="2">
          <cell r="N2" t="str">
            <v>0963 576 000</v>
          </cell>
          <cell r="O2" t="str">
            <v>MVAD</v>
          </cell>
          <cell r="P2">
            <v>31.17</v>
          </cell>
          <cell r="Q2">
            <v>1</v>
          </cell>
          <cell r="R2">
            <v>1.4</v>
          </cell>
          <cell r="S2">
            <v>31.17</v>
          </cell>
          <cell r="T2">
            <v>129</v>
          </cell>
          <cell r="U2">
            <v>2.5</v>
          </cell>
          <cell r="V2">
            <v>4</v>
          </cell>
          <cell r="W2" t="str">
            <v>MVAD</v>
          </cell>
          <cell r="X2" t="e">
            <v>#REF!</v>
          </cell>
          <cell r="Y2">
            <v>90.3</v>
          </cell>
          <cell r="Z2">
            <v>90.3</v>
          </cell>
          <cell r="AA2">
            <v>0.3</v>
          </cell>
          <cell r="AB2">
            <v>0.3</v>
          </cell>
          <cell r="AC2">
            <v>200</v>
          </cell>
          <cell r="AD2">
            <v>30</v>
          </cell>
          <cell r="AE2">
            <v>350</v>
          </cell>
          <cell r="AF2" t="str">
            <v>MEUBLES</v>
          </cell>
          <cell r="AG2"/>
          <cell r="AI2">
            <v>29.97</v>
          </cell>
          <cell r="AL2" t="str">
            <v/>
          </cell>
          <cell r="AM2" t="str">
            <v/>
          </cell>
          <cell r="AN2">
            <v>0.3</v>
          </cell>
          <cell r="AO2">
            <v>90.3</v>
          </cell>
          <cell r="AS2" t="str">
            <v>ADAPTATEUR-EXTENSIBLE-MVAD</v>
          </cell>
        </row>
        <row r="3">
          <cell r="N3" t="str">
            <v>0963 80  753</v>
          </cell>
          <cell r="O3" t="e">
            <v>#N/A</v>
          </cell>
          <cell r="P3">
            <v>32.47</v>
          </cell>
          <cell r="Q3">
            <v>1</v>
          </cell>
          <cell r="R3">
            <v>1.1299999999999999</v>
          </cell>
          <cell r="S3">
            <v>32.47</v>
          </cell>
          <cell r="T3">
            <v>109</v>
          </cell>
          <cell r="U3">
            <v>12</v>
          </cell>
          <cell r="V3">
            <v>16</v>
          </cell>
          <cell r="W3" t="str">
            <v>KG18</v>
          </cell>
          <cell r="X3">
            <v>88.28</v>
          </cell>
          <cell r="Y3">
            <v>76.3</v>
          </cell>
          <cell r="Z3">
            <v>76.3</v>
          </cell>
          <cell r="AA3">
            <v>0.3</v>
          </cell>
          <cell r="AB3">
            <v>0.3</v>
          </cell>
          <cell r="AC3">
            <v>166</v>
          </cell>
          <cell r="AD3">
            <v>242</v>
          </cell>
          <cell r="AE3">
            <v>185</v>
          </cell>
          <cell r="AF3" t="str">
            <v>ACCESSOIRES</v>
          </cell>
          <cell r="AG3"/>
          <cell r="AI3">
            <v>31.22</v>
          </cell>
          <cell r="AN3">
            <v>0.3</v>
          </cell>
          <cell r="AO3">
            <v>76.3</v>
          </cell>
          <cell r="AS3" t="str">
            <v>BIDON EAU 5L AVEC SUPPORT</v>
          </cell>
        </row>
        <row r="4">
          <cell r="N4" t="str">
            <v>0963 548 713</v>
          </cell>
          <cell r="O4" t="str">
            <v>MLBR13</v>
          </cell>
          <cell r="P4">
            <v>92.6</v>
          </cell>
          <cell r="Q4">
            <v>1</v>
          </cell>
          <cell r="R4">
            <v>19.5</v>
          </cell>
          <cell r="S4">
            <v>92.6</v>
          </cell>
          <cell r="T4">
            <v>269</v>
          </cell>
          <cell r="U4">
            <v>5</v>
          </cell>
          <cell r="V4">
            <v>7</v>
          </cell>
          <cell r="W4" t="str">
            <v>MLBR13</v>
          </cell>
          <cell r="X4" t="e">
            <v>#REF!</v>
          </cell>
          <cell r="Y4">
            <v>188.3</v>
          </cell>
          <cell r="Z4">
            <v>188.3</v>
          </cell>
          <cell r="AA4">
            <v>0.3</v>
          </cell>
          <cell r="AB4">
            <v>0.3</v>
          </cell>
          <cell r="AC4">
            <v>452</v>
          </cell>
          <cell r="AD4">
            <v>1668</v>
          </cell>
          <cell r="AE4">
            <v>250</v>
          </cell>
          <cell r="AF4" t="str">
            <v>MEUBLES</v>
          </cell>
          <cell r="AG4"/>
          <cell r="AI4">
            <v>89.04</v>
          </cell>
          <cell r="AN4">
            <v>0.3</v>
          </cell>
          <cell r="AO4">
            <v>188.3</v>
          </cell>
          <cell r="AS4" t="str">
            <v>ETAGERE 5 BACS PLASTIQUE MLBR13</v>
          </cell>
        </row>
        <row r="5">
          <cell r="N5" t="str">
            <v>0963 80  825</v>
          </cell>
          <cell r="O5" t="e">
            <v>#N/A</v>
          </cell>
          <cell r="P5">
            <v>14.5</v>
          </cell>
          <cell r="Q5">
            <v>1</v>
          </cell>
          <cell r="R5">
            <v>0.1</v>
          </cell>
          <cell r="S5">
            <v>14.5</v>
          </cell>
          <cell r="T5">
            <v>69</v>
          </cell>
          <cell r="U5">
            <v>0</v>
          </cell>
          <cell r="V5">
            <v>0</v>
          </cell>
          <cell r="W5" t="str">
            <v>KH1</v>
          </cell>
          <cell r="X5" t="e">
            <v>#REF!</v>
          </cell>
          <cell r="Y5">
            <v>48.3</v>
          </cell>
          <cell r="Z5">
            <v>48.3</v>
          </cell>
          <cell r="AA5">
            <v>0.3</v>
          </cell>
          <cell r="AB5">
            <v>0.3</v>
          </cell>
          <cell r="AC5">
            <v>313</v>
          </cell>
          <cell r="AD5">
            <v>365</v>
          </cell>
          <cell r="AE5">
            <v>100</v>
          </cell>
          <cell r="AF5" t="str">
            <v>ACCESSOIRES</v>
          </cell>
          <cell r="AG5"/>
          <cell r="AI5">
            <v>13.67</v>
          </cell>
          <cell r="AN5">
            <v>0.3</v>
          </cell>
          <cell r="AO5">
            <v>48.3</v>
          </cell>
          <cell r="AS5" t="str">
            <v>SUPPORT POUR CARTOUCHES</v>
          </cell>
        </row>
        <row r="6">
          <cell r="N6" t="str">
            <v>0963 543 412</v>
          </cell>
          <cell r="O6" t="str">
            <v>MKS12</v>
          </cell>
          <cell r="P6">
            <v>308.7</v>
          </cell>
          <cell r="Q6">
            <v>1</v>
          </cell>
          <cell r="R6">
            <v>27.7</v>
          </cell>
          <cell r="S6">
            <v>308.7</v>
          </cell>
          <cell r="T6">
            <v>689</v>
          </cell>
          <cell r="U6">
            <v>30</v>
          </cell>
          <cell r="V6">
            <v>40</v>
          </cell>
          <cell r="W6" t="str">
            <v>MKS12</v>
          </cell>
          <cell r="X6" t="e">
            <v>#REF!</v>
          </cell>
          <cell r="Y6">
            <v>482.3</v>
          </cell>
          <cell r="Z6">
            <v>482.3</v>
          </cell>
          <cell r="AA6">
            <v>0.3</v>
          </cell>
          <cell r="AB6">
            <v>0.3</v>
          </cell>
          <cell r="AC6">
            <v>380</v>
          </cell>
          <cell r="AD6">
            <v>556</v>
          </cell>
          <cell r="AE6">
            <v>1240</v>
          </cell>
          <cell r="AF6" t="str">
            <v>MEUBLES</v>
          </cell>
          <cell r="AI6">
            <v>296.83</v>
          </cell>
          <cell r="AN6">
            <v>0.3</v>
          </cell>
          <cell r="AO6">
            <v>482.3</v>
          </cell>
          <cell r="AS6" t="str">
            <v>ARMOIRE MKS12</v>
          </cell>
        </row>
        <row r="7">
          <cell r="N7" t="str">
            <v>0963 543 413</v>
          </cell>
          <cell r="O7" t="str">
            <v>MKS13</v>
          </cell>
          <cell r="P7">
            <v>326.01</v>
          </cell>
          <cell r="Q7">
            <v>1</v>
          </cell>
          <cell r="R7">
            <v>30.2</v>
          </cell>
          <cell r="S7">
            <v>326.01</v>
          </cell>
          <cell r="T7">
            <v>729</v>
          </cell>
          <cell r="U7">
            <v>30</v>
          </cell>
          <cell r="V7">
            <v>40</v>
          </cell>
          <cell r="W7" t="str">
            <v>MKS13</v>
          </cell>
          <cell r="X7" t="e">
            <v>#REF!</v>
          </cell>
          <cell r="Y7">
            <v>510.3</v>
          </cell>
          <cell r="Z7">
            <v>510.3</v>
          </cell>
          <cell r="AA7">
            <v>0.3</v>
          </cell>
          <cell r="AB7">
            <v>0.3</v>
          </cell>
          <cell r="AC7">
            <v>450</v>
          </cell>
          <cell r="AD7">
            <v>556</v>
          </cell>
          <cell r="AE7">
            <v>1240</v>
          </cell>
          <cell r="AF7" t="str">
            <v>MEUBLES</v>
          </cell>
          <cell r="AI7">
            <v>313.47000000000003</v>
          </cell>
          <cell r="AN7">
            <v>0.3</v>
          </cell>
          <cell r="AO7">
            <v>510.3</v>
          </cell>
          <cell r="AS7" t="str">
            <v>ARMOIRE MKS13</v>
          </cell>
        </row>
        <row r="8">
          <cell r="N8" t="str">
            <v>5988 593 417</v>
          </cell>
          <cell r="O8" t="e">
            <v>#N/A</v>
          </cell>
          <cell r="P8">
            <v>147.41999999999999</v>
          </cell>
          <cell r="Q8" t="e">
            <v>#N/A</v>
          </cell>
          <cell r="R8">
            <v>20</v>
          </cell>
          <cell r="S8">
            <v>147.41999999999999</v>
          </cell>
          <cell r="T8">
            <v>499</v>
          </cell>
          <cell r="U8">
            <v>60</v>
          </cell>
          <cell r="V8">
            <v>80</v>
          </cell>
          <cell r="W8" t="str">
            <v>LOTPROMO</v>
          </cell>
          <cell r="X8" t="e">
            <v>#REF!</v>
          </cell>
          <cell r="Y8">
            <v>499</v>
          </cell>
          <cell r="Z8">
            <v>499</v>
          </cell>
          <cell r="AA8">
            <v>0</v>
          </cell>
          <cell r="AB8">
            <v>0</v>
          </cell>
          <cell r="AC8" t="str">
            <v>NC</v>
          </cell>
          <cell r="AD8" t="str">
            <v>NC</v>
          </cell>
          <cell r="AE8" t="str">
            <v>NC</v>
          </cell>
          <cell r="AF8" t="str">
            <v>BARRES</v>
          </cell>
          <cell r="AG8"/>
          <cell r="AI8">
            <v>141.75</v>
          </cell>
          <cell r="AN8">
            <v>0</v>
          </cell>
          <cell r="AO8">
            <v>499</v>
          </cell>
          <cell r="AS8" t="str">
            <v>LOT 4 BARRES</v>
          </cell>
        </row>
        <row r="9">
          <cell r="N9" t="str">
            <v>0963 545 550</v>
          </cell>
          <cell r="O9">
            <v>0</v>
          </cell>
          <cell r="P9">
            <v>164.53</v>
          </cell>
          <cell r="Q9">
            <v>1</v>
          </cell>
          <cell r="R9">
            <v>7</v>
          </cell>
          <cell r="S9">
            <v>164.53</v>
          </cell>
          <cell r="T9">
            <v>359</v>
          </cell>
          <cell r="U9">
            <v>0</v>
          </cell>
          <cell r="V9">
            <v>0</v>
          </cell>
          <cell r="W9" t="str">
            <v>AOS200-1</v>
          </cell>
          <cell r="X9" t="e">
            <v>#REF!</v>
          </cell>
          <cell r="Y9">
            <v>251.3</v>
          </cell>
          <cell r="Z9">
            <v>251.3</v>
          </cell>
          <cell r="AA9">
            <v>0.3</v>
          </cell>
          <cell r="AB9">
            <v>0.3</v>
          </cell>
          <cell r="AC9" t="str">
            <v>NC</v>
          </cell>
          <cell r="AD9" t="str">
            <v>NC</v>
          </cell>
          <cell r="AE9" t="str">
            <v>NC</v>
          </cell>
          <cell r="AF9" t="str">
            <v>RAMPES</v>
          </cell>
          <cell r="AG9"/>
          <cell r="AI9">
            <v>158.19999999999999</v>
          </cell>
          <cell r="AN9">
            <v>0.3</v>
          </cell>
          <cell r="AO9">
            <v>251.3</v>
          </cell>
          <cell r="AS9" t="str">
            <v>PAIRE DE RAMPES EN ALU 60-200-1500</v>
          </cell>
        </row>
        <row r="10">
          <cell r="N10" t="str">
            <v>0963 545 551</v>
          </cell>
          <cell r="O10">
            <v>0</v>
          </cell>
          <cell r="P10">
            <v>190.74</v>
          </cell>
          <cell r="Q10">
            <v>1</v>
          </cell>
          <cell r="R10">
            <v>8</v>
          </cell>
          <cell r="S10">
            <v>190.74</v>
          </cell>
          <cell r="T10">
            <v>409</v>
          </cell>
          <cell r="U10">
            <v>0</v>
          </cell>
          <cell r="V10">
            <v>0</v>
          </cell>
          <cell r="W10" t="str">
            <v>AOS200-2</v>
          </cell>
          <cell r="X10" t="e">
            <v>#REF!</v>
          </cell>
          <cell r="Y10">
            <v>286.3</v>
          </cell>
          <cell r="Z10">
            <v>286.3</v>
          </cell>
          <cell r="AA10">
            <v>0.3</v>
          </cell>
          <cell r="AB10">
            <v>0.3</v>
          </cell>
          <cell r="AC10" t="str">
            <v>NC</v>
          </cell>
          <cell r="AD10" t="str">
            <v>NC</v>
          </cell>
          <cell r="AE10" t="str">
            <v>NC</v>
          </cell>
          <cell r="AF10" t="str">
            <v>RAMPES</v>
          </cell>
          <cell r="AG10"/>
          <cell r="AI10">
            <v>183.4</v>
          </cell>
          <cell r="AN10">
            <v>0.3</v>
          </cell>
          <cell r="AO10">
            <v>286.3</v>
          </cell>
          <cell r="AS10" t="str">
            <v>PAIRE DE RAMPES EN ALU 60-200-2000</v>
          </cell>
        </row>
        <row r="11">
          <cell r="N11" t="str">
            <v>0963 545 552</v>
          </cell>
          <cell r="O11">
            <v>0</v>
          </cell>
          <cell r="P11">
            <v>209.66</v>
          </cell>
          <cell r="Q11">
            <v>1</v>
          </cell>
          <cell r="R11">
            <v>9</v>
          </cell>
          <cell r="S11">
            <v>209.66</v>
          </cell>
          <cell r="T11">
            <v>449</v>
          </cell>
          <cell r="U11">
            <v>0</v>
          </cell>
          <cell r="V11">
            <v>0</v>
          </cell>
          <cell r="W11" t="str">
            <v>AOS200-3</v>
          </cell>
          <cell r="X11" t="e">
            <v>#REF!</v>
          </cell>
          <cell r="Y11">
            <v>314.3</v>
          </cell>
          <cell r="Z11">
            <v>314.3</v>
          </cell>
          <cell r="AA11">
            <v>0.3</v>
          </cell>
          <cell r="AB11">
            <v>0.3</v>
          </cell>
          <cell r="AC11" t="str">
            <v>NC</v>
          </cell>
          <cell r="AD11" t="str">
            <v>NC</v>
          </cell>
          <cell r="AE11" t="str">
            <v>NC</v>
          </cell>
          <cell r="AF11" t="str">
            <v>RAMPES</v>
          </cell>
          <cell r="AG11"/>
          <cell r="AI11">
            <v>201.6</v>
          </cell>
          <cell r="AN11">
            <v>0.3</v>
          </cell>
          <cell r="AO11">
            <v>314.3</v>
          </cell>
          <cell r="AS11" t="str">
            <v>PAIRE DE RAMPES EN ALU 60-200-2500</v>
          </cell>
        </row>
        <row r="12">
          <cell r="N12" t="str">
            <v>0963 545 553</v>
          </cell>
          <cell r="O12">
            <v>0</v>
          </cell>
          <cell r="P12">
            <v>247.52</v>
          </cell>
          <cell r="Q12">
            <v>1</v>
          </cell>
          <cell r="R12">
            <v>11</v>
          </cell>
          <cell r="S12">
            <v>247.52</v>
          </cell>
          <cell r="T12">
            <v>529</v>
          </cell>
          <cell r="U12">
            <v>0</v>
          </cell>
          <cell r="V12">
            <v>0</v>
          </cell>
          <cell r="W12" t="str">
            <v>AOS200-4</v>
          </cell>
          <cell r="X12" t="e">
            <v>#REF!</v>
          </cell>
          <cell r="Y12">
            <v>370.3</v>
          </cell>
          <cell r="Z12">
            <v>370.3</v>
          </cell>
          <cell r="AA12">
            <v>0.3</v>
          </cell>
          <cell r="AB12">
            <v>0.3</v>
          </cell>
          <cell r="AC12" t="str">
            <v>NC</v>
          </cell>
          <cell r="AD12" t="str">
            <v>NC</v>
          </cell>
          <cell r="AE12" t="str">
            <v>NC</v>
          </cell>
          <cell r="AF12" t="str">
            <v>RAMPES</v>
          </cell>
          <cell r="AG12"/>
          <cell r="AI12">
            <v>238</v>
          </cell>
          <cell r="AN12">
            <v>0.3</v>
          </cell>
          <cell r="AO12">
            <v>370.3</v>
          </cell>
          <cell r="AS12" t="str">
            <v>PAIRE DE RAMPES EN ALU  60-200-3000</v>
          </cell>
        </row>
        <row r="13">
          <cell r="N13" t="str">
            <v>0963 545 554</v>
          </cell>
          <cell r="O13">
            <v>0</v>
          </cell>
          <cell r="P13">
            <v>254.8</v>
          </cell>
          <cell r="Q13">
            <v>1</v>
          </cell>
          <cell r="R13">
            <v>10</v>
          </cell>
          <cell r="S13">
            <v>254.8</v>
          </cell>
          <cell r="T13">
            <v>549</v>
          </cell>
          <cell r="U13">
            <v>0</v>
          </cell>
          <cell r="V13">
            <v>0</v>
          </cell>
          <cell r="W13" t="str">
            <v>AOS300-1</v>
          </cell>
          <cell r="X13" t="e">
            <v>#REF!</v>
          </cell>
          <cell r="Y13">
            <v>384.3</v>
          </cell>
          <cell r="Z13">
            <v>384.3</v>
          </cell>
          <cell r="AA13">
            <v>0.3</v>
          </cell>
          <cell r="AB13">
            <v>0.3</v>
          </cell>
          <cell r="AC13" t="str">
            <v>NC</v>
          </cell>
          <cell r="AD13" t="str">
            <v>NC</v>
          </cell>
          <cell r="AE13" t="str">
            <v>NC</v>
          </cell>
          <cell r="AF13" t="str">
            <v>RAMPES</v>
          </cell>
          <cell r="AG13"/>
          <cell r="AI13">
            <v>245</v>
          </cell>
          <cell r="AN13">
            <v>0.3</v>
          </cell>
          <cell r="AO13">
            <v>384.3</v>
          </cell>
          <cell r="AS13" t="str">
            <v>PAIRE DE RAMPES EN ALU 60-300-1500</v>
          </cell>
        </row>
        <row r="14">
          <cell r="N14" t="str">
            <v>0963 545 555</v>
          </cell>
          <cell r="O14">
            <v>0</v>
          </cell>
          <cell r="P14">
            <v>305.76</v>
          </cell>
          <cell r="Q14">
            <v>1</v>
          </cell>
          <cell r="R14">
            <v>12</v>
          </cell>
          <cell r="S14">
            <v>305.76</v>
          </cell>
          <cell r="T14">
            <v>669</v>
          </cell>
          <cell r="U14">
            <v>0</v>
          </cell>
          <cell r="V14">
            <v>0</v>
          </cell>
          <cell r="W14" t="str">
            <v>AOS300-2</v>
          </cell>
          <cell r="X14" t="e">
            <v>#REF!</v>
          </cell>
          <cell r="Y14">
            <v>468.3</v>
          </cell>
          <cell r="Z14">
            <v>468.3</v>
          </cell>
          <cell r="AA14">
            <v>0.3</v>
          </cell>
          <cell r="AB14">
            <v>0.3</v>
          </cell>
          <cell r="AC14" t="str">
            <v>NC</v>
          </cell>
          <cell r="AD14" t="str">
            <v>NC</v>
          </cell>
          <cell r="AE14" t="str">
            <v>NC</v>
          </cell>
          <cell r="AF14" t="str">
            <v>RAMPES</v>
          </cell>
          <cell r="AG14"/>
          <cell r="AI14">
            <v>294</v>
          </cell>
          <cell r="AN14">
            <v>0.3</v>
          </cell>
          <cell r="AO14">
            <v>468.3</v>
          </cell>
          <cell r="AS14" t="str">
            <v>PAIRE DE RAMPES EN ALU 60-300-2000</v>
          </cell>
        </row>
        <row r="15">
          <cell r="N15" t="str">
            <v>0963 545 556</v>
          </cell>
          <cell r="O15">
            <v>0</v>
          </cell>
          <cell r="P15">
            <v>384.38</v>
          </cell>
          <cell r="Q15">
            <v>1</v>
          </cell>
          <cell r="R15">
            <v>14</v>
          </cell>
          <cell r="S15">
            <v>384.38</v>
          </cell>
          <cell r="T15">
            <v>829</v>
          </cell>
          <cell r="U15">
            <v>0</v>
          </cell>
          <cell r="V15">
            <v>0</v>
          </cell>
          <cell r="W15" t="str">
            <v>AOS300-3</v>
          </cell>
          <cell r="X15" t="e">
            <v>#REF!</v>
          </cell>
          <cell r="Y15">
            <v>580.29999999999995</v>
          </cell>
          <cell r="Z15">
            <v>580.29999999999995</v>
          </cell>
          <cell r="AA15">
            <v>0.3</v>
          </cell>
          <cell r="AB15">
            <v>0.3</v>
          </cell>
          <cell r="AC15" t="str">
            <v>NC</v>
          </cell>
          <cell r="AD15" t="str">
            <v>NC</v>
          </cell>
          <cell r="AE15" t="str">
            <v>NC</v>
          </cell>
          <cell r="AF15" t="str">
            <v>RAMPES</v>
          </cell>
          <cell r="AG15"/>
          <cell r="AI15">
            <v>369.6</v>
          </cell>
          <cell r="AN15">
            <v>0.3</v>
          </cell>
          <cell r="AO15">
            <v>580.29999999999995</v>
          </cell>
          <cell r="AS15" t="str">
            <v>PAIRE DE RAMPES EN ALU 60-300-2500</v>
          </cell>
        </row>
        <row r="16">
          <cell r="N16" t="str">
            <v>0963 545 557</v>
          </cell>
          <cell r="O16">
            <v>0</v>
          </cell>
          <cell r="P16">
            <v>457.91</v>
          </cell>
          <cell r="Q16">
            <v>1</v>
          </cell>
          <cell r="R16">
            <v>16</v>
          </cell>
          <cell r="S16">
            <v>457.91</v>
          </cell>
          <cell r="T16">
            <v>999</v>
          </cell>
          <cell r="U16">
            <v>0</v>
          </cell>
          <cell r="V16">
            <v>0</v>
          </cell>
          <cell r="W16" t="str">
            <v>AOS300-4</v>
          </cell>
          <cell r="X16" t="e">
            <v>#REF!</v>
          </cell>
          <cell r="Y16">
            <v>699.3</v>
          </cell>
          <cell r="Z16">
            <v>699.3</v>
          </cell>
          <cell r="AA16">
            <v>0.3</v>
          </cell>
          <cell r="AB16">
            <v>0.3</v>
          </cell>
          <cell r="AC16" t="str">
            <v>NC</v>
          </cell>
          <cell r="AD16" t="str">
            <v>NC</v>
          </cell>
          <cell r="AE16" t="str">
            <v>NC</v>
          </cell>
          <cell r="AF16" t="str">
            <v>RAMPES</v>
          </cell>
          <cell r="AG16"/>
          <cell r="AI16">
            <v>440.3</v>
          </cell>
          <cell r="AN16">
            <v>0.3</v>
          </cell>
          <cell r="AO16">
            <v>699.3</v>
          </cell>
          <cell r="AS16" t="str">
            <v>PAIRE DE RAMPES EN ALU 60-300-3000</v>
          </cell>
        </row>
        <row r="17">
          <cell r="N17" t="str">
            <v>0963 545 558</v>
          </cell>
          <cell r="O17">
            <v>0</v>
          </cell>
          <cell r="P17">
            <v>439.71</v>
          </cell>
          <cell r="Q17">
            <v>1</v>
          </cell>
          <cell r="R17">
            <v>14</v>
          </cell>
          <cell r="S17">
            <v>439.71</v>
          </cell>
          <cell r="T17">
            <v>939</v>
          </cell>
          <cell r="U17">
            <v>0</v>
          </cell>
          <cell r="V17">
            <v>0</v>
          </cell>
          <cell r="W17" t="str">
            <v>AOS300-5</v>
          </cell>
          <cell r="X17" t="e">
            <v>#REF!</v>
          </cell>
          <cell r="Y17">
            <v>657.3</v>
          </cell>
          <cell r="Z17">
            <v>657.3</v>
          </cell>
          <cell r="AA17">
            <v>0.3</v>
          </cell>
          <cell r="AB17">
            <v>0.3</v>
          </cell>
          <cell r="AC17" t="str">
            <v>NC</v>
          </cell>
          <cell r="AD17" t="str">
            <v>NC</v>
          </cell>
          <cell r="AE17" t="str">
            <v>NC</v>
          </cell>
          <cell r="AF17" t="str">
            <v>RAMPES</v>
          </cell>
          <cell r="AG17"/>
          <cell r="AI17">
            <v>422.8</v>
          </cell>
          <cell r="AN17">
            <v>0.3</v>
          </cell>
          <cell r="AO17">
            <v>657.3</v>
          </cell>
          <cell r="AS17" t="str">
            <v>PAIRE DE RAMPES EN ALU 65-300-1500</v>
          </cell>
        </row>
        <row r="18">
          <cell r="N18" t="str">
            <v>0963 545 559</v>
          </cell>
          <cell r="O18">
            <v>0</v>
          </cell>
          <cell r="P18">
            <v>511.06</v>
          </cell>
          <cell r="Q18">
            <v>1</v>
          </cell>
          <cell r="R18">
            <v>17</v>
          </cell>
          <cell r="S18">
            <v>511.06</v>
          </cell>
          <cell r="T18">
            <v>1139</v>
          </cell>
          <cell r="U18">
            <v>0</v>
          </cell>
          <cell r="V18">
            <v>0</v>
          </cell>
          <cell r="W18" t="str">
            <v>AOS300-6</v>
          </cell>
          <cell r="X18" t="e">
            <v>#REF!</v>
          </cell>
          <cell r="Y18">
            <v>797.3</v>
          </cell>
          <cell r="Z18">
            <v>797.3</v>
          </cell>
          <cell r="AA18">
            <v>0.3</v>
          </cell>
          <cell r="AB18">
            <v>0.3</v>
          </cell>
          <cell r="AC18" t="str">
            <v>NC</v>
          </cell>
          <cell r="AD18" t="str">
            <v>NC</v>
          </cell>
          <cell r="AE18" t="str">
            <v>NC</v>
          </cell>
          <cell r="AF18" t="str">
            <v>RAMPES</v>
          </cell>
          <cell r="AG18"/>
          <cell r="AI18">
            <v>491.4</v>
          </cell>
          <cell r="AN18">
            <v>0.3</v>
          </cell>
          <cell r="AO18">
            <v>797.3</v>
          </cell>
          <cell r="AS18" t="str">
            <v>PAIRE DE RAMPES EN ALU 65-300-2000</v>
          </cell>
        </row>
        <row r="19">
          <cell r="N19" t="str">
            <v>0963 545 560</v>
          </cell>
          <cell r="O19">
            <v>0</v>
          </cell>
          <cell r="P19">
            <v>630.45000000000005</v>
          </cell>
          <cell r="Q19">
            <v>1</v>
          </cell>
          <cell r="R19">
            <v>21</v>
          </cell>
          <cell r="S19">
            <v>630.45000000000005</v>
          </cell>
          <cell r="T19">
            <v>1349</v>
          </cell>
          <cell r="U19">
            <v>0</v>
          </cell>
          <cell r="V19">
            <v>0</v>
          </cell>
          <cell r="W19" t="str">
            <v>AOS300-7</v>
          </cell>
          <cell r="X19" t="e">
            <v>#REF!</v>
          </cell>
          <cell r="Y19">
            <v>944.3</v>
          </cell>
          <cell r="Z19">
            <v>944.3</v>
          </cell>
          <cell r="AA19">
            <v>0.3</v>
          </cell>
          <cell r="AB19">
            <v>0.3</v>
          </cell>
          <cell r="AC19" t="str">
            <v>NC</v>
          </cell>
          <cell r="AD19" t="str">
            <v>NC</v>
          </cell>
          <cell r="AE19" t="str">
            <v>NC</v>
          </cell>
          <cell r="AF19" t="str">
            <v>RAMPES</v>
          </cell>
          <cell r="AG19"/>
          <cell r="AI19">
            <v>606.20000000000005</v>
          </cell>
          <cell r="AN19">
            <v>0.3</v>
          </cell>
          <cell r="AO19">
            <v>944.3</v>
          </cell>
          <cell r="AS19" t="str">
            <v>PAIRE DE RAMPES EN ALU 65-300-2500</v>
          </cell>
        </row>
        <row r="20">
          <cell r="N20" t="str">
            <v>0963 545 561</v>
          </cell>
          <cell r="O20">
            <v>0</v>
          </cell>
          <cell r="P20">
            <v>785.51</v>
          </cell>
          <cell r="Q20">
            <v>1</v>
          </cell>
          <cell r="R20">
            <v>25</v>
          </cell>
          <cell r="S20">
            <v>785.51</v>
          </cell>
          <cell r="T20">
            <v>1699</v>
          </cell>
          <cell r="U20">
            <v>0</v>
          </cell>
          <cell r="V20">
            <v>0</v>
          </cell>
          <cell r="W20" t="str">
            <v>AOS300-8</v>
          </cell>
          <cell r="X20" t="e">
            <v>#REF!</v>
          </cell>
          <cell r="Y20">
            <v>1189.3</v>
          </cell>
          <cell r="Z20">
            <v>1189.3</v>
          </cell>
          <cell r="AA20">
            <v>0.3</v>
          </cell>
          <cell r="AB20">
            <v>0.3</v>
          </cell>
          <cell r="AC20" t="str">
            <v>NC</v>
          </cell>
          <cell r="AD20" t="str">
            <v>NC</v>
          </cell>
          <cell r="AE20" t="str">
            <v>NC</v>
          </cell>
          <cell r="AF20" t="str">
            <v>RAMPES</v>
          </cell>
          <cell r="AG20"/>
          <cell r="AI20">
            <v>755.3</v>
          </cell>
          <cell r="AN20">
            <v>0.3</v>
          </cell>
          <cell r="AO20">
            <v>1189.3</v>
          </cell>
          <cell r="AS20" t="str">
            <v>PAIRE DE RAMPES EN ALU 65-300-3000</v>
          </cell>
        </row>
        <row r="21">
          <cell r="N21" t="str">
            <v>0963 545 562</v>
          </cell>
          <cell r="O21">
            <v>0</v>
          </cell>
          <cell r="P21">
            <v>390.21</v>
          </cell>
          <cell r="Q21">
            <v>1</v>
          </cell>
          <cell r="R21">
            <v>13</v>
          </cell>
          <cell r="S21">
            <v>390.21</v>
          </cell>
          <cell r="T21">
            <v>839</v>
          </cell>
          <cell r="U21">
            <v>0</v>
          </cell>
          <cell r="V21">
            <v>0</v>
          </cell>
          <cell r="W21" t="str">
            <v>AOS400-1</v>
          </cell>
          <cell r="X21" t="e">
            <v>#REF!</v>
          </cell>
          <cell r="Y21">
            <v>587.29999999999995</v>
          </cell>
          <cell r="Z21">
            <v>587.29999999999995</v>
          </cell>
          <cell r="AA21">
            <v>0.3</v>
          </cell>
          <cell r="AB21">
            <v>0.3</v>
          </cell>
          <cell r="AC21" t="str">
            <v>NC</v>
          </cell>
          <cell r="AD21" t="str">
            <v>NC</v>
          </cell>
          <cell r="AE21" t="str">
            <v>NC</v>
          </cell>
          <cell r="AF21" t="str">
            <v>RAMPES</v>
          </cell>
          <cell r="AG21"/>
          <cell r="AI21">
            <v>375.2</v>
          </cell>
          <cell r="AN21">
            <v>0.3</v>
          </cell>
          <cell r="AO21">
            <v>587.29999999999995</v>
          </cell>
          <cell r="AS21" t="str">
            <v>PAIRE DE RAMPES EN ALU 60-400-1500</v>
          </cell>
        </row>
        <row r="22">
          <cell r="N22" t="str">
            <v>0963 545 563</v>
          </cell>
          <cell r="O22">
            <v>0</v>
          </cell>
          <cell r="P22">
            <v>467.38</v>
          </cell>
          <cell r="Q22">
            <v>1</v>
          </cell>
          <cell r="R22">
            <v>19</v>
          </cell>
          <cell r="S22">
            <v>467.38</v>
          </cell>
          <cell r="T22">
            <v>1109</v>
          </cell>
          <cell r="U22">
            <v>0</v>
          </cell>
          <cell r="V22">
            <v>0</v>
          </cell>
          <cell r="W22" t="str">
            <v>AOS400-2</v>
          </cell>
          <cell r="X22" t="e">
            <v>#REF!</v>
          </cell>
          <cell r="Y22">
            <v>776.3</v>
          </cell>
          <cell r="Z22">
            <v>776.3</v>
          </cell>
          <cell r="AA22">
            <v>0.3</v>
          </cell>
          <cell r="AB22">
            <v>0.3</v>
          </cell>
          <cell r="AC22" t="str">
            <v>NC</v>
          </cell>
          <cell r="AD22" t="str">
            <v>NC</v>
          </cell>
          <cell r="AE22" t="str">
            <v>NC</v>
          </cell>
          <cell r="AF22" t="str">
            <v>RAMPES</v>
          </cell>
          <cell r="AG22"/>
          <cell r="AI22">
            <v>449.4</v>
          </cell>
          <cell r="AN22">
            <v>0.3</v>
          </cell>
          <cell r="AO22">
            <v>776.3</v>
          </cell>
          <cell r="AS22" t="str">
            <v>PAIRE DE RAMPES EN ALU 60-400-2500</v>
          </cell>
        </row>
        <row r="23">
          <cell r="N23" t="str">
            <v>0963 545 564</v>
          </cell>
          <cell r="O23">
            <v>0</v>
          </cell>
          <cell r="P23">
            <v>595.5</v>
          </cell>
          <cell r="Q23">
            <v>1</v>
          </cell>
          <cell r="R23">
            <v>22</v>
          </cell>
          <cell r="S23">
            <v>595.5</v>
          </cell>
          <cell r="T23">
            <v>1279</v>
          </cell>
          <cell r="U23">
            <v>0</v>
          </cell>
          <cell r="V23">
            <v>0</v>
          </cell>
          <cell r="W23" t="str">
            <v>AOS400-3</v>
          </cell>
          <cell r="X23" t="e">
            <v>#REF!</v>
          </cell>
          <cell r="Y23">
            <v>895.3</v>
          </cell>
          <cell r="Z23">
            <v>895.3</v>
          </cell>
          <cell r="AA23">
            <v>0.3</v>
          </cell>
          <cell r="AB23">
            <v>0.3</v>
          </cell>
          <cell r="AC23" t="str">
            <v>NC</v>
          </cell>
          <cell r="AD23" t="str">
            <v>NC</v>
          </cell>
          <cell r="AE23" t="str">
            <v>NC</v>
          </cell>
          <cell r="AF23" t="str">
            <v>RAMPES</v>
          </cell>
          <cell r="AG23"/>
          <cell r="AI23">
            <v>572.6</v>
          </cell>
          <cell r="AN23">
            <v>0.3</v>
          </cell>
          <cell r="AO23">
            <v>895.3</v>
          </cell>
          <cell r="AS23" t="str">
            <v>PAIRE DE RAMPES EN ALU 60-400-3000</v>
          </cell>
        </row>
        <row r="24">
          <cell r="N24" t="str">
            <v>0963 545 565</v>
          </cell>
          <cell r="O24">
            <v>0</v>
          </cell>
          <cell r="P24">
            <v>355.26</v>
          </cell>
          <cell r="Q24">
            <v>1</v>
          </cell>
          <cell r="R24">
            <v>8</v>
          </cell>
          <cell r="S24">
            <v>355.26</v>
          </cell>
          <cell r="T24">
            <v>759</v>
          </cell>
          <cell r="U24">
            <v>0</v>
          </cell>
          <cell r="V24">
            <v>0</v>
          </cell>
          <cell r="W24" t="str">
            <v>AOS-F200-1</v>
          </cell>
          <cell r="X24" t="e">
            <v>#REF!</v>
          </cell>
          <cell r="Y24">
            <v>531.29999999999995</v>
          </cell>
          <cell r="Z24">
            <v>531.29999999999995</v>
          </cell>
          <cell r="AA24">
            <v>0.3</v>
          </cell>
          <cell r="AB24">
            <v>0.3</v>
          </cell>
          <cell r="AC24" t="str">
            <v>NC</v>
          </cell>
          <cell r="AD24" t="str">
            <v>NC</v>
          </cell>
          <cell r="AE24" t="str">
            <v>NC</v>
          </cell>
          <cell r="AF24" t="str">
            <v>RAMPES</v>
          </cell>
          <cell r="AG24"/>
          <cell r="AI24">
            <v>341.6</v>
          </cell>
          <cell r="AN24">
            <v>0.3</v>
          </cell>
          <cell r="AO24">
            <v>531.29999999999995</v>
          </cell>
          <cell r="AS24" t="str">
            <v>PAIRE RAMPES ALU R 105-200-2045</v>
          </cell>
        </row>
        <row r="25">
          <cell r="N25" t="str">
            <v>0963 545 566</v>
          </cell>
          <cell r="O25">
            <v>0</v>
          </cell>
          <cell r="P25">
            <v>378.56</v>
          </cell>
          <cell r="Q25">
            <v>1</v>
          </cell>
          <cell r="R25">
            <v>9</v>
          </cell>
          <cell r="S25">
            <v>378.56</v>
          </cell>
          <cell r="T25">
            <v>809</v>
          </cell>
          <cell r="U25">
            <v>0</v>
          </cell>
          <cell r="V25">
            <v>0</v>
          </cell>
          <cell r="W25" t="str">
            <v>AOS-F200-2</v>
          </cell>
          <cell r="X25" t="e">
            <v>#REF!</v>
          </cell>
          <cell r="Y25">
            <v>566.29999999999995</v>
          </cell>
          <cell r="Z25">
            <v>566.29999999999995</v>
          </cell>
          <cell r="AA25">
            <v>0.3</v>
          </cell>
          <cell r="AB25">
            <v>0.3</v>
          </cell>
          <cell r="AC25" t="str">
            <v>NC</v>
          </cell>
          <cell r="AD25" t="str">
            <v>NC</v>
          </cell>
          <cell r="AE25" t="str">
            <v>NC</v>
          </cell>
          <cell r="AF25" t="str">
            <v>RAMPES</v>
          </cell>
          <cell r="AG25"/>
          <cell r="AI25">
            <v>364</v>
          </cell>
          <cell r="AN25">
            <v>0.3</v>
          </cell>
          <cell r="AO25">
            <v>566.29999999999995</v>
          </cell>
          <cell r="AS25" t="str">
            <v>PAIRE RAMPES ALU R 105-200-2535</v>
          </cell>
        </row>
        <row r="26">
          <cell r="N26" t="str">
            <v>0963 545 567</v>
          </cell>
          <cell r="O26">
            <v>0</v>
          </cell>
          <cell r="P26">
            <v>422.97</v>
          </cell>
          <cell r="Q26">
            <v>1</v>
          </cell>
          <cell r="R26">
            <v>11</v>
          </cell>
          <cell r="S26">
            <v>422.97</v>
          </cell>
          <cell r="T26">
            <v>909</v>
          </cell>
          <cell r="U26">
            <v>0</v>
          </cell>
          <cell r="V26">
            <v>0</v>
          </cell>
          <cell r="W26" t="str">
            <v>AOS-F200-3</v>
          </cell>
          <cell r="X26" t="e">
            <v>#REF!</v>
          </cell>
          <cell r="Y26">
            <v>636.29999999999995</v>
          </cell>
          <cell r="Z26">
            <v>636.29999999999995</v>
          </cell>
          <cell r="AA26">
            <v>0.3</v>
          </cell>
          <cell r="AB26">
            <v>0.3</v>
          </cell>
          <cell r="AC26" t="str">
            <v>NC</v>
          </cell>
          <cell r="AD26" t="str">
            <v>NC</v>
          </cell>
          <cell r="AE26" t="str">
            <v>NC</v>
          </cell>
          <cell r="AF26" t="str">
            <v>RAMPES</v>
          </cell>
          <cell r="AG26"/>
          <cell r="AI26">
            <v>406.7</v>
          </cell>
          <cell r="AN26">
            <v>0.3</v>
          </cell>
          <cell r="AO26">
            <v>636.29999999999995</v>
          </cell>
          <cell r="AS26" t="str">
            <v>PAIRE RAMPES ALU R 105-200-3025</v>
          </cell>
        </row>
        <row r="27">
          <cell r="N27" t="str">
            <v>0963 545 568</v>
          </cell>
          <cell r="O27">
            <v>0</v>
          </cell>
          <cell r="P27">
            <v>636.27</v>
          </cell>
          <cell r="Q27">
            <v>1</v>
          </cell>
          <cell r="R27">
            <v>12</v>
          </cell>
          <cell r="S27">
            <v>636.27</v>
          </cell>
          <cell r="T27">
            <v>1399</v>
          </cell>
          <cell r="U27">
            <v>0</v>
          </cell>
          <cell r="V27">
            <v>0</v>
          </cell>
          <cell r="W27" t="str">
            <v>AOS-F300</v>
          </cell>
          <cell r="X27" t="e">
            <v>#REF!</v>
          </cell>
          <cell r="Y27">
            <v>979.3</v>
          </cell>
          <cell r="Z27">
            <v>979.3</v>
          </cell>
          <cell r="AA27">
            <v>0.3</v>
          </cell>
          <cell r="AB27">
            <v>0.3</v>
          </cell>
          <cell r="AC27" t="str">
            <v>NC</v>
          </cell>
          <cell r="AD27" t="str">
            <v>NC</v>
          </cell>
          <cell r="AE27" t="str">
            <v>NC</v>
          </cell>
          <cell r="AF27" t="str">
            <v>RAMPES</v>
          </cell>
          <cell r="AG27"/>
          <cell r="AI27">
            <v>611.79999999999995</v>
          </cell>
          <cell r="AN27">
            <v>0.3</v>
          </cell>
          <cell r="AO27">
            <v>979.3</v>
          </cell>
          <cell r="AS27" t="str">
            <v>PAIRE RAMPES ALU R 105-300-3025</v>
          </cell>
        </row>
        <row r="28">
          <cell r="N28" t="str">
            <v>0963 545 569</v>
          </cell>
          <cell r="O28">
            <v>0</v>
          </cell>
          <cell r="P28">
            <v>371.28</v>
          </cell>
          <cell r="Q28">
            <v>1</v>
          </cell>
          <cell r="R28">
            <v>32</v>
          </cell>
          <cell r="S28">
            <v>371.28</v>
          </cell>
          <cell r="T28">
            <v>799</v>
          </cell>
          <cell r="U28">
            <v>0</v>
          </cell>
          <cell r="V28">
            <v>0</v>
          </cell>
          <cell r="W28" t="str">
            <v>AOS-F800</v>
          </cell>
          <cell r="X28" t="e">
            <v>#REF!</v>
          </cell>
          <cell r="Y28">
            <v>559.29999999999995</v>
          </cell>
          <cell r="Z28">
            <v>559.29999999999995</v>
          </cell>
          <cell r="AA28">
            <v>0.3</v>
          </cell>
          <cell r="AB28">
            <v>0.3</v>
          </cell>
          <cell r="AC28" t="str">
            <v>NC</v>
          </cell>
          <cell r="AD28" t="str">
            <v>NC</v>
          </cell>
          <cell r="AE28" t="str">
            <v>NC</v>
          </cell>
          <cell r="AF28" t="str">
            <v>RAMPES</v>
          </cell>
          <cell r="AG28"/>
          <cell r="AI28">
            <v>357</v>
          </cell>
          <cell r="AN28">
            <v>0.3</v>
          </cell>
          <cell r="AO28">
            <v>559.29999999999995</v>
          </cell>
          <cell r="AS28" t="str">
            <v>RAMPE ALU REPLIABLE 105-800-2045</v>
          </cell>
        </row>
        <row r="29">
          <cell r="N29" t="str">
            <v>0963 545 570</v>
          </cell>
          <cell r="O29">
            <v>0</v>
          </cell>
          <cell r="P29">
            <v>154.34</v>
          </cell>
          <cell r="Q29">
            <v>1</v>
          </cell>
          <cell r="R29">
            <v>8</v>
          </cell>
          <cell r="S29">
            <v>154.34</v>
          </cell>
          <cell r="T29">
            <v>329</v>
          </cell>
          <cell r="U29">
            <v>0</v>
          </cell>
          <cell r="V29">
            <v>0</v>
          </cell>
          <cell r="W29" t="str">
            <v>ABS01</v>
          </cell>
          <cell r="X29" t="e">
            <v>#REF!</v>
          </cell>
          <cell r="Y29">
            <v>230.3</v>
          </cell>
          <cell r="Z29">
            <v>230.3</v>
          </cell>
          <cell r="AA29">
            <v>0.3</v>
          </cell>
          <cell r="AB29">
            <v>0.3</v>
          </cell>
          <cell r="AC29" t="str">
            <v>NC</v>
          </cell>
          <cell r="AD29" t="str">
            <v>NC</v>
          </cell>
          <cell r="AE29" t="str">
            <v>NC</v>
          </cell>
          <cell r="AF29" t="str">
            <v>RAMPES</v>
          </cell>
          <cell r="AG29"/>
          <cell r="AI29">
            <v>148.4</v>
          </cell>
          <cell r="AN29">
            <v>0.3</v>
          </cell>
          <cell r="AO29">
            <v>230.3</v>
          </cell>
          <cell r="AS29" t="str">
            <v>PAIRE DE RAILS DE CHARGEMENT 2000</v>
          </cell>
        </row>
        <row r="30">
          <cell r="N30" t="str">
            <v>0963 545 571</v>
          </cell>
          <cell r="O30">
            <v>0</v>
          </cell>
          <cell r="P30">
            <v>134.68</v>
          </cell>
          <cell r="Q30">
            <v>1</v>
          </cell>
          <cell r="R30">
            <v>6</v>
          </cell>
          <cell r="S30">
            <v>134.68</v>
          </cell>
          <cell r="T30">
            <v>289</v>
          </cell>
          <cell r="U30">
            <v>0</v>
          </cell>
          <cell r="V30">
            <v>0</v>
          </cell>
          <cell r="W30" t="str">
            <v>ABS05</v>
          </cell>
          <cell r="X30" t="e">
            <v>#REF!</v>
          </cell>
          <cell r="Y30">
            <v>202.3</v>
          </cell>
          <cell r="Z30">
            <v>202.3</v>
          </cell>
          <cell r="AA30">
            <v>0.3</v>
          </cell>
          <cell r="AB30">
            <v>0.3</v>
          </cell>
          <cell r="AC30" t="str">
            <v>NC</v>
          </cell>
          <cell r="AD30" t="str">
            <v>NC</v>
          </cell>
          <cell r="AE30" t="str">
            <v>NC</v>
          </cell>
          <cell r="AF30" t="str">
            <v>RAMPES</v>
          </cell>
          <cell r="AG30"/>
          <cell r="AI30">
            <v>129.5</v>
          </cell>
          <cell r="AN30">
            <v>0.3</v>
          </cell>
          <cell r="AO30">
            <v>202.3</v>
          </cell>
          <cell r="AS30" t="str">
            <v>PAIRE DE RAILS DE CHARGEMENT 1500</v>
          </cell>
        </row>
        <row r="31">
          <cell r="N31" t="str">
            <v>0963 545 572</v>
          </cell>
          <cell r="O31">
            <v>0</v>
          </cell>
          <cell r="P31">
            <v>234.42</v>
          </cell>
          <cell r="Q31">
            <v>1</v>
          </cell>
          <cell r="R31">
            <v>9</v>
          </cell>
          <cell r="S31">
            <v>234.42</v>
          </cell>
          <cell r="T31">
            <v>499</v>
          </cell>
          <cell r="U31">
            <v>0</v>
          </cell>
          <cell r="V31">
            <v>0</v>
          </cell>
          <cell r="W31" t="str">
            <v>ABS-F01</v>
          </cell>
          <cell r="X31" t="e">
            <v>#REF!</v>
          </cell>
          <cell r="Y31">
            <v>349.3</v>
          </cell>
          <cell r="Z31">
            <v>349.3</v>
          </cell>
          <cell r="AA31">
            <v>0.3</v>
          </cell>
          <cell r="AB31">
            <v>0.3</v>
          </cell>
          <cell r="AC31" t="str">
            <v>NC</v>
          </cell>
          <cell r="AD31" t="str">
            <v>NC</v>
          </cell>
          <cell r="AE31" t="str">
            <v>NC</v>
          </cell>
          <cell r="AF31" t="str">
            <v>RAMPES</v>
          </cell>
          <cell r="AG31"/>
          <cell r="AI31">
            <v>225.4</v>
          </cell>
          <cell r="AN31">
            <v>0.3</v>
          </cell>
          <cell r="AO31">
            <v>349.3</v>
          </cell>
          <cell r="AS31" t="str">
            <v>PAIRE DE RAILS DE CHARGEMENT R 2000</v>
          </cell>
        </row>
        <row r="32">
          <cell r="N32" t="str">
            <v>0963 545 573</v>
          </cell>
          <cell r="O32">
            <v>0</v>
          </cell>
          <cell r="P32">
            <v>255.53</v>
          </cell>
          <cell r="Q32">
            <v>1</v>
          </cell>
          <cell r="R32">
            <v>11</v>
          </cell>
          <cell r="S32">
            <v>255.53</v>
          </cell>
          <cell r="T32">
            <v>549</v>
          </cell>
          <cell r="U32">
            <v>0</v>
          </cell>
          <cell r="V32">
            <v>0</v>
          </cell>
          <cell r="W32" t="str">
            <v>ABS-F02</v>
          </cell>
          <cell r="X32" t="e">
            <v>#REF!</v>
          </cell>
          <cell r="Y32">
            <v>384.3</v>
          </cell>
          <cell r="Z32">
            <v>384.3</v>
          </cell>
          <cell r="AA32">
            <v>0.3</v>
          </cell>
          <cell r="AB32">
            <v>0.3</v>
          </cell>
          <cell r="AC32" t="str">
            <v>NC</v>
          </cell>
          <cell r="AD32" t="str">
            <v>NC</v>
          </cell>
          <cell r="AE32" t="str">
            <v>NC</v>
          </cell>
          <cell r="AF32" t="str">
            <v>RAMPES</v>
          </cell>
          <cell r="AG32"/>
          <cell r="AI32">
            <v>245.7</v>
          </cell>
          <cell r="AN32">
            <v>0.3</v>
          </cell>
          <cell r="AO32">
            <v>384.3</v>
          </cell>
          <cell r="AS32" t="str">
            <v>PAIRE DE RAILS DE CHARGEMENT R 2500</v>
          </cell>
        </row>
        <row r="33">
          <cell r="N33" t="str">
            <v>0963 545 574</v>
          </cell>
          <cell r="O33">
            <v>0</v>
          </cell>
          <cell r="P33">
            <v>283.19</v>
          </cell>
          <cell r="Q33">
            <v>1</v>
          </cell>
          <cell r="R33">
            <v>13</v>
          </cell>
          <cell r="S33">
            <v>283.19</v>
          </cell>
          <cell r="T33">
            <v>609</v>
          </cell>
          <cell r="U33">
            <v>0</v>
          </cell>
          <cell r="V33">
            <v>0</v>
          </cell>
          <cell r="W33" t="str">
            <v>ABS-F03</v>
          </cell>
          <cell r="X33" t="e">
            <v>#REF!</v>
          </cell>
          <cell r="Y33">
            <v>426.3</v>
          </cell>
          <cell r="Z33">
            <v>426.3</v>
          </cell>
          <cell r="AA33">
            <v>0.3</v>
          </cell>
          <cell r="AB33">
            <v>0.3</v>
          </cell>
          <cell r="AC33" t="str">
            <v>NC</v>
          </cell>
          <cell r="AD33" t="str">
            <v>NC</v>
          </cell>
          <cell r="AE33" t="str">
            <v>NC</v>
          </cell>
          <cell r="AF33" t="str">
            <v>RAMPES</v>
          </cell>
          <cell r="AG33"/>
          <cell r="AI33">
            <v>272.3</v>
          </cell>
          <cell r="AN33">
            <v>0.3</v>
          </cell>
          <cell r="AO33">
            <v>426.3</v>
          </cell>
          <cell r="AS33" t="str">
            <v>PAIRE DE RAILS DE CHARGEMENT R 3000</v>
          </cell>
        </row>
        <row r="34">
          <cell r="N34" t="str">
            <v>0963 80  313</v>
          </cell>
          <cell r="O34" t="e">
            <v>#N/A</v>
          </cell>
          <cell r="P34">
            <v>3.45</v>
          </cell>
          <cell r="Q34">
            <v>1</v>
          </cell>
          <cell r="R34">
            <v>0.05</v>
          </cell>
          <cell r="S34">
            <v>3.45</v>
          </cell>
          <cell r="T34">
            <v>16</v>
          </cell>
          <cell r="U34">
            <v>0</v>
          </cell>
          <cell r="V34">
            <v>0</v>
          </cell>
          <cell r="W34" t="str">
            <v>ZOEMH</v>
          </cell>
          <cell r="X34" t="e">
            <v>#REF!</v>
          </cell>
          <cell r="Y34">
            <v>11.2</v>
          </cell>
          <cell r="Z34">
            <v>11.2</v>
          </cell>
          <cell r="AA34">
            <v>0.3</v>
          </cell>
          <cell r="AB34">
            <v>0.3</v>
          </cell>
          <cell r="AC34" t="str">
            <v>NC</v>
          </cell>
          <cell r="AD34" t="str">
            <v>NC</v>
          </cell>
          <cell r="AE34" t="str">
            <v>NC</v>
          </cell>
          <cell r="AF34" t="str">
            <v>ACCESSOIRES</v>
          </cell>
          <cell r="AG34"/>
          <cell r="AI34">
            <v>3.32</v>
          </cell>
          <cell r="AN34">
            <v>0.3</v>
          </cell>
          <cell r="AO34">
            <v>11.2</v>
          </cell>
          <cell r="AS34" t="str">
            <v>PION ZOE MH</v>
          </cell>
        </row>
        <row r="35">
          <cell r="N35" t="str">
            <v>0963 543 410</v>
          </cell>
          <cell r="O35" t="str">
            <v>MKS04</v>
          </cell>
          <cell r="P35">
            <v>233.17</v>
          </cell>
          <cell r="Q35">
            <v>1</v>
          </cell>
          <cell r="R35">
            <v>22</v>
          </cell>
          <cell r="S35">
            <v>233.17</v>
          </cell>
          <cell r="T35">
            <v>799</v>
          </cell>
          <cell r="U35">
            <v>30</v>
          </cell>
          <cell r="V35">
            <v>40</v>
          </cell>
          <cell r="W35" t="str">
            <v>MKS04</v>
          </cell>
          <cell r="X35" t="e">
            <v>#REF!</v>
          </cell>
          <cell r="Y35">
            <v>559.29999999999995</v>
          </cell>
          <cell r="Z35">
            <v>559.29999999999995</v>
          </cell>
          <cell r="AA35">
            <v>0.3</v>
          </cell>
          <cell r="AB35">
            <v>0.3</v>
          </cell>
          <cell r="AC35" t="str">
            <v>NC</v>
          </cell>
          <cell r="AD35" t="str">
            <v>NC</v>
          </cell>
          <cell r="AE35" t="str">
            <v>NC</v>
          </cell>
          <cell r="AF35" t="str">
            <v>MEUBLES</v>
          </cell>
          <cell r="AG35"/>
          <cell r="AI35">
            <v>224.2</v>
          </cell>
          <cell r="AN35">
            <v>0.3</v>
          </cell>
          <cell r="AO35">
            <v>559.29999999999995</v>
          </cell>
          <cell r="AS35" t="str">
            <v>ARMOIRE MKS04</v>
          </cell>
        </row>
        <row r="36">
          <cell r="N36" t="str">
            <v>0963 75  403</v>
          </cell>
          <cell r="O36" t="e">
            <v>#N/A</v>
          </cell>
          <cell r="P36">
            <v>76.180000000000007</v>
          </cell>
          <cell r="Q36" t="e">
            <v>#N/A</v>
          </cell>
          <cell r="R36">
            <v>6.8</v>
          </cell>
          <cell r="S36">
            <v>76.8</v>
          </cell>
          <cell r="T36">
            <v>139</v>
          </cell>
          <cell r="U36">
            <v>15</v>
          </cell>
          <cell r="V36">
            <v>20</v>
          </cell>
          <cell r="W36" t="str">
            <v>MLA14</v>
          </cell>
          <cell r="X36" t="e">
            <v>#REF!</v>
          </cell>
          <cell r="Y36">
            <v>97.3</v>
          </cell>
          <cell r="Z36">
            <v>97.3</v>
          </cell>
          <cell r="AA36">
            <v>0.3</v>
          </cell>
          <cell r="AB36">
            <v>0.3</v>
          </cell>
          <cell r="AC36" t="str">
            <v>NC</v>
          </cell>
          <cell r="AD36" t="str">
            <v>NC</v>
          </cell>
          <cell r="AE36" t="str">
            <v>NC</v>
          </cell>
          <cell r="AF36" t="str">
            <v>ACCESSOIRES</v>
          </cell>
          <cell r="AG36"/>
          <cell r="AI36">
            <v>73.849999999999994</v>
          </cell>
          <cell r="AN36">
            <v>0.3</v>
          </cell>
          <cell r="AO36">
            <v>97.3</v>
          </cell>
          <cell r="AS36" t="str">
            <v>PLANCHER MLA14</v>
          </cell>
        </row>
        <row r="37">
          <cell r="N37" t="str">
            <v>0963 542 106</v>
          </cell>
          <cell r="O37" t="str">
            <v>MKM106</v>
          </cell>
          <cell r="P37">
            <v>145.66999999999999</v>
          </cell>
          <cell r="Q37" t="e">
            <v>#N/A</v>
          </cell>
          <cell r="R37" t="str">
            <v>NC</v>
          </cell>
          <cell r="S37">
            <v>145.66999999999999</v>
          </cell>
          <cell r="T37">
            <v>299</v>
          </cell>
          <cell r="U37">
            <v>25</v>
          </cell>
          <cell r="V37">
            <v>34</v>
          </cell>
          <cell r="W37" t="str">
            <v>MKM106</v>
          </cell>
          <cell r="X37" t="e">
            <v>#REF!</v>
          </cell>
          <cell r="Y37">
            <v>209.3</v>
          </cell>
          <cell r="Z37">
            <v>209.3</v>
          </cell>
          <cell r="AA37">
            <v>0.3</v>
          </cell>
          <cell r="AB37">
            <v>0.3</v>
          </cell>
          <cell r="AC37" t="str">
            <v>NC</v>
          </cell>
          <cell r="AD37" t="str">
            <v>NC</v>
          </cell>
          <cell r="AE37" t="str">
            <v>NC</v>
          </cell>
          <cell r="AF37" t="str">
            <v>MEUBLES</v>
          </cell>
          <cell r="AG37"/>
          <cell r="AI37">
            <v>140.07</v>
          </cell>
          <cell r="AN37">
            <v>0.3</v>
          </cell>
          <cell r="AO37">
            <v>209.3</v>
          </cell>
          <cell r="AS37" t="str">
            <v>MODULE POUR MALLETTES - MKM106</v>
          </cell>
        </row>
        <row r="38">
          <cell r="N38" t="str">
            <v>0963 41  042</v>
          </cell>
          <cell r="O38" t="e">
            <v>#N/A</v>
          </cell>
          <cell r="P38">
            <v>15.45</v>
          </cell>
          <cell r="Q38">
            <v>1</v>
          </cell>
          <cell r="R38">
            <v>0.4</v>
          </cell>
          <cell r="S38">
            <v>15.45</v>
          </cell>
          <cell r="T38">
            <v>79</v>
          </cell>
          <cell r="U38" t="str">
            <v>NC</v>
          </cell>
          <cell r="V38" t="str">
            <v/>
          </cell>
          <cell r="W38" t="str">
            <v>SSK42</v>
          </cell>
          <cell r="X38" t="e">
            <v>#REF!</v>
          </cell>
          <cell r="Y38">
            <v>55.3</v>
          </cell>
          <cell r="Z38">
            <v>55.3</v>
          </cell>
          <cell r="AA38">
            <v>0.3</v>
          </cell>
          <cell r="AB38">
            <v>0.3</v>
          </cell>
          <cell r="AC38" t="str">
            <v>NC</v>
          </cell>
          <cell r="AD38" t="str">
            <v>NC</v>
          </cell>
          <cell r="AE38" t="str">
            <v>NC</v>
          </cell>
          <cell r="AF38" t="str">
            <v>ACCESSOIRES</v>
          </cell>
          <cell r="AG38"/>
          <cell r="AI38">
            <v>14.14</v>
          </cell>
          <cell r="AL38" t="str">
            <v/>
          </cell>
          <cell r="AM38" t="str">
            <v/>
          </cell>
          <cell r="AN38">
            <v>0.3</v>
          </cell>
          <cell r="AO38">
            <v>55.3</v>
          </cell>
          <cell r="AS38" t="str">
            <v>SYSTÈME-DE-FERMETURE-COMPLET-SSK42</v>
          </cell>
        </row>
        <row r="39">
          <cell r="N39" t="str">
            <v>0963 41  043</v>
          </cell>
          <cell r="O39" t="e">
            <v>#N/A</v>
          </cell>
          <cell r="P39">
            <v>17.670000000000002</v>
          </cell>
          <cell r="Q39">
            <v>1</v>
          </cell>
          <cell r="R39">
            <v>0.6</v>
          </cell>
          <cell r="S39">
            <v>17.670000000000002</v>
          </cell>
          <cell r="T39">
            <v>89</v>
          </cell>
          <cell r="U39" t="str">
            <v>NC</v>
          </cell>
          <cell r="V39" t="str">
            <v/>
          </cell>
          <cell r="W39" t="str">
            <v>SSK43</v>
          </cell>
          <cell r="X39" t="e">
            <v>#REF!</v>
          </cell>
          <cell r="Y39">
            <v>62.3</v>
          </cell>
          <cell r="Z39">
            <v>62.3</v>
          </cell>
          <cell r="AA39">
            <v>0.3</v>
          </cell>
          <cell r="AB39">
            <v>0.3</v>
          </cell>
          <cell r="AC39" t="str">
            <v>NC</v>
          </cell>
          <cell r="AD39" t="str">
            <v>NC</v>
          </cell>
          <cell r="AE39" t="str">
            <v>NC</v>
          </cell>
          <cell r="AF39" t="str">
            <v>ACCESSOIRES</v>
          </cell>
          <cell r="AG39"/>
          <cell r="AI39">
            <v>16.16</v>
          </cell>
          <cell r="AL39" t="str">
            <v/>
          </cell>
          <cell r="AM39" t="str">
            <v/>
          </cell>
          <cell r="AN39">
            <v>0.3</v>
          </cell>
          <cell r="AO39">
            <v>62.3</v>
          </cell>
          <cell r="AS39" t="str">
            <v>SYSTÈME-DE-FERMETURE-COMPLET-SSK43</v>
          </cell>
        </row>
        <row r="40">
          <cell r="N40" t="str">
            <v>0963 41  051</v>
          </cell>
          <cell r="O40" t="e">
            <v>#N/A</v>
          </cell>
          <cell r="P40">
            <v>2.2400000000000002</v>
          </cell>
          <cell r="Q40">
            <v>1</v>
          </cell>
          <cell r="R40">
            <v>0.1</v>
          </cell>
          <cell r="S40">
            <v>2.2400000000000002</v>
          </cell>
          <cell r="T40">
            <v>19</v>
          </cell>
          <cell r="U40" t="str">
            <v>NC</v>
          </cell>
          <cell r="V40" t="str">
            <v/>
          </cell>
          <cell r="W40" t="str">
            <v>TS309</v>
          </cell>
          <cell r="X40" t="e">
            <v>#REF!</v>
          </cell>
          <cell r="Y40">
            <v>13.3</v>
          </cell>
          <cell r="Z40">
            <v>13.3</v>
          </cell>
          <cell r="AA40">
            <v>0.3</v>
          </cell>
          <cell r="AB40">
            <v>0.3</v>
          </cell>
          <cell r="AC40" t="str">
            <v>NC</v>
          </cell>
          <cell r="AD40" t="str">
            <v>NC</v>
          </cell>
          <cell r="AE40" t="str">
            <v>NC</v>
          </cell>
          <cell r="AF40" t="str">
            <v>MEUBLES</v>
          </cell>
          <cell r="AG40"/>
          <cell r="AI40">
            <v>1.87</v>
          </cell>
          <cell r="AL40">
            <v>0</v>
          </cell>
          <cell r="AM40">
            <v>7</v>
          </cell>
          <cell r="AN40">
            <v>0.3</v>
          </cell>
          <cell r="AO40">
            <v>13.3</v>
          </cell>
          <cell r="AS40" t="str">
            <v>SÉPARATION-SUPPLÉMENTAIRE-TS309</v>
          </cell>
        </row>
        <row r="41">
          <cell r="N41" t="str">
            <v>0963 41  052</v>
          </cell>
          <cell r="O41" t="e">
            <v>#N/A</v>
          </cell>
          <cell r="P41">
            <v>2.91</v>
          </cell>
          <cell r="Q41">
            <v>1</v>
          </cell>
          <cell r="R41">
            <v>0.2</v>
          </cell>
          <cell r="S41">
            <v>2.91</v>
          </cell>
          <cell r="T41">
            <v>19</v>
          </cell>
          <cell r="U41" t="str">
            <v>NC</v>
          </cell>
          <cell r="V41" t="str">
            <v/>
          </cell>
          <cell r="W41" t="str">
            <v>TS312</v>
          </cell>
          <cell r="X41" t="e">
            <v>#REF!</v>
          </cell>
          <cell r="Y41">
            <v>13.3</v>
          </cell>
          <cell r="Z41">
            <v>13.3</v>
          </cell>
          <cell r="AA41">
            <v>0.3</v>
          </cell>
          <cell r="AB41">
            <v>0.3</v>
          </cell>
          <cell r="AC41" t="str">
            <v>NC</v>
          </cell>
          <cell r="AD41" t="str">
            <v>NC</v>
          </cell>
          <cell r="AE41" t="str">
            <v>NC</v>
          </cell>
          <cell r="AF41" t="str">
            <v>MEUBLES</v>
          </cell>
          <cell r="AG41"/>
          <cell r="AI41">
            <v>2.46</v>
          </cell>
          <cell r="AL41">
            <v>0</v>
          </cell>
          <cell r="AM41">
            <v>8.4</v>
          </cell>
          <cell r="AN41">
            <v>0.3</v>
          </cell>
          <cell r="AO41">
            <v>13.3</v>
          </cell>
          <cell r="AS41" t="str">
            <v>SÉPARATION-SUPPLÉMENTAIRE-TS312</v>
          </cell>
        </row>
        <row r="42">
          <cell r="N42" t="str">
            <v>0963 41  053</v>
          </cell>
          <cell r="O42" t="e">
            <v>#N/A</v>
          </cell>
          <cell r="P42">
            <v>3.42</v>
          </cell>
          <cell r="Q42">
            <v>1</v>
          </cell>
          <cell r="R42">
            <v>0.2</v>
          </cell>
          <cell r="S42">
            <v>3.42</v>
          </cell>
          <cell r="T42">
            <v>19</v>
          </cell>
          <cell r="U42" t="str">
            <v>NC</v>
          </cell>
          <cell r="V42" t="str">
            <v/>
          </cell>
          <cell r="W42" t="str">
            <v>TS318</v>
          </cell>
          <cell r="X42" t="e">
            <v>#REF!</v>
          </cell>
          <cell r="Y42">
            <v>13.3</v>
          </cell>
          <cell r="Z42">
            <v>13.3</v>
          </cell>
          <cell r="AA42">
            <v>0.3</v>
          </cell>
          <cell r="AB42">
            <v>0.3</v>
          </cell>
          <cell r="AC42" t="str">
            <v>NC</v>
          </cell>
          <cell r="AD42" t="str">
            <v>NC</v>
          </cell>
          <cell r="AE42" t="str">
            <v>NC</v>
          </cell>
          <cell r="AF42" t="str">
            <v>MEUBLES</v>
          </cell>
          <cell r="AG42"/>
          <cell r="AI42">
            <v>2.95</v>
          </cell>
          <cell r="AL42">
            <v>0</v>
          </cell>
          <cell r="AM42">
            <v>10.5</v>
          </cell>
          <cell r="AN42">
            <v>0.3</v>
          </cell>
          <cell r="AO42">
            <v>13.3</v>
          </cell>
          <cell r="AS42" t="str">
            <v>SÉPARATION-SUPPLÉMENTAIRE-TS318</v>
          </cell>
        </row>
        <row r="43">
          <cell r="N43" t="str">
            <v>0963 41  055</v>
          </cell>
          <cell r="O43" t="e">
            <v>#N/A</v>
          </cell>
          <cell r="P43">
            <v>2.5499999999999998</v>
          </cell>
          <cell r="Q43">
            <v>1</v>
          </cell>
          <cell r="R43">
            <v>0.2</v>
          </cell>
          <cell r="S43">
            <v>2.5499999999999998</v>
          </cell>
          <cell r="T43">
            <v>19</v>
          </cell>
          <cell r="U43" t="str">
            <v>NC</v>
          </cell>
          <cell r="V43" t="str">
            <v/>
          </cell>
          <cell r="W43" t="str">
            <v>TS409</v>
          </cell>
          <cell r="X43" t="e">
            <v>#REF!</v>
          </cell>
          <cell r="Y43">
            <v>13.3</v>
          </cell>
          <cell r="Z43">
            <v>13.3</v>
          </cell>
          <cell r="AA43">
            <v>0.3</v>
          </cell>
          <cell r="AB43">
            <v>0.3</v>
          </cell>
          <cell r="AC43" t="str">
            <v>NC</v>
          </cell>
          <cell r="AD43" t="str">
            <v>NC</v>
          </cell>
          <cell r="AE43" t="str">
            <v>NC</v>
          </cell>
          <cell r="AF43" t="str">
            <v>MEUBLES</v>
          </cell>
          <cell r="AG43"/>
          <cell r="AI43">
            <v>2.0099999999999998</v>
          </cell>
          <cell r="AL43">
            <v>0</v>
          </cell>
          <cell r="AM43">
            <v>7</v>
          </cell>
          <cell r="AN43">
            <v>0.3</v>
          </cell>
          <cell r="AO43">
            <v>13.3</v>
          </cell>
          <cell r="AS43" t="str">
            <v>SÉPARATION-SUPPLÉMENTAIRE-TS409</v>
          </cell>
        </row>
        <row r="44">
          <cell r="N44" t="str">
            <v>0963 41  056</v>
          </cell>
          <cell r="O44" t="e">
            <v>#N/A</v>
          </cell>
          <cell r="P44">
            <v>3.23</v>
          </cell>
          <cell r="Q44">
            <v>1</v>
          </cell>
          <cell r="R44">
            <v>0.2</v>
          </cell>
          <cell r="S44">
            <v>3.23</v>
          </cell>
          <cell r="T44">
            <v>19</v>
          </cell>
          <cell r="U44" t="str">
            <v>NC</v>
          </cell>
          <cell r="V44" t="str">
            <v/>
          </cell>
          <cell r="W44" t="str">
            <v>TS412</v>
          </cell>
          <cell r="X44" t="e">
            <v>#REF!</v>
          </cell>
          <cell r="Y44">
            <v>13.3</v>
          </cell>
          <cell r="Z44">
            <v>13.3</v>
          </cell>
          <cell r="AA44">
            <v>0.3</v>
          </cell>
          <cell r="AB44">
            <v>0.3</v>
          </cell>
          <cell r="AC44" t="str">
            <v>NC</v>
          </cell>
          <cell r="AD44" t="str">
            <v>NC</v>
          </cell>
          <cell r="AE44" t="str">
            <v>NC</v>
          </cell>
          <cell r="AF44" t="str">
            <v>MEUBLES</v>
          </cell>
          <cell r="AG44"/>
          <cell r="AI44">
            <v>2.64</v>
          </cell>
          <cell r="AL44" t="str">
            <v/>
          </cell>
          <cell r="AM44" t="str">
            <v/>
          </cell>
          <cell r="AN44">
            <v>0.3</v>
          </cell>
          <cell r="AO44">
            <v>13.3</v>
          </cell>
          <cell r="AS44" t="str">
            <v>SÉPARATION-SUPPLÉMENTAIRE-TS412</v>
          </cell>
        </row>
        <row r="45">
          <cell r="N45" t="str">
            <v>0963 41  058</v>
          </cell>
          <cell r="O45" t="e">
            <v>#N/A</v>
          </cell>
          <cell r="P45">
            <v>4.26</v>
          </cell>
          <cell r="Q45">
            <v>1</v>
          </cell>
          <cell r="R45">
            <v>0.1</v>
          </cell>
          <cell r="S45">
            <v>4.26</v>
          </cell>
          <cell r="T45">
            <v>19</v>
          </cell>
          <cell r="U45" t="str">
            <v>NC</v>
          </cell>
          <cell r="V45" t="str">
            <v/>
          </cell>
          <cell r="W45" t="str">
            <v>TS512</v>
          </cell>
          <cell r="X45" t="e">
            <v>#REF!</v>
          </cell>
          <cell r="Y45">
            <v>13.3</v>
          </cell>
          <cell r="Z45">
            <v>13.3</v>
          </cell>
          <cell r="AA45">
            <v>0.3</v>
          </cell>
          <cell r="AB45">
            <v>0.3</v>
          </cell>
          <cell r="AC45" t="str">
            <v>NC</v>
          </cell>
          <cell r="AD45" t="str">
            <v>NC</v>
          </cell>
          <cell r="AE45" t="str">
            <v>NC</v>
          </cell>
          <cell r="AF45" t="str">
            <v>MEUBLES</v>
          </cell>
          <cell r="AG45"/>
          <cell r="AI45">
            <v>3.44</v>
          </cell>
          <cell r="AL45">
            <v>0</v>
          </cell>
          <cell r="AM45">
            <v>12.6</v>
          </cell>
          <cell r="AN45">
            <v>0.3</v>
          </cell>
          <cell r="AO45">
            <v>13.3</v>
          </cell>
          <cell r="AS45" t="str">
            <v>SÉPARATION-TIROIR-SML-HAUTEUR 120-TS512</v>
          </cell>
        </row>
        <row r="46">
          <cell r="N46" t="str">
            <v>0963 41  059</v>
          </cell>
          <cell r="O46" t="e">
            <v>#N/A</v>
          </cell>
          <cell r="P46">
            <v>5.01</v>
          </cell>
          <cell r="Q46">
            <v>1</v>
          </cell>
          <cell r="R46">
            <v>0.1</v>
          </cell>
          <cell r="S46">
            <v>5.01</v>
          </cell>
          <cell r="T46">
            <v>29</v>
          </cell>
          <cell r="U46" t="str">
            <v>NC</v>
          </cell>
          <cell r="V46" t="str">
            <v/>
          </cell>
          <cell r="W46" t="str">
            <v>TS518</v>
          </cell>
          <cell r="X46" t="e">
            <v>#REF!</v>
          </cell>
          <cell r="Y46">
            <v>20.3</v>
          </cell>
          <cell r="Z46">
            <v>20.3</v>
          </cell>
          <cell r="AA46">
            <v>0.3</v>
          </cell>
          <cell r="AB46">
            <v>0.3</v>
          </cell>
          <cell r="AC46" t="str">
            <v>NC</v>
          </cell>
          <cell r="AD46" t="str">
            <v>NC</v>
          </cell>
          <cell r="AE46" t="str">
            <v>NC</v>
          </cell>
          <cell r="AF46" t="str">
            <v>MEUBLES</v>
          </cell>
          <cell r="AG46"/>
          <cell r="AI46">
            <v>4</v>
          </cell>
          <cell r="AL46">
            <v>0</v>
          </cell>
          <cell r="AM46">
            <v>14.7</v>
          </cell>
          <cell r="AN46">
            <v>0.3</v>
          </cell>
          <cell r="AO46">
            <v>20.3</v>
          </cell>
          <cell r="AS46" t="str">
            <v>SÉPARATION-TIROIR-SML-HAUTEUR 180-TS518</v>
          </cell>
        </row>
        <row r="47">
          <cell r="N47" t="str">
            <v>0963 41  074</v>
          </cell>
          <cell r="O47" t="e">
            <v>#N/A</v>
          </cell>
          <cell r="P47">
            <v>4.16</v>
          </cell>
          <cell r="Q47">
            <v>1</v>
          </cell>
          <cell r="R47">
            <v>58.8</v>
          </cell>
          <cell r="S47">
            <v>4.16</v>
          </cell>
          <cell r="T47">
            <v>19</v>
          </cell>
          <cell r="U47" t="str">
            <v>NC</v>
          </cell>
          <cell r="V47" t="str">
            <v/>
          </cell>
          <cell r="W47" t="str">
            <v>TS209</v>
          </cell>
          <cell r="X47" t="e">
            <v>#REF!</v>
          </cell>
          <cell r="Y47">
            <v>13.3</v>
          </cell>
          <cell r="Z47">
            <v>13.3</v>
          </cell>
          <cell r="AA47">
            <v>0.3</v>
          </cell>
          <cell r="AB47">
            <v>0.3</v>
          </cell>
          <cell r="AC47" t="str">
            <v>NC</v>
          </cell>
          <cell r="AD47" t="str">
            <v>NC</v>
          </cell>
          <cell r="AE47" t="str">
            <v>NC</v>
          </cell>
          <cell r="AF47" t="str">
            <v>MEUBLES</v>
          </cell>
          <cell r="AG47"/>
          <cell r="AI47">
            <v>3.17</v>
          </cell>
          <cell r="AL47">
            <v>0</v>
          </cell>
          <cell r="AM47">
            <v>12.6</v>
          </cell>
          <cell r="AN47">
            <v>0.3</v>
          </cell>
          <cell r="AO47">
            <v>13.3</v>
          </cell>
          <cell r="AS47" t="str">
            <v>SÉPARATION-TIROIR-90/330-TS209</v>
          </cell>
        </row>
        <row r="48">
          <cell r="N48" t="str">
            <v>0963 41  075</v>
          </cell>
          <cell r="O48" t="e">
            <v>#N/A</v>
          </cell>
          <cell r="P48">
            <v>4.3</v>
          </cell>
          <cell r="Q48">
            <v>1</v>
          </cell>
          <cell r="R48">
            <v>80.900000000000006</v>
          </cell>
          <cell r="S48">
            <v>4.3</v>
          </cell>
          <cell r="T48">
            <v>29</v>
          </cell>
          <cell r="U48" t="str">
            <v>NC</v>
          </cell>
          <cell r="V48" t="str">
            <v/>
          </cell>
          <cell r="W48" t="str">
            <v>TS212</v>
          </cell>
          <cell r="X48" t="e">
            <v>#REF!</v>
          </cell>
          <cell r="Y48">
            <v>20.3</v>
          </cell>
          <cell r="Z48">
            <v>20.3</v>
          </cell>
          <cell r="AA48">
            <v>0.3</v>
          </cell>
          <cell r="AB48">
            <v>0.3</v>
          </cell>
          <cell r="AC48" t="str">
            <v>NC</v>
          </cell>
          <cell r="AD48" t="str">
            <v>NC</v>
          </cell>
          <cell r="AE48" t="str">
            <v>NC</v>
          </cell>
          <cell r="AF48" t="str">
            <v>MEUBLES</v>
          </cell>
          <cell r="AG48"/>
          <cell r="AI48">
            <v>3.59</v>
          </cell>
          <cell r="AL48">
            <v>0</v>
          </cell>
          <cell r="AM48">
            <v>12.6</v>
          </cell>
          <cell r="AN48">
            <v>0.3</v>
          </cell>
          <cell r="AO48">
            <v>20.3</v>
          </cell>
          <cell r="AS48" t="str">
            <v>SÉPARATION-TIROIR-120/330-TS212</v>
          </cell>
        </row>
        <row r="49">
          <cell r="N49" t="str">
            <v>0963 41  076</v>
          </cell>
          <cell r="O49" t="e">
            <v>#N/A</v>
          </cell>
          <cell r="P49">
            <v>5.01</v>
          </cell>
          <cell r="Q49">
            <v>1</v>
          </cell>
          <cell r="R49">
            <v>0.125</v>
          </cell>
          <cell r="S49">
            <v>5.01</v>
          </cell>
          <cell r="T49">
            <v>29</v>
          </cell>
          <cell r="U49" t="str">
            <v>NC</v>
          </cell>
          <cell r="V49" t="str">
            <v/>
          </cell>
          <cell r="W49" t="str">
            <v>TS218</v>
          </cell>
          <cell r="X49" t="e">
            <v>#REF!</v>
          </cell>
          <cell r="Y49">
            <v>20.3</v>
          </cell>
          <cell r="Z49">
            <v>20.3</v>
          </cell>
          <cell r="AA49">
            <v>0.3</v>
          </cell>
          <cell r="AB49">
            <v>0.3</v>
          </cell>
          <cell r="AC49" t="str">
            <v>NC</v>
          </cell>
          <cell r="AD49" t="str">
            <v>NC</v>
          </cell>
          <cell r="AE49" t="str">
            <v>NC</v>
          </cell>
          <cell r="AF49" t="str">
            <v>MEUBLES</v>
          </cell>
          <cell r="AG49"/>
          <cell r="AI49">
            <v>4</v>
          </cell>
          <cell r="AL49">
            <v>0</v>
          </cell>
          <cell r="AM49">
            <v>14.7</v>
          </cell>
          <cell r="AN49">
            <v>0.3</v>
          </cell>
          <cell r="AO49">
            <v>20.3</v>
          </cell>
          <cell r="AS49" t="str">
            <v>SÉPARATION-TIROIR-180/330-TS218</v>
          </cell>
        </row>
        <row r="50">
          <cell r="N50" t="str">
            <v>0963 41  682</v>
          </cell>
          <cell r="O50" t="e">
            <v>#N/A</v>
          </cell>
          <cell r="P50">
            <v>402.53</v>
          </cell>
          <cell r="Q50">
            <v>1</v>
          </cell>
          <cell r="R50">
            <v>26.8</v>
          </cell>
          <cell r="S50">
            <v>402.53</v>
          </cell>
          <cell r="T50">
            <v>1329</v>
          </cell>
          <cell r="U50" t="str">
            <v>NC</v>
          </cell>
          <cell r="V50" t="str">
            <v/>
          </cell>
          <cell r="W50" t="str">
            <v>SMU82</v>
          </cell>
          <cell r="X50" t="e">
            <v>#REF!</v>
          </cell>
          <cell r="Y50">
            <v>930.3</v>
          </cell>
          <cell r="Z50">
            <v>930.3</v>
          </cell>
          <cell r="AA50">
            <v>0.3</v>
          </cell>
          <cell r="AB50">
            <v>0.3</v>
          </cell>
          <cell r="AC50" t="str">
            <v>NC</v>
          </cell>
          <cell r="AD50" t="str">
            <v>NC</v>
          </cell>
          <cell r="AE50" t="str">
            <v>NC</v>
          </cell>
          <cell r="AF50" t="str">
            <v>PREMONTES</v>
          </cell>
          <cell r="AG50"/>
          <cell r="AI50">
            <v>359.42</v>
          </cell>
          <cell r="AL50" t="str">
            <v/>
          </cell>
          <cell r="AM50" t="str">
            <v/>
          </cell>
          <cell r="AN50">
            <v>0.3</v>
          </cell>
          <cell r="AO50">
            <v>930.3</v>
          </cell>
          <cell r="AS50" t="str">
            <v>MODULE TIROIRS-SMU82</v>
          </cell>
        </row>
        <row r="51">
          <cell r="N51" t="str">
            <v>0963 580 178</v>
          </cell>
          <cell r="O51" t="str">
            <v>MAM207</v>
          </cell>
          <cell r="P51">
            <v>10.54</v>
          </cell>
          <cell r="Q51">
            <v>1</v>
          </cell>
          <cell r="R51">
            <v>0.8</v>
          </cell>
          <cell r="S51">
            <v>10.54</v>
          </cell>
          <cell r="T51">
            <v>39</v>
          </cell>
          <cell r="U51" t="str">
            <v>NC</v>
          </cell>
          <cell r="V51" t="str">
            <v/>
          </cell>
          <cell r="W51" t="str">
            <v>MAM207</v>
          </cell>
          <cell r="X51" t="e">
            <v>#REF!</v>
          </cell>
          <cell r="Y51">
            <v>27.3</v>
          </cell>
          <cell r="Z51">
            <v>27.3</v>
          </cell>
          <cell r="AA51">
            <v>0.3</v>
          </cell>
          <cell r="AB51">
            <v>0.3</v>
          </cell>
          <cell r="AC51" t="str">
            <v>NC</v>
          </cell>
          <cell r="AD51" t="str">
            <v>NC</v>
          </cell>
          <cell r="AE51" t="str">
            <v>NC</v>
          </cell>
          <cell r="AF51" t="str">
            <v>MEUBLES</v>
          </cell>
          <cell r="AG51"/>
          <cell r="AI51">
            <v>10.130000000000001</v>
          </cell>
          <cell r="AL51">
            <v>0</v>
          </cell>
          <cell r="AM51">
            <v>27.3</v>
          </cell>
          <cell r="AN51">
            <v>0.3</v>
          </cell>
          <cell r="AO51">
            <v>27.3</v>
          </cell>
          <cell r="AS51" t="str">
            <v>TAPIS-ANTIDERAPANT-VEH-MAM207</v>
          </cell>
        </row>
        <row r="52">
          <cell r="N52" t="str">
            <v>0963 580 889</v>
          </cell>
          <cell r="O52" t="str">
            <v>SHS02</v>
          </cell>
          <cell r="P52">
            <v>107.7</v>
          </cell>
          <cell r="Q52">
            <v>1</v>
          </cell>
          <cell r="R52">
            <v>2.056</v>
          </cell>
          <cell r="S52">
            <v>107.7</v>
          </cell>
          <cell r="T52">
            <v>259</v>
          </cell>
          <cell r="U52" t="str">
            <v>NC</v>
          </cell>
          <cell r="V52" t="str">
            <v/>
          </cell>
          <cell r="W52" t="str">
            <v>SHS02</v>
          </cell>
          <cell r="X52" t="e">
            <v>#REF!</v>
          </cell>
          <cell r="Y52">
            <v>181.3</v>
          </cell>
          <cell r="Z52">
            <v>181.3</v>
          </cell>
          <cell r="AA52">
            <v>0.3</v>
          </cell>
          <cell r="AB52">
            <v>0.3</v>
          </cell>
          <cell r="AC52" t="str">
            <v>NC</v>
          </cell>
          <cell r="AD52" t="str">
            <v>NC</v>
          </cell>
          <cell r="AE52" t="str">
            <v>NC</v>
          </cell>
          <cell r="AF52" t="str">
            <v>VAN LOCK</v>
          </cell>
          <cell r="AG52"/>
          <cell r="AI52">
            <v>126.28</v>
          </cell>
          <cell r="AL52">
            <v>0</v>
          </cell>
          <cell r="AM52">
            <v>180.6</v>
          </cell>
          <cell r="AN52">
            <v>0.3</v>
          </cell>
          <cell r="AO52">
            <v>181.3</v>
          </cell>
          <cell r="AS52" t="str">
            <v>SERRURE-2PC-VEH-SATURN-EVO-SHS02</v>
          </cell>
        </row>
        <row r="53">
          <cell r="N53" t="str">
            <v>0963 80  286</v>
          </cell>
          <cell r="O53" t="e">
            <v>#N/A</v>
          </cell>
          <cell r="P53">
            <v>15.84</v>
          </cell>
          <cell r="Q53">
            <v>1</v>
          </cell>
          <cell r="R53">
            <v>1.2</v>
          </cell>
          <cell r="S53">
            <v>15.84</v>
          </cell>
          <cell r="T53">
            <v>50</v>
          </cell>
          <cell r="U53" t="str">
            <v>NC</v>
          </cell>
          <cell r="V53" t="str">
            <v/>
          </cell>
          <cell r="W53" t="str">
            <v>ZSCG1500</v>
          </cell>
          <cell r="X53" t="e">
            <v>#REF!</v>
          </cell>
          <cell r="Y53">
            <v>35</v>
          </cell>
          <cell r="Z53">
            <v>35</v>
          </cell>
          <cell r="AA53">
            <v>0.3</v>
          </cell>
          <cell r="AB53">
            <v>0.3</v>
          </cell>
          <cell r="AC53" t="str">
            <v>NC</v>
          </cell>
          <cell r="AD53" t="str">
            <v>NC</v>
          </cell>
          <cell r="AE53" t="str">
            <v>NC</v>
          </cell>
          <cell r="AF53" t="str">
            <v>ACCESSOIRES</v>
          </cell>
          <cell r="AG53"/>
          <cell r="AI53">
            <v>15.23</v>
          </cell>
          <cell r="AL53">
            <v>0</v>
          </cell>
          <cell r="AM53">
            <v>39.9</v>
          </cell>
          <cell r="AN53">
            <v>0.3</v>
          </cell>
          <cell r="AO53">
            <v>35</v>
          </cell>
          <cell r="AS53" t="str">
            <v>RAIL ALU ARRONDI PERFORE-ZSCG1500</v>
          </cell>
        </row>
        <row r="54">
          <cell r="N54" t="str">
            <v>0963 80  528</v>
          </cell>
          <cell r="O54" t="e">
            <v>#N/A</v>
          </cell>
          <cell r="P54">
            <v>1.1200000000000001</v>
          </cell>
          <cell r="Q54">
            <v>1</v>
          </cell>
          <cell r="R54">
            <v>0.215</v>
          </cell>
          <cell r="S54">
            <v>1.1200000000000001</v>
          </cell>
          <cell r="T54">
            <v>9</v>
          </cell>
          <cell r="U54" t="str">
            <v>NC</v>
          </cell>
          <cell r="V54" t="str">
            <v/>
          </cell>
          <cell r="W54" t="str">
            <v>W06</v>
          </cell>
          <cell r="X54" t="e">
            <v>#REF!</v>
          </cell>
          <cell r="Y54">
            <v>6.3</v>
          </cell>
          <cell r="Z54">
            <v>6.3</v>
          </cell>
          <cell r="AA54">
            <v>0.3</v>
          </cell>
          <cell r="AB54">
            <v>0.3</v>
          </cell>
          <cell r="AC54" t="str">
            <v>NC</v>
          </cell>
          <cell r="AD54" t="str">
            <v>NC</v>
          </cell>
          <cell r="AE54" t="str">
            <v>NC</v>
          </cell>
          <cell r="AF54" t="str">
            <v>MINI KIT</v>
          </cell>
          <cell r="AG54"/>
          <cell r="AI54">
            <v>1.08</v>
          </cell>
          <cell r="AL54">
            <v>0</v>
          </cell>
          <cell r="AM54">
            <v>4.8</v>
          </cell>
          <cell r="AN54">
            <v>0.3</v>
          </cell>
          <cell r="AO54">
            <v>6.3</v>
          </cell>
          <cell r="AS54" t="str">
            <v>KIT-FIXATION-ETAU.AVEC.BASE.PIVOTAN -W06</v>
          </cell>
        </row>
        <row r="55">
          <cell r="N55" t="str">
            <v>0963 80  529</v>
          </cell>
          <cell r="O55" t="e">
            <v>#N/A</v>
          </cell>
          <cell r="P55">
            <v>0.31</v>
          </cell>
          <cell r="Q55">
            <v>1</v>
          </cell>
          <cell r="R55">
            <v>0.01</v>
          </cell>
          <cell r="S55">
            <v>0.31</v>
          </cell>
          <cell r="T55">
            <v>6</v>
          </cell>
          <cell r="U55" t="str">
            <v>NC</v>
          </cell>
          <cell r="V55" t="str">
            <v/>
          </cell>
          <cell r="W55" t="str">
            <v>W08</v>
          </cell>
          <cell r="X55" t="e">
            <v>#REF!</v>
          </cell>
          <cell r="Y55">
            <v>4.2</v>
          </cell>
          <cell r="Z55">
            <v>4.2</v>
          </cell>
          <cell r="AA55">
            <v>0.3</v>
          </cell>
          <cell r="AB55">
            <v>0.3</v>
          </cell>
          <cell r="AC55" t="str">
            <v>NC</v>
          </cell>
          <cell r="AD55" t="str">
            <v>NC</v>
          </cell>
          <cell r="AE55" t="str">
            <v>NC</v>
          </cell>
          <cell r="AF55" t="str">
            <v>MINI KIT</v>
          </cell>
          <cell r="AG55"/>
          <cell r="AI55">
            <v>0.3</v>
          </cell>
          <cell r="AL55">
            <v>0</v>
          </cell>
          <cell r="AM55">
            <v>1.6</v>
          </cell>
          <cell r="AN55">
            <v>0.3</v>
          </cell>
          <cell r="AO55">
            <v>4.2</v>
          </cell>
          <cell r="AS55" t="str">
            <v>KIT-FIXATION-ASSORTI-GZ40/50-W08</v>
          </cell>
        </row>
        <row r="56">
          <cell r="N56" t="str">
            <v>0963 80  531</v>
          </cell>
          <cell r="O56" t="e">
            <v>#N/A</v>
          </cell>
          <cell r="P56">
            <v>1.07</v>
          </cell>
          <cell r="Q56">
            <v>1</v>
          </cell>
          <cell r="R56">
            <v>0.16500000000000001</v>
          </cell>
          <cell r="S56">
            <v>1.07</v>
          </cell>
          <cell r="T56">
            <v>9</v>
          </cell>
          <cell r="U56" t="str">
            <v>NC</v>
          </cell>
          <cell r="V56" t="str">
            <v/>
          </cell>
          <cell r="W56" t="str">
            <v>W10</v>
          </cell>
          <cell r="X56" t="e">
            <v>#REF!</v>
          </cell>
          <cell r="Y56">
            <v>6.3</v>
          </cell>
          <cell r="Z56">
            <v>6.3</v>
          </cell>
          <cell r="AA56">
            <v>0.3</v>
          </cell>
          <cell r="AB56">
            <v>0.3</v>
          </cell>
          <cell r="AC56" t="str">
            <v>NC</v>
          </cell>
          <cell r="AD56" t="str">
            <v>NC</v>
          </cell>
          <cell r="AE56" t="str">
            <v>NC</v>
          </cell>
          <cell r="AF56" t="str">
            <v>MINI KIT</v>
          </cell>
          <cell r="AG56"/>
          <cell r="AI56">
            <v>1.03</v>
          </cell>
          <cell r="AL56">
            <v>0</v>
          </cell>
          <cell r="AM56">
            <v>4</v>
          </cell>
          <cell r="AN56">
            <v>0.3</v>
          </cell>
          <cell r="AO56">
            <v>6.3</v>
          </cell>
          <cell r="AS56" t="str">
            <v>KIT-FIXATION-ASSORTI-GH10/11-W10</v>
          </cell>
        </row>
        <row r="57">
          <cell r="N57" t="str">
            <v>0963 80  535</v>
          </cell>
          <cell r="O57" t="e">
            <v>#N/A</v>
          </cell>
          <cell r="P57">
            <v>0.71</v>
          </cell>
          <cell r="Q57">
            <v>1</v>
          </cell>
          <cell r="R57">
            <v>2.9000000000000001E-2</v>
          </cell>
          <cell r="S57">
            <v>0.71</v>
          </cell>
          <cell r="T57">
            <v>9</v>
          </cell>
          <cell r="U57" t="str">
            <v>NC</v>
          </cell>
          <cell r="V57" t="str">
            <v/>
          </cell>
          <cell r="W57" t="str">
            <v>W17</v>
          </cell>
          <cell r="X57" t="e">
            <v>#REF!</v>
          </cell>
          <cell r="Y57">
            <v>6.3</v>
          </cell>
          <cell r="Z57">
            <v>6.3</v>
          </cell>
          <cell r="AA57">
            <v>0.3</v>
          </cell>
          <cell r="AB57">
            <v>0.3</v>
          </cell>
          <cell r="AC57" t="str">
            <v>NC</v>
          </cell>
          <cell r="AD57" t="str">
            <v>NC</v>
          </cell>
          <cell r="AE57" t="str">
            <v>NC</v>
          </cell>
          <cell r="AF57" t="str">
            <v>MINI KIT</v>
          </cell>
          <cell r="AG57"/>
          <cell r="AI57">
            <v>0.74</v>
          </cell>
          <cell r="AL57">
            <v>0</v>
          </cell>
          <cell r="AM57">
            <v>3.2</v>
          </cell>
          <cell r="AN57">
            <v>0.3</v>
          </cell>
          <cell r="AO57">
            <v>6.3</v>
          </cell>
          <cell r="AS57" t="str">
            <v>KIT-FIXATION-ASSORTI-BLB1/2-W17</v>
          </cell>
        </row>
        <row r="58">
          <cell r="N58" t="str">
            <v>0963 80  536</v>
          </cell>
          <cell r="O58" t="e">
            <v>#N/A</v>
          </cell>
          <cell r="P58">
            <v>0.33</v>
          </cell>
          <cell r="Q58">
            <v>1</v>
          </cell>
          <cell r="R58">
            <v>0.1</v>
          </cell>
          <cell r="S58">
            <v>0.33</v>
          </cell>
          <cell r="T58">
            <v>6</v>
          </cell>
          <cell r="U58" t="str">
            <v>NC</v>
          </cell>
          <cell r="V58" t="str">
            <v/>
          </cell>
          <cell r="W58" t="str">
            <v>W22</v>
          </cell>
          <cell r="X58" t="e">
            <v>#REF!</v>
          </cell>
          <cell r="Y58">
            <v>4.2</v>
          </cell>
          <cell r="Z58">
            <v>4.2</v>
          </cell>
          <cell r="AA58">
            <v>0.3</v>
          </cell>
          <cell r="AB58">
            <v>0.3</v>
          </cell>
          <cell r="AC58" t="str">
            <v>NC</v>
          </cell>
          <cell r="AD58" t="str">
            <v>NC</v>
          </cell>
          <cell r="AE58" t="str">
            <v>NC</v>
          </cell>
          <cell r="AF58" t="str">
            <v>MINI KIT</v>
          </cell>
          <cell r="AG58"/>
          <cell r="AI58">
            <v>0.32</v>
          </cell>
          <cell r="AL58">
            <v>0</v>
          </cell>
          <cell r="AM58">
            <v>1.6</v>
          </cell>
          <cell r="AN58">
            <v>0.3</v>
          </cell>
          <cell r="AO58">
            <v>4.2</v>
          </cell>
          <cell r="AS58" t="str">
            <v>KIT-FIXATION-ASSORTI-SLKW/SLKS-W22</v>
          </cell>
        </row>
        <row r="59">
          <cell r="N59" t="str">
            <v>0963 80  539</v>
          </cell>
          <cell r="O59" t="e">
            <v>#N/A</v>
          </cell>
          <cell r="P59">
            <v>0.43</v>
          </cell>
          <cell r="Q59">
            <v>1</v>
          </cell>
          <cell r="R59">
            <v>6.0000000000000001E-3</v>
          </cell>
          <cell r="S59">
            <v>0.43</v>
          </cell>
          <cell r="T59">
            <v>6</v>
          </cell>
          <cell r="U59" t="str">
            <v>NC</v>
          </cell>
          <cell r="V59" t="str">
            <v/>
          </cell>
          <cell r="W59" t="str">
            <v>W64</v>
          </cell>
          <cell r="X59" t="e">
            <v>#REF!</v>
          </cell>
          <cell r="Y59">
            <v>4.2</v>
          </cell>
          <cell r="Z59">
            <v>4.2</v>
          </cell>
          <cell r="AA59">
            <v>0.3</v>
          </cell>
          <cell r="AB59">
            <v>0.3</v>
          </cell>
          <cell r="AC59" t="str">
            <v>NC</v>
          </cell>
          <cell r="AD59" t="str">
            <v>NC</v>
          </cell>
          <cell r="AE59" t="str">
            <v>NC</v>
          </cell>
          <cell r="AF59" t="str">
            <v>MINI KIT</v>
          </cell>
          <cell r="AG59"/>
          <cell r="AI59">
            <v>0.41</v>
          </cell>
          <cell r="AL59">
            <v>0</v>
          </cell>
          <cell r="AM59">
            <v>1.6</v>
          </cell>
          <cell r="AN59">
            <v>0.3</v>
          </cell>
          <cell r="AO59">
            <v>4.2</v>
          </cell>
          <cell r="AS59" t="str">
            <v>KIT-FIXATION-ASSORTI-SUPPORT.TUYAU-W64</v>
          </cell>
        </row>
        <row r="60">
          <cell r="N60" t="str">
            <v>0963 80  563</v>
          </cell>
          <cell r="O60" t="e">
            <v>#N/A</v>
          </cell>
          <cell r="P60">
            <v>0.47</v>
          </cell>
          <cell r="Q60">
            <v>1</v>
          </cell>
          <cell r="R60">
            <v>0.1</v>
          </cell>
          <cell r="S60">
            <v>0.47</v>
          </cell>
          <cell r="T60">
            <v>6</v>
          </cell>
          <cell r="U60" t="str">
            <v>NC</v>
          </cell>
          <cell r="V60" t="str">
            <v/>
          </cell>
          <cell r="W60" t="str">
            <v>W106</v>
          </cell>
          <cell r="X60" t="e">
            <v>#REF!</v>
          </cell>
          <cell r="Y60">
            <v>4.2</v>
          </cell>
          <cell r="Z60">
            <v>4.2</v>
          </cell>
          <cell r="AA60">
            <v>0.3</v>
          </cell>
          <cell r="AB60">
            <v>0.3</v>
          </cell>
          <cell r="AC60" t="str">
            <v>NC</v>
          </cell>
          <cell r="AD60" t="str">
            <v>NC</v>
          </cell>
          <cell r="AE60" t="str">
            <v>NC</v>
          </cell>
          <cell r="AF60" t="str">
            <v>MINI KIT</v>
          </cell>
          <cell r="AG60"/>
          <cell r="AI60">
            <v>0.45</v>
          </cell>
          <cell r="AL60">
            <v>0</v>
          </cell>
          <cell r="AM60">
            <v>1.6</v>
          </cell>
          <cell r="AN60">
            <v>0.3</v>
          </cell>
          <cell r="AO60">
            <v>4.2</v>
          </cell>
          <cell r="AS60" t="str">
            <v>KIT DE FIX. ETAU SANS BASE PIVOT-M8-W106</v>
          </cell>
        </row>
        <row r="61">
          <cell r="N61" t="str">
            <v>0963 80  564</v>
          </cell>
          <cell r="O61" t="e">
            <v>#N/A</v>
          </cell>
          <cell r="P61">
            <v>0.78</v>
          </cell>
          <cell r="Q61">
            <v>1</v>
          </cell>
          <cell r="R61">
            <v>0.2</v>
          </cell>
          <cell r="S61">
            <v>0.78</v>
          </cell>
          <cell r="T61">
            <v>9</v>
          </cell>
          <cell r="U61" t="str">
            <v>NC</v>
          </cell>
          <cell r="V61" t="str">
            <v/>
          </cell>
          <cell r="W61" t="str">
            <v>W107</v>
          </cell>
          <cell r="X61" t="e">
            <v>#REF!</v>
          </cell>
          <cell r="Y61">
            <v>6.3</v>
          </cell>
          <cell r="Z61">
            <v>6.3</v>
          </cell>
          <cell r="AA61">
            <v>0.3</v>
          </cell>
          <cell r="AB61">
            <v>0.3</v>
          </cell>
          <cell r="AC61" t="str">
            <v>NC</v>
          </cell>
          <cell r="AD61" t="str">
            <v>NC</v>
          </cell>
          <cell r="AE61" t="str">
            <v>NC</v>
          </cell>
          <cell r="AF61" t="str">
            <v>MINI KIT</v>
          </cell>
          <cell r="AG61"/>
          <cell r="AI61">
            <v>0.75</v>
          </cell>
          <cell r="AL61">
            <v>0</v>
          </cell>
          <cell r="AM61">
            <v>3.2</v>
          </cell>
          <cell r="AN61">
            <v>0.3</v>
          </cell>
          <cell r="AO61">
            <v>6.3</v>
          </cell>
          <cell r="AS61" t="str">
            <v>KIT DE FIX. ETAU AVEC BASE PIVOT-M8-W107</v>
          </cell>
        </row>
        <row r="62">
          <cell r="N62" t="str">
            <v>0963 80  570</v>
          </cell>
          <cell r="O62" t="e">
            <v>#N/A</v>
          </cell>
          <cell r="P62">
            <v>1.03</v>
          </cell>
          <cell r="Q62">
            <v>1</v>
          </cell>
          <cell r="R62">
            <v>0.2</v>
          </cell>
          <cell r="S62">
            <v>1.03</v>
          </cell>
          <cell r="T62">
            <v>9</v>
          </cell>
          <cell r="U62" t="str">
            <v>NC</v>
          </cell>
          <cell r="V62" t="str">
            <v/>
          </cell>
          <cell r="W62" t="str">
            <v>W30</v>
          </cell>
          <cell r="X62" t="e">
            <v>#REF!</v>
          </cell>
          <cell r="Y62">
            <v>6.3</v>
          </cell>
          <cell r="Z62">
            <v>6.3</v>
          </cell>
          <cell r="AA62">
            <v>0.3</v>
          </cell>
          <cell r="AB62">
            <v>0.3</v>
          </cell>
          <cell r="AC62" t="str">
            <v>NC</v>
          </cell>
          <cell r="AD62" t="str">
            <v>NC</v>
          </cell>
          <cell r="AE62" t="str">
            <v>NC</v>
          </cell>
          <cell r="AF62" t="str">
            <v>MINI KIT</v>
          </cell>
          <cell r="AG62"/>
          <cell r="AI62">
            <v>0.99</v>
          </cell>
          <cell r="AL62">
            <v>0</v>
          </cell>
          <cell r="AM62">
            <v>4</v>
          </cell>
          <cell r="AN62">
            <v>0.3</v>
          </cell>
          <cell r="AO62">
            <v>6.3</v>
          </cell>
          <cell r="AS62" t="str">
            <v>KIT-FIXATION-ASSORTI-ZSB/ZSC995-W30</v>
          </cell>
        </row>
        <row r="63">
          <cell r="N63" t="str">
            <v>0963 80  571</v>
          </cell>
          <cell r="O63" t="e">
            <v>#N/A</v>
          </cell>
          <cell r="P63">
            <v>1.4</v>
          </cell>
          <cell r="Q63">
            <v>1</v>
          </cell>
          <cell r="R63">
            <v>2.5000000000000001E-2</v>
          </cell>
          <cell r="S63">
            <v>1.4</v>
          </cell>
          <cell r="T63">
            <v>9</v>
          </cell>
          <cell r="U63" t="str">
            <v>NC</v>
          </cell>
          <cell r="V63" t="str">
            <v/>
          </cell>
          <cell r="W63" t="str">
            <v>W31</v>
          </cell>
          <cell r="X63" t="e">
            <v>#REF!</v>
          </cell>
          <cell r="Y63">
            <v>6.3</v>
          </cell>
          <cell r="Z63">
            <v>6.3</v>
          </cell>
          <cell r="AA63">
            <v>0.3</v>
          </cell>
          <cell r="AB63">
            <v>0.3</v>
          </cell>
          <cell r="AC63" t="str">
            <v>NC</v>
          </cell>
          <cell r="AD63" t="str">
            <v>NC</v>
          </cell>
          <cell r="AE63" t="str">
            <v>NC</v>
          </cell>
          <cell r="AF63" t="str">
            <v>MINI KIT</v>
          </cell>
          <cell r="AG63"/>
          <cell r="AI63">
            <v>1.35</v>
          </cell>
          <cell r="AL63">
            <v>0</v>
          </cell>
          <cell r="AM63">
            <v>5.6</v>
          </cell>
          <cell r="AN63">
            <v>0.3</v>
          </cell>
          <cell r="AO63">
            <v>6.3</v>
          </cell>
          <cell r="AS63" t="str">
            <v>KIT-FIXATION-ASSORT-ZSB/ZSC1495/1500-W31</v>
          </cell>
        </row>
        <row r="64">
          <cell r="N64" t="str">
            <v>0963 80  572</v>
          </cell>
          <cell r="O64" t="e">
            <v>#N/A</v>
          </cell>
          <cell r="P64">
            <v>1.79</v>
          </cell>
          <cell r="Q64">
            <v>1</v>
          </cell>
          <cell r="R64">
            <v>0.2</v>
          </cell>
          <cell r="S64">
            <v>1.79</v>
          </cell>
          <cell r="T64">
            <v>19</v>
          </cell>
          <cell r="U64" t="str">
            <v>NC</v>
          </cell>
          <cell r="V64" t="str">
            <v/>
          </cell>
          <cell r="W64" t="str">
            <v>W32</v>
          </cell>
          <cell r="X64" t="e">
            <v>#REF!</v>
          </cell>
          <cell r="Y64">
            <v>13.3</v>
          </cell>
          <cell r="Z64">
            <v>13.3</v>
          </cell>
          <cell r="AA64">
            <v>0.3</v>
          </cell>
          <cell r="AB64">
            <v>0.3</v>
          </cell>
          <cell r="AC64" t="str">
            <v>NC</v>
          </cell>
          <cell r="AD64" t="str">
            <v>NC</v>
          </cell>
          <cell r="AE64" t="str">
            <v>NC</v>
          </cell>
          <cell r="AF64" t="str">
            <v>MINI KIT</v>
          </cell>
          <cell r="AG64"/>
          <cell r="AI64">
            <v>1.72</v>
          </cell>
          <cell r="AL64">
            <v>0</v>
          </cell>
          <cell r="AM64">
            <v>7.2</v>
          </cell>
          <cell r="AN64">
            <v>0.3</v>
          </cell>
          <cell r="AO64">
            <v>13.3</v>
          </cell>
          <cell r="AS64" t="str">
            <v>KIT-FIXATION-ASSORTI-ZSB/ZSC2000-W32</v>
          </cell>
        </row>
        <row r="65">
          <cell r="N65" t="str">
            <v>0963 80  573</v>
          </cell>
          <cell r="O65" t="e">
            <v>#N/A</v>
          </cell>
          <cell r="P65">
            <v>0.56000000000000005</v>
          </cell>
          <cell r="Q65">
            <v>1</v>
          </cell>
          <cell r="R65">
            <v>0.2</v>
          </cell>
          <cell r="S65">
            <v>0.56000000000000005</v>
          </cell>
          <cell r="T65">
            <v>6</v>
          </cell>
          <cell r="U65" t="str">
            <v>NC</v>
          </cell>
          <cell r="V65" t="str">
            <v/>
          </cell>
          <cell r="W65" t="str">
            <v>W51</v>
          </cell>
          <cell r="X65" t="e">
            <v>#REF!</v>
          </cell>
          <cell r="Y65">
            <v>4.2</v>
          </cell>
          <cell r="Z65">
            <v>4.2</v>
          </cell>
          <cell r="AA65">
            <v>0.3</v>
          </cell>
          <cell r="AB65">
            <v>0.3</v>
          </cell>
          <cell r="AC65" t="str">
            <v>NC</v>
          </cell>
          <cell r="AD65" t="str">
            <v>NC</v>
          </cell>
          <cell r="AE65" t="str">
            <v>NC</v>
          </cell>
          <cell r="AF65" t="str">
            <v>MINI KIT</v>
          </cell>
          <cell r="AG65"/>
          <cell r="AI65">
            <v>0.54</v>
          </cell>
          <cell r="AL65">
            <v>0</v>
          </cell>
          <cell r="AM65">
            <v>2.4</v>
          </cell>
          <cell r="AN65">
            <v>0.3</v>
          </cell>
          <cell r="AO65">
            <v>4.2</v>
          </cell>
          <cell r="AS65" t="str">
            <v>KIT-FIXATION-ASSORTI-ZSS997-W51</v>
          </cell>
        </row>
        <row r="66">
          <cell r="N66" t="str">
            <v>0963 80  574</v>
          </cell>
          <cell r="O66" t="e">
            <v>#N/A</v>
          </cell>
          <cell r="P66">
            <v>0.75</v>
          </cell>
          <cell r="Q66">
            <v>1</v>
          </cell>
          <cell r="R66">
            <v>0.1</v>
          </cell>
          <cell r="S66">
            <v>0.75</v>
          </cell>
          <cell r="T66">
            <v>9</v>
          </cell>
          <cell r="U66" t="str">
            <v>NC</v>
          </cell>
          <cell r="V66" t="str">
            <v/>
          </cell>
          <cell r="W66" t="str">
            <v>W52</v>
          </cell>
          <cell r="X66" t="e">
            <v>#REF!</v>
          </cell>
          <cell r="Y66">
            <v>6.3</v>
          </cell>
          <cell r="Z66">
            <v>6.3</v>
          </cell>
          <cell r="AA66">
            <v>0.3</v>
          </cell>
          <cell r="AB66">
            <v>0.3</v>
          </cell>
          <cell r="AC66" t="str">
            <v>NC</v>
          </cell>
          <cell r="AD66" t="str">
            <v>NC</v>
          </cell>
          <cell r="AE66" t="str">
            <v>NC</v>
          </cell>
          <cell r="AF66" t="str">
            <v>MINI KIT</v>
          </cell>
          <cell r="AG66"/>
          <cell r="AI66">
            <v>0.72</v>
          </cell>
          <cell r="AL66">
            <v>0</v>
          </cell>
          <cell r="AM66">
            <v>3.2</v>
          </cell>
          <cell r="AN66">
            <v>0.3</v>
          </cell>
          <cell r="AO66">
            <v>6.3</v>
          </cell>
          <cell r="AS66" t="str">
            <v>KIT-FIXATION-ASSORTI-ZSS1500-W52</v>
          </cell>
        </row>
        <row r="67">
          <cell r="N67" t="str">
            <v>0963 80  575</v>
          </cell>
          <cell r="O67" t="e">
            <v>#N/A</v>
          </cell>
          <cell r="P67">
            <v>0.79</v>
          </cell>
          <cell r="Q67">
            <v>1</v>
          </cell>
          <cell r="R67">
            <v>1.4999999999999999E-2</v>
          </cell>
          <cell r="S67">
            <v>0.79</v>
          </cell>
          <cell r="T67">
            <v>9</v>
          </cell>
          <cell r="U67" t="str">
            <v>NC</v>
          </cell>
          <cell r="V67" t="str">
            <v/>
          </cell>
          <cell r="W67" t="str">
            <v>W53</v>
          </cell>
          <cell r="X67" t="e">
            <v>#REF!</v>
          </cell>
          <cell r="Y67">
            <v>6.3</v>
          </cell>
          <cell r="Z67">
            <v>6.3</v>
          </cell>
          <cell r="AA67">
            <v>0.3</v>
          </cell>
          <cell r="AB67">
            <v>0.3</v>
          </cell>
          <cell r="AC67" t="str">
            <v>NC</v>
          </cell>
          <cell r="AD67" t="str">
            <v>NC</v>
          </cell>
          <cell r="AE67" t="str">
            <v>NC</v>
          </cell>
          <cell r="AF67" t="str">
            <v>MINI KIT</v>
          </cell>
          <cell r="AG67"/>
          <cell r="AI67">
            <v>0.76</v>
          </cell>
          <cell r="AL67">
            <v>0</v>
          </cell>
          <cell r="AM67">
            <v>3.2</v>
          </cell>
          <cell r="AN67">
            <v>0.3</v>
          </cell>
          <cell r="AO67">
            <v>6.3</v>
          </cell>
          <cell r="AS67" t="str">
            <v>KIT-FIXATION-ASSORTI-ZSS2000-W53</v>
          </cell>
        </row>
        <row r="68">
          <cell r="N68" t="str">
            <v>0963 80  576</v>
          </cell>
          <cell r="O68" t="e">
            <v>#N/A</v>
          </cell>
          <cell r="P68">
            <v>1.37</v>
          </cell>
          <cell r="Q68">
            <v>1</v>
          </cell>
          <cell r="R68">
            <v>0.1</v>
          </cell>
          <cell r="S68">
            <v>1.37</v>
          </cell>
          <cell r="T68">
            <v>19</v>
          </cell>
          <cell r="U68" t="str">
            <v>NC</v>
          </cell>
          <cell r="V68" t="str">
            <v/>
          </cell>
          <cell r="W68" t="str">
            <v>W48</v>
          </cell>
          <cell r="X68" t="e">
            <v>#REF!</v>
          </cell>
          <cell r="Y68">
            <v>13.3</v>
          </cell>
          <cell r="Z68">
            <v>13.3</v>
          </cell>
          <cell r="AA68">
            <v>0.3</v>
          </cell>
          <cell r="AB68">
            <v>0.3</v>
          </cell>
          <cell r="AC68" t="str">
            <v>NC</v>
          </cell>
          <cell r="AD68" t="str">
            <v>NC</v>
          </cell>
          <cell r="AE68" t="str">
            <v>NC</v>
          </cell>
          <cell r="AF68" t="str">
            <v>MINI KIT</v>
          </cell>
          <cell r="AG68"/>
          <cell r="AI68">
            <v>1.32</v>
          </cell>
          <cell r="AL68">
            <v>0</v>
          </cell>
          <cell r="AM68">
            <v>5.6</v>
          </cell>
          <cell r="AN68">
            <v>0.3</v>
          </cell>
          <cell r="AO68">
            <v>13.3</v>
          </cell>
          <cell r="AS68" t="str">
            <v>KIT-FIXATION-ASSORTI-ZSA2000-W48</v>
          </cell>
        </row>
        <row r="69">
          <cell r="N69" t="str">
            <v>0963 80  577</v>
          </cell>
          <cell r="O69" t="e">
            <v>#N/A</v>
          </cell>
          <cell r="P69">
            <v>1.07</v>
          </cell>
          <cell r="Q69">
            <v>1</v>
          </cell>
          <cell r="R69">
            <v>0.1</v>
          </cell>
          <cell r="S69">
            <v>1.07</v>
          </cell>
          <cell r="T69">
            <v>9</v>
          </cell>
          <cell r="U69" t="str">
            <v>NC</v>
          </cell>
          <cell r="V69" t="str">
            <v/>
          </cell>
          <cell r="W69" t="str">
            <v>W49</v>
          </cell>
          <cell r="X69" t="e">
            <v>#REF!</v>
          </cell>
          <cell r="Y69">
            <v>6.3</v>
          </cell>
          <cell r="Z69">
            <v>6.3</v>
          </cell>
          <cell r="AA69">
            <v>0.3</v>
          </cell>
          <cell r="AB69">
            <v>0.3</v>
          </cell>
          <cell r="AC69" t="str">
            <v>NC</v>
          </cell>
          <cell r="AD69" t="str">
            <v>NC</v>
          </cell>
          <cell r="AE69" t="str">
            <v>NC</v>
          </cell>
          <cell r="AF69" t="str">
            <v>MINI KIT</v>
          </cell>
          <cell r="AG69"/>
          <cell r="AI69">
            <v>1.03</v>
          </cell>
          <cell r="AL69">
            <v>0</v>
          </cell>
          <cell r="AM69">
            <v>4</v>
          </cell>
          <cell r="AN69">
            <v>0.3</v>
          </cell>
          <cell r="AO69">
            <v>6.3</v>
          </cell>
          <cell r="AS69" t="str">
            <v>KIT-FIXATION-ASSORTI-ZSA1500-W49</v>
          </cell>
        </row>
        <row r="70">
          <cell r="N70" t="str">
            <v>0963 80  578</v>
          </cell>
          <cell r="O70" t="e">
            <v>#N/A</v>
          </cell>
          <cell r="P70">
            <v>0.83</v>
          </cell>
          <cell r="Q70">
            <v>1</v>
          </cell>
          <cell r="R70">
            <v>0.122</v>
          </cell>
          <cell r="S70">
            <v>0.83</v>
          </cell>
          <cell r="T70">
            <v>9</v>
          </cell>
          <cell r="U70" t="str">
            <v>NC</v>
          </cell>
          <cell r="V70" t="str">
            <v/>
          </cell>
          <cell r="W70" t="str">
            <v>W50</v>
          </cell>
          <cell r="X70" t="e">
            <v>#REF!</v>
          </cell>
          <cell r="Y70">
            <v>6.3</v>
          </cell>
          <cell r="Z70">
            <v>6.3</v>
          </cell>
          <cell r="AA70">
            <v>0.3</v>
          </cell>
          <cell r="AB70">
            <v>0.3</v>
          </cell>
          <cell r="AC70" t="str">
            <v>NC</v>
          </cell>
          <cell r="AD70" t="str">
            <v>NC</v>
          </cell>
          <cell r="AE70" t="str">
            <v>NC</v>
          </cell>
          <cell r="AF70" t="str">
            <v>MINI KIT</v>
          </cell>
          <cell r="AG70"/>
          <cell r="AI70">
            <v>0.8</v>
          </cell>
          <cell r="AL70">
            <v>0</v>
          </cell>
          <cell r="AM70">
            <v>3.2</v>
          </cell>
          <cell r="AN70">
            <v>0.3</v>
          </cell>
          <cell r="AO70">
            <v>6.3</v>
          </cell>
          <cell r="AS70" t="str">
            <v>KIT-FIXATION-ASSORTI-ZSA995-W50</v>
          </cell>
        </row>
        <row r="71">
          <cell r="N71" t="str">
            <v>0963 80  580</v>
          </cell>
          <cell r="O71" t="e">
            <v>#N/A</v>
          </cell>
          <cell r="P71">
            <v>0.98</v>
          </cell>
          <cell r="Q71">
            <v>1</v>
          </cell>
          <cell r="R71">
            <v>0.104</v>
          </cell>
          <cell r="S71">
            <v>0.98</v>
          </cell>
          <cell r="T71">
            <v>9</v>
          </cell>
          <cell r="U71" t="str">
            <v>NC</v>
          </cell>
          <cell r="V71" t="str">
            <v/>
          </cell>
          <cell r="W71" t="str">
            <v>W07</v>
          </cell>
          <cell r="X71" t="e">
            <v>#REF!</v>
          </cell>
          <cell r="Y71">
            <v>6.3</v>
          </cell>
          <cell r="Z71">
            <v>6.3</v>
          </cell>
          <cell r="AA71">
            <v>0.3</v>
          </cell>
          <cell r="AB71">
            <v>0.3</v>
          </cell>
          <cell r="AC71" t="str">
            <v>NC</v>
          </cell>
          <cell r="AD71" t="str">
            <v>NC</v>
          </cell>
          <cell r="AE71" t="str">
            <v>NC</v>
          </cell>
          <cell r="AF71" t="str">
            <v>MINI KIT</v>
          </cell>
          <cell r="AG71"/>
          <cell r="AI71">
            <v>0.94</v>
          </cell>
          <cell r="AL71">
            <v>0</v>
          </cell>
          <cell r="AM71">
            <v>4</v>
          </cell>
          <cell r="AN71">
            <v>0.3</v>
          </cell>
          <cell r="AO71">
            <v>6.3</v>
          </cell>
          <cell r="AS71" t="str">
            <v>KIT-DE-FIXATION-ASSORTI-LBL-W07</v>
          </cell>
        </row>
        <row r="72">
          <cell r="N72" t="str">
            <v>0963 80  581</v>
          </cell>
          <cell r="O72" t="e">
            <v>#N/A</v>
          </cell>
          <cell r="P72">
            <v>1.03</v>
          </cell>
          <cell r="Q72">
            <v>1</v>
          </cell>
          <cell r="R72">
            <v>0.23400000000000001</v>
          </cell>
          <cell r="S72">
            <v>1.03</v>
          </cell>
          <cell r="T72">
            <v>9</v>
          </cell>
          <cell r="U72" t="str">
            <v>NC</v>
          </cell>
          <cell r="V72" t="str">
            <v/>
          </cell>
          <cell r="W72" t="str">
            <v>W21</v>
          </cell>
          <cell r="X72" t="e">
            <v>#REF!</v>
          </cell>
          <cell r="Y72">
            <v>6.3</v>
          </cell>
          <cell r="Z72">
            <v>6.3</v>
          </cell>
          <cell r="AA72">
            <v>0.3</v>
          </cell>
          <cell r="AB72">
            <v>0.3</v>
          </cell>
          <cell r="AC72" t="str">
            <v>NC</v>
          </cell>
          <cell r="AD72" t="str">
            <v>NC</v>
          </cell>
          <cell r="AE72" t="str">
            <v>NC</v>
          </cell>
          <cell r="AF72" t="str">
            <v>MINI KIT</v>
          </cell>
          <cell r="AG72"/>
          <cell r="AI72">
            <v>0.99</v>
          </cell>
          <cell r="AL72">
            <v>0</v>
          </cell>
          <cell r="AM72">
            <v>4</v>
          </cell>
          <cell r="AN72">
            <v>0.3</v>
          </cell>
          <cell r="AO72">
            <v>6.3</v>
          </cell>
          <cell r="AS72" t="str">
            <v>KIT-FIXATION-ETAU.SANS.BASE.PIVOTANT-W21</v>
          </cell>
        </row>
        <row r="73">
          <cell r="N73" t="str">
            <v>0963 80  584</v>
          </cell>
          <cell r="O73" t="e">
            <v>#N/A</v>
          </cell>
          <cell r="P73">
            <v>0.71</v>
          </cell>
          <cell r="Q73">
            <v>1</v>
          </cell>
          <cell r="R73">
            <v>97</v>
          </cell>
          <cell r="S73">
            <v>0.71</v>
          </cell>
          <cell r="T73">
            <v>5</v>
          </cell>
          <cell r="U73" t="str">
            <v>NC</v>
          </cell>
          <cell r="V73" t="str">
            <v/>
          </cell>
          <cell r="W73" t="str">
            <v>W109</v>
          </cell>
          <cell r="X73" t="e">
            <v>#REF!</v>
          </cell>
          <cell r="Y73">
            <v>3.5</v>
          </cell>
          <cell r="Z73">
            <v>3.5</v>
          </cell>
          <cell r="AA73">
            <v>0.3</v>
          </cell>
          <cell r="AB73">
            <v>0.3</v>
          </cell>
          <cell r="AC73" t="str">
            <v>NC</v>
          </cell>
          <cell r="AD73" t="str">
            <v>NC</v>
          </cell>
          <cell r="AE73" t="str">
            <v>NC</v>
          </cell>
          <cell r="AF73" t="str">
            <v>MINI KIT</v>
          </cell>
          <cell r="AG73"/>
          <cell r="AI73">
            <v>0.68</v>
          </cell>
          <cell r="AL73">
            <v>0</v>
          </cell>
          <cell r="AM73">
            <v>3.2</v>
          </cell>
          <cell r="AN73">
            <v>0.3</v>
          </cell>
          <cell r="AO73">
            <v>3.5</v>
          </cell>
          <cell r="AS73" t="str">
            <v>KIT-FIXATION-ASSORTI-SUPPORT.BIDON-W109</v>
          </cell>
        </row>
        <row r="74">
          <cell r="N74" t="str">
            <v>0963 80  585</v>
          </cell>
          <cell r="O74" t="e">
            <v>#N/A</v>
          </cell>
          <cell r="P74">
            <v>1.03</v>
          </cell>
          <cell r="Q74">
            <v>1</v>
          </cell>
          <cell r="R74">
            <v>0.308</v>
          </cell>
          <cell r="S74">
            <v>1.03</v>
          </cell>
          <cell r="T74">
            <v>9</v>
          </cell>
          <cell r="U74" t="str">
            <v>NC</v>
          </cell>
          <cell r="V74" t="str">
            <v/>
          </cell>
          <cell r="W74" t="str">
            <v>W23</v>
          </cell>
          <cell r="X74" t="e">
            <v>#REF!</v>
          </cell>
          <cell r="Y74">
            <v>6.3</v>
          </cell>
          <cell r="Z74">
            <v>6.3</v>
          </cell>
          <cell r="AA74">
            <v>0.3</v>
          </cell>
          <cell r="AB74">
            <v>0.3</v>
          </cell>
          <cell r="AC74" t="str">
            <v>NC</v>
          </cell>
          <cell r="AD74" t="str">
            <v>NC</v>
          </cell>
          <cell r="AE74" t="str">
            <v>NC</v>
          </cell>
          <cell r="AF74" t="str">
            <v>MINI KIT</v>
          </cell>
          <cell r="AG74"/>
          <cell r="AI74">
            <v>0.99</v>
          </cell>
          <cell r="AL74">
            <v>0</v>
          </cell>
          <cell r="AM74">
            <v>4</v>
          </cell>
          <cell r="AN74">
            <v>0.3</v>
          </cell>
          <cell r="AO74">
            <v>6.3</v>
          </cell>
          <cell r="AS74" t="str">
            <v>KIT-FIXATION-ASSORTI-WKL-W23</v>
          </cell>
        </row>
        <row r="75">
          <cell r="N75" t="str">
            <v>0963 80  586</v>
          </cell>
          <cell r="O75" t="e">
            <v>#N/A</v>
          </cell>
          <cell r="P75">
            <v>1.24</v>
          </cell>
          <cell r="Q75">
            <v>1</v>
          </cell>
          <cell r="R75">
            <v>0.1</v>
          </cell>
          <cell r="S75">
            <v>1.24</v>
          </cell>
          <cell r="T75">
            <v>9</v>
          </cell>
          <cell r="U75" t="str">
            <v>NC</v>
          </cell>
          <cell r="V75" t="str">
            <v/>
          </cell>
          <cell r="W75" t="str">
            <v>W123</v>
          </cell>
          <cell r="X75" t="e">
            <v>#REF!</v>
          </cell>
          <cell r="Y75">
            <v>6.3</v>
          </cell>
          <cell r="Z75">
            <v>6.3</v>
          </cell>
          <cell r="AA75">
            <v>0.3</v>
          </cell>
          <cell r="AB75">
            <v>0.3</v>
          </cell>
          <cell r="AC75" t="str">
            <v>NC</v>
          </cell>
          <cell r="AD75" t="str">
            <v>NC</v>
          </cell>
          <cell r="AE75" t="str">
            <v>NC</v>
          </cell>
          <cell r="AF75" t="str">
            <v>MINI KIT</v>
          </cell>
          <cell r="AG75"/>
          <cell r="AI75">
            <v>1.19</v>
          </cell>
          <cell r="AL75">
            <v>0</v>
          </cell>
          <cell r="AM75">
            <v>4.8</v>
          </cell>
          <cell r="AN75">
            <v>0.3</v>
          </cell>
          <cell r="AO75">
            <v>6.3</v>
          </cell>
          <cell r="AS75" t="str">
            <v>KIT-FIXATION-ASSORTI-ZSGC1000-W123</v>
          </cell>
        </row>
        <row r="76">
          <cell r="N76" t="str">
            <v>0963 80  662</v>
          </cell>
          <cell r="O76" t="e">
            <v>#N/A</v>
          </cell>
          <cell r="P76">
            <v>0.42</v>
          </cell>
          <cell r="Q76">
            <v>1</v>
          </cell>
          <cell r="R76">
            <v>0.02</v>
          </cell>
          <cell r="S76">
            <v>0.42</v>
          </cell>
          <cell r="T76">
            <v>6</v>
          </cell>
          <cell r="U76" t="str">
            <v>NC</v>
          </cell>
          <cell r="V76" t="str">
            <v/>
          </cell>
          <cell r="W76" t="str">
            <v>W19</v>
          </cell>
          <cell r="X76" t="e">
            <v>#REF!</v>
          </cell>
          <cell r="Y76">
            <v>4.2</v>
          </cell>
          <cell r="Z76">
            <v>4.2</v>
          </cell>
          <cell r="AA76">
            <v>0.3</v>
          </cell>
          <cell r="AB76">
            <v>0.3</v>
          </cell>
          <cell r="AC76" t="str">
            <v>NC</v>
          </cell>
          <cell r="AD76" t="str">
            <v>NC</v>
          </cell>
          <cell r="AE76" t="str">
            <v>NC</v>
          </cell>
          <cell r="AF76" t="str">
            <v>MINI KIT</v>
          </cell>
          <cell r="AG76"/>
          <cell r="AI76">
            <v>0.4</v>
          </cell>
          <cell r="AL76">
            <v>0</v>
          </cell>
          <cell r="AM76">
            <v>1.6</v>
          </cell>
          <cell r="AN76">
            <v>0.3</v>
          </cell>
          <cell r="AO76">
            <v>4.2</v>
          </cell>
          <cell r="AS76" t="str">
            <v>KIT-FIXATION-ASSORTI-BLT5-W19</v>
          </cell>
        </row>
        <row r="77">
          <cell r="N77" t="str">
            <v>0963 80  778</v>
          </cell>
          <cell r="O77" t="e">
            <v>#N/A</v>
          </cell>
          <cell r="P77">
            <v>6.33</v>
          </cell>
          <cell r="Q77">
            <v>1</v>
          </cell>
          <cell r="R77">
            <v>0.74</v>
          </cell>
          <cell r="S77">
            <v>6.33</v>
          </cell>
          <cell r="T77">
            <v>99</v>
          </cell>
          <cell r="U77" t="str">
            <v>NC</v>
          </cell>
          <cell r="V77" t="str">
            <v/>
          </cell>
          <cell r="W77" t="str">
            <v>TKG500</v>
          </cell>
          <cell r="X77" t="e">
            <v>#REF!</v>
          </cell>
          <cell r="Y77">
            <v>69.3</v>
          </cell>
          <cell r="Z77">
            <v>69.3</v>
          </cell>
          <cell r="AA77">
            <v>0.3</v>
          </cell>
          <cell r="AB77">
            <v>0.3</v>
          </cell>
          <cell r="AC77" t="str">
            <v>NC</v>
          </cell>
          <cell r="AD77" t="str">
            <v>NC</v>
          </cell>
          <cell r="AE77" t="str">
            <v>NC</v>
          </cell>
          <cell r="AF77" t="str">
            <v>ACCESSOIRES</v>
          </cell>
          <cell r="AG77"/>
          <cell r="AI77">
            <v>24.15</v>
          </cell>
          <cell r="AL77">
            <v>0</v>
          </cell>
          <cell r="AM77">
            <v>62.3</v>
          </cell>
          <cell r="AN77">
            <v>0.3</v>
          </cell>
          <cell r="AO77">
            <v>69.3</v>
          </cell>
          <cell r="AS77" t="str">
            <v>BOÎTE DE TRANSPORT-LKR-FZG-TKG500</v>
          </cell>
        </row>
        <row r="78">
          <cell r="N78" t="str">
            <v>0963 80  779</v>
          </cell>
          <cell r="O78" t="e">
            <v>#N/A</v>
          </cell>
          <cell r="P78">
            <v>7.87</v>
          </cell>
          <cell r="Q78">
            <v>1</v>
          </cell>
          <cell r="R78">
            <v>0.78</v>
          </cell>
          <cell r="S78">
            <v>7.87</v>
          </cell>
          <cell r="T78">
            <v>119</v>
          </cell>
          <cell r="U78" t="str">
            <v>NC</v>
          </cell>
          <cell r="V78" t="str">
            <v/>
          </cell>
          <cell r="W78" t="str">
            <v>TKG501</v>
          </cell>
          <cell r="X78" t="e">
            <v>#REF!</v>
          </cell>
          <cell r="Y78">
            <v>83.3</v>
          </cell>
          <cell r="Z78">
            <v>83.3</v>
          </cell>
          <cell r="AA78">
            <v>0.3</v>
          </cell>
          <cell r="AB78">
            <v>0.3</v>
          </cell>
          <cell r="AC78" t="str">
            <v>NC</v>
          </cell>
          <cell r="AD78" t="str">
            <v>NC</v>
          </cell>
          <cell r="AE78" t="str">
            <v>NC</v>
          </cell>
          <cell r="AF78" t="str">
            <v>ACCESSOIRES</v>
          </cell>
          <cell r="AG78"/>
          <cell r="AI78">
            <v>30.03</v>
          </cell>
          <cell r="AL78">
            <v>0</v>
          </cell>
          <cell r="AM78">
            <v>76.3</v>
          </cell>
          <cell r="AN78">
            <v>0.3</v>
          </cell>
          <cell r="AO78">
            <v>83.3</v>
          </cell>
          <cell r="AS78" t="str">
            <v>BOÎTE DE TRANSPORT-LKR-FZG-TKG501</v>
          </cell>
        </row>
        <row r="79">
          <cell r="N79" t="str">
            <v>0963 80  944</v>
          </cell>
          <cell r="O79" t="e">
            <v>#N/A</v>
          </cell>
          <cell r="P79">
            <v>99.51</v>
          </cell>
          <cell r="Q79">
            <v>1</v>
          </cell>
          <cell r="R79">
            <v>1.3</v>
          </cell>
          <cell r="S79">
            <v>99.51</v>
          </cell>
          <cell r="T79">
            <v>249</v>
          </cell>
          <cell r="U79" t="str">
            <v>NC</v>
          </cell>
          <cell r="V79" t="str">
            <v/>
          </cell>
          <cell r="W79" t="str">
            <v>SSW150</v>
          </cell>
          <cell r="X79" t="e">
            <v>#REF!</v>
          </cell>
          <cell r="Y79">
            <v>174.3</v>
          </cell>
          <cell r="Z79">
            <v>174.3</v>
          </cell>
          <cell r="AA79">
            <v>0.3</v>
          </cell>
          <cell r="AB79">
            <v>0.3</v>
          </cell>
          <cell r="AC79" t="str">
            <v>NC</v>
          </cell>
          <cell r="AD79" t="str">
            <v>NC</v>
          </cell>
          <cell r="AE79" t="str">
            <v>NC</v>
          </cell>
          <cell r="AF79" t="str">
            <v>ACCESSOIRES</v>
          </cell>
          <cell r="AG79"/>
          <cell r="AI79">
            <v>95.68</v>
          </cell>
          <cell r="AL79">
            <v>0</v>
          </cell>
          <cell r="AM79">
            <v>165.9</v>
          </cell>
          <cell r="AN79">
            <v>0.3</v>
          </cell>
          <cell r="AO79">
            <v>174.3</v>
          </cell>
          <cell r="AS79" t="str">
            <v>CONV-À-SORTIE-SINUS-ALLUME-CIG-SSW150</v>
          </cell>
        </row>
        <row r="80">
          <cell r="N80" t="str">
            <v>0963 82  514</v>
          </cell>
          <cell r="O80" t="e">
            <v>#N/A</v>
          </cell>
          <cell r="P80">
            <v>140.63999999999999</v>
          </cell>
          <cell r="Q80">
            <v>1</v>
          </cell>
          <cell r="R80">
            <v>7.2</v>
          </cell>
          <cell r="S80">
            <v>140.63999999999999</v>
          </cell>
          <cell r="T80">
            <v>509</v>
          </cell>
          <cell r="U80" t="str">
            <v>NC</v>
          </cell>
          <cell r="V80" t="str">
            <v/>
          </cell>
          <cell r="W80" t="str">
            <v>WK13</v>
          </cell>
          <cell r="X80" t="e">
            <v>#REF!</v>
          </cell>
          <cell r="Y80">
            <v>356.3</v>
          </cell>
          <cell r="Z80">
            <v>356.3</v>
          </cell>
          <cell r="AA80">
            <v>0.3</v>
          </cell>
          <cell r="AB80">
            <v>0.3</v>
          </cell>
          <cell r="AC80" t="str">
            <v>NC</v>
          </cell>
          <cell r="AD80" t="str">
            <v>NC</v>
          </cell>
          <cell r="AE80" t="str">
            <v>NC</v>
          </cell>
          <cell r="AF80" t="str">
            <v>ACCESSOIRES</v>
          </cell>
          <cell r="AG80"/>
          <cell r="AI80">
            <v>135.22999999999999</v>
          </cell>
          <cell r="AL80">
            <v>0</v>
          </cell>
          <cell r="AM80">
            <v>343</v>
          </cell>
          <cell r="AN80">
            <v>0.3</v>
          </cell>
          <cell r="AO80">
            <v>356.3</v>
          </cell>
          <cell r="AS80" t="str">
            <v>BOITE DE TRANSPORT WK13</v>
          </cell>
        </row>
        <row r="81">
          <cell r="N81" t="str">
            <v>0963 82  522</v>
          </cell>
          <cell r="O81" t="e">
            <v>#N/A</v>
          </cell>
          <cell r="P81">
            <v>37</v>
          </cell>
          <cell r="Q81">
            <v>1</v>
          </cell>
          <cell r="R81">
            <v>4.4000000000000004</v>
          </cell>
          <cell r="S81">
            <v>37</v>
          </cell>
          <cell r="T81">
            <v>169</v>
          </cell>
          <cell r="U81" t="str">
            <v>NC</v>
          </cell>
          <cell r="V81" t="str">
            <v/>
          </cell>
          <cell r="W81" t="str">
            <v>TRK322</v>
          </cell>
          <cell r="X81" t="e">
            <v>#REF!</v>
          </cell>
          <cell r="Y81">
            <v>118.3</v>
          </cell>
          <cell r="Z81">
            <v>118.3</v>
          </cell>
          <cell r="AA81">
            <v>0.3</v>
          </cell>
          <cell r="AB81">
            <v>0.3</v>
          </cell>
          <cell r="AC81" t="str">
            <v>NC</v>
          </cell>
          <cell r="AD81" t="str">
            <v>NC</v>
          </cell>
          <cell r="AE81" t="str">
            <v>NC</v>
          </cell>
          <cell r="AF81" t="str">
            <v>ACCESSOIRES</v>
          </cell>
          <cell r="AG81"/>
          <cell r="AI81">
            <v>35.58</v>
          </cell>
          <cell r="AL81" t="str">
            <v>ZF.WU003-9868</v>
          </cell>
          <cell r="AM81">
            <v>101.5</v>
          </cell>
          <cell r="AN81">
            <v>0.3</v>
          </cell>
          <cell r="AO81">
            <v>118.3</v>
          </cell>
          <cell r="AS81" t="str">
            <v>FIXATION POUR TUBE DE TRANSPORT-TRK322</v>
          </cell>
        </row>
        <row r="82">
          <cell r="N82" t="str">
            <v>0963 82  532</v>
          </cell>
          <cell r="O82" t="e">
            <v>#N/A</v>
          </cell>
          <cell r="P82">
            <v>27.72</v>
          </cell>
          <cell r="Q82">
            <v>1</v>
          </cell>
          <cell r="R82">
            <v>0.9</v>
          </cell>
          <cell r="S82">
            <v>27.72</v>
          </cell>
          <cell r="T82">
            <v>119</v>
          </cell>
          <cell r="U82" t="str">
            <v>NC</v>
          </cell>
          <cell r="V82" t="str">
            <v/>
          </cell>
          <cell r="W82" t="str">
            <v>TRR320</v>
          </cell>
          <cell r="X82" t="e">
            <v>#REF!</v>
          </cell>
          <cell r="Y82">
            <v>83.3</v>
          </cell>
          <cell r="Z82">
            <v>83.3</v>
          </cell>
          <cell r="AA82">
            <v>0.3</v>
          </cell>
          <cell r="AB82">
            <v>0.3</v>
          </cell>
          <cell r="AC82" t="str">
            <v>NC</v>
          </cell>
          <cell r="AD82" t="str">
            <v>NC</v>
          </cell>
          <cell r="AE82" t="str">
            <v>NC</v>
          </cell>
          <cell r="AF82" t="str">
            <v>ACCESSOIRES</v>
          </cell>
          <cell r="AG82"/>
          <cell r="AI82">
            <v>26.65</v>
          </cell>
          <cell r="AL82" t="str">
            <v>ZF.WU003-9869</v>
          </cell>
          <cell r="AM82">
            <v>78.400000000000006</v>
          </cell>
          <cell r="AN82">
            <v>0.3</v>
          </cell>
          <cell r="AO82">
            <v>83.3</v>
          </cell>
          <cell r="AS82" t="str">
            <v>TUBE DE TRANSPORT-RETOUR-TRK320</v>
          </cell>
        </row>
        <row r="83">
          <cell r="N83" t="str">
            <v>0963 920 208</v>
          </cell>
          <cell r="O83" t="str">
            <v>TZT208</v>
          </cell>
          <cell r="P83">
            <v>7.04</v>
          </cell>
          <cell r="Q83">
            <v>1</v>
          </cell>
          <cell r="R83">
            <v>0.2</v>
          </cell>
          <cell r="S83">
            <v>7.04</v>
          </cell>
          <cell r="T83">
            <v>29</v>
          </cell>
          <cell r="U83" t="str">
            <v>NC</v>
          </cell>
          <cell r="V83" t="str">
            <v/>
          </cell>
          <cell r="W83" t="str">
            <v>TZT208</v>
          </cell>
          <cell r="X83" t="e">
            <v>#REF!</v>
          </cell>
          <cell r="Y83">
            <v>20.3</v>
          </cell>
          <cell r="Z83">
            <v>20.3</v>
          </cell>
          <cell r="AA83">
            <v>0.3</v>
          </cell>
          <cell r="AB83">
            <v>0.3</v>
          </cell>
          <cell r="AC83" t="str">
            <v>NC</v>
          </cell>
          <cell r="AD83" t="str">
            <v>NC</v>
          </cell>
          <cell r="AE83" t="str">
            <v>NC</v>
          </cell>
          <cell r="AF83" t="str">
            <v>MEUBLES</v>
          </cell>
          <cell r="AG83"/>
          <cell r="AI83">
            <v>3.75</v>
          </cell>
          <cell r="AL83" t="str">
            <v>ZF.WU003-9878</v>
          </cell>
          <cell r="AM83">
            <v>13.3</v>
          </cell>
          <cell r="AN83">
            <v>0.3</v>
          </cell>
          <cell r="AO83">
            <v>20.3</v>
          </cell>
          <cell r="AS83" t="str">
            <v>ALVEOLE-AVEC-8-CPTS-TZT208</v>
          </cell>
        </row>
        <row r="84">
          <cell r="N84" t="str">
            <v>0963 920 210</v>
          </cell>
          <cell r="O84" t="str">
            <v>TZT210</v>
          </cell>
          <cell r="P84">
            <v>6.57</v>
          </cell>
          <cell r="Q84">
            <v>1</v>
          </cell>
          <cell r="R84">
            <v>0.2</v>
          </cell>
          <cell r="S84">
            <v>6.57</v>
          </cell>
          <cell r="T84">
            <v>29</v>
          </cell>
          <cell r="U84" t="str">
            <v>NC</v>
          </cell>
          <cell r="V84" t="str">
            <v/>
          </cell>
          <cell r="W84" t="str">
            <v>TZT210</v>
          </cell>
          <cell r="X84" t="e">
            <v>#REF!</v>
          </cell>
          <cell r="Y84">
            <v>20.3</v>
          </cell>
          <cell r="Z84">
            <v>20.3</v>
          </cell>
          <cell r="AA84">
            <v>0.3</v>
          </cell>
          <cell r="AB84">
            <v>0.3</v>
          </cell>
          <cell r="AC84" t="str">
            <v>NC</v>
          </cell>
          <cell r="AD84" t="str">
            <v>NC</v>
          </cell>
          <cell r="AE84" t="str">
            <v>NC</v>
          </cell>
          <cell r="AF84" t="str">
            <v>MEUBLES</v>
          </cell>
          <cell r="AG84"/>
          <cell r="AI84">
            <v>3.82</v>
          </cell>
          <cell r="AL84" t="str">
            <v>ZF.WU003-9879</v>
          </cell>
          <cell r="AM84">
            <v>13.3</v>
          </cell>
          <cell r="AN84">
            <v>0.3</v>
          </cell>
          <cell r="AO84">
            <v>20.3</v>
          </cell>
          <cell r="AS84" t="str">
            <v>ALVEOLE AVEC 10 CPTS TZT210</v>
          </cell>
        </row>
        <row r="85">
          <cell r="N85" t="str">
            <v>0963 920 507</v>
          </cell>
          <cell r="O85" t="str">
            <v>TZT507</v>
          </cell>
          <cell r="P85">
            <v>6.34</v>
          </cell>
          <cell r="Q85">
            <v>1</v>
          </cell>
          <cell r="R85">
            <v>0.2</v>
          </cell>
          <cell r="S85">
            <v>6.34</v>
          </cell>
          <cell r="T85">
            <v>29</v>
          </cell>
          <cell r="U85" t="str">
            <v>NC</v>
          </cell>
          <cell r="V85" t="str">
            <v/>
          </cell>
          <cell r="W85" t="str">
            <v>TZT507</v>
          </cell>
          <cell r="X85" t="e">
            <v>#REF!</v>
          </cell>
          <cell r="Y85">
            <v>20.3</v>
          </cell>
          <cell r="Z85">
            <v>20.3</v>
          </cell>
          <cell r="AA85">
            <v>0.3</v>
          </cell>
          <cell r="AB85">
            <v>0.3</v>
          </cell>
          <cell r="AC85" t="str">
            <v>NC</v>
          </cell>
          <cell r="AD85" t="str">
            <v>NC</v>
          </cell>
          <cell r="AE85" t="str">
            <v>NC</v>
          </cell>
          <cell r="AF85" t="str">
            <v>MEUBLES</v>
          </cell>
          <cell r="AG85"/>
          <cell r="AI85">
            <v>5.42</v>
          </cell>
          <cell r="AL85" t="str">
            <v>ZF.WU003-9880</v>
          </cell>
          <cell r="AM85">
            <v>13.86</v>
          </cell>
          <cell r="AN85">
            <v>0.3</v>
          </cell>
          <cell r="AO85">
            <v>20.3</v>
          </cell>
          <cell r="AS85" t="str">
            <v>ALVEOLE-AVEC-7-CPTS-TZT507</v>
          </cell>
        </row>
        <row r="86">
          <cell r="N86" t="str">
            <v>0963 920 510</v>
          </cell>
          <cell r="O86" t="str">
            <v>TZT510</v>
          </cell>
          <cell r="P86">
            <v>6.34</v>
          </cell>
          <cell r="Q86">
            <v>1</v>
          </cell>
          <cell r="R86">
            <v>0.2</v>
          </cell>
          <cell r="S86">
            <v>6.34</v>
          </cell>
          <cell r="T86">
            <v>29</v>
          </cell>
          <cell r="U86" t="str">
            <v>NC</v>
          </cell>
          <cell r="V86" t="str">
            <v/>
          </cell>
          <cell r="W86" t="str">
            <v>TZT510</v>
          </cell>
          <cell r="X86" t="e">
            <v>#REF!</v>
          </cell>
          <cell r="Y86">
            <v>20.3</v>
          </cell>
          <cell r="Z86">
            <v>20.3</v>
          </cell>
          <cell r="AA86">
            <v>0.3</v>
          </cell>
          <cell r="AB86">
            <v>0.3</v>
          </cell>
          <cell r="AC86" t="str">
            <v>NC</v>
          </cell>
          <cell r="AD86" t="str">
            <v>NC</v>
          </cell>
          <cell r="AE86" t="str">
            <v>NC</v>
          </cell>
          <cell r="AF86" t="str">
            <v>MEUBLES</v>
          </cell>
          <cell r="AG86"/>
          <cell r="AI86">
            <v>5.42</v>
          </cell>
          <cell r="AL86" t="str">
            <v>ZF.WU003-9881</v>
          </cell>
          <cell r="AM86">
            <v>13.86</v>
          </cell>
          <cell r="AN86">
            <v>0.3</v>
          </cell>
          <cell r="AO86">
            <v>20.3</v>
          </cell>
          <cell r="AS86" t="str">
            <v>ALVEOLE AVEC 10 CPTS TZT510</v>
          </cell>
        </row>
        <row r="87">
          <cell r="N87" t="str">
            <v>0963 549 330</v>
          </cell>
          <cell r="O87" t="str">
            <v>MADAW330</v>
          </cell>
          <cell r="P87">
            <v>36.56</v>
          </cell>
          <cell r="Q87">
            <v>1</v>
          </cell>
          <cell r="R87">
            <v>1.5</v>
          </cell>
          <cell r="S87">
            <v>36.56</v>
          </cell>
          <cell r="T87">
            <v>129</v>
          </cell>
          <cell r="U87">
            <v>2.5</v>
          </cell>
          <cell r="V87">
            <v>4</v>
          </cell>
          <cell r="W87" t="str">
            <v>MADAW330</v>
          </cell>
          <cell r="X87" t="e">
            <v>#REF!</v>
          </cell>
          <cell r="Y87">
            <v>90.3</v>
          </cell>
          <cell r="Z87">
            <v>90.3</v>
          </cell>
          <cell r="AA87">
            <v>0.3</v>
          </cell>
          <cell r="AB87">
            <v>0.3</v>
          </cell>
          <cell r="AC87">
            <v>330</v>
          </cell>
          <cell r="AD87">
            <v>278</v>
          </cell>
          <cell r="AE87">
            <v>70</v>
          </cell>
          <cell r="AF87" t="str">
            <v>MEUBLES</v>
          </cell>
          <cell r="AG87"/>
          <cell r="AI87">
            <v>35.15</v>
          </cell>
          <cell r="AL87" t="str">
            <v/>
          </cell>
          <cell r="AM87" t="str">
            <v/>
          </cell>
          <cell r="AN87">
            <v>0.3</v>
          </cell>
          <cell r="AO87">
            <v>90.3</v>
          </cell>
          <cell r="AS87" t="str">
            <v>ADAPTEUR PROLONGATEUR-MADAW330</v>
          </cell>
        </row>
        <row r="88">
          <cell r="N88" t="str">
            <v>0963 549 380</v>
          </cell>
          <cell r="O88" t="str">
            <v>MADAW380</v>
          </cell>
          <cell r="P88">
            <v>33.26</v>
          </cell>
          <cell r="Q88">
            <v>1</v>
          </cell>
          <cell r="R88">
            <v>1.8</v>
          </cell>
          <cell r="S88">
            <v>33.26</v>
          </cell>
          <cell r="T88">
            <v>139</v>
          </cell>
          <cell r="U88">
            <v>2.5</v>
          </cell>
          <cell r="V88">
            <v>4</v>
          </cell>
          <cell r="W88" t="str">
            <v>MADAW380</v>
          </cell>
          <cell r="X88" t="e">
            <v>#REF!</v>
          </cell>
          <cell r="Y88">
            <v>97.3</v>
          </cell>
          <cell r="Z88">
            <v>97.3</v>
          </cell>
          <cell r="AA88">
            <v>0.3</v>
          </cell>
          <cell r="AB88">
            <v>0.3</v>
          </cell>
          <cell r="AC88">
            <v>382</v>
          </cell>
          <cell r="AD88">
            <v>556</v>
          </cell>
          <cell r="AE88">
            <v>70</v>
          </cell>
          <cell r="AF88" t="str">
            <v>MEUBLES</v>
          </cell>
          <cell r="AG88"/>
          <cell r="AI88">
            <v>31.98</v>
          </cell>
          <cell r="AL88" t="str">
            <v/>
          </cell>
          <cell r="AM88" t="str">
            <v/>
          </cell>
          <cell r="AN88">
            <v>0.3</v>
          </cell>
          <cell r="AO88">
            <v>97.3</v>
          </cell>
          <cell r="AS88" t="str">
            <v>ADAPTEUR PROLONGATEUR-MADAW380</v>
          </cell>
        </row>
        <row r="89">
          <cell r="N89" t="str">
            <v>0963 549 381</v>
          </cell>
          <cell r="O89" t="str">
            <v>MADAW381</v>
          </cell>
          <cell r="P89">
            <v>27.86</v>
          </cell>
          <cell r="Q89">
            <v>1</v>
          </cell>
          <cell r="R89">
            <v>1.2</v>
          </cell>
          <cell r="S89">
            <v>27.86</v>
          </cell>
          <cell r="T89">
            <v>129</v>
          </cell>
          <cell r="U89">
            <v>2.5</v>
          </cell>
          <cell r="V89">
            <v>4</v>
          </cell>
          <cell r="W89" t="str">
            <v>MADAW381</v>
          </cell>
          <cell r="X89" t="e">
            <v>#REF!</v>
          </cell>
          <cell r="Y89">
            <v>90.3</v>
          </cell>
          <cell r="Z89">
            <v>90.3</v>
          </cell>
          <cell r="AA89">
            <v>0.3</v>
          </cell>
          <cell r="AB89">
            <v>0.3</v>
          </cell>
          <cell r="AC89">
            <v>382</v>
          </cell>
          <cell r="AD89">
            <v>278</v>
          </cell>
          <cell r="AE89">
            <v>70</v>
          </cell>
          <cell r="AF89" t="str">
            <v>MEUBLES</v>
          </cell>
          <cell r="AG89"/>
          <cell r="AI89">
            <v>26.79</v>
          </cell>
          <cell r="AL89" t="str">
            <v/>
          </cell>
          <cell r="AM89" t="str">
            <v/>
          </cell>
          <cell r="AN89">
            <v>0.3</v>
          </cell>
          <cell r="AO89">
            <v>90.3</v>
          </cell>
          <cell r="AS89" t="str">
            <v>ADAPTEUR PROLONGATEUR-MADAW381</v>
          </cell>
        </row>
        <row r="90">
          <cell r="N90" t="str">
            <v>0963 549 450</v>
          </cell>
          <cell r="O90" t="str">
            <v>MADAW450</v>
          </cell>
          <cell r="P90">
            <v>29.94</v>
          </cell>
          <cell r="Q90">
            <v>1</v>
          </cell>
          <cell r="R90">
            <v>2</v>
          </cell>
          <cell r="S90">
            <v>29.94</v>
          </cell>
          <cell r="T90">
            <v>139</v>
          </cell>
          <cell r="U90">
            <v>2.5</v>
          </cell>
          <cell r="V90">
            <v>4</v>
          </cell>
          <cell r="W90" t="str">
            <v>MADAW450</v>
          </cell>
          <cell r="X90" t="e">
            <v>#REF!</v>
          </cell>
          <cell r="Y90">
            <v>97.3</v>
          </cell>
          <cell r="Z90">
            <v>97.3</v>
          </cell>
          <cell r="AA90">
            <v>0.3</v>
          </cell>
          <cell r="AB90">
            <v>0.3</v>
          </cell>
          <cell r="AC90">
            <v>452</v>
          </cell>
          <cell r="AD90">
            <v>556</v>
          </cell>
          <cell r="AE90">
            <v>70</v>
          </cell>
          <cell r="AF90" t="str">
            <v>MEUBLES</v>
          </cell>
          <cell r="AG90"/>
          <cell r="AI90">
            <v>28.79</v>
          </cell>
          <cell r="AL90" t="str">
            <v/>
          </cell>
          <cell r="AM90" t="str">
            <v/>
          </cell>
          <cell r="AN90">
            <v>0.3</v>
          </cell>
          <cell r="AO90">
            <v>97.3</v>
          </cell>
          <cell r="AS90" t="str">
            <v>ADAPTEUR PROLONGATEUR-MADAW450</v>
          </cell>
        </row>
        <row r="91">
          <cell r="N91" t="str">
            <v>0963 549 451</v>
          </cell>
          <cell r="O91" t="str">
            <v>MADAW451</v>
          </cell>
          <cell r="P91">
            <v>28.03</v>
          </cell>
          <cell r="Q91">
            <v>1</v>
          </cell>
          <cell r="R91">
            <v>1.4</v>
          </cell>
          <cell r="S91">
            <v>28.03</v>
          </cell>
          <cell r="T91">
            <v>129</v>
          </cell>
          <cell r="U91">
            <v>2.5</v>
          </cell>
          <cell r="V91">
            <v>4</v>
          </cell>
          <cell r="W91" t="str">
            <v>MADAW451</v>
          </cell>
          <cell r="X91" t="e">
            <v>#REF!</v>
          </cell>
          <cell r="Y91">
            <v>90.3</v>
          </cell>
          <cell r="Z91">
            <v>90.3</v>
          </cell>
          <cell r="AA91">
            <v>0.3</v>
          </cell>
          <cell r="AB91">
            <v>0.3</v>
          </cell>
          <cell r="AC91">
            <v>452</v>
          </cell>
          <cell r="AD91">
            <v>278</v>
          </cell>
          <cell r="AE91">
            <v>70</v>
          </cell>
          <cell r="AF91" t="str">
            <v>MEUBLES</v>
          </cell>
          <cell r="AG91"/>
          <cell r="AI91">
            <v>26.95</v>
          </cell>
          <cell r="AL91" t="str">
            <v/>
          </cell>
          <cell r="AM91" t="str">
            <v/>
          </cell>
          <cell r="AN91">
            <v>0.3</v>
          </cell>
          <cell r="AO91">
            <v>90.3</v>
          </cell>
          <cell r="AS91" t="str">
            <v>ADAPTEUR PROLONGATEUR-MADAW451</v>
          </cell>
        </row>
        <row r="92">
          <cell r="N92" t="str">
            <v>0963 545 515</v>
          </cell>
          <cell r="O92" t="str">
            <v>MADWK</v>
          </cell>
          <cell r="P92">
            <v>26.5</v>
          </cell>
          <cell r="Q92">
            <v>1</v>
          </cell>
          <cell r="R92">
            <v>2</v>
          </cell>
          <cell r="S92">
            <v>26.5</v>
          </cell>
          <cell r="T92">
            <v>109</v>
          </cell>
          <cell r="U92">
            <v>2.5</v>
          </cell>
          <cell r="V92">
            <v>4</v>
          </cell>
          <cell r="W92" t="str">
            <v>MADWK</v>
          </cell>
          <cell r="X92" t="e">
            <v>#REF!</v>
          </cell>
          <cell r="Y92">
            <v>76.3</v>
          </cell>
          <cell r="Z92">
            <v>76.3</v>
          </cell>
          <cell r="AA92">
            <v>0.3</v>
          </cell>
          <cell r="AB92">
            <v>0.3</v>
          </cell>
          <cell r="AC92">
            <v>0</v>
          </cell>
          <cell r="AD92">
            <v>0</v>
          </cell>
          <cell r="AE92">
            <v>0</v>
          </cell>
          <cell r="AF92" t="str">
            <v>MEUBLES</v>
          </cell>
          <cell r="AG92"/>
          <cell r="AI92">
            <v>25.48</v>
          </cell>
          <cell r="AL92">
            <v>0</v>
          </cell>
          <cell r="AM92">
            <v>73.5</v>
          </cell>
          <cell r="AN92">
            <v>0.3</v>
          </cell>
          <cell r="AO92">
            <v>76.3</v>
          </cell>
          <cell r="AS92" t="str">
            <v>ADAPTEUR-ETABLI-MADWK</v>
          </cell>
        </row>
        <row r="93">
          <cell r="N93" t="str">
            <v>0963 920 010</v>
          </cell>
          <cell r="O93" t="str">
            <v>TZT010</v>
          </cell>
          <cell r="P93">
            <v>5.37</v>
          </cell>
          <cell r="Q93">
            <v>1</v>
          </cell>
          <cell r="R93">
            <v>0.1</v>
          </cell>
          <cell r="S93">
            <v>5.37</v>
          </cell>
          <cell r="T93">
            <v>19</v>
          </cell>
          <cell r="U93">
            <v>0</v>
          </cell>
          <cell r="V93">
            <v>0</v>
          </cell>
          <cell r="W93" t="str">
            <v>TZT010</v>
          </cell>
          <cell r="X93" t="e">
            <v>#REF!</v>
          </cell>
          <cell r="Y93">
            <v>13.3</v>
          </cell>
          <cell r="Z93">
            <v>13.3</v>
          </cell>
          <cell r="AA93">
            <v>0.3</v>
          </cell>
          <cell r="AB93">
            <v>0.3</v>
          </cell>
          <cell r="AC93">
            <v>330</v>
          </cell>
          <cell r="AD93">
            <v>475</v>
          </cell>
          <cell r="AE93">
            <v>50</v>
          </cell>
          <cell r="AF93" t="str">
            <v>MEUBLES</v>
          </cell>
          <cell r="AG93"/>
          <cell r="AI93">
            <v>5.16</v>
          </cell>
          <cell r="AL93" t="str">
            <v>ZF.WU003-9875</v>
          </cell>
          <cell r="AM93">
            <v>11.2</v>
          </cell>
          <cell r="AN93">
            <v>0.3</v>
          </cell>
          <cell r="AO93">
            <v>13.3</v>
          </cell>
          <cell r="AS93" t="str">
            <v>ALVEOLE AVEC 10 CPTS TZT010</v>
          </cell>
        </row>
        <row r="94">
          <cell r="N94" t="str">
            <v>0963 920 110</v>
          </cell>
          <cell r="O94" t="str">
            <v>TZT110</v>
          </cell>
          <cell r="P94">
            <v>4.8600000000000003</v>
          </cell>
          <cell r="Q94">
            <v>1</v>
          </cell>
          <cell r="R94">
            <v>0.1</v>
          </cell>
          <cell r="S94">
            <v>4.8600000000000003</v>
          </cell>
          <cell r="T94">
            <v>19</v>
          </cell>
          <cell r="U94">
            <v>0</v>
          </cell>
          <cell r="V94">
            <v>0</v>
          </cell>
          <cell r="W94" t="str">
            <v>TZT110</v>
          </cell>
          <cell r="X94" t="e">
            <v>#REF!</v>
          </cell>
          <cell r="Y94">
            <v>13.3</v>
          </cell>
          <cell r="Z94">
            <v>13.3</v>
          </cell>
          <cell r="AA94">
            <v>0.3</v>
          </cell>
          <cell r="AB94">
            <v>0.3</v>
          </cell>
          <cell r="AC94">
            <v>330</v>
          </cell>
          <cell r="AD94">
            <v>475</v>
          </cell>
          <cell r="AE94">
            <v>80</v>
          </cell>
          <cell r="AF94" t="str">
            <v>MEUBLES</v>
          </cell>
          <cell r="AG94"/>
          <cell r="AI94">
            <v>4.67</v>
          </cell>
          <cell r="AL94" t="str">
            <v>ZF.WU003-9877</v>
          </cell>
          <cell r="AM94">
            <v>9.1</v>
          </cell>
          <cell r="AN94">
            <v>0.3</v>
          </cell>
          <cell r="AO94">
            <v>13.3</v>
          </cell>
          <cell r="AS94" t="str">
            <v>ALVEOLE AVEC 10 CPTS TZT110</v>
          </cell>
        </row>
        <row r="95">
          <cell r="N95" t="str">
            <v>0963 920 008</v>
          </cell>
          <cell r="O95" t="str">
            <v>TZT008</v>
          </cell>
          <cell r="P95">
            <v>5.37</v>
          </cell>
          <cell r="Q95">
            <v>1</v>
          </cell>
          <cell r="R95">
            <v>0.1</v>
          </cell>
          <cell r="S95">
            <v>5.37</v>
          </cell>
          <cell r="T95">
            <v>19</v>
          </cell>
          <cell r="U95">
            <v>0</v>
          </cell>
          <cell r="V95">
            <v>0</v>
          </cell>
          <cell r="W95" t="str">
            <v>TZT008</v>
          </cell>
          <cell r="X95" t="e">
            <v>#REF!</v>
          </cell>
          <cell r="Y95">
            <v>13.3</v>
          </cell>
          <cell r="Z95">
            <v>13.3</v>
          </cell>
          <cell r="AA95">
            <v>0.3</v>
          </cell>
          <cell r="AB95">
            <v>0.3</v>
          </cell>
          <cell r="AC95">
            <v>330</v>
          </cell>
          <cell r="AD95">
            <v>475</v>
          </cell>
          <cell r="AE95">
            <v>50</v>
          </cell>
          <cell r="AF95" t="str">
            <v>MEUBLES</v>
          </cell>
          <cell r="AG95"/>
          <cell r="AI95">
            <v>5.16</v>
          </cell>
          <cell r="AL95" t="str">
            <v>ZF.WU003-9874</v>
          </cell>
          <cell r="AM95">
            <v>11.2</v>
          </cell>
          <cell r="AN95">
            <v>0.3</v>
          </cell>
          <cell r="AO95">
            <v>13.3</v>
          </cell>
          <cell r="AS95" t="str">
            <v>ALVEOLE AVEC 8 CPTS TZT008</v>
          </cell>
        </row>
        <row r="96">
          <cell r="N96" t="str">
            <v>0963 920 108</v>
          </cell>
          <cell r="O96" t="str">
            <v>TZT108</v>
          </cell>
          <cell r="P96">
            <v>4.8499999999999996</v>
          </cell>
          <cell r="Q96">
            <v>1</v>
          </cell>
          <cell r="R96">
            <v>0.1</v>
          </cell>
          <cell r="S96">
            <v>4.8499999999999996</v>
          </cell>
          <cell r="T96">
            <v>19</v>
          </cell>
          <cell r="U96">
            <v>0</v>
          </cell>
          <cell r="V96">
            <v>0</v>
          </cell>
          <cell r="W96" t="str">
            <v>TZT108</v>
          </cell>
          <cell r="X96" t="e">
            <v>#REF!</v>
          </cell>
          <cell r="Y96">
            <v>13.3</v>
          </cell>
          <cell r="Z96">
            <v>13.3</v>
          </cell>
          <cell r="AA96">
            <v>0.3</v>
          </cell>
          <cell r="AB96">
            <v>0.3</v>
          </cell>
          <cell r="AC96">
            <v>330</v>
          </cell>
          <cell r="AD96">
            <v>475</v>
          </cell>
          <cell r="AE96">
            <v>80</v>
          </cell>
          <cell r="AF96" t="str">
            <v>MEUBLES</v>
          </cell>
          <cell r="AG96"/>
          <cell r="AI96">
            <v>4.66</v>
          </cell>
          <cell r="AL96" t="str">
            <v>ZF.WU003-9876</v>
          </cell>
          <cell r="AM96">
            <v>9.1</v>
          </cell>
          <cell r="AN96">
            <v>0.3</v>
          </cell>
          <cell r="AO96">
            <v>13.3</v>
          </cell>
          <cell r="AS96" t="str">
            <v>ALVEOLE AVEC 8 CPTS TZT108</v>
          </cell>
        </row>
        <row r="97">
          <cell r="N97" t="str">
            <v>0963 920 902</v>
          </cell>
          <cell r="O97">
            <v>0</v>
          </cell>
          <cell r="P97">
            <v>3.41</v>
          </cell>
          <cell r="Q97">
            <v>1</v>
          </cell>
          <cell r="R97">
            <v>0.05</v>
          </cell>
          <cell r="S97">
            <v>3.41</v>
          </cell>
          <cell r="T97">
            <v>19</v>
          </cell>
          <cell r="U97">
            <v>0</v>
          </cell>
          <cell r="V97">
            <v>0</v>
          </cell>
          <cell r="W97" t="str">
            <v>TZT902</v>
          </cell>
          <cell r="X97" t="e">
            <v>#REF!</v>
          </cell>
          <cell r="Y97">
            <v>13.3</v>
          </cell>
          <cell r="Z97">
            <v>13.3</v>
          </cell>
          <cell r="AA97">
            <v>0.3</v>
          </cell>
          <cell r="AB97">
            <v>0.3</v>
          </cell>
          <cell r="AC97">
            <v>0</v>
          </cell>
          <cell r="AD97">
            <v>0</v>
          </cell>
          <cell r="AE97">
            <v>0</v>
          </cell>
          <cell r="AF97" t="str">
            <v>MEUBLES</v>
          </cell>
          <cell r="AG97"/>
          <cell r="AI97">
            <v>3.28</v>
          </cell>
          <cell r="AL97" t="str">
            <v>ZF.WU003-9882</v>
          </cell>
          <cell r="AM97">
            <v>7.56</v>
          </cell>
          <cell r="AN97">
            <v>0.3</v>
          </cell>
          <cell r="AO97">
            <v>13.3</v>
          </cell>
          <cell r="AS97" t="str">
            <v>ALVEOLES CLOIS 8 COMP TZT902</v>
          </cell>
        </row>
        <row r="98">
          <cell r="N98" t="str">
            <v>0963 80  961</v>
          </cell>
          <cell r="O98" t="e">
            <v>#N/A</v>
          </cell>
          <cell r="P98">
            <v>5.08</v>
          </cell>
          <cell r="Q98">
            <v>1</v>
          </cell>
          <cell r="R98">
            <v>0.2</v>
          </cell>
          <cell r="S98">
            <v>5.08</v>
          </cell>
          <cell r="T98">
            <v>29</v>
          </cell>
          <cell r="U98">
            <v>0</v>
          </cell>
          <cell r="V98">
            <v>0</v>
          </cell>
          <cell r="W98" t="str">
            <v>VZS</v>
          </cell>
          <cell r="X98" t="e">
            <v>#REF!</v>
          </cell>
          <cell r="Y98">
            <v>20.3</v>
          </cell>
          <cell r="Z98">
            <v>20.3</v>
          </cell>
          <cell r="AA98">
            <v>0.3</v>
          </cell>
          <cell r="AB98">
            <v>0.3</v>
          </cell>
          <cell r="AC98">
            <v>0</v>
          </cell>
          <cell r="AD98">
            <v>0</v>
          </cell>
          <cell r="AE98">
            <v>0</v>
          </cell>
          <cell r="AF98" t="str">
            <v>ACCESSOIRES</v>
          </cell>
          <cell r="AG98"/>
          <cell r="AI98">
            <v>4.88</v>
          </cell>
          <cell r="AL98" t="str">
            <v>ZF.WU003-9847</v>
          </cell>
          <cell r="AM98">
            <v>11.34</v>
          </cell>
          <cell r="AN98">
            <v>0.3</v>
          </cell>
          <cell r="AO98">
            <v>20.3</v>
          </cell>
          <cell r="AS98" t="str">
            <v>ANNEAU D ANCRAGE AVEC INSERT VZS</v>
          </cell>
        </row>
        <row r="99">
          <cell r="N99" t="str">
            <v>0963 543 405</v>
          </cell>
          <cell r="O99" t="str">
            <v>MGS02</v>
          </cell>
          <cell r="P99">
            <v>273.69</v>
          </cell>
          <cell r="Q99">
            <v>1</v>
          </cell>
          <cell r="R99">
            <v>25</v>
          </cell>
          <cell r="S99">
            <v>273.69</v>
          </cell>
          <cell r="T99">
            <v>849</v>
          </cell>
          <cell r="U99">
            <v>11.3</v>
          </cell>
          <cell r="V99">
            <v>16</v>
          </cell>
          <cell r="W99" t="str">
            <v>MGS02</v>
          </cell>
          <cell r="X99" t="e">
            <v>#REF!</v>
          </cell>
          <cell r="Y99">
            <v>594.29999999999995</v>
          </cell>
          <cell r="Z99">
            <v>594.29999999999995</v>
          </cell>
          <cell r="AA99">
            <v>0.3</v>
          </cell>
          <cell r="AB99">
            <v>0.3</v>
          </cell>
          <cell r="AC99">
            <v>382</v>
          </cell>
          <cell r="AD99">
            <v>556</v>
          </cell>
          <cell r="AE99">
            <v>860</v>
          </cell>
          <cell r="AF99" t="str">
            <v>MEUBLES</v>
          </cell>
          <cell r="AG99"/>
          <cell r="AI99">
            <v>263.16000000000003</v>
          </cell>
          <cell r="AL99" t="str">
            <v/>
          </cell>
          <cell r="AM99" t="str">
            <v/>
          </cell>
          <cell r="AN99">
            <v>0.3</v>
          </cell>
          <cell r="AO99">
            <v>594.29999999999995</v>
          </cell>
          <cell r="AS99" t="str">
            <v>ARMOIRE-2-PORTES-LIVRÉE-S-ÉTAGÈRE-MGS02</v>
          </cell>
        </row>
        <row r="100">
          <cell r="N100" t="str">
            <v>0963 543 402</v>
          </cell>
          <cell r="O100" t="str">
            <v>MS02</v>
          </cell>
          <cell r="P100">
            <v>256.62</v>
          </cell>
          <cell r="Q100">
            <v>1</v>
          </cell>
          <cell r="R100">
            <v>27.8</v>
          </cell>
          <cell r="S100">
            <v>256.62</v>
          </cell>
          <cell r="T100">
            <v>819</v>
          </cell>
          <cell r="U100">
            <v>11.3</v>
          </cell>
          <cell r="V100">
            <v>16</v>
          </cell>
          <cell r="W100" t="str">
            <v>MS02</v>
          </cell>
          <cell r="X100" t="e">
            <v>#REF!</v>
          </cell>
          <cell r="Y100">
            <v>573.29999999999995</v>
          </cell>
          <cell r="Z100">
            <v>573.29999999999995</v>
          </cell>
          <cell r="AA100">
            <v>0.3</v>
          </cell>
          <cell r="AB100">
            <v>0.3</v>
          </cell>
          <cell r="AC100">
            <v>452</v>
          </cell>
          <cell r="AD100">
            <v>556</v>
          </cell>
          <cell r="AE100">
            <v>860</v>
          </cell>
          <cell r="AF100" t="str">
            <v>MEUBLES</v>
          </cell>
          <cell r="AG100"/>
          <cell r="AI100">
            <v>246.75</v>
          </cell>
          <cell r="AL100" t="str">
            <v/>
          </cell>
          <cell r="AM100" t="str">
            <v/>
          </cell>
          <cell r="AN100">
            <v>0.3</v>
          </cell>
          <cell r="AO100">
            <v>573.29999999999995</v>
          </cell>
          <cell r="AS100" t="str">
            <v>ARMOIRE-2-PORTES-LIVRÉE-S-ÉTAGÈRES-MS02</v>
          </cell>
        </row>
        <row r="101">
          <cell r="N101" t="str">
            <v>0963 543 031</v>
          </cell>
          <cell r="O101" t="str">
            <v>MRS31</v>
          </cell>
          <cell r="P101">
            <v>143.97</v>
          </cell>
          <cell r="Q101">
            <v>1</v>
          </cell>
          <cell r="R101">
            <v>12.2</v>
          </cell>
          <cell r="S101">
            <v>143.97</v>
          </cell>
          <cell r="T101">
            <v>459</v>
          </cell>
          <cell r="U101">
            <v>12.3</v>
          </cell>
          <cell r="V101">
            <v>17</v>
          </cell>
          <cell r="W101" t="str">
            <v>MRS31</v>
          </cell>
          <cell r="X101" t="e">
            <v>#REF!</v>
          </cell>
          <cell r="Y101">
            <v>321.3</v>
          </cell>
          <cell r="Z101">
            <v>321.3</v>
          </cell>
          <cell r="AA101">
            <v>0.3</v>
          </cell>
          <cell r="AB101">
            <v>0.3</v>
          </cell>
          <cell r="AC101">
            <v>382</v>
          </cell>
          <cell r="AD101">
            <v>1112</v>
          </cell>
          <cell r="AE101">
            <v>430</v>
          </cell>
          <cell r="AF101" t="str">
            <v>MEUBLES</v>
          </cell>
          <cell r="AG101"/>
          <cell r="AI101">
            <v>138.43</v>
          </cell>
          <cell r="AL101" t="str">
            <v/>
          </cell>
          <cell r="AM101" t="str">
            <v/>
          </cell>
          <cell r="AN101">
            <v>0.3</v>
          </cell>
          <cell r="AO101">
            <v>321.3</v>
          </cell>
          <cell r="AS101" t="str">
            <v>ARMOIRE-AVEC-VOLET-LAMES-PVC-MRS31</v>
          </cell>
        </row>
        <row r="102">
          <cell r="N102" t="str">
            <v>0963 543 041</v>
          </cell>
          <cell r="O102" t="str">
            <v>MRS41</v>
          </cell>
          <cell r="P102">
            <v>146.93</v>
          </cell>
          <cell r="Q102">
            <v>1</v>
          </cell>
          <cell r="R102">
            <v>13.2</v>
          </cell>
          <cell r="S102">
            <v>146.93</v>
          </cell>
          <cell r="T102">
            <v>479</v>
          </cell>
          <cell r="U102">
            <v>12.3</v>
          </cell>
          <cell r="V102">
            <v>17</v>
          </cell>
          <cell r="W102" t="str">
            <v>MRS41</v>
          </cell>
          <cell r="X102" t="e">
            <v>#REF!</v>
          </cell>
          <cell r="Y102">
            <v>335.3</v>
          </cell>
          <cell r="Z102">
            <v>335.3</v>
          </cell>
          <cell r="AA102">
            <v>0.3</v>
          </cell>
          <cell r="AB102">
            <v>0.3</v>
          </cell>
          <cell r="AC102">
            <v>452</v>
          </cell>
          <cell r="AD102">
            <v>1112</v>
          </cell>
          <cell r="AE102">
            <v>430</v>
          </cell>
          <cell r="AF102" t="str">
            <v>MEUBLES</v>
          </cell>
          <cell r="AG102"/>
          <cell r="AI102">
            <v>141.28</v>
          </cell>
          <cell r="AL102" t="str">
            <v/>
          </cell>
          <cell r="AM102" t="str">
            <v/>
          </cell>
          <cell r="AN102">
            <v>0.3</v>
          </cell>
          <cell r="AO102">
            <v>335.3</v>
          </cell>
          <cell r="AS102" t="str">
            <v>ARMOIRE-AVEC-VOLET-LAMES-PVC-MRS41</v>
          </cell>
        </row>
        <row r="103">
          <cell r="N103" t="str">
            <v>0963 543 407</v>
          </cell>
          <cell r="O103" t="str">
            <v>MTM38</v>
          </cell>
          <cell r="P103">
            <v>81.650000000000006</v>
          </cell>
          <cell r="Q103">
            <v>1</v>
          </cell>
          <cell r="R103">
            <v>7.2</v>
          </cell>
          <cell r="S103">
            <v>81.650000000000006</v>
          </cell>
          <cell r="T103">
            <v>269</v>
          </cell>
          <cell r="U103">
            <v>3.9</v>
          </cell>
          <cell r="V103">
            <v>6</v>
          </cell>
          <cell r="W103" t="str">
            <v>MTM38</v>
          </cell>
          <cell r="X103" t="e">
            <v>#REF!</v>
          </cell>
          <cell r="Y103">
            <v>188.3</v>
          </cell>
          <cell r="Z103">
            <v>188.3</v>
          </cell>
          <cell r="AA103">
            <v>0.3</v>
          </cell>
          <cell r="AB103">
            <v>0.3</v>
          </cell>
          <cell r="AC103">
            <v>382</v>
          </cell>
          <cell r="AD103">
            <v>278</v>
          </cell>
          <cell r="AE103">
            <v>430</v>
          </cell>
          <cell r="AF103" t="str">
            <v>MEUBLES</v>
          </cell>
          <cell r="AG103"/>
          <cell r="AI103">
            <v>78.510000000000005</v>
          </cell>
          <cell r="AL103" t="str">
            <v/>
          </cell>
          <cell r="AM103" t="str">
            <v/>
          </cell>
          <cell r="AN103">
            <v>0.3</v>
          </cell>
          <cell r="AO103">
            <v>188.3</v>
          </cell>
          <cell r="AS103" t="str">
            <v>ARMOIRE-DE-SÉCURITÉ-MTM38</v>
          </cell>
        </row>
        <row r="104">
          <cell r="N104" t="str">
            <v>0963 80  010</v>
          </cell>
          <cell r="O104" t="e">
            <v>#N/A</v>
          </cell>
          <cell r="P104">
            <v>69.44</v>
          </cell>
          <cell r="Q104">
            <v>1</v>
          </cell>
          <cell r="R104">
            <v>2.6</v>
          </cell>
          <cell r="S104">
            <v>69.44</v>
          </cell>
          <cell r="T104">
            <v>279</v>
          </cell>
          <cell r="U104">
            <v>2.5</v>
          </cell>
          <cell r="V104">
            <v>4</v>
          </cell>
          <cell r="W104" t="str">
            <v>KH</v>
          </cell>
          <cell r="X104" t="e">
            <v>#REF!</v>
          </cell>
          <cell r="Y104">
            <v>195.3</v>
          </cell>
          <cell r="Z104">
            <v>195.3</v>
          </cell>
          <cell r="AA104">
            <v>0.3</v>
          </cell>
          <cell r="AB104">
            <v>0.3</v>
          </cell>
          <cell r="AC104">
            <v>300</v>
          </cell>
          <cell r="AD104">
            <v>1112</v>
          </cell>
          <cell r="AE104">
            <v>300</v>
          </cell>
          <cell r="AF104" t="str">
            <v>MEUBLES</v>
          </cell>
          <cell r="AG104"/>
          <cell r="AI104">
            <v>66.77</v>
          </cell>
          <cell r="AL104" t="str">
            <v>ZF.WU003-9728</v>
          </cell>
          <cell r="AM104">
            <v>159.38999999999999</v>
          </cell>
          <cell r="AN104">
            <v>0.3</v>
          </cell>
          <cell r="AO104">
            <v>195.3</v>
          </cell>
          <cell r="AS104" t="str">
            <v>ARRET COFFRETS MACHINES KH</v>
          </cell>
        </row>
        <row r="105">
          <cell r="N105" t="str">
            <v>0963 89  023</v>
          </cell>
          <cell r="O105" t="e">
            <v>#N/A</v>
          </cell>
          <cell r="P105">
            <v>3.18</v>
          </cell>
          <cell r="Q105">
            <v>1</v>
          </cell>
          <cell r="R105">
            <v>0.01</v>
          </cell>
          <cell r="S105">
            <v>3.18</v>
          </cell>
          <cell r="T105">
            <v>19</v>
          </cell>
          <cell r="U105">
            <v>0</v>
          </cell>
          <cell r="V105">
            <v>0</v>
          </cell>
          <cell r="W105" t="str">
            <v>AAKR</v>
          </cell>
          <cell r="X105" t="e">
            <v>#REF!</v>
          </cell>
          <cell r="Y105">
            <v>13.3</v>
          </cell>
          <cell r="Z105">
            <v>13.3</v>
          </cell>
          <cell r="AA105">
            <v>0.3</v>
          </cell>
          <cell r="AB105">
            <v>0.3</v>
          </cell>
          <cell r="AC105">
            <v>0</v>
          </cell>
          <cell r="AD105">
            <v>220</v>
          </cell>
          <cell r="AE105">
            <v>55</v>
          </cell>
          <cell r="AF105" t="str">
            <v>MEUBLES</v>
          </cell>
          <cell r="AG105"/>
          <cell r="AI105">
            <v>3.06</v>
          </cell>
          <cell r="AL105">
            <v>0</v>
          </cell>
          <cell r="AM105">
            <v>8.4</v>
          </cell>
          <cell r="AN105">
            <v>0.3</v>
          </cell>
          <cell r="AO105">
            <v>13.3</v>
          </cell>
          <cell r="AS105" t="str">
            <v>AUTOCOLLANT-ORSYMOBIL-CADRE FIN - AA</v>
          </cell>
        </row>
        <row r="106">
          <cell r="N106" t="str">
            <v>0963 89  024</v>
          </cell>
          <cell r="O106" t="e">
            <v>#N/A</v>
          </cell>
          <cell r="P106">
            <v>1.03</v>
          </cell>
          <cell r="Q106">
            <v>1</v>
          </cell>
          <cell r="R106">
            <v>0.01</v>
          </cell>
          <cell r="S106">
            <v>1.03</v>
          </cell>
          <cell r="T106">
            <v>6</v>
          </cell>
          <cell r="U106">
            <v>0</v>
          </cell>
          <cell r="V106">
            <v>0</v>
          </cell>
          <cell r="W106" t="str">
            <v>AAKS</v>
          </cell>
          <cell r="X106" t="e">
            <v>#REF!</v>
          </cell>
          <cell r="Y106">
            <v>4.2</v>
          </cell>
          <cell r="Z106">
            <v>4.2</v>
          </cell>
          <cell r="AA106">
            <v>0.3</v>
          </cell>
          <cell r="AB106">
            <v>0.3</v>
          </cell>
          <cell r="AC106">
            <v>0</v>
          </cell>
          <cell r="AD106">
            <v>60</v>
          </cell>
          <cell r="AE106">
            <v>22</v>
          </cell>
          <cell r="AF106" t="str">
            <v>MEUBLES</v>
          </cell>
          <cell r="AG106"/>
          <cell r="AI106">
            <v>0.99</v>
          </cell>
          <cell r="AL106">
            <v>0</v>
          </cell>
          <cell r="AM106">
            <v>2.8</v>
          </cell>
          <cell r="AN106">
            <v>0.3</v>
          </cell>
          <cell r="AO106">
            <v>4.2</v>
          </cell>
          <cell r="AS106" t="str">
            <v>AUTOCOLLANT-ORSYMOBIL-MODULES-TIRO-A</v>
          </cell>
        </row>
        <row r="107">
          <cell r="N107" t="str">
            <v>0963 80  729</v>
          </cell>
          <cell r="O107" t="e">
            <v>#N/A</v>
          </cell>
          <cell r="P107">
            <v>51.06</v>
          </cell>
          <cell r="Q107">
            <v>1</v>
          </cell>
          <cell r="R107">
            <v>3.25</v>
          </cell>
          <cell r="S107">
            <v>51.06</v>
          </cell>
          <cell r="T107">
            <v>209</v>
          </cell>
          <cell r="U107">
            <v>4</v>
          </cell>
          <cell r="V107">
            <v>6</v>
          </cell>
          <cell r="W107" t="str">
            <v>AB29</v>
          </cell>
          <cell r="X107" t="e">
            <v>#REF!</v>
          </cell>
          <cell r="Y107">
            <v>146.30000000000001</v>
          </cell>
          <cell r="Z107">
            <v>146.30000000000001</v>
          </cell>
          <cell r="AA107">
            <v>0.3</v>
          </cell>
          <cell r="AB107">
            <v>0.3</v>
          </cell>
          <cell r="AC107">
            <v>335</v>
          </cell>
          <cell r="AD107">
            <v>432</v>
          </cell>
          <cell r="AE107">
            <v>277</v>
          </cell>
          <cell r="AF107" t="str">
            <v>MEUBLES</v>
          </cell>
          <cell r="AG107"/>
          <cell r="AI107">
            <v>49.1</v>
          </cell>
          <cell r="AL107" t="str">
            <v>ZF.WU003-9813</v>
          </cell>
          <cell r="AM107">
            <v>119.7</v>
          </cell>
          <cell r="AN107">
            <v>0.3</v>
          </cell>
          <cell r="AO107">
            <v>146.30000000000001</v>
          </cell>
          <cell r="AS107" t="str">
            <v>BAC ALUMINIUM-AB29</v>
          </cell>
        </row>
        <row r="108">
          <cell r="N108" t="str">
            <v>0963 80  770</v>
          </cell>
          <cell r="O108" t="e">
            <v>#N/A</v>
          </cell>
          <cell r="P108">
            <v>3.88</v>
          </cell>
          <cell r="Q108">
            <v>1</v>
          </cell>
          <cell r="R108">
            <v>1</v>
          </cell>
          <cell r="S108">
            <v>3.88</v>
          </cell>
          <cell r="T108">
            <v>29</v>
          </cell>
          <cell r="U108">
            <v>0</v>
          </cell>
          <cell r="V108">
            <v>0</v>
          </cell>
          <cell r="W108" t="str">
            <v>TK314</v>
          </cell>
          <cell r="X108" t="e">
            <v>#REF!</v>
          </cell>
          <cell r="Y108">
            <v>20.3</v>
          </cell>
          <cell r="Z108">
            <v>20.3</v>
          </cell>
          <cell r="AA108">
            <v>0.3</v>
          </cell>
          <cell r="AB108">
            <v>0.3</v>
          </cell>
          <cell r="AC108">
            <v>200</v>
          </cell>
          <cell r="AD108">
            <v>300</v>
          </cell>
          <cell r="AE108">
            <v>145</v>
          </cell>
          <cell r="AF108" t="str">
            <v>ACCESSOIRES</v>
          </cell>
          <cell r="AG108"/>
          <cell r="AI108">
            <v>3.73</v>
          </cell>
          <cell r="AL108">
            <v>0</v>
          </cell>
          <cell r="AM108">
            <v>13.3</v>
          </cell>
          <cell r="AN108">
            <v>0.3</v>
          </cell>
          <cell r="AO108">
            <v>20.3</v>
          </cell>
          <cell r="AS108" t="str">
            <v>bac de transport empilable TK314</v>
          </cell>
        </row>
        <row r="109">
          <cell r="N109" t="str">
            <v>0963 80  771</v>
          </cell>
          <cell r="O109" t="e">
            <v>#N/A</v>
          </cell>
          <cell r="P109">
            <v>5.31</v>
          </cell>
          <cell r="Q109">
            <v>1</v>
          </cell>
          <cell r="R109">
            <v>1.5</v>
          </cell>
          <cell r="S109">
            <v>5.31</v>
          </cell>
          <cell r="T109">
            <v>39</v>
          </cell>
          <cell r="U109">
            <v>0</v>
          </cell>
          <cell r="V109">
            <v>0</v>
          </cell>
          <cell r="W109" t="str">
            <v>TK414</v>
          </cell>
          <cell r="X109" t="e">
            <v>#REF!</v>
          </cell>
          <cell r="Y109">
            <v>27.3</v>
          </cell>
          <cell r="Z109">
            <v>27.3</v>
          </cell>
          <cell r="AA109">
            <v>0.3</v>
          </cell>
          <cell r="AB109">
            <v>0.3</v>
          </cell>
          <cell r="AC109">
            <v>300</v>
          </cell>
          <cell r="AD109">
            <v>400</v>
          </cell>
          <cell r="AE109">
            <v>145</v>
          </cell>
          <cell r="AF109" t="str">
            <v>ACCESSOIRES</v>
          </cell>
          <cell r="AG109"/>
          <cell r="AI109">
            <v>5.1100000000000003</v>
          </cell>
          <cell r="AL109">
            <v>0</v>
          </cell>
          <cell r="AM109">
            <v>15.4</v>
          </cell>
          <cell r="AN109">
            <v>0.3</v>
          </cell>
          <cell r="AO109">
            <v>27.3</v>
          </cell>
          <cell r="AS109" t="str">
            <v>Bac de transport empilable TK414</v>
          </cell>
        </row>
        <row r="110">
          <cell r="N110" t="str">
            <v>0963 80  772</v>
          </cell>
          <cell r="O110" t="e">
            <v>#N/A</v>
          </cell>
          <cell r="P110">
            <v>5.84</v>
          </cell>
          <cell r="Q110">
            <v>1</v>
          </cell>
          <cell r="R110">
            <v>1.8</v>
          </cell>
          <cell r="S110">
            <v>5.84</v>
          </cell>
          <cell r="T110">
            <v>39</v>
          </cell>
          <cell r="U110">
            <v>0</v>
          </cell>
          <cell r="V110">
            <v>0</v>
          </cell>
          <cell r="W110" t="str">
            <v>TK421</v>
          </cell>
          <cell r="X110" t="e">
            <v>#REF!</v>
          </cell>
          <cell r="Y110">
            <v>27.3</v>
          </cell>
          <cell r="Z110">
            <v>27.3</v>
          </cell>
          <cell r="AA110">
            <v>0.3</v>
          </cell>
          <cell r="AB110">
            <v>0.3</v>
          </cell>
          <cell r="AC110">
            <v>300</v>
          </cell>
          <cell r="AD110">
            <v>400</v>
          </cell>
          <cell r="AE110">
            <v>210</v>
          </cell>
          <cell r="AF110" t="str">
            <v>ACCESSOIRES</v>
          </cell>
          <cell r="AG110"/>
          <cell r="AI110">
            <v>5.62</v>
          </cell>
          <cell r="AL110">
            <v>0</v>
          </cell>
          <cell r="AM110">
            <v>16.8</v>
          </cell>
          <cell r="AN110">
            <v>0.3</v>
          </cell>
          <cell r="AO110">
            <v>27.3</v>
          </cell>
          <cell r="AS110" t="str">
            <v>Bac de transport empilable TK421</v>
          </cell>
        </row>
        <row r="111">
          <cell r="N111" t="str">
            <v>0963 80  773</v>
          </cell>
          <cell r="O111" t="e">
            <v>#N/A</v>
          </cell>
          <cell r="P111">
            <v>7.85</v>
          </cell>
          <cell r="Q111">
            <v>1</v>
          </cell>
          <cell r="R111">
            <v>2.2000000000000002</v>
          </cell>
          <cell r="S111">
            <v>7.85</v>
          </cell>
          <cell r="T111">
            <v>49</v>
          </cell>
          <cell r="U111">
            <v>0</v>
          </cell>
          <cell r="V111">
            <v>0</v>
          </cell>
          <cell r="W111" t="str">
            <v>TK614</v>
          </cell>
          <cell r="X111" t="e">
            <v>#REF!</v>
          </cell>
          <cell r="Y111">
            <v>34.299999999999997</v>
          </cell>
          <cell r="Z111">
            <v>34.299999999999997</v>
          </cell>
          <cell r="AA111">
            <v>0.3</v>
          </cell>
          <cell r="AB111">
            <v>0.3</v>
          </cell>
          <cell r="AC111">
            <v>400</v>
          </cell>
          <cell r="AD111">
            <v>600</v>
          </cell>
          <cell r="AE111">
            <v>145</v>
          </cell>
          <cell r="AF111" t="str">
            <v>ACCESSOIRES</v>
          </cell>
          <cell r="AG111"/>
          <cell r="AI111">
            <v>7.55</v>
          </cell>
          <cell r="AL111">
            <v>0</v>
          </cell>
          <cell r="AM111">
            <v>22.4</v>
          </cell>
          <cell r="AN111">
            <v>0.3</v>
          </cell>
          <cell r="AO111">
            <v>34.299999999999997</v>
          </cell>
          <cell r="AS111" t="str">
            <v>Bac de transport empilable TK614</v>
          </cell>
        </row>
        <row r="112">
          <cell r="N112" t="str">
            <v>0963 80  774</v>
          </cell>
          <cell r="O112" t="e">
            <v>#N/A</v>
          </cell>
          <cell r="P112">
            <v>9.0299999999999994</v>
          </cell>
          <cell r="Q112">
            <v>1</v>
          </cell>
          <cell r="R112">
            <v>2.5</v>
          </cell>
          <cell r="S112">
            <v>9.0299999999999994</v>
          </cell>
          <cell r="T112">
            <v>59</v>
          </cell>
          <cell r="U112">
            <v>0</v>
          </cell>
          <cell r="V112">
            <v>0</v>
          </cell>
          <cell r="W112" t="str">
            <v>TK621</v>
          </cell>
          <cell r="X112" t="e">
            <v>#REF!</v>
          </cell>
          <cell r="Y112">
            <v>41.3</v>
          </cell>
          <cell r="Z112">
            <v>41.3</v>
          </cell>
          <cell r="AA112">
            <v>0.3</v>
          </cell>
          <cell r="AB112">
            <v>0.3</v>
          </cell>
          <cell r="AC112">
            <v>400</v>
          </cell>
          <cell r="AD112">
            <v>600</v>
          </cell>
          <cell r="AE112">
            <v>210</v>
          </cell>
          <cell r="AF112" t="str">
            <v>ACCESSOIRES</v>
          </cell>
          <cell r="AG112"/>
          <cell r="AI112">
            <v>8.68</v>
          </cell>
          <cell r="AL112">
            <v>0</v>
          </cell>
          <cell r="AM112">
            <v>25.2</v>
          </cell>
          <cell r="AN112">
            <v>0.3</v>
          </cell>
          <cell r="AO112">
            <v>41.3</v>
          </cell>
          <cell r="AS112" t="str">
            <v>Bac ed transport empilable TK621</v>
          </cell>
        </row>
        <row r="113">
          <cell r="N113" t="str">
            <v>0963 545 601</v>
          </cell>
          <cell r="O113" t="str">
            <v>LW1</v>
          </cell>
          <cell r="P113">
            <v>66.56</v>
          </cell>
          <cell r="Q113">
            <v>1</v>
          </cell>
          <cell r="R113">
            <v>9.1999999999999993</v>
          </cell>
          <cell r="S113">
            <v>66.56</v>
          </cell>
          <cell r="T113">
            <v>209</v>
          </cell>
          <cell r="U113">
            <v>4</v>
          </cell>
          <cell r="V113">
            <v>6</v>
          </cell>
          <cell r="W113" t="str">
            <v>LW1</v>
          </cell>
          <cell r="X113" t="e">
            <v>#REF!</v>
          </cell>
          <cell r="Y113">
            <v>146.30000000000001</v>
          </cell>
          <cell r="Z113">
            <v>146.30000000000001</v>
          </cell>
          <cell r="AA113">
            <v>0.3</v>
          </cell>
          <cell r="AB113">
            <v>0.3</v>
          </cell>
          <cell r="AC113">
            <v>200</v>
          </cell>
          <cell r="AD113">
            <v>1650</v>
          </cell>
          <cell r="AE113">
            <v>100</v>
          </cell>
          <cell r="AF113" t="str">
            <v>MEUBLES</v>
          </cell>
          <cell r="AG113"/>
          <cell r="AI113">
            <v>64</v>
          </cell>
          <cell r="AL113">
            <v>0</v>
          </cell>
          <cell r="AM113">
            <v>135.80000000000001</v>
          </cell>
          <cell r="AN113">
            <v>0.3</v>
          </cell>
          <cell r="AO113">
            <v>146.30000000000001</v>
          </cell>
          <cell r="AS113" t="str">
            <v>BAC POUR PIECES LONGUES-MLW1</v>
          </cell>
        </row>
        <row r="114">
          <cell r="N114" t="str">
            <v>0963 545 604</v>
          </cell>
          <cell r="O114" t="str">
            <v>LW4</v>
          </cell>
          <cell r="P114">
            <v>110.02</v>
          </cell>
          <cell r="Q114">
            <v>1</v>
          </cell>
          <cell r="R114">
            <v>5.6</v>
          </cell>
          <cell r="S114">
            <v>110.02</v>
          </cell>
          <cell r="T114">
            <v>349</v>
          </cell>
          <cell r="U114">
            <v>4</v>
          </cell>
          <cell r="V114">
            <v>6</v>
          </cell>
          <cell r="W114" t="str">
            <v>LW4</v>
          </cell>
          <cell r="X114" t="e">
            <v>#REF!</v>
          </cell>
          <cell r="Y114">
            <v>244.3</v>
          </cell>
          <cell r="Z114">
            <v>244.3</v>
          </cell>
          <cell r="AA114">
            <v>0.3</v>
          </cell>
          <cell r="AB114">
            <v>0.3</v>
          </cell>
          <cell r="AC114">
            <v>200</v>
          </cell>
          <cell r="AD114">
            <v>3050</v>
          </cell>
          <cell r="AE114">
            <v>100</v>
          </cell>
          <cell r="AF114" t="str">
            <v>MEUBLES</v>
          </cell>
          <cell r="AG114"/>
          <cell r="AI114">
            <v>105.79</v>
          </cell>
          <cell r="AL114">
            <v>0</v>
          </cell>
          <cell r="AM114">
            <v>230.3</v>
          </cell>
          <cell r="AN114">
            <v>0.3</v>
          </cell>
          <cell r="AO114">
            <v>244.3</v>
          </cell>
          <cell r="AS114" t="str">
            <v>BAC POUR PIECES LONGUES-MLW4</v>
          </cell>
        </row>
        <row r="115">
          <cell r="N115" t="str">
            <v>0963 545 607</v>
          </cell>
          <cell r="O115" t="str">
            <v>LW5</v>
          </cell>
          <cell r="P115">
            <v>144.66</v>
          </cell>
          <cell r="Q115">
            <v>1</v>
          </cell>
          <cell r="R115">
            <v>6.4</v>
          </cell>
          <cell r="S115">
            <v>144.66</v>
          </cell>
          <cell r="T115">
            <v>449</v>
          </cell>
          <cell r="U115">
            <v>4</v>
          </cell>
          <cell r="V115">
            <v>6</v>
          </cell>
          <cell r="W115" t="str">
            <v>LW5</v>
          </cell>
          <cell r="X115" t="e">
            <v>#REF!</v>
          </cell>
          <cell r="Y115">
            <v>314.3</v>
          </cell>
          <cell r="Z115">
            <v>314.3</v>
          </cell>
          <cell r="AA115">
            <v>0.3</v>
          </cell>
          <cell r="AB115">
            <v>0.3</v>
          </cell>
          <cell r="AC115">
            <v>270</v>
          </cell>
          <cell r="AD115">
            <v>3050</v>
          </cell>
          <cell r="AE115">
            <v>100</v>
          </cell>
          <cell r="AF115" t="str">
            <v>MEUBLES</v>
          </cell>
          <cell r="AG115"/>
          <cell r="AI115">
            <v>139.1</v>
          </cell>
          <cell r="AL115">
            <v>0</v>
          </cell>
          <cell r="AM115">
            <v>303.10000000000002</v>
          </cell>
          <cell r="AN115">
            <v>0.3</v>
          </cell>
          <cell r="AO115">
            <v>314.3</v>
          </cell>
          <cell r="AS115" t="str">
            <v>BAC POUR PIECES LONGUES-MLW5</v>
          </cell>
        </row>
        <row r="116">
          <cell r="N116" t="str">
            <v>0963 545 606</v>
          </cell>
          <cell r="O116" t="str">
            <v>LW6</v>
          </cell>
          <cell r="P116">
            <v>175.57</v>
          </cell>
          <cell r="Q116">
            <v>1</v>
          </cell>
          <cell r="R116">
            <v>8</v>
          </cell>
          <cell r="S116">
            <v>175.57</v>
          </cell>
          <cell r="T116">
            <v>549</v>
          </cell>
          <cell r="U116">
            <v>4</v>
          </cell>
          <cell r="V116">
            <v>6</v>
          </cell>
          <cell r="W116" t="str">
            <v>LW6</v>
          </cell>
          <cell r="X116" t="e">
            <v>#REF!</v>
          </cell>
          <cell r="Y116">
            <v>384.3</v>
          </cell>
          <cell r="Z116">
            <v>384.3</v>
          </cell>
          <cell r="AA116">
            <v>0.3</v>
          </cell>
          <cell r="AB116">
            <v>0.3</v>
          </cell>
          <cell r="AC116">
            <v>270</v>
          </cell>
          <cell r="AD116">
            <v>4030</v>
          </cell>
          <cell r="AE116">
            <v>100</v>
          </cell>
          <cell r="AF116" t="str">
            <v>MEUBLES</v>
          </cell>
          <cell r="AG116"/>
          <cell r="AI116">
            <v>168.82</v>
          </cell>
          <cell r="AL116">
            <v>0</v>
          </cell>
          <cell r="AM116">
            <v>366.8</v>
          </cell>
          <cell r="AN116">
            <v>0.3</v>
          </cell>
          <cell r="AO116">
            <v>384.3</v>
          </cell>
          <cell r="AS116" t="str">
            <v>BAC POUR PIECES LONGUES-MLW6</v>
          </cell>
        </row>
        <row r="117">
          <cell r="N117" t="str">
            <v>0963 578 001</v>
          </cell>
          <cell r="O117" t="str">
            <v>MLK01</v>
          </cell>
          <cell r="P117">
            <v>4.79</v>
          </cell>
          <cell r="Q117">
            <v>1</v>
          </cell>
          <cell r="R117">
            <v>0.3</v>
          </cell>
          <cell r="S117">
            <v>4.79</v>
          </cell>
          <cell r="T117">
            <v>29</v>
          </cell>
          <cell r="U117">
            <v>4</v>
          </cell>
          <cell r="V117">
            <v>6</v>
          </cell>
          <cell r="W117" t="str">
            <v>MLK01</v>
          </cell>
          <cell r="X117" t="e">
            <v>#REF!</v>
          </cell>
          <cell r="Y117">
            <v>20.3</v>
          </cell>
          <cell r="Z117">
            <v>20.3</v>
          </cell>
          <cell r="AA117">
            <v>0.3</v>
          </cell>
          <cell r="AB117">
            <v>0.3</v>
          </cell>
          <cell r="AC117">
            <v>300</v>
          </cell>
          <cell r="AD117">
            <v>186</v>
          </cell>
          <cell r="AE117">
            <v>82</v>
          </cell>
          <cell r="AF117" t="str">
            <v>MEUBLES</v>
          </cell>
          <cell r="AG117"/>
          <cell r="AI117">
            <v>4.6100000000000003</v>
          </cell>
          <cell r="AL117" t="str">
            <v/>
          </cell>
          <cell r="AM117" t="str">
            <v/>
          </cell>
          <cell r="AN117">
            <v>0.3</v>
          </cell>
          <cell r="AO117">
            <v>20.3</v>
          </cell>
          <cell r="AS117" t="str">
            <v>BAC-POUR-ÉTAGÈRE-DE-STOCKAGE-MLK01</v>
          </cell>
        </row>
        <row r="118">
          <cell r="N118" t="str">
            <v>0963 578 002</v>
          </cell>
          <cell r="O118" t="str">
            <v>MLK02</v>
          </cell>
          <cell r="P118">
            <v>3.1</v>
          </cell>
          <cell r="Q118">
            <v>1</v>
          </cell>
          <cell r="R118">
            <v>0.2</v>
          </cell>
          <cell r="S118">
            <v>3.1</v>
          </cell>
          <cell r="T118">
            <v>19</v>
          </cell>
          <cell r="U118">
            <v>4</v>
          </cell>
          <cell r="V118">
            <v>6</v>
          </cell>
          <cell r="W118" t="str">
            <v>MLK02</v>
          </cell>
          <cell r="X118" t="e">
            <v>#REF!</v>
          </cell>
          <cell r="Y118">
            <v>13.3</v>
          </cell>
          <cell r="Z118">
            <v>13.3</v>
          </cell>
          <cell r="AA118">
            <v>0.3</v>
          </cell>
          <cell r="AB118">
            <v>0.3</v>
          </cell>
          <cell r="AC118">
            <v>300</v>
          </cell>
          <cell r="AD118">
            <v>92</v>
          </cell>
          <cell r="AE118">
            <v>82</v>
          </cell>
          <cell r="AF118" t="str">
            <v>MEUBLES</v>
          </cell>
          <cell r="AG118"/>
          <cell r="AI118">
            <v>2.98</v>
          </cell>
          <cell r="AL118" t="str">
            <v/>
          </cell>
          <cell r="AM118" t="str">
            <v/>
          </cell>
          <cell r="AN118">
            <v>0.3</v>
          </cell>
          <cell r="AO118">
            <v>13.3</v>
          </cell>
          <cell r="AS118" t="str">
            <v>BAC-POUR-ÉTAGÈRE-DE-STOCKAGE-MLK02</v>
          </cell>
        </row>
        <row r="119">
          <cell r="N119" t="str">
            <v>0963 578 003</v>
          </cell>
          <cell r="O119" t="str">
            <v>MLK03</v>
          </cell>
          <cell r="P119">
            <v>4.3600000000000003</v>
          </cell>
          <cell r="Q119">
            <v>1</v>
          </cell>
          <cell r="R119">
            <v>0.26</v>
          </cell>
          <cell r="S119">
            <v>4.3600000000000003</v>
          </cell>
          <cell r="T119">
            <v>29</v>
          </cell>
          <cell r="U119">
            <v>4</v>
          </cell>
          <cell r="V119">
            <v>6</v>
          </cell>
          <cell r="W119" t="str">
            <v>MLK03</v>
          </cell>
          <cell r="X119" t="e">
            <v>#REF!</v>
          </cell>
          <cell r="Y119">
            <v>20.3</v>
          </cell>
          <cell r="Z119">
            <v>20.3</v>
          </cell>
          <cell r="AA119">
            <v>0.3</v>
          </cell>
          <cell r="AB119">
            <v>0.3</v>
          </cell>
          <cell r="AC119">
            <v>300</v>
          </cell>
          <cell r="AD119">
            <v>132</v>
          </cell>
          <cell r="AE119">
            <v>100</v>
          </cell>
          <cell r="AF119" t="str">
            <v>MEUBLES</v>
          </cell>
          <cell r="AG119"/>
          <cell r="AI119">
            <v>4.1900000000000004</v>
          </cell>
          <cell r="AL119" t="str">
            <v/>
          </cell>
          <cell r="AM119" t="str">
            <v/>
          </cell>
          <cell r="AN119">
            <v>0.3</v>
          </cell>
          <cell r="AO119">
            <v>20.3</v>
          </cell>
          <cell r="AS119" t="str">
            <v>BAC-POUR-ÉTAGÈRE-DE-STOCKAGE-MLK03</v>
          </cell>
        </row>
        <row r="120">
          <cell r="N120" t="str">
            <v>0963 80  290</v>
          </cell>
          <cell r="O120" t="e">
            <v>#N/A</v>
          </cell>
          <cell r="P120">
            <v>50.65</v>
          </cell>
          <cell r="Q120">
            <v>1</v>
          </cell>
          <cell r="R120">
            <v>0</v>
          </cell>
          <cell r="S120">
            <v>50.65</v>
          </cell>
          <cell r="T120">
            <v>149</v>
          </cell>
          <cell r="U120">
            <v>15</v>
          </cell>
          <cell r="V120">
            <v>20</v>
          </cell>
          <cell r="W120" t="str">
            <v>TSB20</v>
          </cell>
          <cell r="X120" t="e">
            <v>#REF!</v>
          </cell>
          <cell r="Y120">
            <v>104.3</v>
          </cell>
          <cell r="Z120">
            <v>104.3</v>
          </cell>
          <cell r="AA120">
            <v>0.3</v>
          </cell>
          <cell r="AB120">
            <v>0.3</v>
          </cell>
          <cell r="AC120">
            <v>0</v>
          </cell>
          <cell r="AD120">
            <v>2055</v>
          </cell>
          <cell r="AE120">
            <v>0</v>
          </cell>
          <cell r="AF120" t="str">
            <v>ACCESSOIRES</v>
          </cell>
          <cell r="AG120"/>
          <cell r="AI120">
            <v>48.7</v>
          </cell>
          <cell r="AL120" t="str">
            <v>ZF.WU003-9773</v>
          </cell>
          <cell r="AM120">
            <v>98.77</v>
          </cell>
          <cell r="AN120">
            <v>0.3</v>
          </cell>
          <cell r="AO120">
            <v>104.3</v>
          </cell>
          <cell r="AS120" t="str">
            <v>BARRE DE MAINT VERT CALAGE TSB20</v>
          </cell>
        </row>
        <row r="121">
          <cell r="N121" t="str">
            <v>0963 99  002</v>
          </cell>
          <cell r="O121" t="e">
            <v>#N/A</v>
          </cell>
          <cell r="P121">
            <v>33.33</v>
          </cell>
          <cell r="Q121">
            <v>1</v>
          </cell>
          <cell r="R121">
            <v>2.8</v>
          </cell>
          <cell r="S121">
            <v>33.33</v>
          </cell>
          <cell r="T121">
            <v>143</v>
          </cell>
          <cell r="U121">
            <v>13</v>
          </cell>
          <cell r="V121">
            <v>18</v>
          </cell>
          <cell r="W121" t="str">
            <v>SS15</v>
          </cell>
          <cell r="X121" t="e">
            <v>#REF!</v>
          </cell>
          <cell r="Y121">
            <v>100.1</v>
          </cell>
          <cell r="Z121">
            <v>100.1</v>
          </cell>
          <cell r="AA121">
            <v>0.3</v>
          </cell>
          <cell r="AB121">
            <v>0.3</v>
          </cell>
          <cell r="AC121">
            <v>0</v>
          </cell>
          <cell r="AD121">
            <v>0</v>
          </cell>
          <cell r="AE121">
            <v>2050</v>
          </cell>
          <cell r="AF121" t="str">
            <v>BARRES</v>
          </cell>
          <cell r="AG121"/>
          <cell r="AI121">
            <v>32.049999999999997</v>
          </cell>
          <cell r="AL121" t="str">
            <v>ZF.WU003-9885</v>
          </cell>
          <cell r="AM121">
            <v>85.05</v>
          </cell>
          <cell r="AN121">
            <v>0.3</v>
          </cell>
          <cell r="AO121">
            <v>100.1</v>
          </cell>
          <cell r="AS121" t="str">
            <v>BARRE DE MAINTIEN ALU TELESCOP</v>
          </cell>
        </row>
        <row r="122">
          <cell r="N122" t="str">
            <v>0963 99  009</v>
          </cell>
          <cell r="O122" t="e">
            <v>#N/A</v>
          </cell>
          <cell r="P122">
            <v>37.090000000000003</v>
          </cell>
          <cell r="Q122">
            <v>1</v>
          </cell>
          <cell r="R122">
            <v>3.1</v>
          </cell>
          <cell r="S122">
            <v>37.090000000000003</v>
          </cell>
          <cell r="T122">
            <v>159</v>
          </cell>
          <cell r="U122">
            <v>13</v>
          </cell>
          <cell r="V122">
            <v>18</v>
          </cell>
          <cell r="W122" t="str">
            <v>SS05</v>
          </cell>
          <cell r="X122" t="e">
            <v>#REF!</v>
          </cell>
          <cell r="Y122">
            <v>111.3</v>
          </cell>
          <cell r="Z122">
            <v>111.3</v>
          </cell>
          <cell r="AA122">
            <v>0.3</v>
          </cell>
          <cell r="AB122">
            <v>0.3</v>
          </cell>
          <cell r="AC122">
            <v>0</v>
          </cell>
          <cell r="AD122">
            <v>0</v>
          </cell>
          <cell r="AE122">
            <v>2500</v>
          </cell>
          <cell r="AF122" t="str">
            <v>BARRES</v>
          </cell>
          <cell r="AG122"/>
          <cell r="AI122">
            <v>35.659999999999997</v>
          </cell>
          <cell r="AL122" t="str">
            <v>ZF.WU003-9888</v>
          </cell>
          <cell r="AM122">
            <v>98.84</v>
          </cell>
          <cell r="AN122">
            <v>0.3</v>
          </cell>
          <cell r="AO122">
            <v>111.3</v>
          </cell>
          <cell r="AS122" t="str">
            <v>BARRE MAINT TELESCOP ALU EXTENS SS05</v>
          </cell>
        </row>
        <row r="123">
          <cell r="N123" t="str">
            <v>0963 99  006</v>
          </cell>
          <cell r="O123" t="e">
            <v>#N/A</v>
          </cell>
          <cell r="P123">
            <v>32.68</v>
          </cell>
          <cell r="Q123">
            <v>1</v>
          </cell>
          <cell r="R123">
            <v>2.8</v>
          </cell>
          <cell r="S123">
            <v>32.68</v>
          </cell>
          <cell r="T123">
            <v>159</v>
          </cell>
          <cell r="U123">
            <v>13</v>
          </cell>
          <cell r="V123">
            <v>18</v>
          </cell>
          <cell r="W123" t="str">
            <v>SS10</v>
          </cell>
          <cell r="X123" t="e">
            <v>#REF!</v>
          </cell>
          <cell r="Y123">
            <v>111.3</v>
          </cell>
          <cell r="Z123">
            <v>111.3</v>
          </cell>
          <cell r="AA123">
            <v>0.3</v>
          </cell>
          <cell r="AB123">
            <v>0.3</v>
          </cell>
          <cell r="AC123">
            <v>0</v>
          </cell>
          <cell r="AD123">
            <v>0</v>
          </cell>
          <cell r="AE123">
            <v>1750</v>
          </cell>
          <cell r="AF123" t="str">
            <v>BARRES</v>
          </cell>
          <cell r="AG123"/>
          <cell r="AI123">
            <v>31.42</v>
          </cell>
          <cell r="AL123" t="str">
            <v>ZF.WU003-9887</v>
          </cell>
          <cell r="AM123">
            <v>98.84</v>
          </cell>
          <cell r="AN123">
            <v>0.3</v>
          </cell>
          <cell r="AO123">
            <v>111.3</v>
          </cell>
          <cell r="AS123" t="str">
            <v>BARRE MAINT TELESCOP ALU EXTENS SS10</v>
          </cell>
        </row>
        <row r="124">
          <cell r="N124" t="str">
            <v>0963 541 011</v>
          </cell>
          <cell r="O124" t="str">
            <v>MGL001</v>
          </cell>
          <cell r="P124">
            <v>6.66</v>
          </cell>
          <cell r="Q124">
            <v>1</v>
          </cell>
          <cell r="R124">
            <v>0.25</v>
          </cell>
          <cell r="S124">
            <v>6.66</v>
          </cell>
          <cell r="T124">
            <v>29</v>
          </cell>
          <cell r="U124">
            <v>1</v>
          </cell>
          <cell r="V124">
            <v>2</v>
          </cell>
          <cell r="W124" t="str">
            <v>MGL001</v>
          </cell>
          <cell r="X124" t="e">
            <v>#REF!</v>
          </cell>
          <cell r="Y124">
            <v>20.3</v>
          </cell>
          <cell r="Z124">
            <v>20.3</v>
          </cell>
          <cell r="AA124">
            <v>0.3</v>
          </cell>
          <cell r="AB124">
            <v>0.3</v>
          </cell>
          <cell r="AC124">
            <v>0</v>
          </cell>
          <cell r="AD124">
            <v>497</v>
          </cell>
          <cell r="AE124">
            <v>0</v>
          </cell>
          <cell r="AF124" t="str">
            <v>MEUBLES</v>
          </cell>
          <cell r="AG124"/>
          <cell r="AI124">
            <v>6.4</v>
          </cell>
          <cell r="AL124" t="str">
            <v/>
          </cell>
          <cell r="AM124" t="str">
            <v/>
          </cell>
          <cell r="AN124">
            <v>0.3</v>
          </cell>
          <cell r="AO124">
            <v>20.3</v>
          </cell>
          <cell r="AS124" t="str">
            <v>Barre MGL001 pour MSM</v>
          </cell>
        </row>
        <row r="125">
          <cell r="N125" t="str">
            <v>0963 541 012</v>
          </cell>
          <cell r="O125" t="str">
            <v>MGL002</v>
          </cell>
          <cell r="P125">
            <v>7.69</v>
          </cell>
          <cell r="Q125">
            <v>1</v>
          </cell>
          <cell r="R125">
            <v>0.5</v>
          </cell>
          <cell r="S125">
            <v>7.69</v>
          </cell>
          <cell r="T125">
            <v>39</v>
          </cell>
          <cell r="U125">
            <v>1</v>
          </cell>
          <cell r="V125">
            <v>2</v>
          </cell>
          <cell r="W125" t="str">
            <v>MGL002</v>
          </cell>
          <cell r="X125" t="e">
            <v>#REF!</v>
          </cell>
          <cell r="Y125">
            <v>27.3</v>
          </cell>
          <cell r="Z125">
            <v>27.3</v>
          </cell>
          <cell r="AA125">
            <v>0.3</v>
          </cell>
          <cell r="AB125">
            <v>0.3</v>
          </cell>
          <cell r="AC125">
            <v>0</v>
          </cell>
          <cell r="AD125">
            <v>775</v>
          </cell>
          <cell r="AE125">
            <v>0</v>
          </cell>
          <cell r="AF125" t="str">
            <v>MEUBLES</v>
          </cell>
          <cell r="AG125"/>
          <cell r="AI125">
            <v>7.39</v>
          </cell>
          <cell r="AL125" t="str">
            <v/>
          </cell>
          <cell r="AM125" t="str">
            <v/>
          </cell>
          <cell r="AN125">
            <v>0.3</v>
          </cell>
          <cell r="AO125">
            <v>27.3</v>
          </cell>
          <cell r="AS125" t="str">
            <v>Barre MGL002 pour MSMS</v>
          </cell>
        </row>
        <row r="126">
          <cell r="N126" t="str">
            <v>0963 541 013</v>
          </cell>
          <cell r="O126" t="str">
            <v>MGL003</v>
          </cell>
          <cell r="P126">
            <v>10.220000000000001</v>
          </cell>
          <cell r="Q126">
            <v>1</v>
          </cell>
          <cell r="R126">
            <v>0.7</v>
          </cell>
          <cell r="S126">
            <v>10.220000000000001</v>
          </cell>
          <cell r="T126">
            <v>49</v>
          </cell>
          <cell r="U126">
            <v>1</v>
          </cell>
          <cell r="V126">
            <v>2</v>
          </cell>
          <cell r="W126" t="str">
            <v>MGL003</v>
          </cell>
          <cell r="X126" t="e">
            <v>#REF!</v>
          </cell>
          <cell r="Y126">
            <v>34.299999999999997</v>
          </cell>
          <cell r="Z126">
            <v>34.299999999999997</v>
          </cell>
          <cell r="AA126">
            <v>0.3</v>
          </cell>
          <cell r="AB126">
            <v>0.3</v>
          </cell>
          <cell r="AC126">
            <v>0</v>
          </cell>
          <cell r="AD126">
            <v>1053</v>
          </cell>
          <cell r="AE126">
            <v>0</v>
          </cell>
          <cell r="AF126" t="str">
            <v>MEUBLES</v>
          </cell>
          <cell r="AG126"/>
          <cell r="AI126">
            <v>9.83</v>
          </cell>
          <cell r="AL126" t="str">
            <v/>
          </cell>
          <cell r="AM126" t="str">
            <v/>
          </cell>
          <cell r="AN126">
            <v>0.3</v>
          </cell>
          <cell r="AO126">
            <v>34.299999999999997</v>
          </cell>
          <cell r="AS126" t="str">
            <v>Barre MGL003 pour MSMD</v>
          </cell>
        </row>
        <row r="127">
          <cell r="N127" t="str">
            <v>0963 541 014</v>
          </cell>
          <cell r="O127" t="str">
            <v>MGL004</v>
          </cell>
          <cell r="P127">
            <v>6.35</v>
          </cell>
          <cell r="Q127">
            <v>1</v>
          </cell>
          <cell r="R127">
            <v>0.2</v>
          </cell>
          <cell r="S127">
            <v>6.35</v>
          </cell>
          <cell r="T127">
            <v>29</v>
          </cell>
          <cell r="U127">
            <v>1</v>
          </cell>
          <cell r="V127">
            <v>2</v>
          </cell>
          <cell r="W127" t="str">
            <v>MGL004</v>
          </cell>
          <cell r="X127" t="e">
            <v>#REF!</v>
          </cell>
          <cell r="Y127">
            <v>20.3</v>
          </cell>
          <cell r="Z127">
            <v>20.3</v>
          </cell>
          <cell r="AA127">
            <v>0.3</v>
          </cell>
          <cell r="AB127">
            <v>0.3</v>
          </cell>
          <cell r="AC127">
            <v>0</v>
          </cell>
          <cell r="AD127">
            <v>323</v>
          </cell>
          <cell r="AE127">
            <v>0</v>
          </cell>
          <cell r="AF127" t="str">
            <v>MEUBLES</v>
          </cell>
          <cell r="AG127"/>
          <cell r="AI127">
            <v>6.11</v>
          </cell>
          <cell r="AL127" t="str">
            <v/>
          </cell>
          <cell r="AM127" t="str">
            <v/>
          </cell>
          <cell r="AN127">
            <v>0.3</v>
          </cell>
          <cell r="AO127">
            <v>20.3</v>
          </cell>
          <cell r="AS127" t="str">
            <v>Barre MGL004 pour MSML</v>
          </cell>
        </row>
        <row r="128">
          <cell r="N128" t="str">
            <v>0963 72  203</v>
          </cell>
          <cell r="O128" t="e">
            <v>#N/A</v>
          </cell>
          <cell r="P128">
            <v>80.08</v>
          </cell>
          <cell r="Q128">
            <v>100</v>
          </cell>
          <cell r="R128">
            <v>0.01</v>
          </cell>
          <cell r="S128">
            <v>80.08</v>
          </cell>
          <cell r="T128">
            <v>9</v>
          </cell>
          <cell r="U128">
            <v>0</v>
          </cell>
          <cell r="V128">
            <v>0</v>
          </cell>
          <cell r="W128" t="str">
            <v>KB03</v>
          </cell>
          <cell r="X128" t="e">
            <v>#REF!</v>
          </cell>
          <cell r="Y128">
            <v>6.3</v>
          </cell>
          <cell r="Z128">
            <v>6.3</v>
          </cell>
          <cell r="AA128">
            <v>0.3</v>
          </cell>
          <cell r="AB128">
            <v>0.3</v>
          </cell>
          <cell r="AC128">
            <v>108</v>
          </cell>
          <cell r="AD128">
            <v>108</v>
          </cell>
          <cell r="AE128">
            <v>63</v>
          </cell>
          <cell r="AF128" t="str">
            <v>ACCESSOIRES</v>
          </cell>
          <cell r="AG128"/>
          <cell r="AI128">
            <v>77</v>
          </cell>
          <cell r="AL128" t="str">
            <v>ZF.WU003-9694</v>
          </cell>
          <cell r="AM128">
            <v>3.15</v>
          </cell>
          <cell r="AN128">
            <v>0.3</v>
          </cell>
          <cell r="AO128">
            <v>6.3</v>
          </cell>
          <cell r="AS128" t="str">
            <v>Boite plastique bleue KB03</v>
          </cell>
        </row>
        <row r="129">
          <cell r="N129" t="str">
            <v>0963 72  205</v>
          </cell>
          <cell r="O129" t="e">
            <v>#N/A</v>
          </cell>
          <cell r="P129">
            <v>1.28</v>
          </cell>
          <cell r="Q129">
            <v>1</v>
          </cell>
          <cell r="R129">
            <v>0.01</v>
          </cell>
          <cell r="S129">
            <v>1.28</v>
          </cell>
          <cell r="T129">
            <v>9</v>
          </cell>
          <cell r="U129">
            <v>0</v>
          </cell>
          <cell r="V129">
            <v>0</v>
          </cell>
          <cell r="W129" t="str">
            <v>KB05</v>
          </cell>
          <cell r="X129" t="e">
            <v>#REF!</v>
          </cell>
          <cell r="Y129">
            <v>6.3</v>
          </cell>
          <cell r="Z129">
            <v>6.3</v>
          </cell>
          <cell r="AA129">
            <v>0.3</v>
          </cell>
          <cell r="AB129">
            <v>0.3</v>
          </cell>
          <cell r="AC129">
            <v>216</v>
          </cell>
          <cell r="AD129">
            <v>108</v>
          </cell>
          <cell r="AE129">
            <v>63</v>
          </cell>
          <cell r="AF129" t="str">
            <v>ACCESSOIRES</v>
          </cell>
          <cell r="AG129"/>
          <cell r="AI129">
            <v>1.23</v>
          </cell>
          <cell r="AL129" t="str">
            <v>ZF.WU003-9696</v>
          </cell>
          <cell r="AM129">
            <v>4.41</v>
          </cell>
          <cell r="AN129">
            <v>0.3</v>
          </cell>
          <cell r="AO129">
            <v>6.3</v>
          </cell>
          <cell r="AS129" t="str">
            <v>Boîte plastique grise KB05</v>
          </cell>
        </row>
        <row r="130">
          <cell r="N130" t="str">
            <v>0963 72  202</v>
          </cell>
          <cell r="O130" t="e">
            <v>#N/A</v>
          </cell>
          <cell r="P130">
            <v>61.36</v>
          </cell>
          <cell r="Q130">
            <v>100</v>
          </cell>
          <cell r="R130">
            <v>0.01</v>
          </cell>
          <cell r="S130">
            <v>61.36</v>
          </cell>
          <cell r="T130">
            <v>6</v>
          </cell>
          <cell r="U130">
            <v>0</v>
          </cell>
          <cell r="V130">
            <v>0</v>
          </cell>
          <cell r="W130" t="str">
            <v>KB02</v>
          </cell>
          <cell r="X130" t="e">
            <v>#REF!</v>
          </cell>
          <cell r="Y130">
            <v>4.2</v>
          </cell>
          <cell r="Z130">
            <v>4.2</v>
          </cell>
          <cell r="AA130">
            <v>0.3</v>
          </cell>
          <cell r="AB130">
            <v>0.3</v>
          </cell>
          <cell r="AC130">
            <v>54</v>
          </cell>
          <cell r="AD130">
            <v>108</v>
          </cell>
          <cell r="AE130">
            <v>63</v>
          </cell>
          <cell r="AF130" t="str">
            <v>ACCESSOIRES</v>
          </cell>
          <cell r="AG130"/>
          <cell r="AI130">
            <v>59</v>
          </cell>
          <cell r="AL130" t="str">
            <v>ZF.WU003-9693</v>
          </cell>
          <cell r="AM130">
            <v>2.52</v>
          </cell>
          <cell r="AN130">
            <v>0.3</v>
          </cell>
          <cell r="AO130">
            <v>4.2</v>
          </cell>
          <cell r="AS130" t="str">
            <v>Boite plastique jaune KB02</v>
          </cell>
        </row>
        <row r="131">
          <cell r="N131" t="str">
            <v>0963 72  201</v>
          </cell>
          <cell r="O131" t="e">
            <v>#N/A</v>
          </cell>
          <cell r="P131">
            <v>45.76</v>
          </cell>
          <cell r="Q131">
            <v>100</v>
          </cell>
          <cell r="R131">
            <v>0.01</v>
          </cell>
          <cell r="S131">
            <v>45.76</v>
          </cell>
          <cell r="T131">
            <v>6</v>
          </cell>
          <cell r="U131">
            <v>0</v>
          </cell>
          <cell r="V131">
            <v>0</v>
          </cell>
          <cell r="W131" t="str">
            <v>KB01</v>
          </cell>
          <cell r="X131" t="e">
            <v>#REF!</v>
          </cell>
          <cell r="Y131">
            <v>4.2</v>
          </cell>
          <cell r="Z131">
            <v>4.2</v>
          </cell>
          <cell r="AA131">
            <v>0.3</v>
          </cell>
          <cell r="AB131">
            <v>0.3</v>
          </cell>
          <cell r="AC131">
            <v>54</v>
          </cell>
          <cell r="AD131">
            <v>54</v>
          </cell>
          <cell r="AE131">
            <v>63</v>
          </cell>
          <cell r="AF131" t="str">
            <v>ACCESSOIRES</v>
          </cell>
          <cell r="AG131"/>
          <cell r="AI131">
            <v>44</v>
          </cell>
          <cell r="AL131" t="str">
            <v>ZF.WU003-9692</v>
          </cell>
          <cell r="AM131">
            <v>2.52</v>
          </cell>
          <cell r="AN131">
            <v>0.3</v>
          </cell>
          <cell r="AO131">
            <v>4.2</v>
          </cell>
          <cell r="AS131" t="str">
            <v>Boîte plastique orange KB01</v>
          </cell>
        </row>
        <row r="132">
          <cell r="N132" t="str">
            <v>0963 99  047</v>
          </cell>
          <cell r="O132" t="e">
            <v>#N/A</v>
          </cell>
          <cell r="P132">
            <v>66.930000000000007</v>
          </cell>
          <cell r="Q132">
            <v>1</v>
          </cell>
          <cell r="R132">
            <v>12</v>
          </cell>
          <cell r="S132">
            <v>66.930000000000007</v>
          </cell>
          <cell r="T132">
            <v>312</v>
          </cell>
          <cell r="U132">
            <v>0</v>
          </cell>
          <cell r="V132">
            <v>0</v>
          </cell>
          <cell r="W132" t="str">
            <v>WK61</v>
          </cell>
          <cell r="X132" t="e">
            <v>#REF!</v>
          </cell>
          <cell r="Y132">
            <v>218.4</v>
          </cell>
          <cell r="Z132">
            <v>218.4</v>
          </cell>
          <cell r="AA132">
            <v>0.3</v>
          </cell>
          <cell r="AB132">
            <v>0.3</v>
          </cell>
          <cell r="AC132">
            <v>550</v>
          </cell>
          <cell r="AD132">
            <v>1600</v>
          </cell>
          <cell r="AE132">
            <v>300</v>
          </cell>
          <cell r="AF132" t="str">
            <v>ACCESSOIRES</v>
          </cell>
          <cell r="AG132"/>
          <cell r="AI132">
            <v>64.36</v>
          </cell>
          <cell r="AL132" t="str">
            <v>ZF.WU003-9894</v>
          </cell>
          <cell r="AM132">
            <v>165.69</v>
          </cell>
          <cell r="AN132">
            <v>0.3</v>
          </cell>
          <cell r="AO132">
            <v>218.4</v>
          </cell>
          <cell r="AS132" t="str">
            <v>BOITE PLASTIQUE TRANSPORT-WK61</v>
          </cell>
        </row>
        <row r="133">
          <cell r="N133" t="str">
            <v>0963 99  048</v>
          </cell>
          <cell r="O133" t="e">
            <v>#N/A</v>
          </cell>
          <cell r="P133">
            <v>33.11</v>
          </cell>
          <cell r="Q133">
            <v>1</v>
          </cell>
          <cell r="R133">
            <v>7</v>
          </cell>
          <cell r="S133">
            <v>33.11</v>
          </cell>
          <cell r="T133">
            <v>154</v>
          </cell>
          <cell r="U133">
            <v>0</v>
          </cell>
          <cell r="V133">
            <v>0</v>
          </cell>
          <cell r="W133" t="str">
            <v>WK64</v>
          </cell>
          <cell r="X133" t="e">
            <v>#REF!</v>
          </cell>
          <cell r="Y133">
            <v>107.8</v>
          </cell>
          <cell r="Z133">
            <v>107.8</v>
          </cell>
          <cell r="AA133">
            <v>0.3</v>
          </cell>
          <cell r="AB133">
            <v>0.3</v>
          </cell>
          <cell r="AC133">
            <v>550</v>
          </cell>
          <cell r="AD133">
            <v>800</v>
          </cell>
          <cell r="AE133">
            <v>300</v>
          </cell>
          <cell r="AF133" t="str">
            <v>ACCESSOIRES</v>
          </cell>
          <cell r="AG133"/>
          <cell r="AI133">
            <v>31.84</v>
          </cell>
          <cell r="AL133" t="str">
            <v>ZF.WU003-9895</v>
          </cell>
          <cell r="AM133">
            <v>81.900000000000006</v>
          </cell>
          <cell r="AN133">
            <v>0.3</v>
          </cell>
          <cell r="AO133">
            <v>107.8</v>
          </cell>
          <cell r="AS133" t="str">
            <v>BOITE PLASTIQUE TRANSPORT-WK64</v>
          </cell>
        </row>
        <row r="134">
          <cell r="N134" t="str">
            <v>0963 72  204</v>
          </cell>
          <cell r="O134" t="e">
            <v>#N/A</v>
          </cell>
          <cell r="P134">
            <v>97.76</v>
          </cell>
          <cell r="Q134">
            <v>100</v>
          </cell>
          <cell r="R134">
            <v>0.01</v>
          </cell>
          <cell r="S134">
            <v>97.76</v>
          </cell>
          <cell r="T134">
            <v>9</v>
          </cell>
          <cell r="U134">
            <v>0</v>
          </cell>
          <cell r="V134">
            <v>0</v>
          </cell>
          <cell r="W134" t="str">
            <v>KB04</v>
          </cell>
          <cell r="X134" t="e">
            <v>#REF!</v>
          </cell>
          <cell r="Y134">
            <v>6.3</v>
          </cell>
          <cell r="Z134">
            <v>6.3</v>
          </cell>
          <cell r="AA134">
            <v>0.3</v>
          </cell>
          <cell r="AB134">
            <v>0.3</v>
          </cell>
          <cell r="AC134">
            <v>162</v>
          </cell>
          <cell r="AD134">
            <v>108</v>
          </cell>
          <cell r="AE134">
            <v>63</v>
          </cell>
          <cell r="AF134" t="str">
            <v>ACCESSOIRES</v>
          </cell>
          <cell r="AG134"/>
          <cell r="AI134">
            <v>94</v>
          </cell>
          <cell r="AL134" t="str">
            <v>ZF.WU003-9695</v>
          </cell>
          <cell r="AM134">
            <v>3.78</v>
          </cell>
          <cell r="AN134">
            <v>0.3</v>
          </cell>
          <cell r="AO134">
            <v>6.3</v>
          </cell>
          <cell r="AS134" t="str">
            <v>Boite plastique verte KB04</v>
          </cell>
        </row>
        <row r="135">
          <cell r="N135" t="str">
            <v>0963 80  955</v>
          </cell>
          <cell r="O135" t="e">
            <v>#N/A</v>
          </cell>
          <cell r="P135">
            <v>33.11</v>
          </cell>
          <cell r="Q135">
            <v>1</v>
          </cell>
          <cell r="R135">
            <v>1.5</v>
          </cell>
          <cell r="S135">
            <v>33.11</v>
          </cell>
          <cell r="T135">
            <v>139</v>
          </cell>
          <cell r="U135">
            <v>0</v>
          </cell>
          <cell r="V135">
            <v>0</v>
          </cell>
          <cell r="W135" t="str">
            <v>SDL4S</v>
          </cell>
          <cell r="X135" t="e">
            <v>#REF!</v>
          </cell>
          <cell r="Y135">
            <v>97.3</v>
          </cell>
          <cell r="Z135">
            <v>97.3</v>
          </cell>
          <cell r="AA135">
            <v>0.3</v>
          </cell>
          <cell r="AB135">
            <v>0.3</v>
          </cell>
          <cell r="AC135">
            <v>0</v>
          </cell>
          <cell r="AD135">
            <v>0</v>
          </cell>
          <cell r="AE135">
            <v>0</v>
          </cell>
          <cell r="AF135" t="str">
            <v>ACCESSOIRES</v>
          </cell>
          <cell r="AG135"/>
          <cell r="AI135">
            <v>31.84</v>
          </cell>
          <cell r="AL135" t="str">
            <v>ZF.WU003-9844</v>
          </cell>
          <cell r="AM135">
            <v>81.900000000000006</v>
          </cell>
          <cell r="AN135">
            <v>0.3</v>
          </cell>
          <cell r="AO135">
            <v>97.3</v>
          </cell>
          <cell r="AS135" t="str">
            <v>BOITIER 5 PRISES SDL4S</v>
          </cell>
        </row>
        <row r="136">
          <cell r="N136" t="str">
            <v>0963 99  281</v>
          </cell>
          <cell r="O136" t="e">
            <v>#N/A</v>
          </cell>
          <cell r="P136">
            <v>72.8</v>
          </cell>
          <cell r="Q136">
            <v>1</v>
          </cell>
          <cell r="R136">
            <v>7</v>
          </cell>
          <cell r="S136">
            <v>72.8</v>
          </cell>
          <cell r="T136">
            <v>279</v>
          </cell>
          <cell r="U136">
            <v>0</v>
          </cell>
          <cell r="V136">
            <v>0</v>
          </cell>
          <cell r="W136" t="str">
            <v>LSBOX1</v>
          </cell>
          <cell r="X136" t="e">
            <v>#REF!</v>
          </cell>
          <cell r="Y136">
            <v>195.3</v>
          </cell>
          <cell r="Z136">
            <v>195.3</v>
          </cell>
          <cell r="AA136">
            <v>0.3</v>
          </cell>
          <cell r="AB136">
            <v>0.3</v>
          </cell>
          <cell r="AC136">
            <v>300</v>
          </cell>
          <cell r="AD136">
            <v>400</v>
          </cell>
          <cell r="AE136">
            <v>145</v>
          </cell>
          <cell r="AF136" t="str">
            <v>ACCESSOIRES</v>
          </cell>
          <cell r="AG136"/>
          <cell r="AI136">
            <v>70</v>
          </cell>
          <cell r="AL136" t="str">
            <v/>
          </cell>
          <cell r="AM136" t="str">
            <v/>
          </cell>
          <cell r="AN136">
            <v>0.3</v>
          </cell>
          <cell r="AO136">
            <v>195.3</v>
          </cell>
          <cell r="AS136" t="str">
            <v>BOX ARRIMAGE</v>
          </cell>
        </row>
        <row r="137">
          <cell r="N137" t="str">
            <v>0963 80  268</v>
          </cell>
          <cell r="O137" t="e">
            <v>#N/A</v>
          </cell>
          <cell r="P137">
            <v>52.18</v>
          </cell>
          <cell r="Q137">
            <v>1</v>
          </cell>
          <cell r="R137">
            <v>0.15</v>
          </cell>
          <cell r="S137">
            <v>52.18</v>
          </cell>
          <cell r="T137">
            <v>179</v>
          </cell>
          <cell r="U137">
            <v>15</v>
          </cell>
          <cell r="V137">
            <v>20</v>
          </cell>
          <cell r="W137" t="str">
            <v>SWV20</v>
          </cell>
          <cell r="X137" t="e">
            <v>#REF!</v>
          </cell>
          <cell r="Y137">
            <v>125.3</v>
          </cell>
          <cell r="Z137">
            <v>125.3</v>
          </cell>
          <cell r="AA137">
            <v>0.3</v>
          </cell>
          <cell r="AB137">
            <v>0.3</v>
          </cell>
          <cell r="AC137">
            <v>0</v>
          </cell>
          <cell r="AD137">
            <v>2000</v>
          </cell>
          <cell r="AE137">
            <v>0</v>
          </cell>
          <cell r="AF137" t="str">
            <v>ACCESSOIRES</v>
          </cell>
          <cell r="AG137"/>
          <cell r="AI137">
            <v>50.17</v>
          </cell>
          <cell r="AL137" t="str">
            <v>ZF.WU003-9764</v>
          </cell>
          <cell r="AM137">
            <v>103.95</v>
          </cell>
          <cell r="AN137">
            <v>0.3</v>
          </cell>
          <cell r="AO137">
            <v>125.3</v>
          </cell>
          <cell r="AS137" t="str">
            <v>CABLE DE RACCORDEMENT SWV20</v>
          </cell>
        </row>
        <row r="138">
          <cell r="N138" t="str">
            <v>0963 80  273</v>
          </cell>
          <cell r="O138" t="e">
            <v>#N/A</v>
          </cell>
          <cell r="P138">
            <v>65.510000000000005</v>
          </cell>
          <cell r="Q138">
            <v>1</v>
          </cell>
          <cell r="R138">
            <v>0.25</v>
          </cell>
          <cell r="S138">
            <v>65.510000000000005</v>
          </cell>
          <cell r="T138">
            <v>219</v>
          </cell>
          <cell r="U138">
            <v>15</v>
          </cell>
          <cell r="V138">
            <v>20</v>
          </cell>
          <cell r="W138" t="str">
            <v>SWV21</v>
          </cell>
          <cell r="X138" t="e">
            <v>#REF!</v>
          </cell>
          <cell r="Y138">
            <v>153.30000000000001</v>
          </cell>
          <cell r="Z138">
            <v>153.30000000000001</v>
          </cell>
          <cell r="AA138">
            <v>0.3</v>
          </cell>
          <cell r="AB138">
            <v>0.3</v>
          </cell>
          <cell r="AC138">
            <v>0</v>
          </cell>
          <cell r="AD138">
            <v>3000</v>
          </cell>
          <cell r="AE138">
            <v>0</v>
          </cell>
          <cell r="AF138" t="str">
            <v>ACCESSOIRES</v>
          </cell>
          <cell r="AG138"/>
          <cell r="AI138">
            <v>62.99</v>
          </cell>
          <cell r="AL138" t="str">
            <v>ZF.WU003-9767</v>
          </cell>
          <cell r="AM138">
            <v>129.15</v>
          </cell>
          <cell r="AN138">
            <v>0.3</v>
          </cell>
          <cell r="AO138">
            <v>153.30000000000001</v>
          </cell>
          <cell r="AS138" t="str">
            <v>CABLE DE RACCORDEMENT SWV21</v>
          </cell>
        </row>
        <row r="139">
          <cell r="N139" t="str">
            <v>0963 80  269</v>
          </cell>
          <cell r="O139" t="e">
            <v>#N/A</v>
          </cell>
          <cell r="P139">
            <v>88.54</v>
          </cell>
          <cell r="Q139">
            <v>1</v>
          </cell>
          <cell r="R139">
            <v>0.25</v>
          </cell>
          <cell r="S139">
            <v>88.54</v>
          </cell>
          <cell r="T139">
            <v>269</v>
          </cell>
          <cell r="U139">
            <v>15</v>
          </cell>
          <cell r="V139">
            <v>20</v>
          </cell>
          <cell r="W139" t="str">
            <v>SWV40</v>
          </cell>
          <cell r="X139" t="e">
            <v>#REF!</v>
          </cell>
          <cell r="Y139">
            <v>188.3</v>
          </cell>
          <cell r="Z139">
            <v>188.3</v>
          </cell>
          <cell r="AA139">
            <v>0.3</v>
          </cell>
          <cell r="AB139">
            <v>0.3</v>
          </cell>
          <cell r="AC139">
            <v>0</v>
          </cell>
          <cell r="AD139">
            <v>3000</v>
          </cell>
          <cell r="AE139">
            <v>0</v>
          </cell>
          <cell r="AF139" t="str">
            <v>ACCESSOIRES</v>
          </cell>
          <cell r="AG139"/>
          <cell r="AI139">
            <v>85.13</v>
          </cell>
          <cell r="AL139" t="str">
            <v>ZF.WU003-9765</v>
          </cell>
          <cell r="AM139">
            <v>155.61000000000001</v>
          </cell>
          <cell r="AN139">
            <v>0.3</v>
          </cell>
          <cell r="AO139">
            <v>188.3</v>
          </cell>
          <cell r="AS139" t="str">
            <v>CABLE DE RACCORDEMENT SWV40</v>
          </cell>
        </row>
        <row r="140">
          <cell r="N140" t="str">
            <v>0963 80  274</v>
          </cell>
          <cell r="O140" t="e">
            <v>#N/A</v>
          </cell>
          <cell r="P140">
            <v>40.49</v>
          </cell>
          <cell r="Q140">
            <v>1</v>
          </cell>
          <cell r="R140">
            <v>3</v>
          </cell>
          <cell r="S140">
            <v>40.49</v>
          </cell>
          <cell r="T140">
            <v>179</v>
          </cell>
          <cell r="U140">
            <v>15</v>
          </cell>
          <cell r="V140">
            <v>20</v>
          </cell>
          <cell r="W140" t="str">
            <v>SWV17</v>
          </cell>
          <cell r="X140" t="e">
            <v>#REF!</v>
          </cell>
          <cell r="Y140">
            <v>125.3</v>
          </cell>
          <cell r="Z140">
            <v>125.3</v>
          </cell>
          <cell r="AA140">
            <v>0.3</v>
          </cell>
          <cell r="AB140">
            <v>0.3</v>
          </cell>
          <cell r="AC140">
            <v>0</v>
          </cell>
          <cell r="AD140">
            <v>3000</v>
          </cell>
          <cell r="AE140">
            <v>0</v>
          </cell>
          <cell r="AF140" t="str">
            <v>ACCESSOIRES</v>
          </cell>
          <cell r="AG140"/>
          <cell r="AI140">
            <v>38.93</v>
          </cell>
          <cell r="AL140" t="str">
            <v>ZF.WU003-9768</v>
          </cell>
          <cell r="AM140">
            <v>100.17</v>
          </cell>
          <cell r="AN140">
            <v>0.3</v>
          </cell>
          <cell r="AO140">
            <v>125.3</v>
          </cell>
          <cell r="AS140" t="str">
            <v>CABLE POUR CONVERT DSW 300 SWV17</v>
          </cell>
        </row>
        <row r="141">
          <cell r="N141" t="str">
            <v>0963 80  993</v>
          </cell>
          <cell r="O141" t="e">
            <v>#N/A</v>
          </cell>
          <cell r="P141">
            <v>2.79</v>
          </cell>
          <cell r="Q141">
            <v>1</v>
          </cell>
          <cell r="R141">
            <v>0.01</v>
          </cell>
          <cell r="S141">
            <v>2.79</v>
          </cell>
          <cell r="T141">
            <v>19</v>
          </cell>
          <cell r="U141">
            <v>15</v>
          </cell>
          <cell r="V141">
            <v>20</v>
          </cell>
          <cell r="W141" t="str">
            <v>LEDK05</v>
          </cell>
          <cell r="X141" t="e">
            <v>#REF!</v>
          </cell>
          <cell r="Y141">
            <v>13.3</v>
          </cell>
          <cell r="Z141">
            <v>13.3</v>
          </cell>
          <cell r="AA141">
            <v>0.3</v>
          </cell>
          <cell r="AB141">
            <v>0.3</v>
          </cell>
          <cell r="AC141">
            <v>20</v>
          </cell>
          <cell r="AD141">
            <v>20</v>
          </cell>
          <cell r="AE141">
            <v>100</v>
          </cell>
          <cell r="AF141" t="str">
            <v>ACCESSOIRES</v>
          </cell>
          <cell r="AG141"/>
          <cell r="AI141">
            <v>2.68</v>
          </cell>
          <cell r="AL141" t="str">
            <v>ZF.WU003-9860</v>
          </cell>
          <cell r="AM141">
            <v>6.93</v>
          </cell>
          <cell r="AN141">
            <v>0.3</v>
          </cell>
          <cell r="AO141">
            <v>13.3</v>
          </cell>
          <cell r="AS141" t="str">
            <v>CABLE RACCORD LED-0.5M-12V-LEDK05</v>
          </cell>
        </row>
        <row r="142">
          <cell r="N142" t="str">
            <v>0963 80  995</v>
          </cell>
          <cell r="O142" t="e">
            <v>#N/A</v>
          </cell>
          <cell r="P142">
            <v>3.62</v>
          </cell>
          <cell r="Q142">
            <v>1</v>
          </cell>
          <cell r="R142">
            <v>0.03</v>
          </cell>
          <cell r="S142">
            <v>3.62</v>
          </cell>
          <cell r="T142">
            <v>19</v>
          </cell>
          <cell r="U142">
            <v>15</v>
          </cell>
          <cell r="V142">
            <v>20</v>
          </cell>
          <cell r="W142" t="str">
            <v>LEDK15</v>
          </cell>
          <cell r="X142" t="e">
            <v>#REF!</v>
          </cell>
          <cell r="Y142">
            <v>13.3</v>
          </cell>
          <cell r="Z142">
            <v>13.3</v>
          </cell>
          <cell r="AA142">
            <v>0.3</v>
          </cell>
          <cell r="AB142">
            <v>0.3</v>
          </cell>
          <cell r="AC142">
            <v>20</v>
          </cell>
          <cell r="AD142">
            <v>20</v>
          </cell>
          <cell r="AE142">
            <v>100</v>
          </cell>
          <cell r="AF142" t="str">
            <v>ACCESSOIRES</v>
          </cell>
          <cell r="AG142"/>
          <cell r="AI142">
            <v>3.48</v>
          </cell>
          <cell r="AL142" t="str">
            <v>ZF.WU003-9862</v>
          </cell>
          <cell r="AM142">
            <v>8.82</v>
          </cell>
          <cell r="AN142">
            <v>0.3</v>
          </cell>
          <cell r="AO142">
            <v>13.3</v>
          </cell>
          <cell r="AS142" t="str">
            <v>CABLE RACCORD LED-1.5M-12V-LEDK15</v>
          </cell>
        </row>
        <row r="143">
          <cell r="N143" t="str">
            <v>0963 80  994</v>
          </cell>
          <cell r="O143" t="e">
            <v>#N/A</v>
          </cell>
          <cell r="P143">
            <v>3.2</v>
          </cell>
          <cell r="Q143">
            <v>1</v>
          </cell>
          <cell r="R143">
            <v>0.02</v>
          </cell>
          <cell r="S143">
            <v>3.2</v>
          </cell>
          <cell r="T143">
            <v>19</v>
          </cell>
          <cell r="U143">
            <v>15</v>
          </cell>
          <cell r="V143">
            <v>20</v>
          </cell>
          <cell r="W143" t="str">
            <v>LEDK10</v>
          </cell>
          <cell r="X143" t="e">
            <v>#REF!</v>
          </cell>
          <cell r="Y143">
            <v>13.3</v>
          </cell>
          <cell r="Z143">
            <v>13.3</v>
          </cell>
          <cell r="AA143">
            <v>0.3</v>
          </cell>
          <cell r="AB143">
            <v>0.3</v>
          </cell>
          <cell r="AC143">
            <v>20</v>
          </cell>
          <cell r="AD143">
            <v>20</v>
          </cell>
          <cell r="AE143">
            <v>100</v>
          </cell>
          <cell r="AF143" t="str">
            <v>ACCESSOIRES</v>
          </cell>
          <cell r="AG143"/>
          <cell r="AI143">
            <v>3.08</v>
          </cell>
          <cell r="AL143" t="str">
            <v>ZF.WU003-9861</v>
          </cell>
          <cell r="AM143">
            <v>8.19</v>
          </cell>
          <cell r="AN143">
            <v>0.3</v>
          </cell>
          <cell r="AO143">
            <v>13.3</v>
          </cell>
          <cell r="AS143" t="str">
            <v>CABLE RACCORD LED-1M-12V-LEDK10</v>
          </cell>
        </row>
        <row r="144">
          <cell r="N144" t="str">
            <v>0963 80  996</v>
          </cell>
          <cell r="O144" t="e">
            <v>#N/A</v>
          </cell>
          <cell r="P144">
            <v>4.07</v>
          </cell>
          <cell r="Q144">
            <v>1</v>
          </cell>
          <cell r="R144">
            <v>0.04</v>
          </cell>
          <cell r="S144">
            <v>4.07</v>
          </cell>
          <cell r="T144">
            <v>19</v>
          </cell>
          <cell r="U144">
            <v>15</v>
          </cell>
          <cell r="V144">
            <v>20</v>
          </cell>
          <cell r="W144" t="str">
            <v>LEDK20</v>
          </cell>
          <cell r="X144" t="e">
            <v>#REF!</v>
          </cell>
          <cell r="Y144">
            <v>13.3</v>
          </cell>
          <cell r="Z144">
            <v>13.3</v>
          </cell>
          <cell r="AA144">
            <v>0.3</v>
          </cell>
          <cell r="AB144">
            <v>0.3</v>
          </cell>
          <cell r="AC144">
            <v>20</v>
          </cell>
          <cell r="AD144">
            <v>20</v>
          </cell>
          <cell r="AE144">
            <v>100</v>
          </cell>
          <cell r="AF144" t="str">
            <v>ACCESSOIRES</v>
          </cell>
          <cell r="AG144"/>
          <cell r="AI144">
            <v>3.91</v>
          </cell>
          <cell r="AL144" t="str">
            <v>ZF.WU003-9863</v>
          </cell>
          <cell r="AM144">
            <v>10.08</v>
          </cell>
          <cell r="AN144">
            <v>0.3</v>
          </cell>
          <cell r="AO144">
            <v>13.3</v>
          </cell>
          <cell r="AS144" t="str">
            <v>CABLE RACCORD LED-2M-12V-LEDK20</v>
          </cell>
        </row>
        <row r="145">
          <cell r="N145" t="str">
            <v>0963 80  272</v>
          </cell>
          <cell r="O145" t="e">
            <v>#N/A</v>
          </cell>
          <cell r="P145">
            <v>33.450000000000003</v>
          </cell>
          <cell r="Q145">
            <v>1</v>
          </cell>
          <cell r="R145">
            <v>0.15</v>
          </cell>
          <cell r="S145">
            <v>33.450000000000003</v>
          </cell>
          <cell r="T145">
            <v>109</v>
          </cell>
          <cell r="U145">
            <v>15</v>
          </cell>
          <cell r="V145">
            <v>20</v>
          </cell>
          <cell r="W145" t="str">
            <v>SWV16</v>
          </cell>
          <cell r="X145" t="e">
            <v>#REF!</v>
          </cell>
          <cell r="Y145">
            <v>76.3</v>
          </cell>
          <cell r="Z145">
            <v>76.3</v>
          </cell>
          <cell r="AA145">
            <v>0.3</v>
          </cell>
          <cell r="AB145">
            <v>0.3</v>
          </cell>
          <cell r="AC145">
            <v>0</v>
          </cell>
          <cell r="AD145">
            <v>2000</v>
          </cell>
          <cell r="AE145">
            <v>0</v>
          </cell>
          <cell r="AF145" t="str">
            <v>ACCESSOIRES</v>
          </cell>
          <cell r="AG145"/>
          <cell r="AI145">
            <v>32.159999999999997</v>
          </cell>
          <cell r="AL145" t="str">
            <v>ZF.WU003-9766</v>
          </cell>
          <cell r="AM145">
            <v>64.260000000000005</v>
          </cell>
          <cell r="AN145">
            <v>0.3</v>
          </cell>
          <cell r="AO145">
            <v>76.3</v>
          </cell>
          <cell r="AS145" t="str">
            <v>CABLE SWV16 POUR CONVERTISSEUR DSSW</v>
          </cell>
        </row>
        <row r="146">
          <cell r="N146" t="str">
            <v>0963 589 013</v>
          </cell>
          <cell r="O146" t="str">
            <v>MKB01L</v>
          </cell>
          <cell r="P146">
            <v>1.65</v>
          </cell>
          <cell r="Q146">
            <v>1</v>
          </cell>
          <cell r="R146">
            <v>0.03</v>
          </cell>
          <cell r="S146">
            <v>1.65</v>
          </cell>
          <cell r="T146">
            <v>9</v>
          </cell>
          <cell r="U146">
            <v>1</v>
          </cell>
          <cell r="V146">
            <v>2</v>
          </cell>
          <cell r="W146" t="str">
            <v>MKB01L</v>
          </cell>
          <cell r="X146" t="e">
            <v>#REF!</v>
          </cell>
          <cell r="Y146">
            <v>6.3</v>
          </cell>
          <cell r="Z146">
            <v>6.3</v>
          </cell>
          <cell r="AA146">
            <v>0.3</v>
          </cell>
          <cell r="AB146">
            <v>0.3</v>
          </cell>
          <cell r="AC146">
            <v>65</v>
          </cell>
          <cell r="AD146">
            <v>48</v>
          </cell>
          <cell r="AE146">
            <v>57</v>
          </cell>
          <cell r="AF146" t="str">
            <v>MEUBLES</v>
          </cell>
          <cell r="AG146"/>
          <cell r="AI146">
            <v>1.59</v>
          </cell>
          <cell r="AL146" t="str">
            <v/>
          </cell>
          <cell r="AM146" t="str">
            <v/>
          </cell>
          <cell r="AN146">
            <v>0.3</v>
          </cell>
          <cell r="AO146">
            <v>6.3</v>
          </cell>
          <cell r="AS146" t="str">
            <v>Cache MKB01L gauche</v>
          </cell>
        </row>
        <row r="147">
          <cell r="N147" t="str">
            <v>0963 589 014</v>
          </cell>
          <cell r="O147" t="str">
            <v>MKB01R</v>
          </cell>
          <cell r="P147">
            <v>1.65</v>
          </cell>
          <cell r="Q147">
            <v>1</v>
          </cell>
          <cell r="R147">
            <v>0.03</v>
          </cell>
          <cell r="S147">
            <v>1.65</v>
          </cell>
          <cell r="T147">
            <v>9</v>
          </cell>
          <cell r="U147">
            <v>1</v>
          </cell>
          <cell r="V147">
            <v>2</v>
          </cell>
          <cell r="W147" t="str">
            <v>MKB01R</v>
          </cell>
          <cell r="X147" t="e">
            <v>#REF!</v>
          </cell>
          <cell r="Y147">
            <v>6.3</v>
          </cell>
          <cell r="Z147">
            <v>6.3</v>
          </cell>
          <cell r="AA147">
            <v>0.3</v>
          </cell>
          <cell r="AB147">
            <v>0.3</v>
          </cell>
          <cell r="AC147">
            <v>65</v>
          </cell>
          <cell r="AD147">
            <v>48</v>
          </cell>
          <cell r="AE147">
            <v>57</v>
          </cell>
          <cell r="AF147" t="str">
            <v>MEUBLES</v>
          </cell>
          <cell r="AG147"/>
          <cell r="AI147">
            <v>1.59</v>
          </cell>
          <cell r="AL147" t="str">
            <v/>
          </cell>
          <cell r="AM147" t="str">
            <v/>
          </cell>
          <cell r="AN147">
            <v>0.3</v>
          </cell>
          <cell r="AO147">
            <v>6.3</v>
          </cell>
          <cell r="AS147" t="str">
            <v>Cache MKB01R droit</v>
          </cell>
        </row>
        <row r="148">
          <cell r="N148" t="str">
            <v>0963 589 008</v>
          </cell>
          <cell r="O148" t="str">
            <v>MKB120</v>
          </cell>
          <cell r="P148">
            <v>0.69</v>
          </cell>
          <cell r="Q148">
            <v>1</v>
          </cell>
          <cell r="R148">
            <v>0.01</v>
          </cell>
          <cell r="S148">
            <v>0.69</v>
          </cell>
          <cell r="T148">
            <v>6</v>
          </cell>
          <cell r="U148">
            <v>1</v>
          </cell>
          <cell r="V148">
            <v>2</v>
          </cell>
          <cell r="W148" t="str">
            <v>MKB120</v>
          </cell>
          <cell r="X148" t="e">
            <v>#REF!</v>
          </cell>
          <cell r="Y148">
            <v>4.2</v>
          </cell>
          <cell r="Z148">
            <v>4.2</v>
          </cell>
          <cell r="AA148">
            <v>0.3</v>
          </cell>
          <cell r="AB148">
            <v>0.3</v>
          </cell>
          <cell r="AC148">
            <v>33</v>
          </cell>
          <cell r="AD148">
            <v>20</v>
          </cell>
          <cell r="AE148">
            <v>120</v>
          </cell>
          <cell r="AF148" t="str">
            <v>MEUBLES</v>
          </cell>
          <cell r="AG148"/>
          <cell r="AI148">
            <v>0.66</v>
          </cell>
          <cell r="AL148" t="str">
            <v>ZF.WU003-9681</v>
          </cell>
          <cell r="AM148">
            <v>1.89</v>
          </cell>
          <cell r="AN148">
            <v>0.3</v>
          </cell>
          <cell r="AO148">
            <v>4.2</v>
          </cell>
          <cell r="AS148" t="str">
            <v>Cache plastique MKB120 pour façade tiroir 120</v>
          </cell>
        </row>
        <row r="149">
          <cell r="N149" t="str">
            <v>0963 589 015</v>
          </cell>
          <cell r="O149" t="str">
            <v>MKB180</v>
          </cell>
          <cell r="P149">
            <v>0.83</v>
          </cell>
          <cell r="Q149">
            <v>1</v>
          </cell>
          <cell r="R149">
            <v>0.01</v>
          </cell>
          <cell r="S149">
            <v>0.83</v>
          </cell>
          <cell r="T149">
            <v>5</v>
          </cell>
          <cell r="U149">
            <v>1</v>
          </cell>
          <cell r="V149">
            <v>2</v>
          </cell>
          <cell r="W149" t="str">
            <v>MKB180</v>
          </cell>
          <cell r="X149" t="e">
            <v>#REF!</v>
          </cell>
          <cell r="Y149">
            <v>3.5</v>
          </cell>
          <cell r="Z149">
            <v>3.5</v>
          </cell>
          <cell r="AA149">
            <v>0.3</v>
          </cell>
          <cell r="AB149">
            <v>0.3</v>
          </cell>
          <cell r="AC149">
            <v>33</v>
          </cell>
          <cell r="AD149">
            <v>20</v>
          </cell>
          <cell r="AE149">
            <v>180</v>
          </cell>
          <cell r="AF149" t="str">
            <v>MEUBLES</v>
          </cell>
          <cell r="AG149"/>
          <cell r="AI149">
            <v>0.8</v>
          </cell>
          <cell r="AL149" t="str">
            <v/>
          </cell>
          <cell r="AM149" t="str">
            <v/>
          </cell>
          <cell r="AN149">
            <v>0.3</v>
          </cell>
          <cell r="AO149">
            <v>3.5</v>
          </cell>
          <cell r="AS149" t="str">
            <v>Cache plastique MKB180 pour façade tiroir 180</v>
          </cell>
        </row>
        <row r="150">
          <cell r="N150" t="str">
            <v>0963 589 010</v>
          </cell>
          <cell r="O150" t="str">
            <v>MKB270</v>
          </cell>
          <cell r="P150">
            <v>6.35</v>
          </cell>
          <cell r="Q150">
            <v>1</v>
          </cell>
          <cell r="R150">
            <v>0.01</v>
          </cell>
          <cell r="S150">
            <v>6.35</v>
          </cell>
          <cell r="T150">
            <v>29</v>
          </cell>
          <cell r="U150">
            <v>1</v>
          </cell>
          <cell r="V150">
            <v>2</v>
          </cell>
          <cell r="W150" t="str">
            <v>MKB270</v>
          </cell>
          <cell r="X150" t="e">
            <v>#REF!</v>
          </cell>
          <cell r="Y150">
            <v>20.3</v>
          </cell>
          <cell r="Z150">
            <v>20.3</v>
          </cell>
          <cell r="AA150">
            <v>0.3</v>
          </cell>
          <cell r="AB150">
            <v>0.3</v>
          </cell>
          <cell r="AC150">
            <v>33</v>
          </cell>
          <cell r="AD150">
            <v>20</v>
          </cell>
          <cell r="AE150">
            <v>270</v>
          </cell>
          <cell r="AF150" t="str">
            <v>MEUBLES</v>
          </cell>
          <cell r="AG150"/>
          <cell r="AI150">
            <v>6.11</v>
          </cell>
          <cell r="AL150" t="str">
            <v>ZF.WU003-9683</v>
          </cell>
          <cell r="AM150">
            <v>17.010000000000002</v>
          </cell>
          <cell r="AN150">
            <v>0.3</v>
          </cell>
          <cell r="AO150">
            <v>20.3</v>
          </cell>
          <cell r="AS150" t="str">
            <v>Cache plastique MKB270 pour façade tiroir 270</v>
          </cell>
        </row>
        <row r="151">
          <cell r="N151" t="str">
            <v>0963 589 006</v>
          </cell>
          <cell r="O151" t="str">
            <v>MKB60</v>
          </cell>
          <cell r="P151">
            <v>0.59</v>
          </cell>
          <cell r="Q151">
            <v>1</v>
          </cell>
          <cell r="R151">
            <v>0.01</v>
          </cell>
          <cell r="S151">
            <v>0.59</v>
          </cell>
          <cell r="T151">
            <v>5</v>
          </cell>
          <cell r="U151">
            <v>1</v>
          </cell>
          <cell r="V151">
            <v>2</v>
          </cell>
          <cell r="W151" t="str">
            <v>MKB60</v>
          </cell>
          <cell r="X151" t="e">
            <v>#REF!</v>
          </cell>
          <cell r="Y151">
            <v>3.5</v>
          </cell>
          <cell r="Z151">
            <v>3.5</v>
          </cell>
          <cell r="AA151">
            <v>0.3</v>
          </cell>
          <cell r="AB151">
            <v>0.3</v>
          </cell>
          <cell r="AC151">
            <v>33</v>
          </cell>
          <cell r="AD151">
            <v>20</v>
          </cell>
          <cell r="AE151">
            <v>60</v>
          </cell>
          <cell r="AF151" t="str">
            <v>MEUBLES</v>
          </cell>
          <cell r="AG151"/>
          <cell r="AI151">
            <v>0.56999999999999995</v>
          </cell>
          <cell r="AL151" t="str">
            <v>ZF.WU003-9679</v>
          </cell>
          <cell r="AM151">
            <v>1.89</v>
          </cell>
          <cell r="AN151">
            <v>0.3</v>
          </cell>
          <cell r="AO151">
            <v>3.5</v>
          </cell>
          <cell r="AS151" t="str">
            <v>Cache plastique MKB60 pour façade tiroir 60</v>
          </cell>
        </row>
        <row r="152">
          <cell r="N152" t="str">
            <v>0963 589 007</v>
          </cell>
          <cell r="O152" t="str">
            <v>MKB90</v>
          </cell>
          <cell r="P152">
            <v>0.63</v>
          </cell>
          <cell r="Q152">
            <v>1</v>
          </cell>
          <cell r="R152">
            <v>0.01</v>
          </cell>
          <cell r="S152">
            <v>0.63</v>
          </cell>
          <cell r="T152">
            <v>6</v>
          </cell>
          <cell r="U152">
            <v>1</v>
          </cell>
          <cell r="V152">
            <v>2</v>
          </cell>
          <cell r="W152" t="str">
            <v>MKB90</v>
          </cell>
          <cell r="X152" t="e">
            <v>#REF!</v>
          </cell>
          <cell r="Y152">
            <v>4.2</v>
          </cell>
          <cell r="Z152">
            <v>4.2</v>
          </cell>
          <cell r="AA152">
            <v>0.3</v>
          </cell>
          <cell r="AB152">
            <v>0.3</v>
          </cell>
          <cell r="AC152">
            <v>33</v>
          </cell>
          <cell r="AD152">
            <v>20</v>
          </cell>
          <cell r="AE152">
            <v>90</v>
          </cell>
          <cell r="AF152" t="str">
            <v>MEUBLES</v>
          </cell>
          <cell r="AG152"/>
          <cell r="AI152">
            <v>0.61</v>
          </cell>
          <cell r="AL152" t="str">
            <v>ZF.WU003-9680</v>
          </cell>
          <cell r="AM152">
            <v>1.89</v>
          </cell>
          <cell r="AN152">
            <v>0.3</v>
          </cell>
          <cell r="AO152">
            <v>4.2</v>
          </cell>
          <cell r="AS152" t="str">
            <v>Cache plastique MKB90 pour façade tiroir 90</v>
          </cell>
        </row>
        <row r="153">
          <cell r="N153" t="str">
            <v>0963 80  414</v>
          </cell>
          <cell r="O153" t="e">
            <v>#N/A</v>
          </cell>
          <cell r="P153">
            <v>3.37</v>
          </cell>
          <cell r="Q153">
            <v>1</v>
          </cell>
          <cell r="R153">
            <v>0.25</v>
          </cell>
          <cell r="S153">
            <v>3.37</v>
          </cell>
          <cell r="T153">
            <v>18</v>
          </cell>
          <cell r="U153">
            <v>1</v>
          </cell>
          <cell r="V153">
            <v>2</v>
          </cell>
          <cell r="W153" t="str">
            <v>AKZSA</v>
          </cell>
          <cell r="X153" t="e">
            <v>#REF!</v>
          </cell>
          <cell r="Y153">
            <v>12.6</v>
          </cell>
          <cell r="Z153">
            <v>12.6</v>
          </cell>
          <cell r="AA153">
            <v>0.3</v>
          </cell>
          <cell r="AB153">
            <v>0.3</v>
          </cell>
          <cell r="AC153">
            <v>46</v>
          </cell>
          <cell r="AD153">
            <v>11</v>
          </cell>
          <cell r="AE153">
            <v>75</v>
          </cell>
          <cell r="AF153" t="str">
            <v>ACCESSOIRES</v>
          </cell>
          <cell r="AG153"/>
          <cell r="AI153">
            <v>3.24</v>
          </cell>
          <cell r="AL153" t="str">
            <v>ZF.WU003-9798</v>
          </cell>
          <cell r="AM153">
            <v>10.5</v>
          </cell>
          <cell r="AN153">
            <v>0.3</v>
          </cell>
          <cell r="AO153">
            <v>12.6</v>
          </cell>
          <cell r="AS153" t="str">
            <v>CACHE POUR RAIL-AKZSA</v>
          </cell>
        </row>
        <row r="154">
          <cell r="N154" t="str">
            <v>0963 99  046</v>
          </cell>
          <cell r="O154" t="e">
            <v>#N/A</v>
          </cell>
          <cell r="P154">
            <v>346.65</v>
          </cell>
          <cell r="Q154">
            <v>1</v>
          </cell>
          <cell r="R154">
            <v>22</v>
          </cell>
          <cell r="S154">
            <v>346.65</v>
          </cell>
          <cell r="T154">
            <v>1029</v>
          </cell>
          <cell r="U154">
            <v>0</v>
          </cell>
          <cell r="V154">
            <v>0</v>
          </cell>
          <cell r="W154" t="str">
            <v>WK63</v>
          </cell>
          <cell r="X154" t="e">
            <v>#REF!</v>
          </cell>
          <cell r="Y154">
            <v>720.3</v>
          </cell>
          <cell r="Z154">
            <v>720.3</v>
          </cell>
          <cell r="AA154">
            <v>0.3</v>
          </cell>
          <cell r="AB154">
            <v>0.3</v>
          </cell>
          <cell r="AC154">
            <v>600</v>
          </cell>
          <cell r="AD154">
            <v>900</v>
          </cell>
          <cell r="AE154">
            <v>600</v>
          </cell>
          <cell r="AF154" t="str">
            <v>ACCESSOIRES</v>
          </cell>
          <cell r="AG154"/>
          <cell r="AI154">
            <v>333.32</v>
          </cell>
          <cell r="AL154" t="str">
            <v>ZF.WU003-9893</v>
          </cell>
          <cell r="AM154">
            <v>693</v>
          </cell>
          <cell r="AN154">
            <v>0.3</v>
          </cell>
          <cell r="AO154">
            <v>720.3</v>
          </cell>
          <cell r="AS154" t="str">
            <v>CAISSE DE TRANSPORT-WK 63</v>
          </cell>
        </row>
        <row r="155">
          <cell r="N155" t="str">
            <v>0963 99  045</v>
          </cell>
          <cell r="O155" t="e">
            <v>#N/A</v>
          </cell>
          <cell r="P155">
            <v>435.45</v>
          </cell>
          <cell r="Q155">
            <v>1</v>
          </cell>
          <cell r="R155">
            <v>36</v>
          </cell>
          <cell r="S155">
            <v>435.45</v>
          </cell>
          <cell r="T155">
            <v>1809</v>
          </cell>
          <cell r="U155">
            <v>0</v>
          </cell>
          <cell r="V155">
            <v>0</v>
          </cell>
          <cell r="W155" t="str">
            <v>WK60</v>
          </cell>
          <cell r="X155" t="e">
            <v>#REF!</v>
          </cell>
          <cell r="Y155">
            <v>1266.3</v>
          </cell>
          <cell r="Z155">
            <v>1266.3</v>
          </cell>
          <cell r="AA155">
            <v>0.3</v>
          </cell>
          <cell r="AB155">
            <v>0.3</v>
          </cell>
          <cell r="AC155">
            <v>600</v>
          </cell>
          <cell r="AD155">
            <v>1700</v>
          </cell>
          <cell r="AE155">
            <v>600</v>
          </cell>
          <cell r="AF155" t="str">
            <v>ACCESSOIRES</v>
          </cell>
          <cell r="AG155"/>
          <cell r="AI155">
            <v>418.7</v>
          </cell>
          <cell r="AL155" t="str">
            <v>ZF.WU003-9892</v>
          </cell>
          <cell r="AM155">
            <v>1067.22</v>
          </cell>
          <cell r="AN155">
            <v>0.3</v>
          </cell>
          <cell r="AO155">
            <v>1266.3</v>
          </cell>
          <cell r="AS155" t="str">
            <v>CAISSE DE TRANSPORT-WK60</v>
          </cell>
        </row>
        <row r="156">
          <cell r="N156" t="str">
            <v>0963 534 001</v>
          </cell>
          <cell r="O156" t="str">
            <v>MUMK1</v>
          </cell>
          <cell r="P156">
            <v>105.34</v>
          </cell>
          <cell r="Q156">
            <v>1</v>
          </cell>
          <cell r="R156">
            <v>9.1999999999999993</v>
          </cell>
          <cell r="S156">
            <v>105.34</v>
          </cell>
          <cell r="T156">
            <v>319</v>
          </cell>
          <cell r="U156">
            <v>3</v>
          </cell>
          <cell r="V156">
            <v>4</v>
          </cell>
          <cell r="W156" t="str">
            <v>MUMK1</v>
          </cell>
          <cell r="X156" t="e">
            <v>#REF!</v>
          </cell>
          <cell r="Y156">
            <v>223.3</v>
          </cell>
          <cell r="Z156">
            <v>223.3</v>
          </cell>
          <cell r="AA156">
            <v>0.3</v>
          </cell>
          <cell r="AB156">
            <v>0.3</v>
          </cell>
          <cell r="AC156">
            <v>452</v>
          </cell>
          <cell r="AD156">
            <v>834</v>
          </cell>
          <cell r="AE156">
            <v>430</v>
          </cell>
          <cell r="AF156" t="str">
            <v>MEUBLES</v>
          </cell>
          <cell r="AG156"/>
          <cell r="AI156">
            <v>101.29</v>
          </cell>
          <cell r="AL156" t="str">
            <v/>
          </cell>
          <cell r="AM156" t="str">
            <v/>
          </cell>
          <cell r="AN156">
            <v>0.3</v>
          </cell>
          <cell r="AO156">
            <v>223.3</v>
          </cell>
          <cell r="AS156" t="str">
            <v>CAISSON PASSAGE DE ROUE CLAPET-MUMK1</v>
          </cell>
        </row>
        <row r="157">
          <cell r="N157" t="str">
            <v>0963 534 010</v>
          </cell>
          <cell r="O157" t="str">
            <v>MUMK10</v>
          </cell>
          <cell r="P157">
            <v>104.29</v>
          </cell>
          <cell r="Q157">
            <v>1</v>
          </cell>
          <cell r="R157">
            <v>8.6</v>
          </cell>
          <cell r="S157">
            <v>104.29</v>
          </cell>
          <cell r="T157">
            <v>319</v>
          </cell>
          <cell r="U157">
            <v>3</v>
          </cell>
          <cell r="V157">
            <v>4</v>
          </cell>
          <cell r="W157" t="str">
            <v>MUMK10</v>
          </cell>
          <cell r="X157" t="e">
            <v>#REF!</v>
          </cell>
          <cell r="Y157">
            <v>223.3</v>
          </cell>
          <cell r="Z157">
            <v>223.3</v>
          </cell>
          <cell r="AA157">
            <v>0.3</v>
          </cell>
          <cell r="AB157">
            <v>0.3</v>
          </cell>
          <cell r="AC157">
            <v>382</v>
          </cell>
          <cell r="AD157">
            <v>834</v>
          </cell>
          <cell r="AE157">
            <v>430</v>
          </cell>
          <cell r="AF157" t="str">
            <v>MEUBLES</v>
          </cell>
          <cell r="AG157"/>
          <cell r="AI157">
            <v>100.28</v>
          </cell>
          <cell r="AL157" t="str">
            <v/>
          </cell>
          <cell r="AM157" t="str">
            <v/>
          </cell>
          <cell r="AN157">
            <v>0.3</v>
          </cell>
          <cell r="AO157">
            <v>223.3</v>
          </cell>
          <cell r="AS157" t="str">
            <v>CAISSON PASSAGE DE ROUE CLAPET-MUMK10</v>
          </cell>
        </row>
        <row r="158">
          <cell r="N158" t="str">
            <v>0963 534 110</v>
          </cell>
          <cell r="O158" t="str">
            <v>MUMK10L</v>
          </cell>
          <cell r="P158">
            <v>119.4</v>
          </cell>
          <cell r="Q158">
            <v>1</v>
          </cell>
          <cell r="R158">
            <v>8.5</v>
          </cell>
          <cell r="S158">
            <v>119.4</v>
          </cell>
          <cell r="T158">
            <v>359</v>
          </cell>
          <cell r="U158">
            <v>3</v>
          </cell>
          <cell r="V158">
            <v>4</v>
          </cell>
          <cell r="W158" t="str">
            <v>MUMK10L</v>
          </cell>
          <cell r="X158" t="e">
            <v>#REF!</v>
          </cell>
          <cell r="Y158">
            <v>251.3</v>
          </cell>
          <cell r="Z158">
            <v>251.3</v>
          </cell>
          <cell r="AA158">
            <v>0.3</v>
          </cell>
          <cell r="AB158">
            <v>0.3</v>
          </cell>
          <cell r="AC158">
            <v>382</v>
          </cell>
          <cell r="AD158">
            <v>834</v>
          </cell>
          <cell r="AE158">
            <v>430</v>
          </cell>
          <cell r="AF158" t="str">
            <v>MEUBLES</v>
          </cell>
          <cell r="AG158"/>
          <cell r="AI158">
            <v>114.81</v>
          </cell>
          <cell r="AL158" t="str">
            <v/>
          </cell>
          <cell r="AM158" t="str">
            <v/>
          </cell>
          <cell r="AN158">
            <v>0.3</v>
          </cell>
          <cell r="AO158">
            <v>251.3</v>
          </cell>
          <cell r="AS158" t="str">
            <v>CAISSON PASSAGE DE ROUE CLAPET-MUMK10L</v>
          </cell>
        </row>
        <row r="159">
          <cell r="N159" t="str">
            <v>0963 534 210</v>
          </cell>
          <cell r="O159" t="str">
            <v>MUMK10R</v>
          </cell>
          <cell r="P159">
            <v>119.4</v>
          </cell>
          <cell r="Q159">
            <v>1</v>
          </cell>
          <cell r="R159">
            <v>8.5</v>
          </cell>
          <cell r="S159">
            <v>119.4</v>
          </cell>
          <cell r="T159">
            <v>359</v>
          </cell>
          <cell r="U159">
            <v>3</v>
          </cell>
          <cell r="V159">
            <v>4</v>
          </cell>
          <cell r="W159" t="str">
            <v>MUMK10R</v>
          </cell>
          <cell r="X159" t="e">
            <v>#REF!</v>
          </cell>
          <cell r="Y159">
            <v>251.3</v>
          </cell>
          <cell r="Z159">
            <v>251.3</v>
          </cell>
          <cell r="AA159">
            <v>0.3</v>
          </cell>
          <cell r="AB159">
            <v>0.3</v>
          </cell>
          <cell r="AC159">
            <v>382</v>
          </cell>
          <cell r="AD159">
            <v>834</v>
          </cell>
          <cell r="AE159">
            <v>430</v>
          </cell>
          <cell r="AF159" t="str">
            <v>MEUBLES</v>
          </cell>
          <cell r="AG159"/>
          <cell r="AI159">
            <v>114.81</v>
          </cell>
          <cell r="AL159" t="str">
            <v/>
          </cell>
          <cell r="AM159" t="str">
            <v/>
          </cell>
          <cell r="AN159">
            <v>0.3</v>
          </cell>
          <cell r="AO159">
            <v>251.3</v>
          </cell>
          <cell r="AS159" t="str">
            <v>CAISSON PASSAGE DE ROUE CLAPET-MUMK10R</v>
          </cell>
        </row>
        <row r="160">
          <cell r="N160" t="str">
            <v>0963 534 011</v>
          </cell>
          <cell r="O160" t="str">
            <v>MUMK11</v>
          </cell>
          <cell r="P160">
            <v>109.19</v>
          </cell>
          <cell r="Q160">
            <v>1</v>
          </cell>
          <cell r="R160">
            <v>10.1</v>
          </cell>
          <cell r="S160">
            <v>109.19</v>
          </cell>
          <cell r="T160">
            <v>329</v>
          </cell>
          <cell r="U160">
            <v>3</v>
          </cell>
          <cell r="V160">
            <v>4</v>
          </cell>
          <cell r="W160" t="str">
            <v>MUMK11</v>
          </cell>
          <cell r="X160" t="e">
            <v>#REF!</v>
          </cell>
          <cell r="Y160">
            <v>230.3</v>
          </cell>
          <cell r="Z160">
            <v>230.3</v>
          </cell>
          <cell r="AA160">
            <v>0.3</v>
          </cell>
          <cell r="AB160">
            <v>0.3</v>
          </cell>
          <cell r="AC160">
            <v>382</v>
          </cell>
          <cell r="AD160">
            <v>1112</v>
          </cell>
          <cell r="AE160">
            <v>430</v>
          </cell>
          <cell r="AF160" t="str">
            <v>MEUBLES</v>
          </cell>
          <cell r="AG160"/>
          <cell r="AI160">
            <v>104.99</v>
          </cell>
          <cell r="AL160" t="str">
            <v/>
          </cell>
          <cell r="AM160" t="str">
            <v/>
          </cell>
          <cell r="AN160">
            <v>0.3</v>
          </cell>
          <cell r="AO160">
            <v>230.3</v>
          </cell>
          <cell r="AS160" t="str">
            <v>CAISSON PASSAGE DE ROUE CLAPET-MUMK11</v>
          </cell>
        </row>
        <row r="161">
          <cell r="N161" t="str">
            <v>0963 534 111</v>
          </cell>
          <cell r="O161" t="str">
            <v>MUMK11L</v>
          </cell>
          <cell r="P161">
            <v>121.71</v>
          </cell>
          <cell r="Q161">
            <v>1</v>
          </cell>
          <cell r="R161">
            <v>10</v>
          </cell>
          <cell r="S161">
            <v>121.71</v>
          </cell>
          <cell r="T161">
            <v>349</v>
          </cell>
          <cell r="U161">
            <v>3</v>
          </cell>
          <cell r="V161">
            <v>4</v>
          </cell>
          <cell r="W161" t="str">
            <v>MUMK11L</v>
          </cell>
          <cell r="X161" t="e">
            <v>#REF!</v>
          </cell>
          <cell r="Y161">
            <v>244.3</v>
          </cell>
          <cell r="Z161">
            <v>244.3</v>
          </cell>
          <cell r="AA161">
            <v>0.3</v>
          </cell>
          <cell r="AB161">
            <v>0.3</v>
          </cell>
          <cell r="AC161">
            <v>382</v>
          </cell>
          <cell r="AD161">
            <v>1112</v>
          </cell>
          <cell r="AE161">
            <v>430</v>
          </cell>
          <cell r="AF161" t="str">
            <v>MEUBLES</v>
          </cell>
          <cell r="AG161"/>
          <cell r="AI161">
            <v>117.03</v>
          </cell>
          <cell r="AL161" t="str">
            <v/>
          </cell>
          <cell r="AM161" t="str">
            <v/>
          </cell>
          <cell r="AN161">
            <v>0.3</v>
          </cell>
          <cell r="AO161">
            <v>244.3</v>
          </cell>
          <cell r="AS161" t="str">
            <v>CAISSON PASSAGE DE ROUE CLAPET-MUMK11L</v>
          </cell>
        </row>
        <row r="162">
          <cell r="N162" t="str">
            <v>0963 534 211</v>
          </cell>
          <cell r="O162" t="str">
            <v>MUMK11R</v>
          </cell>
          <cell r="P162">
            <v>114.83</v>
          </cell>
          <cell r="Q162">
            <v>1</v>
          </cell>
          <cell r="R162">
            <v>10</v>
          </cell>
          <cell r="S162">
            <v>114.83</v>
          </cell>
          <cell r="T162">
            <v>349</v>
          </cell>
          <cell r="U162">
            <v>3</v>
          </cell>
          <cell r="V162">
            <v>4</v>
          </cell>
          <cell r="W162" t="str">
            <v>MUMK11R</v>
          </cell>
          <cell r="X162" t="e">
            <v>#REF!</v>
          </cell>
          <cell r="Y162">
            <v>244.3</v>
          </cell>
          <cell r="Z162">
            <v>244.3</v>
          </cell>
          <cell r="AA162">
            <v>0.3</v>
          </cell>
          <cell r="AB162">
            <v>0.3</v>
          </cell>
          <cell r="AC162">
            <v>382</v>
          </cell>
          <cell r="AD162">
            <v>1112</v>
          </cell>
          <cell r="AE162">
            <v>430</v>
          </cell>
          <cell r="AF162" t="str">
            <v>MEUBLES</v>
          </cell>
          <cell r="AG162"/>
          <cell r="AI162">
            <v>110.41</v>
          </cell>
          <cell r="AL162" t="str">
            <v/>
          </cell>
          <cell r="AM162" t="str">
            <v/>
          </cell>
          <cell r="AN162">
            <v>0.3</v>
          </cell>
          <cell r="AO162">
            <v>244.3</v>
          </cell>
          <cell r="AS162" t="str">
            <v>CAISSON PASSAGE DE ROUE CLAPET-MUMK11R</v>
          </cell>
        </row>
        <row r="163">
          <cell r="N163" t="str">
            <v>0963 534 013</v>
          </cell>
          <cell r="O163" t="str">
            <v>MUMK13</v>
          </cell>
          <cell r="P163">
            <v>121.7</v>
          </cell>
          <cell r="Q163">
            <v>1</v>
          </cell>
          <cell r="R163">
            <v>11.6</v>
          </cell>
          <cell r="S163">
            <v>121.7</v>
          </cell>
          <cell r="T163">
            <v>369</v>
          </cell>
          <cell r="U163">
            <v>3</v>
          </cell>
          <cell r="V163">
            <v>4</v>
          </cell>
          <cell r="W163" t="str">
            <v>MUMK13</v>
          </cell>
          <cell r="X163" t="e">
            <v>#REF!</v>
          </cell>
          <cell r="Y163">
            <v>258.3</v>
          </cell>
          <cell r="Z163">
            <v>258.3</v>
          </cell>
          <cell r="AA163">
            <v>0.3</v>
          </cell>
          <cell r="AB163">
            <v>0.3</v>
          </cell>
          <cell r="AC163">
            <v>382</v>
          </cell>
          <cell r="AD163">
            <v>1390</v>
          </cell>
          <cell r="AE163">
            <v>430</v>
          </cell>
          <cell r="AF163" t="str">
            <v>MEUBLES</v>
          </cell>
          <cell r="AG163"/>
          <cell r="AI163">
            <v>117.02</v>
          </cell>
          <cell r="AL163" t="str">
            <v/>
          </cell>
          <cell r="AM163" t="str">
            <v/>
          </cell>
          <cell r="AN163">
            <v>0.3</v>
          </cell>
          <cell r="AO163">
            <v>258.3</v>
          </cell>
          <cell r="AS163" t="str">
            <v>CAISSON PASSAGE DE ROUE CLAPET-MUMK13</v>
          </cell>
        </row>
        <row r="164">
          <cell r="N164" t="str">
            <v>0963 534 014</v>
          </cell>
          <cell r="O164" t="str">
            <v>MUMK14</v>
          </cell>
          <cell r="P164">
            <v>131.79</v>
          </cell>
          <cell r="Q164">
            <v>1</v>
          </cell>
          <cell r="R164">
            <v>9.4</v>
          </cell>
          <cell r="S164">
            <v>131.79</v>
          </cell>
          <cell r="T164">
            <v>399</v>
          </cell>
          <cell r="U164">
            <v>3</v>
          </cell>
          <cell r="V164">
            <v>4</v>
          </cell>
          <cell r="W164" t="str">
            <v>MUMK14</v>
          </cell>
          <cell r="X164" t="e">
            <v>#REF!</v>
          </cell>
          <cell r="Y164">
            <v>279.3</v>
          </cell>
          <cell r="Z164">
            <v>279.3</v>
          </cell>
          <cell r="AA164">
            <v>0.3</v>
          </cell>
          <cell r="AB164">
            <v>0.3</v>
          </cell>
          <cell r="AC164">
            <v>382</v>
          </cell>
          <cell r="AD164">
            <v>1112</v>
          </cell>
          <cell r="AE164">
            <v>360</v>
          </cell>
          <cell r="AF164" t="str">
            <v>MEUBLES</v>
          </cell>
          <cell r="AG164"/>
          <cell r="AI164">
            <v>126.72</v>
          </cell>
          <cell r="AL164" t="str">
            <v/>
          </cell>
          <cell r="AM164" t="str">
            <v/>
          </cell>
          <cell r="AN164">
            <v>0.3</v>
          </cell>
          <cell r="AO164">
            <v>279.3</v>
          </cell>
          <cell r="AS164" t="str">
            <v>CAISSON PASSAGE DE ROUE CLAPET-MUMK14</v>
          </cell>
        </row>
        <row r="165">
          <cell r="N165" t="str">
            <v>0963 534 016</v>
          </cell>
          <cell r="O165" t="str">
            <v>MUMK16</v>
          </cell>
          <cell r="P165">
            <v>148.69</v>
          </cell>
          <cell r="Q165">
            <v>1</v>
          </cell>
          <cell r="R165">
            <v>12.9</v>
          </cell>
          <cell r="S165">
            <v>148.69</v>
          </cell>
          <cell r="T165">
            <v>449</v>
          </cell>
          <cell r="U165">
            <v>3</v>
          </cell>
          <cell r="V165">
            <v>4</v>
          </cell>
          <cell r="W165" t="str">
            <v>MUMK16</v>
          </cell>
          <cell r="X165" t="e">
            <v>#REF!</v>
          </cell>
          <cell r="Y165">
            <v>314.3</v>
          </cell>
          <cell r="Z165">
            <v>314.3</v>
          </cell>
          <cell r="AA165">
            <v>0.3</v>
          </cell>
          <cell r="AB165">
            <v>0.3</v>
          </cell>
          <cell r="AC165">
            <v>382</v>
          </cell>
          <cell r="AD165">
            <v>1668</v>
          </cell>
          <cell r="AE165">
            <v>430</v>
          </cell>
          <cell r="AF165" t="str">
            <v>MEUBLES</v>
          </cell>
          <cell r="AG165"/>
          <cell r="AI165">
            <v>142.97</v>
          </cell>
          <cell r="AL165" t="str">
            <v/>
          </cell>
          <cell r="AM165" t="str">
            <v/>
          </cell>
          <cell r="AN165">
            <v>0.3</v>
          </cell>
          <cell r="AO165">
            <v>314.3</v>
          </cell>
          <cell r="AS165" t="str">
            <v>CAISSON PASSAGE DE ROUE CLAPET-MUMK16</v>
          </cell>
        </row>
        <row r="166">
          <cell r="N166" t="str">
            <v>0963 534 002</v>
          </cell>
          <cell r="O166" t="str">
            <v>MUMK2</v>
          </cell>
          <cell r="P166">
            <v>117.7</v>
          </cell>
          <cell r="Q166">
            <v>1</v>
          </cell>
          <cell r="R166">
            <v>10.7</v>
          </cell>
          <cell r="S166">
            <v>117.7</v>
          </cell>
          <cell r="T166">
            <v>359</v>
          </cell>
          <cell r="U166">
            <v>3</v>
          </cell>
          <cell r="V166">
            <v>4</v>
          </cell>
          <cell r="W166" t="str">
            <v>MUMK2</v>
          </cell>
          <cell r="X166" t="e">
            <v>#REF!</v>
          </cell>
          <cell r="Y166">
            <v>251.3</v>
          </cell>
          <cell r="Z166">
            <v>251.3</v>
          </cell>
          <cell r="AA166">
            <v>0.3</v>
          </cell>
          <cell r="AB166">
            <v>0.3</v>
          </cell>
          <cell r="AC166">
            <v>452</v>
          </cell>
          <cell r="AD166">
            <v>1112</v>
          </cell>
          <cell r="AE166">
            <v>430</v>
          </cell>
          <cell r="AF166" t="str">
            <v>MEUBLES</v>
          </cell>
          <cell r="AG166"/>
          <cell r="AI166">
            <v>113.17</v>
          </cell>
          <cell r="AL166" t="str">
            <v/>
          </cell>
          <cell r="AM166" t="str">
            <v/>
          </cell>
          <cell r="AN166">
            <v>0.3</v>
          </cell>
          <cell r="AO166">
            <v>251.3</v>
          </cell>
          <cell r="AS166" t="str">
            <v>CAISSON PASSAGE DE ROUE CLAPET-MUMK2</v>
          </cell>
        </row>
        <row r="167">
          <cell r="N167" t="str">
            <v>0963 534 003</v>
          </cell>
          <cell r="O167" t="str">
            <v>MUMK3</v>
          </cell>
          <cell r="P167">
            <v>125.69</v>
          </cell>
          <cell r="Q167">
            <v>1</v>
          </cell>
          <cell r="R167">
            <v>12.2</v>
          </cell>
          <cell r="S167">
            <v>125.69</v>
          </cell>
          <cell r="T167">
            <v>379</v>
          </cell>
          <cell r="U167">
            <v>3</v>
          </cell>
          <cell r="V167">
            <v>4</v>
          </cell>
          <cell r="W167" t="str">
            <v>MUMK3</v>
          </cell>
          <cell r="X167" t="e">
            <v>#REF!</v>
          </cell>
          <cell r="Y167">
            <v>265.3</v>
          </cell>
          <cell r="Z167">
            <v>265.3</v>
          </cell>
          <cell r="AA167">
            <v>0.3</v>
          </cell>
          <cell r="AB167">
            <v>0.3</v>
          </cell>
          <cell r="AC167">
            <v>452</v>
          </cell>
          <cell r="AD167">
            <v>1390</v>
          </cell>
          <cell r="AE167">
            <v>430</v>
          </cell>
          <cell r="AF167" t="str">
            <v>MEUBLES</v>
          </cell>
          <cell r="AG167"/>
          <cell r="AI167">
            <v>120.86</v>
          </cell>
          <cell r="AL167" t="str">
            <v/>
          </cell>
          <cell r="AM167" t="str">
            <v/>
          </cell>
          <cell r="AN167">
            <v>0.3</v>
          </cell>
          <cell r="AO167">
            <v>265.3</v>
          </cell>
          <cell r="AS167" t="str">
            <v>CAISSON PASSAGE DE ROUE CLAPET-MUMK3</v>
          </cell>
        </row>
        <row r="168">
          <cell r="N168" t="str">
            <v>0963 534 031</v>
          </cell>
          <cell r="O168" t="str">
            <v>MUMK31</v>
          </cell>
          <cell r="P168">
            <v>106.67</v>
          </cell>
          <cell r="Q168">
            <v>1</v>
          </cell>
          <cell r="R168">
            <v>7.1</v>
          </cell>
          <cell r="S168">
            <v>106.67</v>
          </cell>
          <cell r="T168">
            <v>329</v>
          </cell>
          <cell r="U168">
            <v>3</v>
          </cell>
          <cell r="V168">
            <v>4</v>
          </cell>
          <cell r="W168" t="str">
            <v>MUMK31</v>
          </cell>
          <cell r="X168" t="e">
            <v>#REF!</v>
          </cell>
          <cell r="Y168">
            <v>230.3</v>
          </cell>
          <cell r="Z168">
            <v>230.3</v>
          </cell>
          <cell r="AA168">
            <v>0.3</v>
          </cell>
          <cell r="AB168">
            <v>0.3</v>
          </cell>
          <cell r="AC168">
            <v>270</v>
          </cell>
          <cell r="AD168">
            <v>834</v>
          </cell>
          <cell r="AE168">
            <v>360</v>
          </cell>
          <cell r="AF168" t="str">
            <v>MEUBLES</v>
          </cell>
          <cell r="AG168"/>
          <cell r="AI168">
            <v>102.57</v>
          </cell>
          <cell r="AL168" t="str">
            <v/>
          </cell>
          <cell r="AM168" t="str">
            <v/>
          </cell>
          <cell r="AN168">
            <v>0.3</v>
          </cell>
          <cell r="AO168">
            <v>230.3</v>
          </cell>
          <cell r="AS168" t="str">
            <v>CAISSON PASSAGE DE ROUE CLAPET-MUMK31</v>
          </cell>
        </row>
        <row r="169">
          <cell r="N169" t="str">
            <v>0963 534 034</v>
          </cell>
          <cell r="O169" t="str">
            <v>MUMK34</v>
          </cell>
          <cell r="P169">
            <v>118.03</v>
          </cell>
          <cell r="Q169">
            <v>1</v>
          </cell>
          <cell r="R169">
            <v>9.1</v>
          </cell>
          <cell r="S169">
            <v>118.03</v>
          </cell>
          <cell r="T169">
            <v>359</v>
          </cell>
          <cell r="U169">
            <v>3</v>
          </cell>
          <cell r="V169">
            <v>4</v>
          </cell>
          <cell r="W169" t="str">
            <v>MUMK34</v>
          </cell>
          <cell r="X169" t="e">
            <v>#REF!</v>
          </cell>
          <cell r="Y169">
            <v>251.3</v>
          </cell>
          <cell r="Z169">
            <v>251.3</v>
          </cell>
          <cell r="AA169">
            <v>0.3</v>
          </cell>
          <cell r="AB169">
            <v>0.3</v>
          </cell>
          <cell r="AC169">
            <v>270</v>
          </cell>
          <cell r="AD169">
            <v>1112</v>
          </cell>
          <cell r="AE169">
            <v>430</v>
          </cell>
          <cell r="AF169" t="str">
            <v>MEUBLES</v>
          </cell>
          <cell r="AG169"/>
          <cell r="AI169">
            <v>113.49</v>
          </cell>
          <cell r="AL169" t="str">
            <v/>
          </cell>
          <cell r="AM169" t="str">
            <v/>
          </cell>
          <cell r="AN169">
            <v>0.3</v>
          </cell>
          <cell r="AO169">
            <v>251.3</v>
          </cell>
          <cell r="AS169" t="str">
            <v>CAISSON PASSAGE DE ROUE CLAPET-MUMK34</v>
          </cell>
        </row>
        <row r="170">
          <cell r="N170" t="str">
            <v>0963 534 036</v>
          </cell>
          <cell r="O170" t="str">
            <v>MUMK36</v>
          </cell>
          <cell r="P170">
            <v>122.41</v>
          </cell>
          <cell r="Q170">
            <v>1</v>
          </cell>
          <cell r="R170">
            <v>9.6</v>
          </cell>
          <cell r="S170">
            <v>122.41</v>
          </cell>
          <cell r="T170">
            <v>369</v>
          </cell>
          <cell r="U170">
            <v>3</v>
          </cell>
          <cell r="V170">
            <v>4</v>
          </cell>
          <cell r="W170" t="str">
            <v>MUMK36</v>
          </cell>
          <cell r="X170" t="e">
            <v>#REF!</v>
          </cell>
          <cell r="Y170">
            <v>258.3</v>
          </cell>
          <cell r="Z170">
            <v>258.3</v>
          </cell>
          <cell r="AA170">
            <v>0.3</v>
          </cell>
          <cell r="AB170">
            <v>0.3</v>
          </cell>
          <cell r="AC170">
            <v>330</v>
          </cell>
          <cell r="AD170">
            <v>1112</v>
          </cell>
          <cell r="AE170">
            <v>430</v>
          </cell>
          <cell r="AF170" t="str">
            <v>MEUBLES</v>
          </cell>
          <cell r="AG170"/>
          <cell r="AI170">
            <v>117.7</v>
          </cell>
          <cell r="AL170" t="str">
            <v/>
          </cell>
          <cell r="AM170" t="str">
            <v/>
          </cell>
          <cell r="AN170">
            <v>0.3</v>
          </cell>
          <cell r="AO170">
            <v>258.3</v>
          </cell>
          <cell r="AS170" t="str">
            <v>CAISSON PASSAGE DE ROUE CLAPET-MUMK36</v>
          </cell>
        </row>
        <row r="171">
          <cell r="N171" t="str">
            <v>0963 534 038</v>
          </cell>
          <cell r="O171" t="str">
            <v>MUMK38</v>
          </cell>
          <cell r="P171">
            <v>136.79</v>
          </cell>
          <cell r="Q171">
            <v>1</v>
          </cell>
          <cell r="R171">
            <v>11.2</v>
          </cell>
          <cell r="S171">
            <v>136.79</v>
          </cell>
          <cell r="T171">
            <v>419</v>
          </cell>
          <cell r="U171">
            <v>3</v>
          </cell>
          <cell r="V171">
            <v>4</v>
          </cell>
          <cell r="W171" t="str">
            <v>MUMK38</v>
          </cell>
          <cell r="X171" t="e">
            <v>#REF!</v>
          </cell>
          <cell r="Y171">
            <v>293.3</v>
          </cell>
          <cell r="Z171">
            <v>293.3</v>
          </cell>
          <cell r="AA171">
            <v>0.3</v>
          </cell>
          <cell r="AB171">
            <v>0.3</v>
          </cell>
          <cell r="AC171">
            <v>330</v>
          </cell>
          <cell r="AD171">
            <v>1390</v>
          </cell>
          <cell r="AE171">
            <v>430</v>
          </cell>
          <cell r="AF171" t="str">
            <v>MEUBLES</v>
          </cell>
          <cell r="AG171"/>
          <cell r="AI171">
            <v>131.53</v>
          </cell>
          <cell r="AL171" t="str">
            <v/>
          </cell>
          <cell r="AM171" t="str">
            <v/>
          </cell>
          <cell r="AN171">
            <v>0.3</v>
          </cell>
          <cell r="AO171">
            <v>293.3</v>
          </cell>
          <cell r="AS171" t="str">
            <v>CAISSON PASSAGE DE ROUE CLAPET-MUMK38</v>
          </cell>
        </row>
        <row r="172">
          <cell r="N172" t="str">
            <v>0963 534 041</v>
          </cell>
          <cell r="O172" t="str">
            <v>MUMK41</v>
          </cell>
          <cell r="P172">
            <v>124.54</v>
          </cell>
          <cell r="Q172">
            <v>1</v>
          </cell>
          <cell r="R172">
            <v>10.4</v>
          </cell>
          <cell r="S172">
            <v>124.54</v>
          </cell>
          <cell r="T172">
            <v>379</v>
          </cell>
          <cell r="U172">
            <v>3</v>
          </cell>
          <cell r="V172">
            <v>4</v>
          </cell>
          <cell r="W172" t="str">
            <v>MUMK41</v>
          </cell>
          <cell r="X172" t="e">
            <v>#REF!</v>
          </cell>
          <cell r="Y172">
            <v>265.3</v>
          </cell>
          <cell r="Z172">
            <v>265.3</v>
          </cell>
          <cell r="AA172">
            <v>0.3</v>
          </cell>
          <cell r="AB172">
            <v>0.3</v>
          </cell>
          <cell r="AC172">
            <v>382</v>
          </cell>
          <cell r="AD172">
            <v>1112</v>
          </cell>
          <cell r="AE172">
            <v>470</v>
          </cell>
          <cell r="AF172" t="str">
            <v>MEUBLES</v>
          </cell>
          <cell r="AG172"/>
          <cell r="AI172">
            <v>119.75</v>
          </cell>
          <cell r="AL172" t="str">
            <v/>
          </cell>
          <cell r="AM172" t="str">
            <v/>
          </cell>
          <cell r="AN172">
            <v>0.3</v>
          </cell>
          <cell r="AO172">
            <v>265.3</v>
          </cell>
          <cell r="AS172" t="str">
            <v>CAISSON PASSAGE DE ROUE CLAPET-MUMK41</v>
          </cell>
        </row>
        <row r="173">
          <cell r="N173" t="str">
            <v>0963 534 043</v>
          </cell>
          <cell r="O173" t="str">
            <v>MUMK43</v>
          </cell>
          <cell r="P173">
            <v>133.1</v>
          </cell>
          <cell r="Q173">
            <v>1</v>
          </cell>
          <cell r="R173">
            <v>12.1</v>
          </cell>
          <cell r="S173">
            <v>133.1</v>
          </cell>
          <cell r="T173">
            <v>399</v>
          </cell>
          <cell r="U173">
            <v>3</v>
          </cell>
          <cell r="V173">
            <v>4</v>
          </cell>
          <cell r="W173" t="str">
            <v>MUMK43</v>
          </cell>
          <cell r="X173" t="e">
            <v>#REF!</v>
          </cell>
          <cell r="Y173">
            <v>279.3</v>
          </cell>
          <cell r="Z173">
            <v>279.3</v>
          </cell>
          <cell r="AA173">
            <v>0.3</v>
          </cell>
          <cell r="AB173">
            <v>0.3</v>
          </cell>
          <cell r="AC173">
            <v>382</v>
          </cell>
          <cell r="AD173">
            <v>1390</v>
          </cell>
          <cell r="AE173">
            <v>470</v>
          </cell>
          <cell r="AF173" t="str">
            <v>MEUBLES</v>
          </cell>
          <cell r="AG173"/>
          <cell r="AI173">
            <v>127.98</v>
          </cell>
          <cell r="AL173" t="str">
            <v/>
          </cell>
          <cell r="AM173" t="str">
            <v/>
          </cell>
          <cell r="AN173">
            <v>0.3</v>
          </cell>
          <cell r="AO173">
            <v>279.3</v>
          </cell>
          <cell r="AS173" t="str">
            <v>CAISSON PASSAGE DE ROUE CLAPET-MUMK43</v>
          </cell>
        </row>
        <row r="174">
          <cell r="N174" t="str">
            <v>0963 534 046</v>
          </cell>
          <cell r="O174" t="str">
            <v>MUMK46</v>
          </cell>
          <cell r="P174">
            <v>156.28</v>
          </cell>
          <cell r="Q174">
            <v>1</v>
          </cell>
          <cell r="R174">
            <v>13.3</v>
          </cell>
          <cell r="S174">
            <v>156.28</v>
          </cell>
          <cell r="T174">
            <v>469</v>
          </cell>
          <cell r="U174">
            <v>3</v>
          </cell>
          <cell r="V174">
            <v>4</v>
          </cell>
          <cell r="W174" t="str">
            <v>MUMK46</v>
          </cell>
          <cell r="X174" t="e">
            <v>#REF!</v>
          </cell>
          <cell r="Y174">
            <v>328.3</v>
          </cell>
          <cell r="Z174">
            <v>328.3</v>
          </cell>
          <cell r="AA174">
            <v>0.3</v>
          </cell>
          <cell r="AB174">
            <v>0.3</v>
          </cell>
          <cell r="AC174">
            <v>382</v>
          </cell>
          <cell r="AD174">
            <v>1668</v>
          </cell>
          <cell r="AE174">
            <v>470</v>
          </cell>
          <cell r="AF174" t="str">
            <v>MEUBLES</v>
          </cell>
          <cell r="AG174"/>
          <cell r="AI174">
            <v>150.27000000000001</v>
          </cell>
          <cell r="AL174" t="str">
            <v/>
          </cell>
          <cell r="AM174" t="str">
            <v/>
          </cell>
          <cell r="AN174">
            <v>0.3</v>
          </cell>
          <cell r="AO174">
            <v>328.3</v>
          </cell>
          <cell r="AS174" t="str">
            <v>CAISSON PASSAGE DE ROUE CLAPET-MUMK46</v>
          </cell>
        </row>
        <row r="175">
          <cell r="N175" t="str">
            <v>0963 534 053</v>
          </cell>
          <cell r="O175" t="str">
            <v>MUMK53</v>
          </cell>
          <cell r="P175">
            <v>116.92</v>
          </cell>
          <cell r="Q175">
            <v>1</v>
          </cell>
          <cell r="R175">
            <v>7.3</v>
          </cell>
          <cell r="S175">
            <v>116.92</v>
          </cell>
          <cell r="T175">
            <v>359</v>
          </cell>
          <cell r="U175">
            <v>3</v>
          </cell>
          <cell r="V175">
            <v>4</v>
          </cell>
          <cell r="W175" t="str">
            <v>MUMK53</v>
          </cell>
          <cell r="X175" t="e">
            <v>#REF!</v>
          </cell>
          <cell r="Y175">
            <v>251.3</v>
          </cell>
          <cell r="Z175">
            <v>251.3</v>
          </cell>
          <cell r="AA175">
            <v>0.3</v>
          </cell>
          <cell r="AB175">
            <v>0.3</v>
          </cell>
          <cell r="AC175">
            <v>382</v>
          </cell>
          <cell r="AD175">
            <v>556</v>
          </cell>
          <cell r="AE175">
            <v>430</v>
          </cell>
          <cell r="AF175" t="str">
            <v>MEUBLES</v>
          </cell>
          <cell r="AG175"/>
          <cell r="AI175">
            <v>112.42</v>
          </cell>
          <cell r="AL175" t="str">
            <v/>
          </cell>
          <cell r="AM175" t="str">
            <v/>
          </cell>
          <cell r="AN175">
            <v>0.3</v>
          </cell>
          <cell r="AO175">
            <v>251.3</v>
          </cell>
          <cell r="AS175" t="str">
            <v>CAISSON PASSAGE DE ROUE CLAPET-MUMK53</v>
          </cell>
        </row>
        <row r="176">
          <cell r="N176" t="str">
            <v>0963 534 006</v>
          </cell>
          <cell r="O176" t="str">
            <v>MUMK6</v>
          </cell>
          <cell r="P176">
            <v>148.36000000000001</v>
          </cell>
          <cell r="Q176">
            <v>1</v>
          </cell>
          <cell r="R176">
            <v>13.5</v>
          </cell>
          <cell r="S176">
            <v>148.36000000000001</v>
          </cell>
          <cell r="T176">
            <v>449</v>
          </cell>
          <cell r="U176">
            <v>3</v>
          </cell>
          <cell r="V176">
            <v>4</v>
          </cell>
          <cell r="W176" t="str">
            <v>MUMK6</v>
          </cell>
          <cell r="X176" t="e">
            <v>#REF!</v>
          </cell>
          <cell r="Y176">
            <v>314.3</v>
          </cell>
          <cell r="Z176">
            <v>314.3</v>
          </cell>
          <cell r="AA176">
            <v>0.3</v>
          </cell>
          <cell r="AB176">
            <v>0.3</v>
          </cell>
          <cell r="AC176">
            <v>452</v>
          </cell>
          <cell r="AD176">
            <v>1668</v>
          </cell>
          <cell r="AE176">
            <v>430</v>
          </cell>
          <cell r="AF176" t="str">
            <v>MEUBLES</v>
          </cell>
          <cell r="AG176"/>
          <cell r="AI176">
            <v>142.65</v>
          </cell>
          <cell r="AL176" t="str">
            <v/>
          </cell>
          <cell r="AM176" t="str">
            <v/>
          </cell>
          <cell r="AN176">
            <v>0.3</v>
          </cell>
          <cell r="AO176">
            <v>314.3</v>
          </cell>
          <cell r="AS176" t="str">
            <v>CAISSON PASSAGE DE ROUE CLAPET-MUMK6</v>
          </cell>
        </row>
        <row r="177">
          <cell r="N177" t="str">
            <v>0963 535 380</v>
          </cell>
          <cell r="O177" t="str">
            <v>MWD380</v>
          </cell>
          <cell r="P177">
            <v>218.86</v>
          </cell>
          <cell r="Q177">
            <v>1</v>
          </cell>
          <cell r="R177">
            <v>26.6</v>
          </cell>
          <cell r="S177">
            <v>218.86</v>
          </cell>
          <cell r="T177">
            <v>669</v>
          </cell>
          <cell r="U177">
            <v>3</v>
          </cell>
          <cell r="V177">
            <v>4</v>
          </cell>
          <cell r="W177" t="str">
            <v>MWD380</v>
          </cell>
          <cell r="X177" t="e">
            <v>#REF!</v>
          </cell>
          <cell r="Y177">
            <v>468.3</v>
          </cell>
          <cell r="Z177">
            <v>468.3</v>
          </cell>
          <cell r="AA177">
            <v>0.3</v>
          </cell>
          <cell r="AB177">
            <v>0.3</v>
          </cell>
          <cell r="AC177">
            <v>382</v>
          </cell>
          <cell r="AD177">
            <v>1112</v>
          </cell>
          <cell r="AE177">
            <v>430</v>
          </cell>
          <cell r="AF177" t="str">
            <v>MEUBLES</v>
          </cell>
          <cell r="AG177"/>
          <cell r="AI177">
            <v>210.44</v>
          </cell>
          <cell r="AL177" t="str">
            <v/>
          </cell>
          <cell r="AM177" t="str">
            <v/>
          </cell>
          <cell r="AN177">
            <v>0.3</v>
          </cell>
          <cell r="AO177">
            <v>468.3</v>
          </cell>
          <cell r="AS177" t="str">
            <v>CAISSON PASSAGE DE ROUE ETABLI EX-MWD380</v>
          </cell>
        </row>
        <row r="178">
          <cell r="N178" t="str">
            <v>0963 535 380</v>
          </cell>
          <cell r="O178" t="str">
            <v>MWD380</v>
          </cell>
          <cell r="P178">
            <v>218.86</v>
          </cell>
          <cell r="Q178">
            <v>1</v>
          </cell>
          <cell r="R178">
            <v>26.6</v>
          </cell>
          <cell r="S178">
            <v>218.86</v>
          </cell>
          <cell r="T178">
            <v>669</v>
          </cell>
          <cell r="U178">
            <v>3</v>
          </cell>
          <cell r="V178">
            <v>4</v>
          </cell>
          <cell r="W178" t="str">
            <v>MWD380L</v>
          </cell>
          <cell r="X178" t="e">
            <v>#REF!</v>
          </cell>
          <cell r="Y178">
            <v>468.3</v>
          </cell>
          <cell r="Z178">
            <v>468.3</v>
          </cell>
          <cell r="AA178">
            <v>0.3</v>
          </cell>
          <cell r="AB178">
            <v>0.3</v>
          </cell>
          <cell r="AC178">
            <v>382</v>
          </cell>
          <cell r="AD178">
            <v>1112</v>
          </cell>
          <cell r="AE178">
            <v>430</v>
          </cell>
          <cell r="AF178" t="str">
            <v>MEUBLES</v>
          </cell>
          <cell r="AG178"/>
          <cell r="AI178">
            <v>210.44</v>
          </cell>
          <cell r="AL178" t="str">
            <v/>
          </cell>
          <cell r="AM178" t="str">
            <v/>
          </cell>
          <cell r="AN178">
            <v>0.3</v>
          </cell>
          <cell r="AO178">
            <v>468.3</v>
          </cell>
          <cell r="AS178" t="str">
            <v>CAISSON PASSAGE DE ROUE ETABLI EX-MWD380</v>
          </cell>
        </row>
        <row r="179">
          <cell r="N179" t="str">
            <v>0963 533 010</v>
          </cell>
          <cell r="O179" t="str">
            <v>MUOB10</v>
          </cell>
          <cell r="P179">
            <v>82.71</v>
          </cell>
          <cell r="Q179">
            <v>1</v>
          </cell>
          <cell r="R179">
            <v>7.4</v>
          </cell>
          <cell r="S179">
            <v>82.71</v>
          </cell>
          <cell r="T179">
            <v>249</v>
          </cell>
          <cell r="U179">
            <v>3</v>
          </cell>
          <cell r="V179">
            <v>4</v>
          </cell>
          <cell r="W179" t="str">
            <v>MUOB10</v>
          </cell>
          <cell r="X179" t="e">
            <v>#REF!</v>
          </cell>
          <cell r="Y179">
            <v>174.3</v>
          </cell>
          <cell r="Z179">
            <v>174.3</v>
          </cell>
          <cell r="AA179">
            <v>0.3</v>
          </cell>
          <cell r="AB179">
            <v>0.3</v>
          </cell>
          <cell r="AC179">
            <v>452</v>
          </cell>
          <cell r="AD179">
            <v>834</v>
          </cell>
          <cell r="AE179">
            <v>430</v>
          </cell>
          <cell r="AF179" t="str">
            <v>MEUBLES</v>
          </cell>
          <cell r="AG179"/>
          <cell r="AI179">
            <v>79.53</v>
          </cell>
          <cell r="AL179" t="str">
            <v/>
          </cell>
          <cell r="AM179" t="str">
            <v/>
          </cell>
          <cell r="AN179">
            <v>0.3</v>
          </cell>
          <cell r="AO179">
            <v>174.3</v>
          </cell>
          <cell r="AS179" t="str">
            <v>CAISSON PASSAGE DE ROUE OUVERT-MUOB10</v>
          </cell>
        </row>
        <row r="180">
          <cell r="N180" t="str">
            <v>0963 533 011</v>
          </cell>
          <cell r="O180" t="str">
            <v>MUOB11</v>
          </cell>
          <cell r="P180">
            <v>78.17</v>
          </cell>
          <cell r="Q180">
            <v>1</v>
          </cell>
          <cell r="R180">
            <v>6.8</v>
          </cell>
          <cell r="S180">
            <v>78.17</v>
          </cell>
          <cell r="T180">
            <v>239</v>
          </cell>
          <cell r="U180">
            <v>3</v>
          </cell>
          <cell r="V180">
            <v>4</v>
          </cell>
          <cell r="W180" t="str">
            <v>MUOB11</v>
          </cell>
          <cell r="X180" t="e">
            <v>#REF!</v>
          </cell>
          <cell r="Y180">
            <v>167.3</v>
          </cell>
          <cell r="Z180">
            <v>167.3</v>
          </cell>
          <cell r="AA180">
            <v>0.3</v>
          </cell>
          <cell r="AB180">
            <v>0.3</v>
          </cell>
          <cell r="AC180">
            <v>382</v>
          </cell>
          <cell r="AD180">
            <v>834</v>
          </cell>
          <cell r="AE180">
            <v>430</v>
          </cell>
          <cell r="AF180" t="str">
            <v>MEUBLES</v>
          </cell>
          <cell r="AG180"/>
          <cell r="AI180">
            <v>75.16</v>
          </cell>
          <cell r="AL180" t="str">
            <v/>
          </cell>
          <cell r="AM180" t="str">
            <v/>
          </cell>
          <cell r="AN180">
            <v>0.3</v>
          </cell>
          <cell r="AO180">
            <v>167.3</v>
          </cell>
          <cell r="AS180" t="str">
            <v>CAISSON PASSAGE DE ROUE OUVERT-MUOB11</v>
          </cell>
        </row>
        <row r="181">
          <cell r="N181" t="str">
            <v>0963 533 021</v>
          </cell>
          <cell r="O181" t="str">
            <v>MUOB21</v>
          </cell>
          <cell r="P181">
            <v>74.34</v>
          </cell>
          <cell r="Q181">
            <v>1</v>
          </cell>
          <cell r="R181">
            <v>7.5</v>
          </cell>
          <cell r="S181">
            <v>74.34</v>
          </cell>
          <cell r="T181">
            <v>229</v>
          </cell>
          <cell r="U181">
            <v>3</v>
          </cell>
          <cell r="V181">
            <v>4</v>
          </cell>
          <cell r="W181" t="str">
            <v>MUOB21</v>
          </cell>
          <cell r="X181" t="e">
            <v>#REF!</v>
          </cell>
          <cell r="Y181">
            <v>160.30000000000001</v>
          </cell>
          <cell r="Z181">
            <v>160.30000000000001</v>
          </cell>
          <cell r="AA181">
            <v>0.3</v>
          </cell>
          <cell r="AB181">
            <v>0.3</v>
          </cell>
          <cell r="AC181">
            <v>382</v>
          </cell>
          <cell r="AD181">
            <v>1112</v>
          </cell>
          <cell r="AE181">
            <v>430</v>
          </cell>
          <cell r="AF181" t="str">
            <v>MEUBLES</v>
          </cell>
          <cell r="AG181"/>
          <cell r="AI181">
            <v>71.48</v>
          </cell>
          <cell r="AL181" t="str">
            <v/>
          </cell>
          <cell r="AM181" t="str">
            <v/>
          </cell>
          <cell r="AN181">
            <v>0.3</v>
          </cell>
          <cell r="AO181">
            <v>160.30000000000001</v>
          </cell>
          <cell r="AS181" t="str">
            <v>CAISSON PASSAGE DE ROUE OUVERT-MUOB21</v>
          </cell>
        </row>
        <row r="182">
          <cell r="N182" t="str">
            <v>0963 533 022</v>
          </cell>
          <cell r="O182" t="str">
            <v>MUOB22</v>
          </cell>
          <cell r="P182">
            <v>77.67</v>
          </cell>
          <cell r="Q182">
            <v>1</v>
          </cell>
          <cell r="R182">
            <v>8.1</v>
          </cell>
          <cell r="S182">
            <v>77.67</v>
          </cell>
          <cell r="T182">
            <v>239</v>
          </cell>
          <cell r="U182">
            <v>3</v>
          </cell>
          <cell r="V182">
            <v>4</v>
          </cell>
          <cell r="W182" t="str">
            <v>MUOB22</v>
          </cell>
          <cell r="X182" t="e">
            <v>#REF!</v>
          </cell>
          <cell r="Y182">
            <v>167.3</v>
          </cell>
          <cell r="Z182">
            <v>167.3</v>
          </cell>
          <cell r="AA182">
            <v>0.3</v>
          </cell>
          <cell r="AB182">
            <v>0.3</v>
          </cell>
          <cell r="AC182">
            <v>452</v>
          </cell>
          <cell r="AD182">
            <v>1112</v>
          </cell>
          <cell r="AE182">
            <v>430</v>
          </cell>
          <cell r="AF182" t="str">
            <v>MEUBLES</v>
          </cell>
          <cell r="AG182"/>
          <cell r="AI182">
            <v>74.680000000000007</v>
          </cell>
          <cell r="AL182" t="str">
            <v/>
          </cell>
          <cell r="AM182" t="str">
            <v/>
          </cell>
          <cell r="AN182">
            <v>0.3</v>
          </cell>
          <cell r="AO182">
            <v>167.3</v>
          </cell>
          <cell r="AS182" t="str">
            <v>CAISSON PASSAGE DE ROUE OUVERT-MUOB22</v>
          </cell>
        </row>
        <row r="183">
          <cell r="N183" t="str">
            <v>0963 533 031</v>
          </cell>
          <cell r="O183" t="str">
            <v>MUOB31</v>
          </cell>
          <cell r="P183">
            <v>86.88</v>
          </cell>
          <cell r="Q183">
            <v>1</v>
          </cell>
          <cell r="R183">
            <v>8.5</v>
          </cell>
          <cell r="S183">
            <v>86.88</v>
          </cell>
          <cell r="T183">
            <v>269</v>
          </cell>
          <cell r="U183">
            <v>3</v>
          </cell>
          <cell r="V183">
            <v>4</v>
          </cell>
          <cell r="W183" t="str">
            <v>MUOB31</v>
          </cell>
          <cell r="X183" t="e">
            <v>#REF!</v>
          </cell>
          <cell r="Y183">
            <v>188.3</v>
          </cell>
          <cell r="Z183">
            <v>188.3</v>
          </cell>
          <cell r="AA183">
            <v>0.3</v>
          </cell>
          <cell r="AB183">
            <v>0.3</v>
          </cell>
          <cell r="AC183">
            <v>382</v>
          </cell>
          <cell r="AD183">
            <v>1390</v>
          </cell>
          <cell r="AE183">
            <v>430</v>
          </cell>
          <cell r="AF183" t="str">
            <v>MEUBLES</v>
          </cell>
          <cell r="AG183"/>
          <cell r="AI183">
            <v>83.54</v>
          </cell>
          <cell r="AL183" t="str">
            <v/>
          </cell>
          <cell r="AM183" t="str">
            <v/>
          </cell>
          <cell r="AN183">
            <v>0.3</v>
          </cell>
          <cell r="AO183">
            <v>188.3</v>
          </cell>
          <cell r="AS183" t="str">
            <v>CAISSON PASSAGE DE ROUE OUVERT-MUOB31</v>
          </cell>
        </row>
        <row r="184">
          <cell r="N184" t="str">
            <v>0963 533 032</v>
          </cell>
          <cell r="O184" t="str">
            <v>MUOB32</v>
          </cell>
          <cell r="P184">
            <v>90.88</v>
          </cell>
          <cell r="Q184">
            <v>1</v>
          </cell>
          <cell r="R184">
            <v>9.1</v>
          </cell>
          <cell r="S184">
            <v>90.88</v>
          </cell>
          <cell r="T184">
            <v>279</v>
          </cell>
          <cell r="U184">
            <v>3</v>
          </cell>
          <cell r="V184">
            <v>4</v>
          </cell>
          <cell r="W184" t="str">
            <v>MUOB32</v>
          </cell>
          <cell r="X184" t="e">
            <v>#REF!</v>
          </cell>
          <cell r="Y184">
            <v>195.3</v>
          </cell>
          <cell r="Z184">
            <v>195.3</v>
          </cell>
          <cell r="AA184">
            <v>0.3</v>
          </cell>
          <cell r="AB184">
            <v>0.3</v>
          </cell>
          <cell r="AC184">
            <v>452</v>
          </cell>
          <cell r="AD184">
            <v>1390</v>
          </cell>
          <cell r="AE184">
            <v>430</v>
          </cell>
          <cell r="AF184" t="str">
            <v>MEUBLES</v>
          </cell>
          <cell r="AG184"/>
          <cell r="AI184">
            <v>87.38</v>
          </cell>
          <cell r="AL184" t="str">
            <v/>
          </cell>
          <cell r="AM184" t="str">
            <v/>
          </cell>
          <cell r="AN184">
            <v>0.3</v>
          </cell>
          <cell r="AO184">
            <v>195.3</v>
          </cell>
          <cell r="AS184" t="str">
            <v>CAISSON PASSAGE DE ROUE OUVERT-MUOB32</v>
          </cell>
        </row>
        <row r="185">
          <cell r="N185" t="str">
            <v>0963 533 041</v>
          </cell>
          <cell r="O185" t="str">
            <v>MUOB41</v>
          </cell>
          <cell r="P185">
            <v>87.74</v>
          </cell>
          <cell r="Q185">
            <v>1</v>
          </cell>
          <cell r="R185">
            <v>9.1999999999999993</v>
          </cell>
          <cell r="S185">
            <v>87.74</v>
          </cell>
          <cell r="T185">
            <v>269</v>
          </cell>
          <cell r="U185">
            <v>3</v>
          </cell>
          <cell r="V185">
            <v>4</v>
          </cell>
          <cell r="W185" t="str">
            <v>MUOB41</v>
          </cell>
          <cell r="X185" t="e">
            <v>#REF!</v>
          </cell>
          <cell r="Y185">
            <v>188.3</v>
          </cell>
          <cell r="Z185">
            <v>188.3</v>
          </cell>
          <cell r="AA185">
            <v>0.3</v>
          </cell>
          <cell r="AB185">
            <v>0.3</v>
          </cell>
          <cell r="AC185">
            <v>382</v>
          </cell>
          <cell r="AD185">
            <v>1668</v>
          </cell>
          <cell r="AE185">
            <v>430</v>
          </cell>
          <cell r="AF185" t="str">
            <v>MEUBLES</v>
          </cell>
          <cell r="AG185"/>
          <cell r="AI185">
            <v>84.37</v>
          </cell>
          <cell r="AL185" t="str">
            <v/>
          </cell>
          <cell r="AM185" t="str">
            <v/>
          </cell>
          <cell r="AN185">
            <v>0.3</v>
          </cell>
          <cell r="AO185">
            <v>188.3</v>
          </cell>
          <cell r="AS185" t="str">
            <v>CAISSON PASSAGE DE ROUE OUVERT-MUOB41</v>
          </cell>
        </row>
        <row r="186">
          <cell r="N186" t="str">
            <v>0963 533 042</v>
          </cell>
          <cell r="O186" t="str">
            <v>MUOB42</v>
          </cell>
          <cell r="P186">
            <v>90.88</v>
          </cell>
          <cell r="Q186">
            <v>1</v>
          </cell>
          <cell r="R186">
            <v>9.8000000000000007</v>
          </cell>
          <cell r="S186">
            <v>90.88</v>
          </cell>
          <cell r="T186">
            <v>279</v>
          </cell>
          <cell r="U186">
            <v>3</v>
          </cell>
          <cell r="V186">
            <v>4</v>
          </cell>
          <cell r="W186" t="str">
            <v>MUOB42</v>
          </cell>
          <cell r="X186" t="e">
            <v>#REF!</v>
          </cell>
          <cell r="Y186">
            <v>195.3</v>
          </cell>
          <cell r="Z186">
            <v>195.3</v>
          </cell>
          <cell r="AA186">
            <v>0.3</v>
          </cell>
          <cell r="AB186">
            <v>0.3</v>
          </cell>
          <cell r="AC186">
            <v>452</v>
          </cell>
          <cell r="AD186">
            <v>1668</v>
          </cell>
          <cell r="AE186">
            <v>430</v>
          </cell>
          <cell r="AF186" t="str">
            <v>MEUBLES</v>
          </cell>
          <cell r="AG186"/>
          <cell r="AI186">
            <v>87.38</v>
          </cell>
          <cell r="AL186" t="str">
            <v/>
          </cell>
          <cell r="AM186" t="str">
            <v/>
          </cell>
          <cell r="AN186">
            <v>0.3</v>
          </cell>
          <cell r="AO186">
            <v>195.3</v>
          </cell>
          <cell r="AS186" t="str">
            <v>CAISSON PASSAGE DE ROUE OUVERT-MUOB42</v>
          </cell>
        </row>
        <row r="187">
          <cell r="N187" t="str">
            <v>0963 533 043</v>
          </cell>
          <cell r="O187" t="str">
            <v>MUOB43</v>
          </cell>
          <cell r="P187">
            <v>92.28</v>
          </cell>
          <cell r="Q187">
            <v>1</v>
          </cell>
          <cell r="R187">
            <v>8.8000000000000007</v>
          </cell>
          <cell r="S187">
            <v>92.28</v>
          </cell>
          <cell r="T187">
            <v>279</v>
          </cell>
          <cell r="U187">
            <v>3</v>
          </cell>
          <cell r="V187">
            <v>4</v>
          </cell>
          <cell r="W187" t="str">
            <v>MUOB43</v>
          </cell>
          <cell r="X187" t="e">
            <v>#REF!</v>
          </cell>
          <cell r="Y187">
            <v>195.3</v>
          </cell>
          <cell r="Z187">
            <v>195.3</v>
          </cell>
          <cell r="AA187">
            <v>0.3</v>
          </cell>
          <cell r="AB187">
            <v>0.3</v>
          </cell>
          <cell r="AC187">
            <v>382</v>
          </cell>
          <cell r="AD187">
            <v>1112</v>
          </cell>
          <cell r="AE187">
            <v>570</v>
          </cell>
          <cell r="AF187" t="str">
            <v>MEUBLES</v>
          </cell>
          <cell r="AG187"/>
          <cell r="AI187">
            <v>88.73</v>
          </cell>
          <cell r="AL187" t="str">
            <v/>
          </cell>
          <cell r="AM187" t="str">
            <v/>
          </cell>
          <cell r="AN187">
            <v>0.3</v>
          </cell>
          <cell r="AO187">
            <v>195.3</v>
          </cell>
          <cell r="AS187" t="str">
            <v>CAISSON PASSAGE DE ROUE OUVERT-MUOB43</v>
          </cell>
        </row>
        <row r="188">
          <cell r="N188" t="str">
            <v>0963 533 044</v>
          </cell>
          <cell r="O188" t="str">
            <v>MUOB44</v>
          </cell>
          <cell r="P188">
            <v>92.28</v>
          </cell>
          <cell r="Q188">
            <v>1</v>
          </cell>
          <cell r="R188">
            <v>8.5</v>
          </cell>
          <cell r="S188">
            <v>92.28</v>
          </cell>
          <cell r="T188">
            <v>279</v>
          </cell>
          <cell r="U188">
            <v>3</v>
          </cell>
          <cell r="V188">
            <v>4</v>
          </cell>
          <cell r="W188" t="str">
            <v>MUOB44</v>
          </cell>
          <cell r="X188" t="e">
            <v>#REF!</v>
          </cell>
          <cell r="Y188">
            <v>195.3</v>
          </cell>
          <cell r="Z188">
            <v>195.3</v>
          </cell>
          <cell r="AA188">
            <v>0.3</v>
          </cell>
          <cell r="AB188">
            <v>0.3</v>
          </cell>
          <cell r="AC188">
            <v>382</v>
          </cell>
          <cell r="AD188">
            <v>1112</v>
          </cell>
          <cell r="AE188">
            <v>540</v>
          </cell>
          <cell r="AF188" t="str">
            <v>MEUBLES</v>
          </cell>
          <cell r="AG188"/>
          <cell r="AI188">
            <v>88.73</v>
          </cell>
          <cell r="AL188" t="str">
            <v/>
          </cell>
          <cell r="AM188" t="str">
            <v/>
          </cell>
          <cell r="AN188">
            <v>0.3</v>
          </cell>
          <cell r="AO188">
            <v>195.3</v>
          </cell>
          <cell r="AS188" t="str">
            <v>CAISSON PASSAGE DE ROUE OUVERT-MUOB44</v>
          </cell>
        </row>
        <row r="189">
          <cell r="N189" t="str">
            <v>0963 533 045</v>
          </cell>
          <cell r="O189" t="str">
            <v>MUOB45</v>
          </cell>
          <cell r="P189">
            <v>160.22</v>
          </cell>
          <cell r="Q189">
            <v>1</v>
          </cell>
          <cell r="R189">
            <v>10.1</v>
          </cell>
          <cell r="S189">
            <v>160.22</v>
          </cell>
          <cell r="T189">
            <v>499</v>
          </cell>
          <cell r="U189">
            <v>3</v>
          </cell>
          <cell r="V189">
            <v>4</v>
          </cell>
          <cell r="W189" t="str">
            <v>MUOB45</v>
          </cell>
          <cell r="X189" t="e">
            <v>#REF!</v>
          </cell>
          <cell r="Y189">
            <v>349.3</v>
          </cell>
          <cell r="Z189">
            <v>349.3</v>
          </cell>
          <cell r="AA189">
            <v>0.3</v>
          </cell>
          <cell r="AB189">
            <v>0.3</v>
          </cell>
          <cell r="AC189">
            <v>382</v>
          </cell>
          <cell r="AD189">
            <v>1112</v>
          </cell>
          <cell r="AE189">
            <v>430</v>
          </cell>
          <cell r="AF189" t="str">
            <v>MEUBLES</v>
          </cell>
          <cell r="AG189"/>
          <cell r="AI189">
            <v>154.06</v>
          </cell>
          <cell r="AL189" t="str">
            <v/>
          </cell>
          <cell r="AM189" t="str">
            <v/>
          </cell>
          <cell r="AN189">
            <v>0.3</v>
          </cell>
          <cell r="AO189">
            <v>349.3</v>
          </cell>
          <cell r="AS189" t="str">
            <v>CAISSON PASSAGE DE ROUE OUVERT-MUOB45</v>
          </cell>
        </row>
        <row r="190">
          <cell r="N190" t="str">
            <v>0963 533 047</v>
          </cell>
          <cell r="O190" t="str">
            <v>MUOB47</v>
          </cell>
          <cell r="P190">
            <v>159.41999999999999</v>
          </cell>
          <cell r="Q190">
            <v>1</v>
          </cell>
          <cell r="R190">
            <v>9.4</v>
          </cell>
          <cell r="S190">
            <v>159.41999999999999</v>
          </cell>
          <cell r="T190">
            <v>479</v>
          </cell>
          <cell r="U190">
            <v>3</v>
          </cell>
          <cell r="V190">
            <v>4</v>
          </cell>
          <cell r="W190" t="str">
            <v>MUOB47</v>
          </cell>
          <cell r="X190" t="e">
            <v>#REF!</v>
          </cell>
          <cell r="Y190">
            <v>335.3</v>
          </cell>
          <cell r="Z190">
            <v>335.3</v>
          </cell>
          <cell r="AA190">
            <v>0.3</v>
          </cell>
          <cell r="AB190">
            <v>0.3</v>
          </cell>
          <cell r="AC190">
            <v>382</v>
          </cell>
          <cell r="AD190">
            <v>834</v>
          </cell>
          <cell r="AE190">
            <v>430</v>
          </cell>
          <cell r="AF190" t="str">
            <v>MEUBLES</v>
          </cell>
          <cell r="AG190"/>
          <cell r="AI190">
            <v>153.29</v>
          </cell>
          <cell r="AL190" t="str">
            <v/>
          </cell>
          <cell r="AM190" t="str">
            <v/>
          </cell>
          <cell r="AN190">
            <v>0.3</v>
          </cell>
          <cell r="AO190">
            <v>335.3</v>
          </cell>
          <cell r="AS190" t="str">
            <v>CAISSON PASSAGE DE ROUE OUVERT-MUOB47</v>
          </cell>
        </row>
        <row r="191">
          <cell r="N191" t="str">
            <v>0963 533 048</v>
          </cell>
          <cell r="O191" t="str">
            <v>MUOB48</v>
          </cell>
          <cell r="P191">
            <v>86.5</v>
          </cell>
          <cell r="Q191">
            <v>1</v>
          </cell>
          <cell r="R191">
            <v>7.8</v>
          </cell>
          <cell r="S191">
            <v>86.5</v>
          </cell>
          <cell r="T191">
            <v>269</v>
          </cell>
          <cell r="U191">
            <v>3</v>
          </cell>
          <cell r="V191">
            <v>4</v>
          </cell>
          <cell r="W191" t="str">
            <v>MUOB48</v>
          </cell>
          <cell r="X191" t="e">
            <v>#REF!</v>
          </cell>
          <cell r="Y191">
            <v>188.3</v>
          </cell>
          <cell r="Z191">
            <v>188.3</v>
          </cell>
          <cell r="AA191">
            <v>0.3</v>
          </cell>
          <cell r="AB191">
            <v>0.3</v>
          </cell>
          <cell r="AC191">
            <v>382</v>
          </cell>
          <cell r="AD191">
            <v>834</v>
          </cell>
          <cell r="AE191">
            <v>540</v>
          </cell>
          <cell r="AF191" t="str">
            <v>MEUBLES</v>
          </cell>
          <cell r="AG191"/>
          <cell r="AI191">
            <v>83.17</v>
          </cell>
          <cell r="AL191" t="str">
            <v/>
          </cell>
          <cell r="AM191" t="str">
            <v/>
          </cell>
          <cell r="AN191">
            <v>0.3</v>
          </cell>
          <cell r="AO191">
            <v>188.3</v>
          </cell>
          <cell r="AS191" t="str">
            <v>CAISSON PASSAGE DE ROUE OUVERT-MUOB48</v>
          </cell>
        </row>
        <row r="192">
          <cell r="N192" t="str">
            <v>0963 533 049</v>
          </cell>
          <cell r="O192" t="str">
            <v>MUOB49</v>
          </cell>
          <cell r="P192">
            <v>84.23</v>
          </cell>
          <cell r="Q192">
            <v>1</v>
          </cell>
          <cell r="R192">
            <v>7.2</v>
          </cell>
          <cell r="S192">
            <v>84.23</v>
          </cell>
          <cell r="T192">
            <v>259</v>
          </cell>
          <cell r="U192">
            <v>3</v>
          </cell>
          <cell r="V192">
            <v>4</v>
          </cell>
          <cell r="W192" t="str">
            <v>MUOB49</v>
          </cell>
          <cell r="X192" t="e">
            <v>#REF!</v>
          </cell>
          <cell r="Y192">
            <v>181.3</v>
          </cell>
          <cell r="Z192">
            <v>181.3</v>
          </cell>
          <cell r="AA192">
            <v>0.3</v>
          </cell>
          <cell r="AB192">
            <v>0.3</v>
          </cell>
          <cell r="AC192">
            <v>382</v>
          </cell>
          <cell r="AD192">
            <v>834</v>
          </cell>
          <cell r="AE192">
            <v>470</v>
          </cell>
          <cell r="AF192" t="str">
            <v>MEUBLES</v>
          </cell>
          <cell r="AG192"/>
          <cell r="AI192">
            <v>80.989999999999995</v>
          </cell>
          <cell r="AL192" t="str">
            <v/>
          </cell>
          <cell r="AM192" t="str">
            <v/>
          </cell>
          <cell r="AN192">
            <v>0.3</v>
          </cell>
          <cell r="AO192">
            <v>181.3</v>
          </cell>
          <cell r="AS192" t="str">
            <v>CAISSON PASSAGE DE ROUE OUVERT-MUOB49</v>
          </cell>
        </row>
        <row r="193">
          <cell r="N193" t="str">
            <v>0963 533 050</v>
          </cell>
          <cell r="O193" t="str">
            <v>MUOB50</v>
          </cell>
          <cell r="P193">
            <v>86.34</v>
          </cell>
          <cell r="Q193">
            <v>1</v>
          </cell>
          <cell r="R193">
            <v>7.9</v>
          </cell>
          <cell r="S193">
            <v>86.34</v>
          </cell>
          <cell r="T193">
            <v>269</v>
          </cell>
          <cell r="U193">
            <v>3</v>
          </cell>
          <cell r="V193">
            <v>4</v>
          </cell>
          <cell r="W193" t="str">
            <v>MUOB50</v>
          </cell>
          <cell r="X193" t="e">
            <v>#REF!</v>
          </cell>
          <cell r="Y193">
            <v>188.3</v>
          </cell>
          <cell r="Z193">
            <v>188.3</v>
          </cell>
          <cell r="AA193">
            <v>0.3</v>
          </cell>
          <cell r="AB193">
            <v>0.3</v>
          </cell>
          <cell r="AC193">
            <v>382</v>
          </cell>
          <cell r="AD193">
            <v>1112</v>
          </cell>
          <cell r="AE193">
            <v>470</v>
          </cell>
          <cell r="AF193" t="str">
            <v>MEUBLES</v>
          </cell>
          <cell r="AG193"/>
          <cell r="AI193">
            <v>83.02</v>
          </cell>
          <cell r="AL193" t="str">
            <v/>
          </cell>
          <cell r="AM193" t="str">
            <v/>
          </cell>
          <cell r="AN193">
            <v>0.3</v>
          </cell>
          <cell r="AO193">
            <v>188.3</v>
          </cell>
          <cell r="AS193" t="str">
            <v>CAISSON PASSAGE DE ROUE OUVERT-MUOB50</v>
          </cell>
        </row>
        <row r="194">
          <cell r="N194" t="str">
            <v>0963 533 051</v>
          </cell>
          <cell r="O194" t="str">
            <v>MUOB51</v>
          </cell>
          <cell r="P194">
            <v>105.02</v>
          </cell>
          <cell r="Q194">
            <v>1</v>
          </cell>
          <cell r="R194">
            <v>9.6999999999999993</v>
          </cell>
          <cell r="S194">
            <v>105.02</v>
          </cell>
          <cell r="T194">
            <v>319</v>
          </cell>
          <cell r="U194">
            <v>3</v>
          </cell>
          <cell r="V194">
            <v>4</v>
          </cell>
          <cell r="W194" t="str">
            <v>MUOB51</v>
          </cell>
          <cell r="X194" t="e">
            <v>#REF!</v>
          </cell>
          <cell r="Y194">
            <v>223.3</v>
          </cell>
          <cell r="Z194">
            <v>223.3</v>
          </cell>
          <cell r="AA194">
            <v>0.3</v>
          </cell>
          <cell r="AB194">
            <v>0.3</v>
          </cell>
          <cell r="AC194">
            <v>382</v>
          </cell>
          <cell r="AD194">
            <v>1390</v>
          </cell>
          <cell r="AE194">
            <v>540</v>
          </cell>
          <cell r="AF194" t="str">
            <v>MEUBLES</v>
          </cell>
          <cell r="AG194"/>
          <cell r="AI194">
            <v>100.98</v>
          </cell>
          <cell r="AL194" t="str">
            <v/>
          </cell>
          <cell r="AM194" t="str">
            <v/>
          </cell>
          <cell r="AN194">
            <v>0.3</v>
          </cell>
          <cell r="AO194">
            <v>223.3</v>
          </cell>
          <cell r="AS194" t="str">
            <v>CAISSON PASSAGE DE ROUE OUVERT-MUOB51</v>
          </cell>
        </row>
        <row r="195">
          <cell r="N195" t="str">
            <v>0963 533 052</v>
          </cell>
          <cell r="O195" t="str">
            <v>MUOB52</v>
          </cell>
          <cell r="P195">
            <v>109.41</v>
          </cell>
          <cell r="Q195">
            <v>1</v>
          </cell>
          <cell r="R195">
            <v>10.3</v>
          </cell>
          <cell r="S195">
            <v>109.41</v>
          </cell>
          <cell r="T195">
            <v>329</v>
          </cell>
          <cell r="U195">
            <v>3</v>
          </cell>
          <cell r="V195">
            <v>4</v>
          </cell>
          <cell r="W195" t="str">
            <v>MUOB52</v>
          </cell>
          <cell r="X195" t="e">
            <v>#REF!</v>
          </cell>
          <cell r="Y195">
            <v>230.3</v>
          </cell>
          <cell r="Z195">
            <v>230.3</v>
          </cell>
          <cell r="AA195">
            <v>0.3</v>
          </cell>
          <cell r="AB195">
            <v>0.3</v>
          </cell>
          <cell r="AC195">
            <v>382</v>
          </cell>
          <cell r="AD195">
            <v>1668</v>
          </cell>
          <cell r="AE195">
            <v>540</v>
          </cell>
          <cell r="AF195" t="str">
            <v>MEUBLES</v>
          </cell>
          <cell r="AG195"/>
          <cell r="AI195">
            <v>105.2</v>
          </cell>
          <cell r="AL195" t="str">
            <v/>
          </cell>
          <cell r="AM195" t="str">
            <v/>
          </cell>
          <cell r="AN195">
            <v>0.3</v>
          </cell>
          <cell r="AO195">
            <v>230.3</v>
          </cell>
          <cell r="AS195" t="str">
            <v>CAISSON PASSAGE DE ROUE OUVERT-MUOB52</v>
          </cell>
        </row>
        <row r="196">
          <cell r="N196" t="str">
            <v>0963 533 053</v>
          </cell>
          <cell r="O196" t="str">
            <v>MUOB53</v>
          </cell>
          <cell r="P196">
            <v>108.49</v>
          </cell>
          <cell r="Q196">
            <v>1</v>
          </cell>
          <cell r="R196">
            <v>10.7</v>
          </cell>
          <cell r="S196">
            <v>108.49</v>
          </cell>
          <cell r="T196">
            <v>329</v>
          </cell>
          <cell r="U196">
            <v>3</v>
          </cell>
          <cell r="V196">
            <v>4</v>
          </cell>
          <cell r="W196" t="str">
            <v>MUOB53</v>
          </cell>
          <cell r="X196" t="e">
            <v>#REF!</v>
          </cell>
          <cell r="Y196">
            <v>230.3</v>
          </cell>
          <cell r="Z196">
            <v>230.3</v>
          </cell>
          <cell r="AA196">
            <v>0.3</v>
          </cell>
          <cell r="AB196">
            <v>0.3</v>
          </cell>
          <cell r="AC196">
            <v>452</v>
          </cell>
          <cell r="AD196">
            <v>1112</v>
          </cell>
          <cell r="AE196">
            <v>680</v>
          </cell>
          <cell r="AF196" t="str">
            <v>MEUBLES</v>
          </cell>
          <cell r="AG196"/>
          <cell r="AI196">
            <v>104.32</v>
          </cell>
          <cell r="AL196" t="str">
            <v/>
          </cell>
          <cell r="AM196" t="str">
            <v/>
          </cell>
          <cell r="AN196">
            <v>0.3</v>
          </cell>
          <cell r="AO196">
            <v>230.3</v>
          </cell>
          <cell r="AS196" t="str">
            <v>CAISSON PASSAGE DE ROUE OUVERT-MUOB53</v>
          </cell>
        </row>
        <row r="197">
          <cell r="N197" t="str">
            <v>0963 533 012</v>
          </cell>
          <cell r="O197" t="str">
            <v>MUOB54</v>
          </cell>
          <cell r="P197">
            <v>81.2</v>
          </cell>
          <cell r="Q197">
            <v>1</v>
          </cell>
          <cell r="R197">
            <v>5.7</v>
          </cell>
          <cell r="S197">
            <v>81.2</v>
          </cell>
          <cell r="T197">
            <v>249</v>
          </cell>
          <cell r="U197">
            <v>3</v>
          </cell>
          <cell r="V197">
            <v>4</v>
          </cell>
          <cell r="W197" t="str">
            <v>MUOB54</v>
          </cell>
          <cell r="X197" t="e">
            <v>#REF!</v>
          </cell>
          <cell r="Y197">
            <v>174.3</v>
          </cell>
          <cell r="Z197">
            <v>174.3</v>
          </cell>
          <cell r="AA197">
            <v>0.3</v>
          </cell>
          <cell r="AB197">
            <v>0.3</v>
          </cell>
          <cell r="AC197">
            <v>330</v>
          </cell>
          <cell r="AD197">
            <v>834</v>
          </cell>
          <cell r="AE197">
            <v>430</v>
          </cell>
          <cell r="AF197" t="str">
            <v>MEUBLES</v>
          </cell>
          <cell r="AG197"/>
          <cell r="AI197">
            <v>78.08</v>
          </cell>
          <cell r="AL197" t="str">
            <v/>
          </cell>
          <cell r="AM197" t="str">
            <v/>
          </cell>
          <cell r="AN197">
            <v>0.3</v>
          </cell>
          <cell r="AO197">
            <v>174.3</v>
          </cell>
          <cell r="AS197" t="str">
            <v>CAISSON PASSAGE DE ROUE OUVERT-MUOB54</v>
          </cell>
        </row>
        <row r="198">
          <cell r="N198" t="str">
            <v>0963 532 011</v>
          </cell>
          <cell r="O198" t="str">
            <v>MUOK11</v>
          </cell>
          <cell r="P198">
            <v>70.87</v>
          </cell>
          <cell r="Q198">
            <v>1</v>
          </cell>
          <cell r="R198">
            <v>9.4</v>
          </cell>
          <cell r="S198">
            <v>70.87</v>
          </cell>
          <cell r="T198">
            <v>219</v>
          </cell>
          <cell r="U198">
            <v>3</v>
          </cell>
          <cell r="V198">
            <v>4</v>
          </cell>
          <cell r="W198" t="str">
            <v>MUOK11</v>
          </cell>
          <cell r="X198" t="e">
            <v>#REF!</v>
          </cell>
          <cell r="Y198">
            <v>153.30000000000001</v>
          </cell>
          <cell r="Z198">
            <v>153.30000000000001</v>
          </cell>
          <cell r="AA198">
            <v>0.3</v>
          </cell>
          <cell r="AB198">
            <v>0.3</v>
          </cell>
          <cell r="AC198">
            <v>382</v>
          </cell>
          <cell r="AD198">
            <v>1112</v>
          </cell>
          <cell r="AE198">
            <v>430</v>
          </cell>
          <cell r="AF198" t="str">
            <v>MEUBLES</v>
          </cell>
          <cell r="AG198"/>
          <cell r="AI198">
            <v>68.14</v>
          </cell>
          <cell r="AL198" t="str">
            <v/>
          </cell>
          <cell r="AM198" t="str">
            <v/>
          </cell>
          <cell r="AN198">
            <v>0.3</v>
          </cell>
          <cell r="AO198">
            <v>153.30000000000001</v>
          </cell>
          <cell r="AS198" t="str">
            <v>CAISSON PASSAGE DE ROUE PLAQUE-MUOK11</v>
          </cell>
        </row>
        <row r="199">
          <cell r="N199" t="str">
            <v>0963 532 111</v>
          </cell>
          <cell r="O199" t="str">
            <v>MUOK11L</v>
          </cell>
          <cell r="P199">
            <v>83.26</v>
          </cell>
          <cell r="Q199">
            <v>1</v>
          </cell>
          <cell r="R199">
            <v>9.3000000000000007</v>
          </cell>
          <cell r="S199">
            <v>83.26</v>
          </cell>
          <cell r="T199">
            <v>259</v>
          </cell>
          <cell r="U199">
            <v>3</v>
          </cell>
          <cell r="V199">
            <v>4</v>
          </cell>
          <cell r="W199" t="str">
            <v>MUOK11L</v>
          </cell>
          <cell r="X199" t="e">
            <v>#REF!</v>
          </cell>
          <cell r="Y199">
            <v>181.3</v>
          </cell>
          <cell r="Z199">
            <v>181.3</v>
          </cell>
          <cell r="AA199">
            <v>0.3</v>
          </cell>
          <cell r="AB199">
            <v>0.3</v>
          </cell>
          <cell r="AC199">
            <v>382</v>
          </cell>
          <cell r="AD199">
            <v>1112</v>
          </cell>
          <cell r="AE199">
            <v>430</v>
          </cell>
          <cell r="AF199" t="str">
            <v>MEUBLES</v>
          </cell>
          <cell r="AG199"/>
          <cell r="AI199">
            <v>80.06</v>
          </cell>
          <cell r="AL199" t="str">
            <v/>
          </cell>
          <cell r="AM199" t="str">
            <v/>
          </cell>
          <cell r="AN199">
            <v>0.3</v>
          </cell>
          <cell r="AO199">
            <v>181.3</v>
          </cell>
          <cell r="AS199" t="str">
            <v>CAISSON PASSAGE DE ROUE PLAQUE-MUOK11L</v>
          </cell>
        </row>
        <row r="200">
          <cell r="N200" t="str">
            <v>0963 532 012</v>
          </cell>
          <cell r="O200" t="str">
            <v>MUOK12</v>
          </cell>
          <cell r="P200">
            <v>72.59</v>
          </cell>
          <cell r="Q200">
            <v>1</v>
          </cell>
          <cell r="R200">
            <v>7.4</v>
          </cell>
          <cell r="S200">
            <v>72.59</v>
          </cell>
          <cell r="T200">
            <v>219</v>
          </cell>
          <cell r="U200">
            <v>3</v>
          </cell>
          <cell r="V200">
            <v>4</v>
          </cell>
          <cell r="W200" t="str">
            <v>MUOK12</v>
          </cell>
          <cell r="X200" t="e">
            <v>#REF!</v>
          </cell>
          <cell r="Y200">
            <v>153.30000000000001</v>
          </cell>
          <cell r="Z200">
            <v>153.30000000000001</v>
          </cell>
          <cell r="AA200">
            <v>0.3</v>
          </cell>
          <cell r="AB200">
            <v>0.3</v>
          </cell>
          <cell r="AC200">
            <v>270</v>
          </cell>
          <cell r="AD200">
            <v>1112</v>
          </cell>
          <cell r="AE200">
            <v>350</v>
          </cell>
          <cell r="AF200" t="str">
            <v>MEUBLES</v>
          </cell>
          <cell r="AG200"/>
          <cell r="AI200">
            <v>69.8</v>
          </cell>
          <cell r="AL200" t="str">
            <v/>
          </cell>
          <cell r="AM200" t="str">
            <v/>
          </cell>
          <cell r="AN200">
            <v>0.3</v>
          </cell>
          <cell r="AO200">
            <v>153.30000000000001</v>
          </cell>
          <cell r="AS200" t="str">
            <v>CAISSON PASSAGE DE ROUE PLAQUE-MUOK12</v>
          </cell>
        </row>
        <row r="201">
          <cell r="N201" t="str">
            <v>0963 532 014</v>
          </cell>
          <cell r="O201" t="str">
            <v>MUOK14</v>
          </cell>
          <cell r="P201">
            <v>70.87</v>
          </cell>
          <cell r="Q201">
            <v>1</v>
          </cell>
          <cell r="R201">
            <v>8.3000000000000007</v>
          </cell>
          <cell r="S201">
            <v>70.87</v>
          </cell>
          <cell r="T201">
            <v>219</v>
          </cell>
          <cell r="U201">
            <v>3</v>
          </cell>
          <cell r="V201">
            <v>4</v>
          </cell>
          <cell r="W201" t="str">
            <v>MUOK14</v>
          </cell>
          <cell r="X201" t="e">
            <v>#REF!</v>
          </cell>
          <cell r="Y201">
            <v>153.30000000000001</v>
          </cell>
          <cell r="Z201">
            <v>153.30000000000001</v>
          </cell>
          <cell r="AA201">
            <v>0.3</v>
          </cell>
          <cell r="AB201">
            <v>0.3</v>
          </cell>
          <cell r="AC201">
            <v>382</v>
          </cell>
          <cell r="AD201">
            <v>1112</v>
          </cell>
          <cell r="AE201">
            <v>360</v>
          </cell>
          <cell r="AF201" t="str">
            <v>MEUBLES</v>
          </cell>
          <cell r="AG201"/>
          <cell r="AI201">
            <v>68.14</v>
          </cell>
          <cell r="AL201" t="str">
            <v/>
          </cell>
          <cell r="AM201" t="str">
            <v/>
          </cell>
          <cell r="AN201">
            <v>0.3</v>
          </cell>
          <cell r="AO201">
            <v>153.30000000000001</v>
          </cell>
          <cell r="AS201" t="str">
            <v>CAISSON PASSAGE DE ROUE PLAQUE-MUOK14</v>
          </cell>
        </row>
        <row r="202">
          <cell r="N202" t="str">
            <v>0963 532 114</v>
          </cell>
          <cell r="O202" t="str">
            <v>MUOK14L</v>
          </cell>
          <cell r="P202">
            <v>79.650000000000006</v>
          </cell>
          <cell r="Q202">
            <v>1</v>
          </cell>
          <cell r="R202">
            <v>8.1999999999999993</v>
          </cell>
          <cell r="S202">
            <v>79.650000000000006</v>
          </cell>
          <cell r="T202">
            <v>249</v>
          </cell>
          <cell r="U202">
            <v>3</v>
          </cell>
          <cell r="V202">
            <v>4</v>
          </cell>
          <cell r="W202" t="str">
            <v>MUOK14L</v>
          </cell>
          <cell r="X202" t="e">
            <v>#REF!</v>
          </cell>
          <cell r="Y202">
            <v>174.3</v>
          </cell>
          <cell r="Z202">
            <v>174.3</v>
          </cell>
          <cell r="AA202">
            <v>0.3</v>
          </cell>
          <cell r="AB202">
            <v>0.3</v>
          </cell>
          <cell r="AC202">
            <v>382</v>
          </cell>
          <cell r="AD202">
            <v>1112</v>
          </cell>
          <cell r="AE202">
            <v>360</v>
          </cell>
          <cell r="AF202" t="str">
            <v>MEUBLES</v>
          </cell>
          <cell r="AG202"/>
          <cell r="AI202">
            <v>76.59</v>
          </cell>
          <cell r="AL202" t="str">
            <v/>
          </cell>
          <cell r="AM202" t="str">
            <v/>
          </cell>
          <cell r="AN202">
            <v>0.3</v>
          </cell>
          <cell r="AO202">
            <v>174.3</v>
          </cell>
          <cell r="AS202" t="str">
            <v>CAISSON PASSAGE DE ROUE PLAQUE-MUOK14L</v>
          </cell>
        </row>
        <row r="203">
          <cell r="N203" t="str">
            <v>0963 532 015</v>
          </cell>
          <cell r="O203" t="str">
            <v>MUOK15</v>
          </cell>
          <cell r="P203">
            <v>74.16</v>
          </cell>
          <cell r="Q203">
            <v>1</v>
          </cell>
          <cell r="R203">
            <v>10</v>
          </cell>
          <cell r="S203">
            <v>74.16</v>
          </cell>
          <cell r="T203">
            <v>229</v>
          </cell>
          <cell r="U203">
            <v>3</v>
          </cell>
          <cell r="V203">
            <v>4</v>
          </cell>
          <cell r="W203" t="str">
            <v>MUOK15</v>
          </cell>
          <cell r="X203" t="e">
            <v>#REF!</v>
          </cell>
          <cell r="Y203">
            <v>160.30000000000001</v>
          </cell>
          <cell r="Z203">
            <v>160.30000000000001</v>
          </cell>
          <cell r="AA203">
            <v>0.3</v>
          </cell>
          <cell r="AB203">
            <v>0.3</v>
          </cell>
          <cell r="AC203">
            <v>452</v>
          </cell>
          <cell r="AD203">
            <v>1112</v>
          </cell>
          <cell r="AE203">
            <v>430</v>
          </cell>
          <cell r="AF203" t="str">
            <v>MEUBLES</v>
          </cell>
          <cell r="AG203"/>
          <cell r="AI203">
            <v>71.31</v>
          </cell>
          <cell r="AL203" t="str">
            <v/>
          </cell>
          <cell r="AM203" t="str">
            <v/>
          </cell>
          <cell r="AN203">
            <v>0.3</v>
          </cell>
          <cell r="AO203">
            <v>160.30000000000001</v>
          </cell>
          <cell r="AS203" t="str">
            <v>CAISSON PASSAGE DE ROUE PLAQUE-MUOK15</v>
          </cell>
        </row>
        <row r="204">
          <cell r="N204" t="str">
            <v>0963 532 016</v>
          </cell>
          <cell r="O204" t="str">
            <v>MUOK16</v>
          </cell>
          <cell r="P204">
            <v>89.5</v>
          </cell>
          <cell r="Q204">
            <v>1</v>
          </cell>
          <cell r="R204">
            <v>12</v>
          </cell>
          <cell r="S204">
            <v>89.5</v>
          </cell>
          <cell r="T204">
            <v>269</v>
          </cell>
          <cell r="U204">
            <v>3</v>
          </cell>
          <cell r="V204">
            <v>4</v>
          </cell>
          <cell r="W204" t="str">
            <v>MUOK16</v>
          </cell>
          <cell r="X204" t="e">
            <v>#REF!</v>
          </cell>
          <cell r="Y204">
            <v>188.3</v>
          </cell>
          <cell r="Z204">
            <v>188.3</v>
          </cell>
          <cell r="AA204">
            <v>0.3</v>
          </cell>
          <cell r="AB204">
            <v>0.3</v>
          </cell>
          <cell r="AC204">
            <v>382</v>
          </cell>
          <cell r="AD204">
            <v>1668</v>
          </cell>
          <cell r="AE204">
            <v>430</v>
          </cell>
          <cell r="AF204" t="str">
            <v>MEUBLES</v>
          </cell>
          <cell r="AG204"/>
          <cell r="AI204">
            <v>86.06</v>
          </cell>
          <cell r="AL204" t="str">
            <v/>
          </cell>
          <cell r="AM204" t="str">
            <v/>
          </cell>
          <cell r="AN204">
            <v>0.3</v>
          </cell>
          <cell r="AO204">
            <v>188.3</v>
          </cell>
          <cell r="AS204" t="str">
            <v>CAISSON PASSAGE DE ROUE PLAQUE-MUOK16</v>
          </cell>
        </row>
        <row r="205">
          <cell r="N205" t="str">
            <v>0963 532 017</v>
          </cell>
          <cell r="O205" t="str">
            <v>MUOK17</v>
          </cell>
          <cell r="P205">
            <v>92.72</v>
          </cell>
          <cell r="Q205">
            <v>1</v>
          </cell>
          <cell r="R205">
            <v>12.6</v>
          </cell>
          <cell r="S205">
            <v>92.72</v>
          </cell>
          <cell r="T205">
            <v>279</v>
          </cell>
          <cell r="U205">
            <v>3</v>
          </cell>
          <cell r="V205">
            <v>4</v>
          </cell>
          <cell r="W205" t="str">
            <v>MUOK17</v>
          </cell>
          <cell r="X205" t="e">
            <v>#REF!</v>
          </cell>
          <cell r="Y205">
            <v>195.3</v>
          </cell>
          <cell r="Z205">
            <v>195.3</v>
          </cell>
          <cell r="AA205">
            <v>0.3</v>
          </cell>
          <cell r="AB205">
            <v>0.3</v>
          </cell>
          <cell r="AC205">
            <v>452</v>
          </cell>
          <cell r="AD205">
            <v>1668</v>
          </cell>
          <cell r="AE205">
            <v>430</v>
          </cell>
          <cell r="AF205" t="str">
            <v>MEUBLES</v>
          </cell>
          <cell r="AG205"/>
          <cell r="AI205">
            <v>89.15</v>
          </cell>
          <cell r="AL205" t="str">
            <v/>
          </cell>
          <cell r="AM205" t="str">
            <v/>
          </cell>
          <cell r="AN205">
            <v>0.3</v>
          </cell>
          <cell r="AO205">
            <v>195.3</v>
          </cell>
          <cell r="AS205" t="str">
            <v>CAISSON PASSAGE DE ROUE PLAQUE-MUOK17</v>
          </cell>
        </row>
        <row r="206">
          <cell r="N206" t="str">
            <v>0963 532 020</v>
          </cell>
          <cell r="O206" t="str">
            <v>MUOK20</v>
          </cell>
          <cell r="P206">
            <v>93.83</v>
          </cell>
          <cell r="Q206">
            <v>1</v>
          </cell>
          <cell r="R206">
            <v>10.9</v>
          </cell>
          <cell r="S206">
            <v>93.83</v>
          </cell>
          <cell r="T206">
            <v>289</v>
          </cell>
          <cell r="U206">
            <v>3</v>
          </cell>
          <cell r="V206">
            <v>4</v>
          </cell>
          <cell r="W206" t="str">
            <v>MUOK20</v>
          </cell>
          <cell r="X206" t="e">
            <v>#REF!</v>
          </cell>
          <cell r="Y206">
            <v>202.3</v>
          </cell>
          <cell r="Z206">
            <v>202.3</v>
          </cell>
          <cell r="AA206">
            <v>0.3</v>
          </cell>
          <cell r="AB206">
            <v>0.3</v>
          </cell>
          <cell r="AC206">
            <v>382</v>
          </cell>
          <cell r="AD206">
            <v>1390</v>
          </cell>
          <cell r="AE206">
            <v>430</v>
          </cell>
          <cell r="AF206" t="str">
            <v>MEUBLES</v>
          </cell>
          <cell r="AG206"/>
          <cell r="AI206">
            <v>90.22</v>
          </cell>
          <cell r="AL206" t="str">
            <v/>
          </cell>
          <cell r="AM206" t="str">
            <v/>
          </cell>
          <cell r="AN206">
            <v>0.3</v>
          </cell>
          <cell r="AO206">
            <v>202.3</v>
          </cell>
          <cell r="AS206" t="str">
            <v>CAISSON PASSAGE DE ROUE PLAQUE-MUOK20</v>
          </cell>
        </row>
        <row r="207">
          <cell r="N207" t="str">
            <v>0963 532 021</v>
          </cell>
          <cell r="O207" t="str">
            <v>MUOK21</v>
          </cell>
          <cell r="P207">
            <v>74.7</v>
          </cell>
          <cell r="Q207">
            <v>1</v>
          </cell>
          <cell r="R207">
            <v>7.2</v>
          </cell>
          <cell r="S207">
            <v>74.7</v>
          </cell>
          <cell r="T207">
            <v>229</v>
          </cell>
          <cell r="U207">
            <v>3</v>
          </cell>
          <cell r="V207">
            <v>4</v>
          </cell>
          <cell r="W207" t="str">
            <v>MUOK21</v>
          </cell>
          <cell r="X207" t="e">
            <v>#REF!</v>
          </cell>
          <cell r="Y207">
            <v>160.30000000000001</v>
          </cell>
          <cell r="Z207">
            <v>160.30000000000001</v>
          </cell>
          <cell r="AA207">
            <v>0.3</v>
          </cell>
          <cell r="AB207">
            <v>0.3</v>
          </cell>
          <cell r="AC207">
            <v>382</v>
          </cell>
          <cell r="AD207">
            <v>834</v>
          </cell>
          <cell r="AE207">
            <v>360</v>
          </cell>
          <cell r="AF207" t="str">
            <v>MEUBLES</v>
          </cell>
          <cell r="AG207"/>
          <cell r="AI207">
            <v>71.83</v>
          </cell>
          <cell r="AL207" t="str">
            <v/>
          </cell>
          <cell r="AM207" t="str">
            <v/>
          </cell>
          <cell r="AN207">
            <v>0.3</v>
          </cell>
          <cell r="AO207">
            <v>160.30000000000001</v>
          </cell>
          <cell r="AS207" t="str">
            <v>CAISSON PASSAGE DE ROUE PLAQUE-MUOK21</v>
          </cell>
        </row>
        <row r="208">
          <cell r="N208" t="str">
            <v>0963 532 031</v>
          </cell>
          <cell r="O208" t="str">
            <v>MUOK31</v>
          </cell>
          <cell r="P208">
            <v>77.45</v>
          </cell>
          <cell r="Q208">
            <v>1</v>
          </cell>
          <cell r="R208">
            <v>6.4</v>
          </cell>
          <cell r="S208">
            <v>77.45</v>
          </cell>
          <cell r="T208">
            <v>229</v>
          </cell>
          <cell r="U208">
            <v>3</v>
          </cell>
          <cell r="V208">
            <v>4</v>
          </cell>
          <cell r="W208" t="str">
            <v>MUOK31</v>
          </cell>
          <cell r="X208" t="e">
            <v>#REF!</v>
          </cell>
          <cell r="Y208">
            <v>160.30000000000001</v>
          </cell>
          <cell r="Z208">
            <v>160.30000000000001</v>
          </cell>
          <cell r="AA208">
            <v>0.3</v>
          </cell>
          <cell r="AB208">
            <v>0.3</v>
          </cell>
          <cell r="AC208">
            <v>270</v>
          </cell>
          <cell r="AD208">
            <v>834</v>
          </cell>
          <cell r="AE208">
            <v>360</v>
          </cell>
          <cell r="AF208" t="str">
            <v>MEUBLES</v>
          </cell>
          <cell r="AG208"/>
          <cell r="AI208">
            <v>74.47</v>
          </cell>
          <cell r="AL208" t="str">
            <v/>
          </cell>
          <cell r="AM208" t="str">
            <v/>
          </cell>
          <cell r="AN208">
            <v>0.3</v>
          </cell>
          <cell r="AO208">
            <v>160.30000000000001</v>
          </cell>
          <cell r="AS208" t="str">
            <v>CAISSON PASSAGE DE ROUE PLAQUE-MUOK31</v>
          </cell>
        </row>
        <row r="209">
          <cell r="N209" t="str">
            <v>0963 532 032</v>
          </cell>
          <cell r="O209" t="str">
            <v>MUOK32</v>
          </cell>
          <cell r="P209">
            <v>78.58</v>
          </cell>
          <cell r="Q209">
            <v>1</v>
          </cell>
          <cell r="R209">
            <v>7.2</v>
          </cell>
          <cell r="S209">
            <v>78.58</v>
          </cell>
          <cell r="T209">
            <v>239</v>
          </cell>
          <cell r="U209">
            <v>3</v>
          </cell>
          <cell r="V209">
            <v>4</v>
          </cell>
          <cell r="W209" t="str">
            <v>MUOK32</v>
          </cell>
          <cell r="X209" t="e">
            <v>#REF!</v>
          </cell>
          <cell r="Y209">
            <v>167.3</v>
          </cell>
          <cell r="Z209">
            <v>167.3</v>
          </cell>
          <cell r="AA209">
            <v>0.3</v>
          </cell>
          <cell r="AB209">
            <v>0.3</v>
          </cell>
          <cell r="AC209">
            <v>270</v>
          </cell>
          <cell r="AD209">
            <v>834</v>
          </cell>
          <cell r="AE209">
            <v>430</v>
          </cell>
          <cell r="AF209" t="str">
            <v>MEUBLES</v>
          </cell>
          <cell r="AG209"/>
          <cell r="AI209">
            <v>75.56</v>
          </cell>
          <cell r="AL209" t="str">
            <v/>
          </cell>
          <cell r="AM209" t="str">
            <v/>
          </cell>
          <cell r="AN209">
            <v>0.3</v>
          </cell>
          <cell r="AO209">
            <v>167.3</v>
          </cell>
          <cell r="AS209" t="str">
            <v>CAISSON PASSAGE DE ROUE PLAQUE-MUOK32</v>
          </cell>
        </row>
        <row r="210">
          <cell r="N210" t="str">
            <v>0963 532 033</v>
          </cell>
          <cell r="O210" t="str">
            <v>MUOK33</v>
          </cell>
          <cell r="P210">
            <v>74.52</v>
          </cell>
          <cell r="Q210">
            <v>1</v>
          </cell>
          <cell r="R210">
            <v>7.5</v>
          </cell>
          <cell r="S210">
            <v>74.52</v>
          </cell>
          <cell r="T210">
            <v>239</v>
          </cell>
          <cell r="U210">
            <v>3</v>
          </cell>
          <cell r="V210">
            <v>4</v>
          </cell>
          <cell r="W210" t="str">
            <v>MUOK33</v>
          </cell>
          <cell r="X210" t="e">
            <v>#REF!</v>
          </cell>
          <cell r="Y210">
            <v>167.3</v>
          </cell>
          <cell r="Z210">
            <v>167.3</v>
          </cell>
          <cell r="AA210">
            <v>0.3</v>
          </cell>
          <cell r="AB210">
            <v>0.3</v>
          </cell>
          <cell r="AC210">
            <v>270</v>
          </cell>
          <cell r="AD210">
            <v>1112</v>
          </cell>
          <cell r="AE210">
            <v>360</v>
          </cell>
          <cell r="AF210" t="str">
            <v>MEUBLES</v>
          </cell>
          <cell r="AG210"/>
          <cell r="AI210">
            <v>71.650000000000006</v>
          </cell>
          <cell r="AL210" t="str">
            <v/>
          </cell>
          <cell r="AM210" t="str">
            <v/>
          </cell>
          <cell r="AN210">
            <v>0.3</v>
          </cell>
          <cell r="AO210">
            <v>167.3</v>
          </cell>
          <cell r="AS210" t="str">
            <v>CAISSON PASSAGE DE ROUE PLAQUE-MUOK33</v>
          </cell>
        </row>
        <row r="211">
          <cell r="N211" t="str">
            <v>0963 532 034</v>
          </cell>
          <cell r="O211" t="str">
            <v>MUOK34</v>
          </cell>
          <cell r="P211">
            <v>77.45</v>
          </cell>
          <cell r="Q211">
            <v>1</v>
          </cell>
          <cell r="R211">
            <v>8.4</v>
          </cell>
          <cell r="S211">
            <v>77.45</v>
          </cell>
          <cell r="T211">
            <v>229</v>
          </cell>
          <cell r="U211">
            <v>3</v>
          </cell>
          <cell r="V211">
            <v>4</v>
          </cell>
          <cell r="W211" t="str">
            <v>MUOK34</v>
          </cell>
          <cell r="X211" t="e">
            <v>#REF!</v>
          </cell>
          <cell r="Y211">
            <v>160.30000000000001</v>
          </cell>
          <cell r="Z211">
            <v>160.30000000000001</v>
          </cell>
          <cell r="AA211">
            <v>0.3</v>
          </cell>
          <cell r="AB211">
            <v>0.3</v>
          </cell>
          <cell r="AC211">
            <v>270</v>
          </cell>
          <cell r="AD211">
            <v>1112</v>
          </cell>
          <cell r="AE211">
            <v>430</v>
          </cell>
          <cell r="AF211" t="str">
            <v>MEUBLES</v>
          </cell>
          <cell r="AG211"/>
          <cell r="AI211">
            <v>74.47</v>
          </cell>
          <cell r="AL211" t="str">
            <v/>
          </cell>
          <cell r="AM211" t="str">
            <v/>
          </cell>
          <cell r="AN211">
            <v>0.3</v>
          </cell>
          <cell r="AO211">
            <v>160.30000000000001</v>
          </cell>
          <cell r="AS211" t="str">
            <v>CAISSON PASSAGE DE ROUE PLAQUE-MUOK34</v>
          </cell>
        </row>
        <row r="212">
          <cell r="N212" t="str">
            <v>0963 532 035</v>
          </cell>
          <cell r="O212" t="str">
            <v>MUOK35</v>
          </cell>
          <cell r="P212">
            <v>85.66</v>
          </cell>
          <cell r="Q212">
            <v>1</v>
          </cell>
          <cell r="R212">
            <v>7.9</v>
          </cell>
          <cell r="S212">
            <v>85.66</v>
          </cell>
          <cell r="T212">
            <v>259</v>
          </cell>
          <cell r="U212">
            <v>3</v>
          </cell>
          <cell r="V212">
            <v>4</v>
          </cell>
          <cell r="W212" t="str">
            <v>MUOK35</v>
          </cell>
          <cell r="X212" t="e">
            <v>#REF!</v>
          </cell>
          <cell r="Y212">
            <v>181.3</v>
          </cell>
          <cell r="Z212">
            <v>181.3</v>
          </cell>
          <cell r="AA212">
            <v>0.3</v>
          </cell>
          <cell r="AB212">
            <v>0.3</v>
          </cell>
          <cell r="AC212">
            <v>330</v>
          </cell>
          <cell r="AD212">
            <v>1112</v>
          </cell>
          <cell r="AE212">
            <v>360</v>
          </cell>
          <cell r="AF212" t="str">
            <v>MEUBLES</v>
          </cell>
          <cell r="AG212"/>
          <cell r="AI212">
            <v>82.37</v>
          </cell>
          <cell r="AL212" t="str">
            <v/>
          </cell>
          <cell r="AM212" t="str">
            <v/>
          </cell>
          <cell r="AN212">
            <v>0.3</v>
          </cell>
          <cell r="AO212">
            <v>181.3</v>
          </cell>
          <cell r="AS212" t="str">
            <v>CAISSON PASSAGE DE ROUE PLAQUE-MUOK35</v>
          </cell>
        </row>
        <row r="213">
          <cell r="N213" t="str">
            <v>0963 532 036</v>
          </cell>
          <cell r="O213" t="str">
            <v>MUOK36</v>
          </cell>
          <cell r="P213">
            <v>81.430000000000007</v>
          </cell>
          <cell r="Q213">
            <v>1</v>
          </cell>
          <cell r="R213">
            <v>8.9</v>
          </cell>
          <cell r="S213">
            <v>81.430000000000007</v>
          </cell>
          <cell r="T213">
            <v>249</v>
          </cell>
          <cell r="U213">
            <v>3</v>
          </cell>
          <cell r="V213">
            <v>4</v>
          </cell>
          <cell r="W213" t="str">
            <v>MUOK36</v>
          </cell>
          <cell r="X213" t="e">
            <v>#REF!</v>
          </cell>
          <cell r="Y213">
            <v>174.3</v>
          </cell>
          <cell r="Z213">
            <v>174.3</v>
          </cell>
          <cell r="AA213">
            <v>0.3</v>
          </cell>
          <cell r="AB213">
            <v>0.3</v>
          </cell>
          <cell r="AC213">
            <v>330</v>
          </cell>
          <cell r="AD213">
            <v>1112</v>
          </cell>
          <cell r="AE213">
            <v>430</v>
          </cell>
          <cell r="AF213" t="str">
            <v>MEUBLES</v>
          </cell>
          <cell r="AG213"/>
          <cell r="AI213">
            <v>78.3</v>
          </cell>
          <cell r="AL213" t="str">
            <v/>
          </cell>
          <cell r="AM213" t="str">
            <v/>
          </cell>
          <cell r="AN213">
            <v>0.3</v>
          </cell>
          <cell r="AO213">
            <v>174.3</v>
          </cell>
          <cell r="AS213" t="str">
            <v>CAISSON PASSAGE DE ROUE PLAQUE-MUOK36</v>
          </cell>
        </row>
        <row r="214">
          <cell r="N214" t="str">
            <v>0963 532 037</v>
          </cell>
          <cell r="O214" t="str">
            <v>MUOK37</v>
          </cell>
          <cell r="P214">
            <v>78.150000000000006</v>
          </cell>
          <cell r="Q214">
            <v>1</v>
          </cell>
          <cell r="R214">
            <v>9.3000000000000007</v>
          </cell>
          <cell r="S214">
            <v>78.150000000000006</v>
          </cell>
          <cell r="T214">
            <v>239</v>
          </cell>
          <cell r="U214">
            <v>3</v>
          </cell>
          <cell r="V214">
            <v>4</v>
          </cell>
          <cell r="W214" t="str">
            <v>MUOK37</v>
          </cell>
          <cell r="X214" t="e">
            <v>#REF!</v>
          </cell>
          <cell r="Y214">
            <v>167.3</v>
          </cell>
          <cell r="Z214">
            <v>167.3</v>
          </cell>
          <cell r="AA214">
            <v>0.3</v>
          </cell>
          <cell r="AB214">
            <v>0.3</v>
          </cell>
          <cell r="AC214">
            <v>330</v>
          </cell>
          <cell r="AD214">
            <v>1112</v>
          </cell>
          <cell r="AE214">
            <v>470</v>
          </cell>
          <cell r="AF214" t="str">
            <v>MEUBLES</v>
          </cell>
          <cell r="AG214"/>
          <cell r="AI214">
            <v>75.14</v>
          </cell>
          <cell r="AL214" t="str">
            <v/>
          </cell>
          <cell r="AM214" t="str">
            <v/>
          </cell>
          <cell r="AN214">
            <v>0.3</v>
          </cell>
          <cell r="AO214">
            <v>167.3</v>
          </cell>
          <cell r="AS214" t="str">
            <v>CAISSON PASSAGE DE ROUE PLAQUE-MUOK37</v>
          </cell>
        </row>
        <row r="215">
          <cell r="N215" t="str">
            <v>0963 532 038</v>
          </cell>
          <cell r="O215" t="str">
            <v>MUOK38</v>
          </cell>
          <cell r="P215">
            <v>102.39</v>
          </cell>
          <cell r="Q215">
            <v>1</v>
          </cell>
          <cell r="R215">
            <v>10.5</v>
          </cell>
          <cell r="S215">
            <v>102.39</v>
          </cell>
          <cell r="T215">
            <v>309</v>
          </cell>
          <cell r="U215">
            <v>3</v>
          </cell>
          <cell r="V215">
            <v>4</v>
          </cell>
          <cell r="W215" t="str">
            <v>MUOK38</v>
          </cell>
          <cell r="X215" t="e">
            <v>#REF!</v>
          </cell>
          <cell r="Y215">
            <v>216.3</v>
          </cell>
          <cell r="Z215">
            <v>216.3</v>
          </cell>
          <cell r="AA215">
            <v>0.3</v>
          </cell>
          <cell r="AB215">
            <v>0.3</v>
          </cell>
          <cell r="AC215">
            <v>330</v>
          </cell>
          <cell r="AD215">
            <v>1390</v>
          </cell>
          <cell r="AE215">
            <v>430</v>
          </cell>
          <cell r="AF215" t="str">
            <v>MEUBLES</v>
          </cell>
          <cell r="AG215"/>
          <cell r="AI215">
            <v>98.45</v>
          </cell>
          <cell r="AL215" t="str">
            <v/>
          </cell>
          <cell r="AM215" t="str">
            <v/>
          </cell>
          <cell r="AN215">
            <v>0.3</v>
          </cell>
          <cell r="AO215">
            <v>216.3</v>
          </cell>
          <cell r="AS215" t="str">
            <v>CAISSON PASSAGE DE ROUE PLAQUE-MUOK38</v>
          </cell>
        </row>
        <row r="216">
          <cell r="N216" t="str">
            <v>0963 532 039</v>
          </cell>
          <cell r="O216" t="str">
            <v>MUOK39</v>
          </cell>
          <cell r="P216">
            <v>104.26</v>
          </cell>
          <cell r="Q216">
            <v>1</v>
          </cell>
          <cell r="R216">
            <v>10.9</v>
          </cell>
          <cell r="S216">
            <v>104.26</v>
          </cell>
          <cell r="T216">
            <v>319</v>
          </cell>
          <cell r="U216">
            <v>3</v>
          </cell>
          <cell r="V216">
            <v>4</v>
          </cell>
          <cell r="W216" t="str">
            <v>MUOK39</v>
          </cell>
          <cell r="X216" t="e">
            <v>#REF!</v>
          </cell>
          <cell r="Y216">
            <v>223.3</v>
          </cell>
          <cell r="Z216">
            <v>223.3</v>
          </cell>
          <cell r="AA216">
            <v>0.3</v>
          </cell>
          <cell r="AB216">
            <v>0.3</v>
          </cell>
          <cell r="AC216">
            <v>330</v>
          </cell>
          <cell r="AD216">
            <v>1390</v>
          </cell>
          <cell r="AE216">
            <v>470</v>
          </cell>
          <cell r="AF216" t="str">
            <v>MEUBLES</v>
          </cell>
          <cell r="AG216"/>
          <cell r="AI216">
            <v>100.25</v>
          </cell>
          <cell r="AL216" t="str">
            <v/>
          </cell>
          <cell r="AM216" t="str">
            <v/>
          </cell>
          <cell r="AN216">
            <v>0.3</v>
          </cell>
          <cell r="AO216">
            <v>223.3</v>
          </cell>
          <cell r="AS216" t="str">
            <v>CAISSON PASSAGE DE ROUE PLAQUE-MUOK39</v>
          </cell>
        </row>
        <row r="217">
          <cell r="N217" t="str">
            <v>0963 533 055</v>
          </cell>
          <cell r="O217" t="str">
            <v>MUOB55</v>
          </cell>
          <cell r="P217">
            <v>80.28</v>
          </cell>
          <cell r="Q217">
            <v>1</v>
          </cell>
          <cell r="R217">
            <v>7.6</v>
          </cell>
          <cell r="S217">
            <v>80.28</v>
          </cell>
          <cell r="T217">
            <v>239</v>
          </cell>
          <cell r="U217">
            <v>3</v>
          </cell>
          <cell r="V217">
            <v>4</v>
          </cell>
          <cell r="W217" t="str">
            <v>MUOB55</v>
          </cell>
          <cell r="X217" t="e">
            <v>#REF!</v>
          </cell>
          <cell r="Y217">
            <v>167.3</v>
          </cell>
          <cell r="Z217">
            <v>167.3</v>
          </cell>
          <cell r="AA217">
            <v>0.3</v>
          </cell>
          <cell r="AB217">
            <v>0.3</v>
          </cell>
          <cell r="AC217">
            <v>382</v>
          </cell>
          <cell r="AD217">
            <v>1112</v>
          </cell>
          <cell r="AE217">
            <v>440</v>
          </cell>
          <cell r="AF217" t="str">
            <v>MEUBLES</v>
          </cell>
          <cell r="AG217"/>
          <cell r="AI217">
            <v>77.19</v>
          </cell>
          <cell r="AL217" t="str">
            <v/>
          </cell>
          <cell r="AM217" t="str">
            <v/>
          </cell>
          <cell r="AN217">
            <v>0.3</v>
          </cell>
          <cell r="AO217">
            <v>167.3</v>
          </cell>
          <cell r="AS217" t="str">
            <v>CAISSON-PASSAGE-DE-ROUE-OUVERT-MUOB5</v>
          </cell>
        </row>
        <row r="218">
          <cell r="N218" t="str">
            <v>0963 77  503</v>
          </cell>
          <cell r="O218" t="e">
            <v>#N/A</v>
          </cell>
          <cell r="P218">
            <v>31.26</v>
          </cell>
          <cell r="Q218">
            <v>1</v>
          </cell>
          <cell r="R218">
            <v>0</v>
          </cell>
          <cell r="S218">
            <v>31.26</v>
          </cell>
          <cell r="T218">
            <v>139</v>
          </cell>
          <cell r="U218">
            <v>5</v>
          </cell>
          <cell r="V218">
            <v>7</v>
          </cell>
          <cell r="W218" t="str">
            <v>KL3H</v>
          </cell>
          <cell r="X218" t="e">
            <v>#REF!</v>
          </cell>
          <cell r="Y218">
            <v>97.3</v>
          </cell>
          <cell r="Z218">
            <v>97.3</v>
          </cell>
          <cell r="AA218">
            <v>0.3</v>
          </cell>
          <cell r="AB218">
            <v>0.3</v>
          </cell>
          <cell r="AC218">
            <v>22</v>
          </cell>
          <cell r="AD218">
            <v>1034</v>
          </cell>
          <cell r="AE218">
            <v>180</v>
          </cell>
          <cell r="AF218" t="str">
            <v>MEUBLES</v>
          </cell>
          <cell r="AG218"/>
          <cell r="AI218">
            <v>30.06</v>
          </cell>
          <cell r="AL218" t="str">
            <v>ZF.WU003-9711</v>
          </cell>
          <cell r="AM218">
            <v>80.010000000000005</v>
          </cell>
          <cell r="AN218">
            <v>0.3</v>
          </cell>
          <cell r="AO218">
            <v>97.3</v>
          </cell>
          <cell r="AS218" t="str">
            <v>Clapet rechange LRK1H/3H KL3H</v>
          </cell>
        </row>
        <row r="219">
          <cell r="N219" t="str">
            <v>0963 77  603</v>
          </cell>
          <cell r="O219" t="e">
            <v>#N/A</v>
          </cell>
          <cell r="P219">
            <v>24.1</v>
          </cell>
          <cell r="Q219">
            <v>1</v>
          </cell>
          <cell r="R219">
            <v>0</v>
          </cell>
          <cell r="S219">
            <v>24.1</v>
          </cell>
          <cell r="T219">
            <v>109</v>
          </cell>
          <cell r="U219">
            <v>5</v>
          </cell>
          <cell r="V219">
            <v>7</v>
          </cell>
          <cell r="W219" t="str">
            <v>KL6N</v>
          </cell>
          <cell r="X219" t="e">
            <v>#REF!</v>
          </cell>
          <cell r="Y219">
            <v>76.3</v>
          </cell>
          <cell r="Z219">
            <v>76.3</v>
          </cell>
          <cell r="AA219">
            <v>0.3</v>
          </cell>
          <cell r="AB219">
            <v>0.3</v>
          </cell>
          <cell r="AC219">
            <v>22</v>
          </cell>
          <cell r="AD219">
            <v>1034</v>
          </cell>
          <cell r="AE219">
            <v>90</v>
          </cell>
          <cell r="AF219" t="str">
            <v>MEUBLES</v>
          </cell>
          <cell r="AG219"/>
          <cell r="AI219">
            <v>23.17</v>
          </cell>
          <cell r="AL219" t="str">
            <v>ZF.WU003-9714</v>
          </cell>
          <cell r="AM219">
            <v>62.37</v>
          </cell>
          <cell r="AN219">
            <v>0.3</v>
          </cell>
          <cell r="AO219">
            <v>76.3</v>
          </cell>
          <cell r="AS219" t="str">
            <v>Clapet rechange pour LRK1/3/5/1 KL6N</v>
          </cell>
        </row>
        <row r="220">
          <cell r="N220" t="str">
            <v>0963 77  501</v>
          </cell>
          <cell r="O220" t="e">
            <v>#N/A</v>
          </cell>
          <cell r="P220">
            <v>22.08</v>
          </cell>
          <cell r="Q220">
            <v>1</v>
          </cell>
          <cell r="R220">
            <v>0</v>
          </cell>
          <cell r="S220">
            <v>22.08</v>
          </cell>
          <cell r="T220">
            <v>109</v>
          </cell>
          <cell r="U220">
            <v>5</v>
          </cell>
          <cell r="V220">
            <v>7</v>
          </cell>
          <cell r="W220" t="str">
            <v>KL1H</v>
          </cell>
          <cell r="X220" t="e">
            <v>#REF!</v>
          </cell>
          <cell r="Y220">
            <v>76.3</v>
          </cell>
          <cell r="Z220">
            <v>76.3</v>
          </cell>
          <cell r="AA220">
            <v>0.3</v>
          </cell>
          <cell r="AB220">
            <v>0.3</v>
          </cell>
          <cell r="AC220">
            <v>22</v>
          </cell>
          <cell r="AD220">
            <v>478</v>
          </cell>
          <cell r="AE220">
            <v>180</v>
          </cell>
          <cell r="AF220" t="str">
            <v>MEUBLES</v>
          </cell>
          <cell r="AG220"/>
          <cell r="AI220">
            <v>21.23</v>
          </cell>
          <cell r="AL220" t="str">
            <v>ZF.WU003-9709</v>
          </cell>
          <cell r="AM220">
            <v>59.22</v>
          </cell>
          <cell r="AN220">
            <v>0.3</v>
          </cell>
          <cell r="AO220">
            <v>76.3</v>
          </cell>
          <cell r="AS220" t="str">
            <v>Clapet rechange pour LRK13/14 KL1H</v>
          </cell>
        </row>
        <row r="221">
          <cell r="N221" t="str">
            <v>0963 77  504</v>
          </cell>
          <cell r="O221" t="e">
            <v>#N/A</v>
          </cell>
          <cell r="P221">
            <v>36.840000000000003</v>
          </cell>
          <cell r="Q221">
            <v>1</v>
          </cell>
          <cell r="R221">
            <v>0</v>
          </cell>
          <cell r="S221">
            <v>36.840000000000003</v>
          </cell>
          <cell r="T221">
            <v>159</v>
          </cell>
          <cell r="U221">
            <v>5</v>
          </cell>
          <cell r="V221">
            <v>7</v>
          </cell>
          <cell r="W221" t="str">
            <v>KL4H</v>
          </cell>
          <cell r="X221" t="e">
            <v>#REF!</v>
          </cell>
          <cell r="Y221">
            <v>111.3</v>
          </cell>
          <cell r="Z221">
            <v>111.3</v>
          </cell>
          <cell r="AA221">
            <v>0.3</v>
          </cell>
          <cell r="AB221">
            <v>0.3</v>
          </cell>
          <cell r="AC221">
            <v>22</v>
          </cell>
          <cell r="AD221">
            <v>1312</v>
          </cell>
          <cell r="AE221">
            <v>180</v>
          </cell>
          <cell r="AF221" t="str">
            <v>MEUBLES</v>
          </cell>
          <cell r="AG221"/>
          <cell r="AI221">
            <v>35.42</v>
          </cell>
          <cell r="AL221" t="str">
            <v>ZF.WU003-9712</v>
          </cell>
          <cell r="AM221">
            <v>93.24</v>
          </cell>
          <cell r="AN221">
            <v>0.3</v>
          </cell>
          <cell r="AO221">
            <v>111.3</v>
          </cell>
          <cell r="AS221" t="str">
            <v>Clapet rechange pour LRK4 KL4H</v>
          </cell>
        </row>
        <row r="222">
          <cell r="N222" t="str">
            <v>0963 77  604</v>
          </cell>
          <cell r="O222" t="e">
            <v>#N/A</v>
          </cell>
          <cell r="P222">
            <v>26.84</v>
          </cell>
          <cell r="Q222">
            <v>1</v>
          </cell>
          <cell r="R222">
            <v>0</v>
          </cell>
          <cell r="S222">
            <v>26.84</v>
          </cell>
          <cell r="T222">
            <v>129</v>
          </cell>
          <cell r="U222">
            <v>5</v>
          </cell>
          <cell r="V222">
            <v>7</v>
          </cell>
          <cell r="W222" t="str">
            <v>KL7N</v>
          </cell>
          <cell r="X222" t="e">
            <v>#REF!</v>
          </cell>
          <cell r="Y222">
            <v>90.3</v>
          </cell>
          <cell r="Z222">
            <v>90.3</v>
          </cell>
          <cell r="AA222">
            <v>0.3</v>
          </cell>
          <cell r="AB222">
            <v>0.3</v>
          </cell>
          <cell r="AC222">
            <v>22</v>
          </cell>
          <cell r="AD222">
            <v>1312</v>
          </cell>
          <cell r="AE222">
            <v>90</v>
          </cell>
          <cell r="AF222" t="str">
            <v>MEUBLES</v>
          </cell>
          <cell r="AG222"/>
          <cell r="AI222">
            <v>25.81</v>
          </cell>
          <cell r="AL222" t="str">
            <v>ZF.WU003-9715</v>
          </cell>
          <cell r="AM222">
            <v>70.56</v>
          </cell>
          <cell r="AN222">
            <v>0.3</v>
          </cell>
          <cell r="AO222">
            <v>90.3</v>
          </cell>
          <cell r="AS222" t="str">
            <v>Clapet rechange pour LRK4 KL7N</v>
          </cell>
        </row>
        <row r="223">
          <cell r="N223" t="str">
            <v>0963 77  602</v>
          </cell>
          <cell r="O223" t="e">
            <v>#N/A</v>
          </cell>
          <cell r="P223">
            <v>21.57</v>
          </cell>
          <cell r="Q223">
            <v>1</v>
          </cell>
          <cell r="R223">
            <v>0</v>
          </cell>
          <cell r="S223">
            <v>21.57</v>
          </cell>
          <cell r="T223">
            <v>99</v>
          </cell>
          <cell r="U223">
            <v>5</v>
          </cell>
          <cell r="V223">
            <v>7</v>
          </cell>
          <cell r="W223" t="str">
            <v>KL5N</v>
          </cell>
          <cell r="X223" t="e">
            <v>#REF!</v>
          </cell>
          <cell r="Y223">
            <v>69.3</v>
          </cell>
          <cell r="Z223">
            <v>69.3</v>
          </cell>
          <cell r="AA223">
            <v>0.3</v>
          </cell>
          <cell r="AB223">
            <v>0.3</v>
          </cell>
          <cell r="AC223">
            <v>22</v>
          </cell>
          <cell r="AD223">
            <v>757</v>
          </cell>
          <cell r="AE223">
            <v>90</v>
          </cell>
          <cell r="AF223" t="str">
            <v>MEUBLES</v>
          </cell>
          <cell r="AG223"/>
          <cell r="AI223">
            <v>20.74</v>
          </cell>
          <cell r="AL223" t="str">
            <v>ZF.WU003-9713</v>
          </cell>
          <cell r="AM223">
            <v>56.07</v>
          </cell>
          <cell r="AN223">
            <v>0.3</v>
          </cell>
          <cell r="AO223">
            <v>69.3</v>
          </cell>
          <cell r="AS223" t="str">
            <v>Clapet rechange pour LRK7/8/9/1 KL5N</v>
          </cell>
        </row>
        <row r="224">
          <cell r="N224" t="str">
            <v>0963 77  502</v>
          </cell>
          <cell r="O224" t="e">
            <v>#N/A</v>
          </cell>
          <cell r="P224">
            <v>26.5</v>
          </cell>
          <cell r="Q224">
            <v>1</v>
          </cell>
          <cell r="R224">
            <v>0</v>
          </cell>
          <cell r="S224">
            <v>26.5</v>
          </cell>
          <cell r="T224">
            <v>129</v>
          </cell>
          <cell r="U224">
            <v>5</v>
          </cell>
          <cell r="V224">
            <v>7</v>
          </cell>
          <cell r="W224" t="str">
            <v>KL2H</v>
          </cell>
          <cell r="X224" t="e">
            <v>#REF!</v>
          </cell>
          <cell r="Y224">
            <v>90.3</v>
          </cell>
          <cell r="Z224">
            <v>90.3</v>
          </cell>
          <cell r="AA224">
            <v>0.3</v>
          </cell>
          <cell r="AB224">
            <v>0.3</v>
          </cell>
          <cell r="AC224">
            <v>22</v>
          </cell>
          <cell r="AD224">
            <v>757</v>
          </cell>
          <cell r="AE224">
            <v>180</v>
          </cell>
          <cell r="AF224" t="str">
            <v>MEUBLES</v>
          </cell>
          <cell r="AG224"/>
          <cell r="AI224">
            <v>25.48</v>
          </cell>
          <cell r="AL224" t="str">
            <v>ZF.WU003-9710</v>
          </cell>
          <cell r="AM224">
            <v>70.56</v>
          </cell>
          <cell r="AN224">
            <v>0.3</v>
          </cell>
          <cell r="AO224">
            <v>90.3</v>
          </cell>
          <cell r="AS224" t="str">
            <v>Clapet rechange pour LRK7H/8H KL2H</v>
          </cell>
        </row>
        <row r="225">
          <cell r="N225" t="str">
            <v>0963 74  001</v>
          </cell>
          <cell r="O225" t="e">
            <v>#N/A</v>
          </cell>
          <cell r="P225">
            <v>26.84</v>
          </cell>
          <cell r="Q225">
            <v>1</v>
          </cell>
          <cell r="R225">
            <v>0</v>
          </cell>
          <cell r="S225">
            <v>26.84</v>
          </cell>
          <cell r="T225">
            <v>129</v>
          </cell>
          <cell r="U225">
            <v>5</v>
          </cell>
          <cell r="V225">
            <v>7</v>
          </cell>
          <cell r="W225" t="str">
            <v>KU1H</v>
          </cell>
          <cell r="X225" t="e">
            <v>#REF!</v>
          </cell>
          <cell r="Y225">
            <v>90.3</v>
          </cell>
          <cell r="Z225">
            <v>90.3</v>
          </cell>
          <cell r="AA225">
            <v>0.3</v>
          </cell>
          <cell r="AB225">
            <v>0.3</v>
          </cell>
          <cell r="AC225">
            <v>22</v>
          </cell>
          <cell r="AD225">
            <v>767</v>
          </cell>
          <cell r="AE225">
            <v>180</v>
          </cell>
          <cell r="AF225" t="str">
            <v>MEUBLES</v>
          </cell>
          <cell r="AG225"/>
          <cell r="AI225">
            <v>25.81</v>
          </cell>
          <cell r="AL225" t="str">
            <v>ZF.WU003-9701</v>
          </cell>
          <cell r="AM225">
            <v>73.709999999999994</v>
          </cell>
          <cell r="AN225">
            <v>0.3</v>
          </cell>
          <cell r="AO225">
            <v>90.3</v>
          </cell>
          <cell r="AS225" t="str">
            <v>Clapet rechange pour UMK1/10 KU1H</v>
          </cell>
        </row>
        <row r="226">
          <cell r="N226" t="str">
            <v>0963 74  002</v>
          </cell>
          <cell r="O226" t="e">
            <v>#N/A</v>
          </cell>
          <cell r="P226">
            <v>31.58</v>
          </cell>
          <cell r="Q226">
            <v>1</v>
          </cell>
          <cell r="R226">
            <v>0</v>
          </cell>
          <cell r="S226">
            <v>31.58</v>
          </cell>
          <cell r="T226">
            <v>149</v>
          </cell>
          <cell r="U226">
            <v>5</v>
          </cell>
          <cell r="V226">
            <v>7</v>
          </cell>
          <cell r="W226" t="str">
            <v>KU2H</v>
          </cell>
          <cell r="X226" t="e">
            <v>#REF!</v>
          </cell>
          <cell r="Y226">
            <v>104.3</v>
          </cell>
          <cell r="Z226">
            <v>104.3</v>
          </cell>
          <cell r="AA226">
            <v>0.3</v>
          </cell>
          <cell r="AB226">
            <v>0.3</v>
          </cell>
          <cell r="AC226">
            <v>22</v>
          </cell>
          <cell r="AD226">
            <v>1045</v>
          </cell>
          <cell r="AE226">
            <v>180</v>
          </cell>
          <cell r="AF226" t="str">
            <v>MEUBLES</v>
          </cell>
          <cell r="AG226"/>
          <cell r="AI226">
            <v>30.37</v>
          </cell>
          <cell r="AL226" t="str">
            <v>ZF.WU003-9702</v>
          </cell>
          <cell r="AM226">
            <v>86.31</v>
          </cell>
          <cell r="AN226">
            <v>0.3</v>
          </cell>
          <cell r="AO226">
            <v>104.3</v>
          </cell>
          <cell r="AS226" t="str">
            <v>Clapet rechange pour UMK2/11/17 KU2H</v>
          </cell>
        </row>
        <row r="227">
          <cell r="N227" t="str">
            <v>0963 74  003</v>
          </cell>
          <cell r="O227" t="e">
            <v>#N/A</v>
          </cell>
          <cell r="P227">
            <v>31.58</v>
          </cell>
          <cell r="Q227">
            <v>1</v>
          </cell>
          <cell r="R227">
            <v>0</v>
          </cell>
          <cell r="S227">
            <v>31.58</v>
          </cell>
          <cell r="T227">
            <v>119</v>
          </cell>
          <cell r="U227">
            <v>5</v>
          </cell>
          <cell r="V227">
            <v>7</v>
          </cell>
          <cell r="W227" t="str">
            <v>KU3H</v>
          </cell>
          <cell r="X227" t="e">
            <v>#REF!</v>
          </cell>
          <cell r="Y227">
            <v>83.3</v>
          </cell>
          <cell r="Z227">
            <v>83.3</v>
          </cell>
          <cell r="AA227">
            <v>0.3</v>
          </cell>
          <cell r="AB227">
            <v>0.3</v>
          </cell>
          <cell r="AC227">
            <v>22</v>
          </cell>
          <cell r="AD227">
            <v>637</v>
          </cell>
          <cell r="AE227">
            <v>180</v>
          </cell>
          <cell r="AF227" t="str">
            <v>MEUBLES</v>
          </cell>
          <cell r="AG227"/>
          <cell r="AI227">
            <v>30.37</v>
          </cell>
          <cell r="AL227" t="str">
            <v>ZF.WU003-9703</v>
          </cell>
          <cell r="AM227">
            <v>70.56</v>
          </cell>
          <cell r="AN227">
            <v>0.3</v>
          </cell>
          <cell r="AO227">
            <v>83.3</v>
          </cell>
          <cell r="AS227" t="str">
            <v>Clapet rechange pour UMK3/13 KU3H</v>
          </cell>
        </row>
        <row r="228">
          <cell r="N228" t="str">
            <v>0963 74  004</v>
          </cell>
          <cell r="O228" t="e">
            <v>#N/A</v>
          </cell>
          <cell r="P228">
            <v>27.11</v>
          </cell>
          <cell r="Q228">
            <v>1</v>
          </cell>
          <cell r="R228">
            <v>0</v>
          </cell>
          <cell r="S228">
            <v>27.11</v>
          </cell>
          <cell r="T228">
            <v>129</v>
          </cell>
          <cell r="U228">
            <v>5</v>
          </cell>
          <cell r="V228">
            <v>7</v>
          </cell>
          <cell r="W228" t="str">
            <v>KU4H</v>
          </cell>
          <cell r="X228" t="e">
            <v>#REF!</v>
          </cell>
          <cell r="Y228">
            <v>90.3</v>
          </cell>
          <cell r="Z228">
            <v>90.3</v>
          </cell>
          <cell r="AA228">
            <v>0.3</v>
          </cell>
          <cell r="AB228">
            <v>0.3</v>
          </cell>
          <cell r="AC228">
            <v>22</v>
          </cell>
          <cell r="AD228">
            <v>776</v>
          </cell>
          <cell r="AE228">
            <v>180</v>
          </cell>
          <cell r="AF228" t="str">
            <v>MEUBLES</v>
          </cell>
          <cell r="AG228"/>
          <cell r="AI228">
            <v>26.07</v>
          </cell>
          <cell r="AL228" t="str">
            <v>ZF.WU003-9704</v>
          </cell>
          <cell r="AM228">
            <v>73.709999999999994</v>
          </cell>
          <cell r="AN228">
            <v>0.3</v>
          </cell>
          <cell r="AO228">
            <v>90.3</v>
          </cell>
          <cell r="AS228" t="str">
            <v>Clapet rechange pour UMK6/16 KU4H</v>
          </cell>
        </row>
        <row r="229">
          <cell r="N229" t="str">
            <v>0963 585 403</v>
          </cell>
          <cell r="O229" t="str">
            <v>MKL3H</v>
          </cell>
          <cell r="P229">
            <v>31.26</v>
          </cell>
          <cell r="Q229">
            <v>1</v>
          </cell>
          <cell r="R229">
            <v>2</v>
          </cell>
          <cell r="S229">
            <v>31.26</v>
          </cell>
          <cell r="T229">
            <v>139</v>
          </cell>
          <cell r="U229">
            <v>5</v>
          </cell>
          <cell r="V229">
            <v>7</v>
          </cell>
          <cell r="W229" t="str">
            <v>MKL3H</v>
          </cell>
          <cell r="X229" t="e">
            <v>#REF!</v>
          </cell>
          <cell r="Y229">
            <v>97.3</v>
          </cell>
          <cell r="Z229">
            <v>97.3</v>
          </cell>
          <cell r="AA229">
            <v>0.3</v>
          </cell>
          <cell r="AB229">
            <v>0.3</v>
          </cell>
          <cell r="AC229">
            <v>0</v>
          </cell>
          <cell r="AD229">
            <v>0</v>
          </cell>
          <cell r="AE229">
            <v>180</v>
          </cell>
          <cell r="AF229" t="str">
            <v>MEUBLES</v>
          </cell>
          <cell r="AG229"/>
          <cell r="AI229">
            <v>30.06</v>
          </cell>
          <cell r="AL229">
            <v>0</v>
          </cell>
          <cell r="AM229">
            <v>91.7</v>
          </cell>
          <cell r="AN229">
            <v>0.3</v>
          </cell>
          <cell r="AO229">
            <v>97.3</v>
          </cell>
          <cell r="AS229" t="str">
            <v>CLAPET-ALU-DE-RECHANGE-K1112-MKL3H-180MM</v>
          </cell>
        </row>
        <row r="230">
          <cell r="N230" t="str">
            <v>0963 585 412</v>
          </cell>
          <cell r="O230" t="str">
            <v>MKL6N</v>
          </cell>
          <cell r="P230">
            <v>24.1</v>
          </cell>
          <cell r="Q230">
            <v>1</v>
          </cell>
          <cell r="R230">
            <v>1.3</v>
          </cell>
          <cell r="S230">
            <v>24.1</v>
          </cell>
          <cell r="T230">
            <v>109</v>
          </cell>
          <cell r="U230">
            <v>5</v>
          </cell>
          <cell r="V230">
            <v>7</v>
          </cell>
          <cell r="W230" t="str">
            <v>MKL6N</v>
          </cell>
          <cell r="X230" t="e">
            <v>#REF!</v>
          </cell>
          <cell r="Y230">
            <v>76.3</v>
          </cell>
          <cell r="Z230">
            <v>76.3</v>
          </cell>
          <cell r="AA230">
            <v>0.3</v>
          </cell>
          <cell r="AB230">
            <v>0.3</v>
          </cell>
          <cell r="AC230">
            <v>0</v>
          </cell>
          <cell r="AD230">
            <v>0</v>
          </cell>
          <cell r="AE230">
            <v>105</v>
          </cell>
          <cell r="AF230" t="str">
            <v>MEUBLES</v>
          </cell>
          <cell r="AG230"/>
          <cell r="AI230">
            <v>23.17</v>
          </cell>
          <cell r="AL230">
            <v>0</v>
          </cell>
          <cell r="AM230">
            <v>71.400000000000006</v>
          </cell>
          <cell r="AN230">
            <v>0.3</v>
          </cell>
          <cell r="AO230">
            <v>76.3</v>
          </cell>
          <cell r="AS230" t="str">
            <v>CLAPET-ALU-DE-RECHANGE-K1112-MKL6N-105MM</v>
          </cell>
        </row>
        <row r="231">
          <cell r="N231" t="str">
            <v>0963 585 404</v>
          </cell>
          <cell r="O231" t="str">
            <v>MKL4H</v>
          </cell>
          <cell r="P231">
            <v>36.83</v>
          </cell>
          <cell r="Q231">
            <v>1</v>
          </cell>
          <cell r="R231">
            <v>2.5</v>
          </cell>
          <cell r="S231">
            <v>36.83</v>
          </cell>
          <cell r="T231">
            <v>159</v>
          </cell>
          <cell r="U231">
            <v>5</v>
          </cell>
          <cell r="V231">
            <v>7</v>
          </cell>
          <cell r="W231" t="str">
            <v>MKL4H</v>
          </cell>
          <cell r="X231" t="e">
            <v>#REF!</v>
          </cell>
          <cell r="Y231">
            <v>111.3</v>
          </cell>
          <cell r="Z231">
            <v>111.3</v>
          </cell>
          <cell r="AA231">
            <v>0.3</v>
          </cell>
          <cell r="AB231">
            <v>0.3</v>
          </cell>
          <cell r="AC231">
            <v>0</v>
          </cell>
          <cell r="AD231">
            <v>0</v>
          </cell>
          <cell r="AE231">
            <v>180</v>
          </cell>
          <cell r="AF231" t="str">
            <v>MEUBLES</v>
          </cell>
          <cell r="AG231"/>
          <cell r="AI231">
            <v>35.409999999999997</v>
          </cell>
          <cell r="AL231">
            <v>0</v>
          </cell>
          <cell r="AM231">
            <v>106.4</v>
          </cell>
          <cell r="AN231">
            <v>0.3</v>
          </cell>
          <cell r="AO231">
            <v>111.3</v>
          </cell>
          <cell r="AS231" t="str">
            <v>CLAPET-ALU-DE-RECHANGE-K1390-MKL4H-180MM</v>
          </cell>
        </row>
        <row r="232">
          <cell r="N232" t="str">
            <v>0963 585 413</v>
          </cell>
          <cell r="O232" t="str">
            <v>MKL7N</v>
          </cell>
          <cell r="P232">
            <v>27.39</v>
          </cell>
          <cell r="Q232">
            <v>1</v>
          </cell>
          <cell r="R232">
            <v>1.6</v>
          </cell>
          <cell r="S232">
            <v>27.39</v>
          </cell>
          <cell r="T232">
            <v>129</v>
          </cell>
          <cell r="U232">
            <v>5</v>
          </cell>
          <cell r="V232">
            <v>7</v>
          </cell>
          <cell r="W232" t="str">
            <v>MKL7N</v>
          </cell>
          <cell r="X232" t="e">
            <v>#REF!</v>
          </cell>
          <cell r="Y232">
            <v>90.3</v>
          </cell>
          <cell r="Z232">
            <v>90.3</v>
          </cell>
          <cell r="AA232">
            <v>0.3</v>
          </cell>
          <cell r="AB232">
            <v>0.3</v>
          </cell>
          <cell r="AC232">
            <v>0</v>
          </cell>
          <cell r="AD232">
            <v>0</v>
          </cell>
          <cell r="AE232">
            <v>105</v>
          </cell>
          <cell r="AF232" t="str">
            <v>MEUBLES</v>
          </cell>
          <cell r="AG232"/>
          <cell r="AI232">
            <v>26.34</v>
          </cell>
          <cell r="AL232">
            <v>0</v>
          </cell>
          <cell r="AM232">
            <v>80.5</v>
          </cell>
          <cell r="AN232">
            <v>0.3</v>
          </cell>
          <cell r="AO232">
            <v>90.3</v>
          </cell>
          <cell r="AS232" t="str">
            <v>CLAPET-ALU-DE-RECHANGE-K1390-MKL7N-105MM</v>
          </cell>
        </row>
        <row r="233">
          <cell r="N233" t="str">
            <v>0963 585 401</v>
          </cell>
          <cell r="O233" t="str">
            <v>MKL1H</v>
          </cell>
          <cell r="P233">
            <v>22.08</v>
          </cell>
          <cell r="Q233">
            <v>1</v>
          </cell>
          <cell r="R233">
            <v>0.9</v>
          </cell>
          <cell r="S233">
            <v>22.08</v>
          </cell>
          <cell r="T233">
            <v>109</v>
          </cell>
          <cell r="U233">
            <v>5</v>
          </cell>
          <cell r="V233">
            <v>7</v>
          </cell>
          <cell r="W233" t="str">
            <v>MKL1H</v>
          </cell>
          <cell r="X233" t="e">
            <v>#REF!</v>
          </cell>
          <cell r="Y233">
            <v>76.3</v>
          </cell>
          <cell r="Z233">
            <v>76.3</v>
          </cell>
          <cell r="AA233">
            <v>0.3</v>
          </cell>
          <cell r="AB233">
            <v>0.3</v>
          </cell>
          <cell r="AC233">
            <v>0</v>
          </cell>
          <cell r="AD233">
            <v>0</v>
          </cell>
          <cell r="AE233">
            <v>180</v>
          </cell>
          <cell r="AF233" t="str">
            <v>MEUBLES</v>
          </cell>
          <cell r="AG233"/>
          <cell r="AI233">
            <v>21.23</v>
          </cell>
          <cell r="AL233">
            <v>0</v>
          </cell>
          <cell r="AM233">
            <v>67.900000000000006</v>
          </cell>
          <cell r="AN233">
            <v>0.3</v>
          </cell>
          <cell r="AO233">
            <v>76.3</v>
          </cell>
          <cell r="AS233" t="str">
            <v>CLAPET-ALU-DE-RECHANGE-K556-MKL1H-180MM</v>
          </cell>
        </row>
        <row r="234">
          <cell r="N234" t="str">
            <v>0963 585 410</v>
          </cell>
          <cell r="O234" t="str">
            <v>MKL5N</v>
          </cell>
          <cell r="P234">
            <v>21.57</v>
          </cell>
          <cell r="Q234">
            <v>1</v>
          </cell>
          <cell r="R234">
            <v>0.9</v>
          </cell>
          <cell r="S234">
            <v>21.57</v>
          </cell>
          <cell r="T234">
            <v>99</v>
          </cell>
          <cell r="U234">
            <v>5</v>
          </cell>
          <cell r="V234">
            <v>7</v>
          </cell>
          <cell r="W234" t="str">
            <v>MKL5N</v>
          </cell>
          <cell r="X234" t="e">
            <v>#REF!</v>
          </cell>
          <cell r="Y234">
            <v>69.3</v>
          </cell>
          <cell r="Z234">
            <v>69.3</v>
          </cell>
          <cell r="AA234">
            <v>0.3</v>
          </cell>
          <cell r="AB234">
            <v>0.3</v>
          </cell>
          <cell r="AC234">
            <v>0</v>
          </cell>
          <cell r="AD234">
            <v>0</v>
          </cell>
          <cell r="AE234">
            <v>105</v>
          </cell>
          <cell r="AF234" t="str">
            <v>MEUBLES</v>
          </cell>
          <cell r="AG234"/>
          <cell r="AI234">
            <v>20.74</v>
          </cell>
          <cell r="AL234">
            <v>0</v>
          </cell>
          <cell r="AM234">
            <v>64.400000000000006</v>
          </cell>
          <cell r="AN234">
            <v>0.3</v>
          </cell>
          <cell r="AO234">
            <v>69.3</v>
          </cell>
          <cell r="AS234" t="str">
            <v>CLAPET-ALU-DE-RECHANGE-K834-MKL5N-105MM</v>
          </cell>
        </row>
        <row r="235">
          <cell r="N235" t="str">
            <v>0963 585 421</v>
          </cell>
          <cell r="O235" t="str">
            <v>MKU1H</v>
          </cell>
          <cell r="P235">
            <v>26.84</v>
          </cell>
          <cell r="Q235">
            <v>1</v>
          </cell>
          <cell r="R235">
            <v>1.4</v>
          </cell>
          <cell r="S235">
            <v>26.84</v>
          </cell>
          <cell r="T235">
            <v>129</v>
          </cell>
          <cell r="U235">
            <v>5</v>
          </cell>
          <cell r="V235">
            <v>7</v>
          </cell>
          <cell r="W235" t="str">
            <v>MKU1H</v>
          </cell>
          <cell r="X235" t="e">
            <v>#REF!</v>
          </cell>
          <cell r="Y235">
            <v>90.3</v>
          </cell>
          <cell r="Z235">
            <v>90.3</v>
          </cell>
          <cell r="AA235">
            <v>0.3</v>
          </cell>
          <cell r="AB235">
            <v>0.3</v>
          </cell>
          <cell r="AC235">
            <v>0</v>
          </cell>
          <cell r="AD235">
            <v>0</v>
          </cell>
          <cell r="AE235">
            <v>180</v>
          </cell>
          <cell r="AF235" t="str">
            <v>MEUBLES</v>
          </cell>
          <cell r="AG235"/>
          <cell r="AI235">
            <v>25.81</v>
          </cell>
          <cell r="AL235">
            <v>0</v>
          </cell>
          <cell r="AM235">
            <v>84.7</v>
          </cell>
          <cell r="AN235">
            <v>0.3</v>
          </cell>
          <cell r="AO235">
            <v>90.3</v>
          </cell>
          <cell r="AS235" t="str">
            <v>CLAPET-ALU-DE-RECHANG-UMK834-MKU1H-180MM</v>
          </cell>
        </row>
        <row r="236">
          <cell r="N236" t="str">
            <v>0963 585 423</v>
          </cell>
          <cell r="O236" t="str">
            <v>MKU3H</v>
          </cell>
          <cell r="P236">
            <v>32.380000000000003</v>
          </cell>
          <cell r="Q236">
            <v>1</v>
          </cell>
          <cell r="R236">
            <v>1.2</v>
          </cell>
          <cell r="S236">
            <v>32.380000000000003</v>
          </cell>
          <cell r="T236">
            <v>119</v>
          </cell>
          <cell r="U236">
            <v>5</v>
          </cell>
          <cell r="V236">
            <v>7</v>
          </cell>
          <cell r="W236" t="str">
            <v>MKU3H</v>
          </cell>
          <cell r="X236" t="e">
            <v>#REF!</v>
          </cell>
          <cell r="Y236">
            <v>83.3</v>
          </cell>
          <cell r="Z236">
            <v>83.3</v>
          </cell>
          <cell r="AA236">
            <v>0.3</v>
          </cell>
          <cell r="AB236">
            <v>0.3</v>
          </cell>
          <cell r="AC236">
            <v>0</v>
          </cell>
          <cell r="AD236">
            <v>0</v>
          </cell>
          <cell r="AE236">
            <v>180</v>
          </cell>
          <cell r="AF236" t="str">
            <v>MEUBLES</v>
          </cell>
          <cell r="AG236"/>
          <cell r="AI236">
            <v>31.13</v>
          </cell>
          <cell r="AL236">
            <v>0</v>
          </cell>
          <cell r="AM236">
            <v>80.5</v>
          </cell>
          <cell r="AN236">
            <v>0.3</v>
          </cell>
          <cell r="AO236">
            <v>83.3</v>
          </cell>
          <cell r="AS236" t="str">
            <v>CLAPET-ALU-DE-RECHAN-UMK1390-MKU3H-180MM</v>
          </cell>
        </row>
        <row r="237">
          <cell r="N237" t="str">
            <v>0963 585 424</v>
          </cell>
          <cell r="O237" t="str">
            <v>MKU4H</v>
          </cell>
          <cell r="P237">
            <v>27.11</v>
          </cell>
          <cell r="Q237">
            <v>1</v>
          </cell>
          <cell r="R237">
            <v>1.4</v>
          </cell>
          <cell r="S237">
            <v>27.11</v>
          </cell>
          <cell r="T237">
            <v>129</v>
          </cell>
          <cell r="U237">
            <v>5</v>
          </cell>
          <cell r="V237">
            <v>7</v>
          </cell>
          <cell r="W237" t="str">
            <v>MKU4H</v>
          </cell>
          <cell r="X237" t="e">
            <v>#REF!</v>
          </cell>
          <cell r="Y237">
            <v>90.3</v>
          </cell>
          <cell r="Z237">
            <v>90.3</v>
          </cell>
          <cell r="AA237">
            <v>0.3</v>
          </cell>
          <cell r="AB237">
            <v>0.3</v>
          </cell>
          <cell r="AC237">
            <v>0</v>
          </cell>
          <cell r="AD237">
            <v>0</v>
          </cell>
          <cell r="AE237">
            <v>180</v>
          </cell>
          <cell r="AF237" t="str">
            <v>MEUBLES</v>
          </cell>
          <cell r="AG237"/>
          <cell r="AI237">
            <v>26.07</v>
          </cell>
          <cell r="AL237">
            <v>0</v>
          </cell>
          <cell r="AM237">
            <v>84.7</v>
          </cell>
          <cell r="AN237">
            <v>0.3</v>
          </cell>
          <cell r="AO237">
            <v>90.3</v>
          </cell>
          <cell r="AS237" t="str">
            <v>CLAPET-ALU-DE-RECHAN-UMK1668-MKU4H-180MM</v>
          </cell>
        </row>
        <row r="238">
          <cell r="N238" t="str">
            <v>0963 589 003</v>
          </cell>
          <cell r="O238" t="str">
            <v>MKBK105L</v>
          </cell>
          <cell r="P238">
            <v>0.68</v>
          </cell>
          <cell r="Q238">
            <v>1</v>
          </cell>
          <cell r="R238">
            <v>0.01</v>
          </cell>
          <cell r="S238">
            <v>0.68</v>
          </cell>
          <cell r="T238">
            <v>5</v>
          </cell>
          <cell r="U238">
            <v>1</v>
          </cell>
          <cell r="V238">
            <v>2</v>
          </cell>
          <cell r="W238" t="str">
            <v>MKBK105L</v>
          </cell>
          <cell r="X238" t="e">
            <v>#REF!</v>
          </cell>
          <cell r="Y238">
            <v>3.5</v>
          </cell>
          <cell r="Z238">
            <v>3.5</v>
          </cell>
          <cell r="AA238">
            <v>0.3</v>
          </cell>
          <cell r="AB238">
            <v>0.3</v>
          </cell>
          <cell r="AC238">
            <v>18</v>
          </cell>
          <cell r="AD238">
            <v>18</v>
          </cell>
          <cell r="AE238">
            <v>105</v>
          </cell>
          <cell r="AF238" t="str">
            <v>MEUBLES</v>
          </cell>
          <cell r="AG238"/>
          <cell r="AI238">
            <v>0.65</v>
          </cell>
          <cell r="AL238" t="str">
            <v>ZF.WU003-9676</v>
          </cell>
          <cell r="AM238">
            <v>1.89</v>
          </cell>
          <cell r="AN238">
            <v>0.3</v>
          </cell>
          <cell r="AO238">
            <v>3.5</v>
          </cell>
          <cell r="AS238" t="str">
            <v>Clip plastique MKBM105L gauche</v>
          </cell>
        </row>
        <row r="239">
          <cell r="N239" t="str">
            <v>0963 589 004</v>
          </cell>
          <cell r="O239" t="str">
            <v>MKBK105R</v>
          </cell>
          <cell r="P239">
            <v>0.64</v>
          </cell>
          <cell r="Q239">
            <v>1</v>
          </cell>
          <cell r="R239">
            <v>0.01</v>
          </cell>
          <cell r="S239">
            <v>0.64</v>
          </cell>
          <cell r="T239">
            <v>5</v>
          </cell>
          <cell r="U239">
            <v>1</v>
          </cell>
          <cell r="V239">
            <v>2</v>
          </cell>
          <cell r="W239" t="str">
            <v>MKBK105R</v>
          </cell>
          <cell r="X239" t="e">
            <v>#REF!</v>
          </cell>
          <cell r="Y239">
            <v>3.5</v>
          </cell>
          <cell r="Z239">
            <v>3.5</v>
          </cell>
          <cell r="AA239">
            <v>0.3</v>
          </cell>
          <cell r="AB239">
            <v>0.3</v>
          </cell>
          <cell r="AC239">
            <v>18</v>
          </cell>
          <cell r="AD239">
            <v>18</v>
          </cell>
          <cell r="AE239">
            <v>105</v>
          </cell>
          <cell r="AF239" t="str">
            <v>MEUBLES</v>
          </cell>
          <cell r="AG239"/>
          <cell r="AI239">
            <v>0.62</v>
          </cell>
          <cell r="AL239" t="str">
            <v>ZF.WU003-9677</v>
          </cell>
          <cell r="AM239">
            <v>1.89</v>
          </cell>
          <cell r="AN239">
            <v>0.3</v>
          </cell>
          <cell r="AO239">
            <v>3.5</v>
          </cell>
          <cell r="AS239" t="str">
            <v>Clip plastique MKBM105R droit</v>
          </cell>
        </row>
        <row r="240">
          <cell r="N240" t="str">
            <v>0963 589 001</v>
          </cell>
          <cell r="O240" t="str">
            <v>MKBK180L</v>
          </cell>
          <cell r="P240">
            <v>0.8</v>
          </cell>
          <cell r="Q240">
            <v>1</v>
          </cell>
          <cell r="R240">
            <v>0.01</v>
          </cell>
          <cell r="S240">
            <v>0.8</v>
          </cell>
          <cell r="T240">
            <v>4</v>
          </cell>
          <cell r="U240">
            <v>1</v>
          </cell>
          <cell r="V240">
            <v>2</v>
          </cell>
          <cell r="W240" t="str">
            <v>MKBK180L</v>
          </cell>
          <cell r="X240" t="e">
            <v>#REF!</v>
          </cell>
          <cell r="Y240">
            <v>2.8</v>
          </cell>
          <cell r="Z240">
            <v>2.8</v>
          </cell>
          <cell r="AA240">
            <v>0.3</v>
          </cell>
          <cell r="AB240">
            <v>0.3</v>
          </cell>
          <cell r="AC240">
            <v>18</v>
          </cell>
          <cell r="AD240">
            <v>18</v>
          </cell>
          <cell r="AE240">
            <v>180</v>
          </cell>
          <cell r="AF240" t="str">
            <v>MEUBLES</v>
          </cell>
          <cell r="AG240"/>
          <cell r="AI240">
            <v>0.77</v>
          </cell>
          <cell r="AL240" t="str">
            <v>ZF.WU003-9674</v>
          </cell>
          <cell r="AM240">
            <v>1.89</v>
          </cell>
          <cell r="AN240">
            <v>0.3</v>
          </cell>
          <cell r="AO240">
            <v>2.8</v>
          </cell>
          <cell r="AS240" t="str">
            <v>Clip plastique MKBM180L gauche</v>
          </cell>
        </row>
        <row r="241">
          <cell r="N241" t="str">
            <v>0963 589 002</v>
          </cell>
          <cell r="O241" t="str">
            <v>MKBK180R</v>
          </cell>
          <cell r="P241">
            <v>0.8</v>
          </cell>
          <cell r="Q241">
            <v>1</v>
          </cell>
          <cell r="R241">
            <v>0.01</v>
          </cell>
          <cell r="S241">
            <v>0.8</v>
          </cell>
          <cell r="T241">
            <v>4</v>
          </cell>
          <cell r="U241">
            <v>1</v>
          </cell>
          <cell r="V241">
            <v>2</v>
          </cell>
          <cell r="W241" t="str">
            <v>MKBK180R</v>
          </cell>
          <cell r="X241" t="e">
            <v>#REF!</v>
          </cell>
          <cell r="Y241">
            <v>2.8</v>
          </cell>
          <cell r="Z241">
            <v>2.8</v>
          </cell>
          <cell r="AA241">
            <v>0.3</v>
          </cell>
          <cell r="AB241">
            <v>0.3</v>
          </cell>
          <cell r="AC241">
            <v>18</v>
          </cell>
          <cell r="AD241">
            <v>18</v>
          </cell>
          <cell r="AE241">
            <v>180</v>
          </cell>
          <cell r="AF241" t="str">
            <v>MEUBLES</v>
          </cell>
          <cell r="AG241"/>
          <cell r="AI241">
            <v>0.77</v>
          </cell>
          <cell r="AL241" t="str">
            <v>ZF.WU003-9675</v>
          </cell>
          <cell r="AM241">
            <v>1.89</v>
          </cell>
          <cell r="AN241">
            <v>0.3</v>
          </cell>
          <cell r="AO241">
            <v>2.8</v>
          </cell>
          <cell r="AS241" t="str">
            <v>Clip plastique MKBM180R droit</v>
          </cell>
        </row>
        <row r="242">
          <cell r="N242" t="str">
            <v>0963 72  225</v>
          </cell>
          <cell r="O242" t="e">
            <v>#N/A</v>
          </cell>
          <cell r="P242">
            <v>66.19</v>
          </cell>
          <cell r="Q242">
            <v>1</v>
          </cell>
          <cell r="R242">
            <v>3.6</v>
          </cell>
          <cell r="S242">
            <v>66.19</v>
          </cell>
          <cell r="T242">
            <v>279</v>
          </cell>
          <cell r="U242">
            <v>0</v>
          </cell>
          <cell r="V242">
            <v>0</v>
          </cell>
          <cell r="W242" t="str">
            <v>SK425</v>
          </cell>
          <cell r="X242" t="e">
            <v>#REF!</v>
          </cell>
          <cell r="Y242">
            <v>195.3</v>
          </cell>
          <cell r="Z242">
            <v>195.3</v>
          </cell>
          <cell r="AA242">
            <v>0.3</v>
          </cell>
          <cell r="AB242">
            <v>0.3</v>
          </cell>
          <cell r="AC242">
            <v>305</v>
          </cell>
          <cell r="AD242">
            <v>556</v>
          </cell>
          <cell r="AE242">
            <v>133</v>
          </cell>
          <cell r="AF242" t="str">
            <v>MEUBLES</v>
          </cell>
          <cell r="AG242"/>
          <cell r="AI242">
            <v>63.64</v>
          </cell>
          <cell r="AL242" t="str">
            <v>ZF.WU003-9699</v>
          </cell>
          <cell r="AM242">
            <v>158.76</v>
          </cell>
          <cell r="AN242">
            <v>0.3</v>
          </cell>
          <cell r="AO242">
            <v>195.3</v>
          </cell>
          <cell r="AS242" t="str">
            <v>COFFRET MÉTALL.GARNI TOLE PERFOREE-S</v>
          </cell>
        </row>
        <row r="243">
          <cell r="N243" t="str">
            <v>0963 72  223</v>
          </cell>
          <cell r="O243" t="e">
            <v>#N/A</v>
          </cell>
          <cell r="P243">
            <v>40.479999999999997</v>
          </cell>
          <cell r="Q243">
            <v>1</v>
          </cell>
          <cell r="R243">
            <v>3.4</v>
          </cell>
          <cell r="S243">
            <v>40.479999999999997</v>
          </cell>
          <cell r="T243">
            <v>149</v>
          </cell>
          <cell r="U243">
            <v>0</v>
          </cell>
          <cell r="V243">
            <v>0</v>
          </cell>
          <cell r="W243" t="str">
            <v>SK423</v>
          </cell>
          <cell r="X243" t="e">
            <v>#REF!</v>
          </cell>
          <cell r="Y243">
            <v>104.3</v>
          </cell>
          <cell r="Z243">
            <v>104.3</v>
          </cell>
          <cell r="AA243">
            <v>0.3</v>
          </cell>
          <cell r="AB243">
            <v>0.3</v>
          </cell>
          <cell r="AC243">
            <v>305</v>
          </cell>
          <cell r="AD243">
            <v>556</v>
          </cell>
          <cell r="AE243">
            <v>68</v>
          </cell>
          <cell r="AF243" t="str">
            <v>MEUBLES</v>
          </cell>
          <cell r="AG243"/>
          <cell r="AI243">
            <v>38.92</v>
          </cell>
          <cell r="AL243" t="str">
            <v>ZF.WU003-9697</v>
          </cell>
          <cell r="AM243">
            <v>81.27</v>
          </cell>
          <cell r="AN243">
            <v>0.3</v>
          </cell>
          <cell r="AO243">
            <v>104.3</v>
          </cell>
          <cell r="AS243" t="str">
            <v>COFFRET METALLIQUE GARNI SK423</v>
          </cell>
        </row>
        <row r="244">
          <cell r="N244" t="str">
            <v>0963 72  224</v>
          </cell>
          <cell r="O244" t="e">
            <v>#N/A</v>
          </cell>
          <cell r="P244">
            <v>62.33</v>
          </cell>
          <cell r="Q244">
            <v>1</v>
          </cell>
          <cell r="R244">
            <v>5.6</v>
          </cell>
          <cell r="S244">
            <v>62.33</v>
          </cell>
          <cell r="T244">
            <v>239</v>
          </cell>
          <cell r="U244">
            <v>0</v>
          </cell>
          <cell r="V244">
            <v>0</v>
          </cell>
          <cell r="W244" t="str">
            <v>SK424</v>
          </cell>
          <cell r="X244" t="e">
            <v>#REF!</v>
          </cell>
          <cell r="Y244">
            <v>167.3</v>
          </cell>
          <cell r="Z244">
            <v>167.3</v>
          </cell>
          <cell r="AA244">
            <v>0.3</v>
          </cell>
          <cell r="AB244">
            <v>0.3</v>
          </cell>
          <cell r="AC244">
            <v>305</v>
          </cell>
          <cell r="AD244">
            <v>556</v>
          </cell>
          <cell r="AE244">
            <v>133</v>
          </cell>
          <cell r="AF244" t="str">
            <v>MEUBLES</v>
          </cell>
          <cell r="AG244"/>
          <cell r="AI244">
            <v>59.93</v>
          </cell>
          <cell r="AL244" t="str">
            <v>ZF.WU003-9698</v>
          </cell>
          <cell r="AM244">
            <v>134.82</v>
          </cell>
          <cell r="AN244">
            <v>0.3</v>
          </cell>
          <cell r="AO244">
            <v>167.3</v>
          </cell>
          <cell r="AS244" t="str">
            <v>COFFRET METALLIQUE SK424</v>
          </cell>
        </row>
        <row r="245">
          <cell r="N245" t="str">
            <v>0963 99  073</v>
          </cell>
          <cell r="O245" t="e">
            <v>#N/A</v>
          </cell>
          <cell r="P245">
            <v>56.49</v>
          </cell>
          <cell r="Q245">
            <v>1</v>
          </cell>
          <cell r="R245">
            <v>2</v>
          </cell>
          <cell r="S245">
            <v>56.49</v>
          </cell>
          <cell r="T245">
            <v>216</v>
          </cell>
          <cell r="U245">
            <v>6</v>
          </cell>
          <cell r="V245">
            <v>8</v>
          </cell>
          <cell r="W245" t="str">
            <v>PH72</v>
          </cell>
          <cell r="X245" t="e">
            <v>#REF!</v>
          </cell>
          <cell r="Y245">
            <v>151.19999999999999</v>
          </cell>
          <cell r="Z245">
            <v>151.19999999999999</v>
          </cell>
          <cell r="AA245">
            <v>0.3</v>
          </cell>
          <cell r="AB245">
            <v>0.3</v>
          </cell>
          <cell r="AC245">
            <v>283</v>
          </cell>
          <cell r="AD245">
            <v>283</v>
          </cell>
          <cell r="AE245">
            <v>63</v>
          </cell>
          <cell r="AF245" t="str">
            <v>ACCESSOIRES</v>
          </cell>
          <cell r="AG245"/>
          <cell r="AI245">
            <v>54.32</v>
          </cell>
          <cell r="AL245" t="str">
            <v>ZF.WU003-9899</v>
          </cell>
          <cell r="AM245">
            <v>114.66</v>
          </cell>
          <cell r="AN245">
            <v>0.3</v>
          </cell>
          <cell r="AO245">
            <v>151.19999999999999</v>
          </cell>
          <cell r="AS245" t="str">
            <v>CONE DE SIGNALISATION + SUPPORT PH72</v>
          </cell>
        </row>
        <row r="246">
          <cell r="N246" t="str">
            <v>0963 80  907</v>
          </cell>
          <cell r="O246" t="e">
            <v>#N/A</v>
          </cell>
          <cell r="P246">
            <v>361.34</v>
          </cell>
          <cell r="Q246">
            <v>1</v>
          </cell>
          <cell r="R246">
            <v>3.5</v>
          </cell>
          <cell r="S246">
            <v>361.34</v>
          </cell>
          <cell r="T246">
            <v>1099</v>
          </cell>
          <cell r="U246">
            <v>65</v>
          </cell>
          <cell r="V246">
            <v>87</v>
          </cell>
          <cell r="W246" t="str">
            <v>DSSW1200</v>
          </cell>
          <cell r="X246" t="e">
            <v>#REF!</v>
          </cell>
          <cell r="Y246">
            <v>769.3</v>
          </cell>
          <cell r="Z246">
            <v>769.3</v>
          </cell>
          <cell r="AA246">
            <v>0.3</v>
          </cell>
          <cell r="AB246">
            <v>0.3</v>
          </cell>
          <cell r="AC246">
            <v>88</v>
          </cell>
          <cell r="AD246">
            <v>391</v>
          </cell>
          <cell r="AE246">
            <v>234</v>
          </cell>
          <cell r="AF246" t="str">
            <v>ACCESSOIRES</v>
          </cell>
          <cell r="AG246"/>
          <cell r="AI246">
            <v>347.44</v>
          </cell>
          <cell r="AL246" t="str">
            <v>ZF.WU003-9823</v>
          </cell>
          <cell r="AM246">
            <v>642.6</v>
          </cell>
          <cell r="AN246">
            <v>0.3</v>
          </cell>
          <cell r="AO246">
            <v>769.3</v>
          </cell>
          <cell r="AS246" t="str">
            <v>CONVERTISSEUR SINUSOIDAL DSSW1200</v>
          </cell>
        </row>
        <row r="247">
          <cell r="N247" t="str">
            <v>0963 80  908</v>
          </cell>
          <cell r="O247" t="e">
            <v>#N/A</v>
          </cell>
          <cell r="P247">
            <v>506.93</v>
          </cell>
          <cell r="Q247">
            <v>1</v>
          </cell>
          <cell r="R247">
            <v>4.8</v>
          </cell>
          <cell r="S247">
            <v>506.93</v>
          </cell>
          <cell r="T247">
            <v>1529</v>
          </cell>
          <cell r="U247">
            <v>65</v>
          </cell>
          <cell r="V247">
            <v>87</v>
          </cell>
          <cell r="W247" t="str">
            <v>DSSW2000</v>
          </cell>
          <cell r="X247" t="e">
            <v>#REF!</v>
          </cell>
          <cell r="Y247">
            <v>1070.3</v>
          </cell>
          <cell r="Z247">
            <v>1070.3</v>
          </cell>
          <cell r="AA247">
            <v>0.3</v>
          </cell>
          <cell r="AB247">
            <v>0.3</v>
          </cell>
          <cell r="AC247">
            <v>88</v>
          </cell>
          <cell r="AD247">
            <v>391</v>
          </cell>
          <cell r="AE247">
            <v>334</v>
          </cell>
          <cell r="AF247" t="str">
            <v>ACCESSOIRES</v>
          </cell>
          <cell r="AG247"/>
          <cell r="AI247">
            <v>487.43</v>
          </cell>
          <cell r="AL247" t="str">
            <v>ZF.WU003-9824</v>
          </cell>
          <cell r="AM247">
            <v>902.16</v>
          </cell>
          <cell r="AN247">
            <v>0.3</v>
          </cell>
          <cell r="AO247">
            <v>1070.3</v>
          </cell>
          <cell r="AS247" t="str">
            <v>CONVERTISSEUR SINUSOIDAL DSSW2000</v>
          </cell>
        </row>
        <row r="248">
          <cell r="N248" t="str">
            <v>0963 80  905</v>
          </cell>
          <cell r="O248" t="e">
            <v>#N/A</v>
          </cell>
          <cell r="P248">
            <v>214.04</v>
          </cell>
          <cell r="Q248">
            <v>1</v>
          </cell>
          <cell r="R248">
            <v>1.8</v>
          </cell>
          <cell r="S248">
            <v>214.04</v>
          </cell>
          <cell r="T248">
            <v>539</v>
          </cell>
          <cell r="U248">
            <v>65</v>
          </cell>
          <cell r="V248">
            <v>87</v>
          </cell>
          <cell r="W248" t="str">
            <v>DSSW300</v>
          </cell>
          <cell r="X248" t="e">
            <v>#REF!</v>
          </cell>
          <cell r="Y248">
            <v>377.3</v>
          </cell>
          <cell r="Z248">
            <v>377.3</v>
          </cell>
          <cell r="AA248">
            <v>0.3</v>
          </cell>
          <cell r="AB248">
            <v>0.3</v>
          </cell>
          <cell r="AC248">
            <v>88</v>
          </cell>
          <cell r="AD248">
            <v>263</v>
          </cell>
          <cell r="AE248">
            <v>164</v>
          </cell>
          <cell r="AF248" t="str">
            <v>ACCESSOIRES</v>
          </cell>
          <cell r="AG248"/>
          <cell r="AI248">
            <v>205.81</v>
          </cell>
          <cell r="AL248" t="str">
            <v>ZF.WU003-9822</v>
          </cell>
          <cell r="AM248">
            <v>318.14999999999998</v>
          </cell>
          <cell r="AN248">
            <v>0.3</v>
          </cell>
          <cell r="AO248">
            <v>377.3</v>
          </cell>
          <cell r="AS248" t="str">
            <v>CONVERTISSEUR SINUSOIDAL DSSW300</v>
          </cell>
        </row>
        <row r="249">
          <cell r="N249" t="str">
            <v>0963 80  909</v>
          </cell>
          <cell r="O249" t="e">
            <v>#N/A</v>
          </cell>
          <cell r="P249">
            <v>248.44</v>
          </cell>
          <cell r="Q249">
            <v>1</v>
          </cell>
          <cell r="R249">
            <v>2.9</v>
          </cell>
          <cell r="S249">
            <v>248.44</v>
          </cell>
          <cell r="T249">
            <v>759</v>
          </cell>
          <cell r="U249">
            <v>65</v>
          </cell>
          <cell r="V249">
            <v>87</v>
          </cell>
          <cell r="W249" t="str">
            <v>DSSW600</v>
          </cell>
          <cell r="X249" t="e">
            <v>#REF!</v>
          </cell>
          <cell r="Y249">
            <v>531.29999999999995</v>
          </cell>
          <cell r="Z249">
            <v>531.29999999999995</v>
          </cell>
          <cell r="AA249">
            <v>0.3</v>
          </cell>
          <cell r="AB249">
            <v>0.3</v>
          </cell>
          <cell r="AC249">
            <v>88</v>
          </cell>
          <cell r="AD249">
            <v>277</v>
          </cell>
          <cell r="AE249">
            <v>234</v>
          </cell>
          <cell r="AF249" t="str">
            <v>ACCESSOIRES</v>
          </cell>
          <cell r="AG249"/>
          <cell r="AI249">
            <v>238.88</v>
          </cell>
          <cell r="AL249" t="str">
            <v>ZF.WU003-9825</v>
          </cell>
          <cell r="AM249">
            <v>447.93</v>
          </cell>
          <cell r="AN249">
            <v>0.3</v>
          </cell>
          <cell r="AO249">
            <v>531.29999999999995</v>
          </cell>
          <cell r="AS249" t="str">
            <v>CONVERTISSEUR SINUSOIDAL DSSW600</v>
          </cell>
        </row>
        <row r="250">
          <cell r="N250" t="str">
            <v>0963 80  775</v>
          </cell>
          <cell r="O250" t="e">
            <v>#N/A</v>
          </cell>
          <cell r="P250">
            <v>1.86</v>
          </cell>
          <cell r="Q250">
            <v>1</v>
          </cell>
          <cell r="R250">
            <v>0.1</v>
          </cell>
          <cell r="S250">
            <v>1.86</v>
          </cell>
          <cell r="T250">
            <v>19</v>
          </cell>
          <cell r="U250">
            <v>0</v>
          </cell>
          <cell r="V250">
            <v>0</v>
          </cell>
          <cell r="W250" t="str">
            <v>TKD3</v>
          </cell>
          <cell r="X250" t="e">
            <v>#REF!</v>
          </cell>
          <cell r="Y250">
            <v>13.3</v>
          </cell>
          <cell r="Z250">
            <v>13.3</v>
          </cell>
          <cell r="AA250">
            <v>0.3</v>
          </cell>
          <cell r="AB250">
            <v>0.3</v>
          </cell>
          <cell r="AC250">
            <v>200</v>
          </cell>
          <cell r="AD250">
            <v>300</v>
          </cell>
          <cell r="AE250">
            <v>0</v>
          </cell>
          <cell r="AF250" t="str">
            <v>ACCESSOIRES</v>
          </cell>
          <cell r="AG250"/>
          <cell r="AI250">
            <v>1.79</v>
          </cell>
          <cell r="AL250">
            <v>0</v>
          </cell>
          <cell r="AM250">
            <v>4.9000000000000004</v>
          </cell>
          <cell r="AN250">
            <v>0.3</v>
          </cell>
          <cell r="AO250">
            <v>13.3</v>
          </cell>
          <cell r="AS250" t="str">
            <v>Couvercle BAC TK314 TKD3</v>
          </cell>
        </row>
        <row r="251">
          <cell r="N251" t="str">
            <v>0963 80  776</v>
          </cell>
          <cell r="O251" t="e">
            <v>#N/A</v>
          </cell>
          <cell r="P251">
            <v>2.72</v>
          </cell>
          <cell r="Q251">
            <v>1</v>
          </cell>
          <cell r="R251">
            <v>0.2</v>
          </cell>
          <cell r="S251">
            <v>2.72</v>
          </cell>
          <cell r="T251">
            <v>19</v>
          </cell>
          <cell r="U251">
            <v>0</v>
          </cell>
          <cell r="V251">
            <v>0</v>
          </cell>
          <cell r="W251" t="str">
            <v>TKD4</v>
          </cell>
          <cell r="X251" t="e">
            <v>#REF!</v>
          </cell>
          <cell r="Y251">
            <v>13.3</v>
          </cell>
          <cell r="Z251">
            <v>13.3</v>
          </cell>
          <cell r="AA251">
            <v>0.3</v>
          </cell>
          <cell r="AB251">
            <v>0.3</v>
          </cell>
          <cell r="AC251">
            <v>300</v>
          </cell>
          <cell r="AD251">
            <v>400</v>
          </cell>
          <cell r="AE251">
            <v>0</v>
          </cell>
          <cell r="AF251" t="str">
            <v>ACCESSOIRES</v>
          </cell>
          <cell r="AG251"/>
          <cell r="AI251">
            <v>2.62</v>
          </cell>
          <cell r="AL251">
            <v>0</v>
          </cell>
          <cell r="AM251">
            <v>7</v>
          </cell>
          <cell r="AN251">
            <v>0.3</v>
          </cell>
          <cell r="AO251">
            <v>13.3</v>
          </cell>
          <cell r="AS251" t="str">
            <v>Couvercle bac TK414/421 TKD4</v>
          </cell>
        </row>
        <row r="252">
          <cell r="N252" t="str">
            <v>0963 80  777</v>
          </cell>
          <cell r="O252" t="e">
            <v>#N/A</v>
          </cell>
          <cell r="P252">
            <v>4.82</v>
          </cell>
          <cell r="Q252">
            <v>1</v>
          </cell>
          <cell r="R252">
            <v>0.3</v>
          </cell>
          <cell r="S252">
            <v>4.82</v>
          </cell>
          <cell r="T252">
            <v>29</v>
          </cell>
          <cell r="U252">
            <v>0</v>
          </cell>
          <cell r="V252">
            <v>0</v>
          </cell>
          <cell r="W252" t="str">
            <v>TKD6</v>
          </cell>
          <cell r="X252" t="e">
            <v>#REF!</v>
          </cell>
          <cell r="Y252">
            <v>20.3</v>
          </cell>
          <cell r="Z252">
            <v>20.3</v>
          </cell>
          <cell r="AA252">
            <v>0.3</v>
          </cell>
          <cell r="AB252">
            <v>0.3</v>
          </cell>
          <cell r="AC252">
            <v>400</v>
          </cell>
          <cell r="AD252">
            <v>600</v>
          </cell>
          <cell r="AE252">
            <v>0</v>
          </cell>
          <cell r="AF252" t="str">
            <v>ACCESSOIRES</v>
          </cell>
          <cell r="AG252"/>
          <cell r="AI252">
            <v>4.63</v>
          </cell>
          <cell r="AL252">
            <v>0</v>
          </cell>
          <cell r="AM252">
            <v>13.3</v>
          </cell>
          <cell r="AN252">
            <v>0.3</v>
          </cell>
          <cell r="AO252">
            <v>20.3</v>
          </cell>
          <cell r="AS252" t="str">
            <v>Couvercle bac TK614/621 TKD6</v>
          </cell>
        </row>
        <row r="253">
          <cell r="N253" t="str">
            <v>0963 80  706</v>
          </cell>
          <cell r="O253" t="e">
            <v>#N/A</v>
          </cell>
          <cell r="P253">
            <v>2.5299999999999998</v>
          </cell>
          <cell r="Q253">
            <v>1</v>
          </cell>
          <cell r="R253">
            <v>0.01</v>
          </cell>
          <cell r="S253">
            <v>2.5299999999999998</v>
          </cell>
          <cell r="T253">
            <v>8</v>
          </cell>
          <cell r="U253">
            <v>0</v>
          </cell>
          <cell r="V253">
            <v>0</v>
          </cell>
          <cell r="W253" t="str">
            <v>LBD2</v>
          </cell>
          <cell r="X253" t="e">
            <v>#REF!</v>
          </cell>
          <cell r="Y253">
            <v>5.6</v>
          </cell>
          <cell r="Z253">
            <v>5.6</v>
          </cell>
          <cell r="AA253">
            <v>0.3</v>
          </cell>
          <cell r="AB253">
            <v>0.3</v>
          </cell>
          <cell r="AC253">
            <v>0</v>
          </cell>
          <cell r="AD253">
            <v>0</v>
          </cell>
          <cell r="AE253">
            <v>0</v>
          </cell>
          <cell r="AF253" t="str">
            <v>ACCESSOIRES</v>
          </cell>
          <cell r="AG253"/>
          <cell r="AI253">
            <v>2.4300000000000002</v>
          </cell>
          <cell r="AL253" t="str">
            <v>ZF.WU003-9810</v>
          </cell>
          <cell r="AM253">
            <v>4.2</v>
          </cell>
          <cell r="AN253">
            <v>0.3</v>
          </cell>
          <cell r="AO253">
            <v>5.6</v>
          </cell>
          <cell r="AS253" t="str">
            <v>Couvercle pour boite bleue LBD2</v>
          </cell>
        </row>
        <row r="254">
          <cell r="N254" t="str">
            <v>0963 80  707</v>
          </cell>
          <cell r="O254" t="e">
            <v>#N/A</v>
          </cell>
          <cell r="P254">
            <v>1.2</v>
          </cell>
          <cell r="Q254">
            <v>1</v>
          </cell>
          <cell r="R254">
            <v>0.02</v>
          </cell>
          <cell r="S254">
            <v>1.2</v>
          </cell>
          <cell r="T254">
            <v>9</v>
          </cell>
          <cell r="U254">
            <v>0</v>
          </cell>
          <cell r="V254">
            <v>0</v>
          </cell>
          <cell r="W254" t="str">
            <v>LBD3</v>
          </cell>
          <cell r="X254" t="e">
            <v>#REF!</v>
          </cell>
          <cell r="Y254">
            <v>6.3</v>
          </cell>
          <cell r="Z254">
            <v>6.3</v>
          </cell>
          <cell r="AA254">
            <v>0.3</v>
          </cell>
          <cell r="AB254">
            <v>0.3</v>
          </cell>
          <cell r="AC254">
            <v>0</v>
          </cell>
          <cell r="AD254">
            <v>0</v>
          </cell>
          <cell r="AE254">
            <v>0</v>
          </cell>
          <cell r="AF254" t="str">
            <v>ACCESSOIRES</v>
          </cell>
          <cell r="AG254"/>
          <cell r="AI254">
            <v>1.1499999999999999</v>
          </cell>
          <cell r="AL254" t="str">
            <v>ZF.WU003-9811</v>
          </cell>
          <cell r="AM254">
            <v>2.1</v>
          </cell>
          <cell r="AN254">
            <v>0.3</v>
          </cell>
          <cell r="AO254">
            <v>6.3</v>
          </cell>
          <cell r="AS254" t="str">
            <v>Couvercle pour boite jaune LBD3</v>
          </cell>
        </row>
        <row r="255">
          <cell r="N255" t="str">
            <v>0963 80  708</v>
          </cell>
          <cell r="O255" t="e">
            <v>#N/A</v>
          </cell>
          <cell r="P255">
            <v>86.32</v>
          </cell>
          <cell r="Q255">
            <v>100</v>
          </cell>
          <cell r="R255">
            <v>0.03</v>
          </cell>
          <cell r="S255">
            <v>86.32</v>
          </cell>
          <cell r="T255">
            <v>9</v>
          </cell>
          <cell r="U255">
            <v>0</v>
          </cell>
          <cell r="V255">
            <v>0</v>
          </cell>
          <cell r="W255" t="str">
            <v>LBD4</v>
          </cell>
          <cell r="X255" t="e">
            <v>#REF!</v>
          </cell>
          <cell r="Y255">
            <v>6.3</v>
          </cell>
          <cell r="Z255">
            <v>6.3</v>
          </cell>
          <cell r="AA255">
            <v>0.3</v>
          </cell>
          <cell r="AB255">
            <v>0.3</v>
          </cell>
          <cell r="AC255">
            <v>0</v>
          </cell>
          <cell r="AD255">
            <v>0</v>
          </cell>
          <cell r="AE255">
            <v>0</v>
          </cell>
          <cell r="AF255" t="str">
            <v>ACCESSOIRES</v>
          </cell>
          <cell r="AG255"/>
          <cell r="AI255">
            <v>83</v>
          </cell>
          <cell r="AL255" t="str">
            <v>ZF.WU003-9812</v>
          </cell>
          <cell r="AM255">
            <v>1.4</v>
          </cell>
          <cell r="AN255">
            <v>0.3</v>
          </cell>
          <cell r="AO255">
            <v>6.3</v>
          </cell>
          <cell r="AS255" t="str">
            <v>Couvercle pour boite rouge LBD4</v>
          </cell>
        </row>
        <row r="256">
          <cell r="N256" t="str">
            <v>0963 580 732</v>
          </cell>
          <cell r="O256" t="str">
            <v>MBSM380</v>
          </cell>
          <cell r="P256">
            <v>12.45</v>
          </cell>
          <cell r="Q256">
            <v>1</v>
          </cell>
          <cell r="R256">
            <v>0.7</v>
          </cell>
          <cell r="S256">
            <v>12.45</v>
          </cell>
          <cell r="T256">
            <v>59</v>
          </cell>
          <cell r="U256">
            <v>0</v>
          </cell>
          <cell r="V256">
            <v>0</v>
          </cell>
          <cell r="W256" t="str">
            <v>MBSM380</v>
          </cell>
          <cell r="X256" t="e">
            <v>#REF!</v>
          </cell>
          <cell r="Y256">
            <v>41.3</v>
          </cell>
          <cell r="Z256">
            <v>41.3</v>
          </cell>
          <cell r="AA256">
            <v>0.3</v>
          </cell>
          <cell r="AB256">
            <v>0.3</v>
          </cell>
          <cell r="AC256">
            <v>382</v>
          </cell>
          <cell r="AD256">
            <v>556</v>
          </cell>
          <cell r="AE256">
            <v>1</v>
          </cell>
          <cell r="AF256" t="str">
            <v>ACCESSOIRES</v>
          </cell>
          <cell r="AG256"/>
          <cell r="AI256">
            <v>11.97</v>
          </cell>
          <cell r="AL256" t="str">
            <v/>
          </cell>
          <cell r="AM256" t="str">
            <v/>
          </cell>
          <cell r="AN256">
            <v>0.3</v>
          </cell>
          <cell r="AO256">
            <v>41.3</v>
          </cell>
          <cell r="AS256" t="str">
            <v>COUVERCLE-POUR-SM/KM380-MBSM380</v>
          </cell>
        </row>
        <row r="257">
          <cell r="N257" t="str">
            <v>0963 580 733</v>
          </cell>
          <cell r="O257" t="str">
            <v>MBSM450</v>
          </cell>
          <cell r="P257">
            <v>13.69</v>
          </cell>
          <cell r="Q257">
            <v>1</v>
          </cell>
          <cell r="R257">
            <v>0.8</v>
          </cell>
          <cell r="S257">
            <v>13.69</v>
          </cell>
          <cell r="T257">
            <v>59</v>
          </cell>
          <cell r="U257">
            <v>0</v>
          </cell>
          <cell r="V257">
            <v>0</v>
          </cell>
          <cell r="W257" t="str">
            <v>MBSM450</v>
          </cell>
          <cell r="X257" t="e">
            <v>#REF!</v>
          </cell>
          <cell r="Y257">
            <v>41.3</v>
          </cell>
          <cell r="Z257">
            <v>41.3</v>
          </cell>
          <cell r="AA257">
            <v>0.3</v>
          </cell>
          <cell r="AB257">
            <v>0.3</v>
          </cell>
          <cell r="AC257">
            <v>452</v>
          </cell>
          <cell r="AD257">
            <v>556</v>
          </cell>
          <cell r="AE257">
            <v>1</v>
          </cell>
          <cell r="AF257" t="str">
            <v>ACCESSOIRES</v>
          </cell>
          <cell r="AG257"/>
          <cell r="AI257">
            <v>13.16</v>
          </cell>
          <cell r="AL257" t="str">
            <v/>
          </cell>
          <cell r="AM257" t="str">
            <v/>
          </cell>
          <cell r="AN257">
            <v>0.3</v>
          </cell>
          <cell r="AO257">
            <v>41.3</v>
          </cell>
          <cell r="AS257" t="str">
            <v>COUVERCLE-POUR-SM/KM450-MBSM450</v>
          </cell>
        </row>
        <row r="258">
          <cell r="N258" t="str">
            <v>0963 580 736</v>
          </cell>
          <cell r="O258" t="str">
            <v>MBSMD380</v>
          </cell>
          <cell r="P258">
            <v>20.8</v>
          </cell>
          <cell r="Q258">
            <v>1</v>
          </cell>
          <cell r="R258">
            <v>1.5</v>
          </cell>
          <cell r="S258">
            <v>20.8</v>
          </cell>
          <cell r="T258">
            <v>89</v>
          </cell>
          <cell r="U258">
            <v>0</v>
          </cell>
          <cell r="V258">
            <v>0</v>
          </cell>
          <cell r="W258" t="str">
            <v>MBSMD380</v>
          </cell>
          <cell r="X258" t="e">
            <v>#REF!</v>
          </cell>
          <cell r="Y258">
            <v>62.3</v>
          </cell>
          <cell r="Z258">
            <v>62.3</v>
          </cell>
          <cell r="AA258">
            <v>0.3</v>
          </cell>
          <cell r="AB258">
            <v>0.3</v>
          </cell>
          <cell r="AC258">
            <v>382</v>
          </cell>
          <cell r="AD258">
            <v>1111</v>
          </cell>
          <cell r="AE258">
            <v>1</v>
          </cell>
          <cell r="AF258" t="str">
            <v>ACCESSOIRES</v>
          </cell>
          <cell r="AG258"/>
          <cell r="AI258">
            <v>20</v>
          </cell>
          <cell r="AL258" t="str">
            <v/>
          </cell>
          <cell r="AM258" t="str">
            <v/>
          </cell>
          <cell r="AN258">
            <v>0.3</v>
          </cell>
          <cell r="AO258">
            <v>62.3</v>
          </cell>
          <cell r="AS258" t="str">
            <v>COUVERCLE-POUR-SMD380-MBSMD380</v>
          </cell>
        </row>
        <row r="259">
          <cell r="N259" t="str">
            <v>0963 580 737</v>
          </cell>
          <cell r="O259" t="str">
            <v>MBSMD450</v>
          </cell>
          <cell r="P259">
            <v>22.14</v>
          </cell>
          <cell r="Q259">
            <v>1</v>
          </cell>
          <cell r="R259">
            <v>1.6</v>
          </cell>
          <cell r="S259">
            <v>22.14</v>
          </cell>
          <cell r="T259">
            <v>89</v>
          </cell>
          <cell r="U259">
            <v>0</v>
          </cell>
          <cell r="V259">
            <v>0</v>
          </cell>
          <cell r="W259" t="str">
            <v>MBSMD450</v>
          </cell>
          <cell r="X259" t="e">
            <v>#REF!</v>
          </cell>
          <cell r="Y259">
            <v>62.3</v>
          </cell>
          <cell r="Z259">
            <v>62.3</v>
          </cell>
          <cell r="AA259">
            <v>0.3</v>
          </cell>
          <cell r="AB259">
            <v>0.3</v>
          </cell>
          <cell r="AC259">
            <v>452</v>
          </cell>
          <cell r="AD259">
            <v>1111</v>
          </cell>
          <cell r="AE259">
            <v>1</v>
          </cell>
          <cell r="AF259" t="str">
            <v>ACCESSOIRES</v>
          </cell>
          <cell r="AG259"/>
          <cell r="AI259">
            <v>21.29</v>
          </cell>
          <cell r="AL259" t="str">
            <v/>
          </cell>
          <cell r="AM259" t="str">
            <v/>
          </cell>
          <cell r="AN259">
            <v>0.3</v>
          </cell>
          <cell r="AO259">
            <v>62.3</v>
          </cell>
          <cell r="AS259" t="str">
            <v>COUVERCLE-POUR-SMD450-MBSMD450</v>
          </cell>
        </row>
        <row r="260">
          <cell r="N260" t="str">
            <v>0963 580 734</v>
          </cell>
          <cell r="O260" t="str">
            <v>MBSMS380</v>
          </cell>
          <cell r="P260">
            <v>17.04</v>
          </cell>
          <cell r="Q260">
            <v>1</v>
          </cell>
          <cell r="R260">
            <v>1.2</v>
          </cell>
          <cell r="S260">
            <v>17.04</v>
          </cell>
          <cell r="T260">
            <v>79</v>
          </cell>
          <cell r="U260">
            <v>0</v>
          </cell>
          <cell r="V260">
            <v>0</v>
          </cell>
          <cell r="W260" t="str">
            <v>MBSMS380</v>
          </cell>
          <cell r="X260" t="e">
            <v>#REF!</v>
          </cell>
          <cell r="Y260">
            <v>55.3</v>
          </cell>
          <cell r="Z260">
            <v>55.3</v>
          </cell>
          <cell r="AA260">
            <v>0.3</v>
          </cell>
          <cell r="AB260">
            <v>0.3</v>
          </cell>
          <cell r="AC260">
            <v>382</v>
          </cell>
          <cell r="AD260">
            <v>834</v>
          </cell>
          <cell r="AE260">
            <v>1</v>
          </cell>
          <cell r="AF260" t="str">
            <v>ACCESSOIRES</v>
          </cell>
          <cell r="AG260"/>
          <cell r="AI260">
            <v>16.38</v>
          </cell>
          <cell r="AL260" t="str">
            <v/>
          </cell>
          <cell r="AM260" t="str">
            <v/>
          </cell>
          <cell r="AN260">
            <v>0.3</v>
          </cell>
          <cell r="AO260">
            <v>55.3</v>
          </cell>
          <cell r="AS260" t="str">
            <v>COUVERCLE-POUR-SMS380-MBSMS380</v>
          </cell>
        </row>
        <row r="261">
          <cell r="N261" t="str">
            <v>0963 580 735</v>
          </cell>
          <cell r="O261" t="str">
            <v>MBSMS450</v>
          </cell>
          <cell r="P261">
            <v>19.010000000000002</v>
          </cell>
          <cell r="Q261">
            <v>1</v>
          </cell>
          <cell r="R261">
            <v>1.3</v>
          </cell>
          <cell r="S261">
            <v>19.010000000000002</v>
          </cell>
          <cell r="T261">
            <v>79</v>
          </cell>
          <cell r="U261">
            <v>0</v>
          </cell>
          <cell r="V261">
            <v>0</v>
          </cell>
          <cell r="W261" t="str">
            <v>MBSMS450</v>
          </cell>
          <cell r="X261" t="e">
            <v>#REF!</v>
          </cell>
          <cell r="Y261">
            <v>55.3</v>
          </cell>
          <cell r="Z261">
            <v>55.3</v>
          </cell>
          <cell r="AA261">
            <v>0.3</v>
          </cell>
          <cell r="AB261">
            <v>0.3</v>
          </cell>
          <cell r="AC261">
            <v>452</v>
          </cell>
          <cell r="AD261">
            <v>834</v>
          </cell>
          <cell r="AE261">
            <v>1</v>
          </cell>
          <cell r="AF261" t="str">
            <v>ACCESSOIRES</v>
          </cell>
          <cell r="AG261"/>
          <cell r="AI261">
            <v>18.28</v>
          </cell>
          <cell r="AL261" t="str">
            <v/>
          </cell>
          <cell r="AM261" t="str">
            <v/>
          </cell>
          <cell r="AN261">
            <v>0.3</v>
          </cell>
          <cell r="AO261">
            <v>55.3</v>
          </cell>
          <cell r="AS261" t="str">
            <v>COUVERCLE-POUR-SMS450-MBSMS450</v>
          </cell>
        </row>
        <row r="262">
          <cell r="N262" t="str">
            <v>0963 80  562</v>
          </cell>
          <cell r="O262" t="e">
            <v>#N/A</v>
          </cell>
          <cell r="P262">
            <v>26.51</v>
          </cell>
          <cell r="Q262">
            <v>100</v>
          </cell>
          <cell r="R262">
            <v>0.05</v>
          </cell>
          <cell r="S262">
            <v>26.51</v>
          </cell>
          <cell r="T262">
            <v>4</v>
          </cell>
          <cell r="U262">
            <v>0</v>
          </cell>
          <cell r="V262">
            <v>0</v>
          </cell>
          <cell r="W262" t="str">
            <v>HLG</v>
          </cell>
          <cell r="X262" t="e">
            <v>#REF!</v>
          </cell>
          <cell r="Y262">
            <v>2.8</v>
          </cell>
          <cell r="Z262">
            <v>2.8</v>
          </cell>
          <cell r="AA262">
            <v>0.3</v>
          </cell>
          <cell r="AB262">
            <v>0.3</v>
          </cell>
          <cell r="AC262">
            <v>0</v>
          </cell>
          <cell r="AD262">
            <v>0</v>
          </cell>
          <cell r="AE262">
            <v>0</v>
          </cell>
          <cell r="AF262" t="str">
            <v>ACCESSOIRES</v>
          </cell>
          <cell r="AG262"/>
          <cell r="AI262">
            <v>25.49</v>
          </cell>
          <cell r="AL262" t="str">
            <v>ZF.WU003-9809</v>
          </cell>
          <cell r="AM262">
            <v>1.4</v>
          </cell>
          <cell r="AN262">
            <v>0.3</v>
          </cell>
          <cell r="AO262">
            <v>2.8</v>
          </cell>
          <cell r="AS262" t="str">
            <v>CROCHET DE RECHANGE POUR LG1000</v>
          </cell>
        </row>
        <row r="263">
          <cell r="N263" t="str">
            <v>0963 80  553</v>
          </cell>
          <cell r="O263" t="e">
            <v>#N/A</v>
          </cell>
          <cell r="P263">
            <v>95.68</v>
          </cell>
          <cell r="Q263">
            <v>100</v>
          </cell>
          <cell r="R263">
            <v>0.05</v>
          </cell>
          <cell r="S263">
            <v>95.68</v>
          </cell>
          <cell r="T263">
            <v>9</v>
          </cell>
          <cell r="U263">
            <v>5</v>
          </cell>
          <cell r="V263">
            <v>7</v>
          </cell>
          <cell r="W263" t="str">
            <v>WH3</v>
          </cell>
          <cell r="X263" t="e">
            <v>#REF!</v>
          </cell>
          <cell r="Y263">
            <v>6.3</v>
          </cell>
          <cell r="Z263">
            <v>6.3</v>
          </cell>
          <cell r="AA263">
            <v>0.3</v>
          </cell>
          <cell r="AB263">
            <v>0.3</v>
          </cell>
          <cell r="AC263" t="str">
            <v>80x120</v>
          </cell>
          <cell r="AD263">
            <v>0</v>
          </cell>
          <cell r="AE263">
            <v>120</v>
          </cell>
          <cell r="AF263" t="str">
            <v>ACCESSOIRES</v>
          </cell>
          <cell r="AG263"/>
          <cell r="AI263">
            <v>92</v>
          </cell>
          <cell r="AL263" t="str">
            <v>ZF.WU003-9804</v>
          </cell>
          <cell r="AM263">
            <v>3.5</v>
          </cell>
          <cell r="AN263">
            <v>0.3</v>
          </cell>
          <cell r="AO263">
            <v>6.3</v>
          </cell>
          <cell r="AS263" t="str">
            <v>CROCHET MURAL WH3</v>
          </cell>
        </row>
        <row r="264">
          <cell r="N264" t="str">
            <v>0963 80  554</v>
          </cell>
          <cell r="O264" t="e">
            <v>#N/A</v>
          </cell>
          <cell r="P264">
            <v>1.1399999999999999</v>
          </cell>
          <cell r="Q264">
            <v>1</v>
          </cell>
          <cell r="R264">
            <v>0.1</v>
          </cell>
          <cell r="S264">
            <v>1.1399999999999999</v>
          </cell>
          <cell r="T264">
            <v>9</v>
          </cell>
          <cell r="U264">
            <v>5</v>
          </cell>
          <cell r="V264">
            <v>7</v>
          </cell>
          <cell r="W264" t="str">
            <v>WH4</v>
          </cell>
          <cell r="X264" t="e">
            <v>#REF!</v>
          </cell>
          <cell r="Y264">
            <v>6.3</v>
          </cell>
          <cell r="Z264">
            <v>6.3</v>
          </cell>
          <cell r="AA264">
            <v>0.3</v>
          </cell>
          <cell r="AB264">
            <v>0.3</v>
          </cell>
          <cell r="AC264" t="str">
            <v>115x140</v>
          </cell>
          <cell r="AD264">
            <v>0</v>
          </cell>
          <cell r="AE264">
            <v>140</v>
          </cell>
          <cell r="AF264" t="str">
            <v>ACCESSOIRES</v>
          </cell>
          <cell r="AG264"/>
          <cell r="AI264">
            <v>1.1000000000000001</v>
          </cell>
          <cell r="AL264" t="str">
            <v>ZF.WU003-9805</v>
          </cell>
          <cell r="AM264">
            <v>4.2</v>
          </cell>
          <cell r="AN264">
            <v>0.3</v>
          </cell>
          <cell r="AO264">
            <v>6.3</v>
          </cell>
          <cell r="AS264" t="str">
            <v>CROCHET MURAL WH4</v>
          </cell>
        </row>
        <row r="265">
          <cell r="N265" t="str">
            <v>0963 80  555</v>
          </cell>
          <cell r="O265" t="e">
            <v>#N/A</v>
          </cell>
          <cell r="P265">
            <v>2.58</v>
          </cell>
          <cell r="Q265">
            <v>1</v>
          </cell>
          <cell r="R265">
            <v>0.15</v>
          </cell>
          <cell r="S265">
            <v>2.58</v>
          </cell>
          <cell r="T265">
            <v>19</v>
          </cell>
          <cell r="U265">
            <v>5</v>
          </cell>
          <cell r="V265">
            <v>7</v>
          </cell>
          <cell r="W265" t="str">
            <v>WH5</v>
          </cell>
          <cell r="X265" t="e">
            <v>#REF!</v>
          </cell>
          <cell r="Y265">
            <v>13.3</v>
          </cell>
          <cell r="Z265">
            <v>13.3</v>
          </cell>
          <cell r="AA265">
            <v>0.3</v>
          </cell>
          <cell r="AB265">
            <v>0.3</v>
          </cell>
          <cell r="AC265" t="str">
            <v>170x215</v>
          </cell>
          <cell r="AD265">
            <v>0</v>
          </cell>
          <cell r="AE265">
            <v>215</v>
          </cell>
          <cell r="AF265" t="str">
            <v>ACCESSOIRES</v>
          </cell>
          <cell r="AG265"/>
          <cell r="AI265">
            <v>2.48</v>
          </cell>
          <cell r="AL265" t="str">
            <v>ZF.WU003-9806</v>
          </cell>
          <cell r="AM265">
            <v>7.7</v>
          </cell>
          <cell r="AN265">
            <v>0.3</v>
          </cell>
          <cell r="AO265">
            <v>13.3</v>
          </cell>
          <cell r="AS265" t="str">
            <v>CROCHET MURAL WH5</v>
          </cell>
        </row>
        <row r="266">
          <cell r="N266" t="str">
            <v>0963 99  074</v>
          </cell>
          <cell r="O266" t="e">
            <v>#N/A</v>
          </cell>
          <cell r="P266">
            <v>45.28</v>
          </cell>
          <cell r="Q266">
            <v>1</v>
          </cell>
          <cell r="R266">
            <v>3.13</v>
          </cell>
          <cell r="S266">
            <v>45.28</v>
          </cell>
          <cell r="T266">
            <v>99</v>
          </cell>
          <cell r="U266">
            <v>12</v>
          </cell>
          <cell r="V266">
            <v>16</v>
          </cell>
          <cell r="W266" t="str">
            <v>PRRC1</v>
          </cell>
          <cell r="X266" t="e">
            <v>#REF!</v>
          </cell>
          <cell r="Y266">
            <v>69.3</v>
          </cell>
          <cell r="Z266">
            <v>69.3</v>
          </cell>
          <cell r="AA266">
            <v>0.3</v>
          </cell>
          <cell r="AB266">
            <v>0.3</v>
          </cell>
          <cell r="AC266">
            <v>200</v>
          </cell>
          <cell r="AD266">
            <v>205</v>
          </cell>
          <cell r="AE266">
            <v>293</v>
          </cell>
          <cell r="AF266" t="str">
            <v>ACCESSOIRES</v>
          </cell>
          <cell r="AG266"/>
          <cell r="AI266">
            <v>43.54</v>
          </cell>
          <cell r="AL266" t="str">
            <v>ZF.WU003-9900</v>
          </cell>
          <cell r="AM266">
            <v>59.5</v>
          </cell>
          <cell r="AN266">
            <v>0.3</v>
          </cell>
          <cell r="AO266">
            <v>69.3</v>
          </cell>
          <cell r="AS266" t="str">
            <v>DEVIDOIR + 1 ROULEAU PRRC1</v>
          </cell>
        </row>
        <row r="267">
          <cell r="N267" t="str">
            <v>0963 80  956</v>
          </cell>
          <cell r="O267" t="e">
            <v>#N/A</v>
          </cell>
          <cell r="P267">
            <v>89.06</v>
          </cell>
          <cell r="Q267">
            <v>1</v>
          </cell>
          <cell r="R267">
            <v>1.5</v>
          </cell>
          <cell r="S267">
            <v>89.06</v>
          </cell>
          <cell r="T267">
            <v>379</v>
          </cell>
          <cell r="U267">
            <v>15</v>
          </cell>
          <cell r="V267">
            <v>20</v>
          </cell>
          <cell r="W267" t="str">
            <v>SDL5</v>
          </cell>
          <cell r="X267" t="e">
            <v>#REF!</v>
          </cell>
          <cell r="Y267">
            <v>265.3</v>
          </cell>
          <cell r="Z267">
            <v>265.3</v>
          </cell>
          <cell r="AA267">
            <v>0.3</v>
          </cell>
          <cell r="AB267">
            <v>0.3</v>
          </cell>
          <cell r="AC267">
            <v>0</v>
          </cell>
          <cell r="AD267">
            <v>0</v>
          </cell>
          <cell r="AE267">
            <v>0</v>
          </cell>
          <cell r="AF267" t="str">
            <v>ACCESSOIRES</v>
          </cell>
          <cell r="AG267"/>
          <cell r="AI267">
            <v>85.63</v>
          </cell>
          <cell r="AL267" t="str">
            <v>ZF.WU003-9845</v>
          </cell>
          <cell r="AM267">
            <v>220.5</v>
          </cell>
          <cell r="AN267">
            <v>0.3</v>
          </cell>
          <cell r="AO267">
            <v>265.3</v>
          </cell>
          <cell r="AS267" t="str">
            <v>DISJONCTEUR DE SECURITE - 5P</v>
          </cell>
        </row>
        <row r="268">
          <cell r="N268" t="str">
            <v>0963 80  391</v>
          </cell>
          <cell r="O268" t="e">
            <v>#N/A</v>
          </cell>
          <cell r="P268">
            <v>13.33</v>
          </cell>
          <cell r="Q268">
            <v>1</v>
          </cell>
          <cell r="R268">
            <v>0.15</v>
          </cell>
          <cell r="S268">
            <v>13.33</v>
          </cell>
          <cell r="T268">
            <v>59</v>
          </cell>
          <cell r="U268">
            <v>7.5</v>
          </cell>
          <cell r="V268">
            <v>10</v>
          </cell>
          <cell r="W268" t="str">
            <v>WLP01</v>
          </cell>
          <cell r="X268" t="e">
            <v>#REF!</v>
          </cell>
          <cell r="Y268">
            <v>41.3</v>
          </cell>
          <cell r="Z268">
            <v>41.3</v>
          </cell>
          <cell r="AA268">
            <v>0.3</v>
          </cell>
          <cell r="AB268">
            <v>0.3</v>
          </cell>
          <cell r="AC268">
            <v>20</v>
          </cell>
          <cell r="AD268">
            <v>100</v>
          </cell>
          <cell r="AE268">
            <v>100</v>
          </cell>
          <cell r="AF268" t="str">
            <v>ACCESSOIRES</v>
          </cell>
          <cell r="AG268"/>
          <cell r="AI268">
            <v>12.82</v>
          </cell>
          <cell r="AL268" t="str">
            <v>ZF.WU003-9791</v>
          </cell>
          <cell r="AM268">
            <v>32.76</v>
          </cell>
          <cell r="AN268">
            <v>0.3</v>
          </cell>
          <cell r="AO268">
            <v>41.3</v>
          </cell>
          <cell r="AS268" t="str">
            <v>DISQUE D'ARRIMAGE ALU-PLANCHER-WLP01</v>
          </cell>
        </row>
        <row r="269">
          <cell r="N269" t="str">
            <v>0963 65  246</v>
          </cell>
          <cell r="O269" t="e">
            <v>#N/A</v>
          </cell>
          <cell r="P269">
            <v>853.8</v>
          </cell>
          <cell r="Q269">
            <v>1</v>
          </cell>
          <cell r="R269">
            <v>113.06</v>
          </cell>
          <cell r="S269">
            <v>853.8</v>
          </cell>
          <cell r="T269">
            <v>2063</v>
          </cell>
          <cell r="U269">
            <v>60</v>
          </cell>
          <cell r="V269">
            <v>80</v>
          </cell>
          <cell r="W269" t="str">
            <v>UNFVWCA</v>
          </cell>
          <cell r="X269" t="e">
            <v>#REF!</v>
          </cell>
          <cell r="Y269">
            <v>2063</v>
          </cell>
          <cell r="Z269">
            <v>1650.4</v>
          </cell>
          <cell r="AA269">
            <v>0</v>
          </cell>
          <cell r="AB269">
            <v>0.2</v>
          </cell>
          <cell r="AC269">
            <v>0</v>
          </cell>
          <cell r="AD269">
            <v>2682</v>
          </cell>
          <cell r="AE269">
            <v>310</v>
          </cell>
          <cell r="AF269" t="str">
            <v>PREMONTES</v>
          </cell>
          <cell r="AG269"/>
          <cell r="AI269">
            <v>820.96</v>
          </cell>
          <cell r="AL269" t="str">
            <v/>
          </cell>
          <cell r="AM269" t="str">
            <v/>
          </cell>
          <cell r="AN269">
            <v>0.2</v>
          </cell>
          <cell r="AO269">
            <v>1650.4</v>
          </cell>
          <cell r="AS269" t="str">
            <v>DOUBLE PLANCHER CADDY 2004 L1</v>
          </cell>
        </row>
        <row r="270">
          <cell r="N270" t="str">
            <v>0963 65  247</v>
          </cell>
          <cell r="O270" t="e">
            <v>#N/A</v>
          </cell>
          <cell r="P270">
            <v>1220.3800000000001</v>
          </cell>
          <cell r="Q270">
            <v>1</v>
          </cell>
          <cell r="R270">
            <v>147.57</v>
          </cell>
          <cell r="S270">
            <v>1220.3800000000001</v>
          </cell>
          <cell r="T270">
            <v>2684</v>
          </cell>
          <cell r="U270">
            <v>60</v>
          </cell>
          <cell r="V270">
            <v>80</v>
          </cell>
          <cell r="W270" t="str">
            <v>UNFVWCAMAX</v>
          </cell>
          <cell r="X270" t="e">
            <v>#REF!</v>
          </cell>
          <cell r="Y270">
            <v>2684</v>
          </cell>
          <cell r="Z270">
            <v>2147.1999999999998</v>
          </cell>
          <cell r="AA270">
            <v>0</v>
          </cell>
          <cell r="AB270">
            <v>0.2</v>
          </cell>
          <cell r="AC270">
            <v>0</v>
          </cell>
          <cell r="AD270">
            <v>3002</v>
          </cell>
          <cell r="AE270">
            <v>310</v>
          </cell>
          <cell r="AF270" t="str">
            <v>PREMONTES</v>
          </cell>
          <cell r="AG270"/>
          <cell r="AI270">
            <v>1173.44</v>
          </cell>
          <cell r="AL270" t="str">
            <v/>
          </cell>
          <cell r="AM270" t="str">
            <v/>
          </cell>
          <cell r="AN270">
            <v>0.2</v>
          </cell>
          <cell r="AO270">
            <v>2147.1999999999998</v>
          </cell>
          <cell r="AS270" t="str">
            <v>DOUBLE PLANCHER CADDY 2004 L2</v>
          </cell>
        </row>
        <row r="271">
          <cell r="N271" t="str">
            <v>0963 65  242</v>
          </cell>
          <cell r="O271" t="e">
            <v>#N/A</v>
          </cell>
          <cell r="P271">
            <v>869.07</v>
          </cell>
          <cell r="Q271">
            <v>1</v>
          </cell>
          <cell r="R271">
            <v>112.7</v>
          </cell>
          <cell r="S271">
            <v>869.07</v>
          </cell>
          <cell r="T271">
            <v>2063</v>
          </cell>
          <cell r="U271">
            <v>60</v>
          </cell>
          <cell r="V271">
            <v>80</v>
          </cell>
          <cell r="W271" t="str">
            <v>UNFMBCI</v>
          </cell>
          <cell r="X271" t="e">
            <v>#REF!</v>
          </cell>
          <cell r="Y271">
            <v>2063</v>
          </cell>
          <cell r="Z271">
            <v>1650.4</v>
          </cell>
          <cell r="AA271">
            <v>0</v>
          </cell>
          <cell r="AB271">
            <v>0.2</v>
          </cell>
          <cell r="AC271">
            <v>0</v>
          </cell>
          <cell r="AD271">
            <v>2697</v>
          </cell>
          <cell r="AE271">
            <v>310</v>
          </cell>
          <cell r="AF271" t="str">
            <v>PREMONTES</v>
          </cell>
          <cell r="AG271"/>
          <cell r="AI271">
            <v>835.64</v>
          </cell>
          <cell r="AL271" t="str">
            <v/>
          </cell>
          <cell r="AM271" t="str">
            <v/>
          </cell>
          <cell r="AN271">
            <v>0.2</v>
          </cell>
          <cell r="AO271">
            <v>1650.4</v>
          </cell>
          <cell r="AS271" t="str">
            <v>DOUBLE PLANCHER CITAN L2</v>
          </cell>
        </row>
        <row r="272">
          <cell r="N272" t="str">
            <v>0963 65  243</v>
          </cell>
          <cell r="O272" t="e">
            <v>#N/A</v>
          </cell>
          <cell r="P272">
            <v>1155.67</v>
          </cell>
          <cell r="Q272">
            <v>1</v>
          </cell>
          <cell r="R272">
            <v>141.65</v>
          </cell>
          <cell r="S272">
            <v>1155.67</v>
          </cell>
          <cell r="T272">
            <v>2684</v>
          </cell>
          <cell r="U272">
            <v>60</v>
          </cell>
          <cell r="V272">
            <v>80</v>
          </cell>
          <cell r="W272" t="str">
            <v>UNFMBCIMAX</v>
          </cell>
          <cell r="X272" t="e">
            <v>#REF!</v>
          </cell>
          <cell r="Y272">
            <v>2684</v>
          </cell>
          <cell r="Z272">
            <v>2147.1999999999998</v>
          </cell>
          <cell r="AA272">
            <v>0</v>
          </cell>
          <cell r="AB272">
            <v>0.2</v>
          </cell>
          <cell r="AC272">
            <v>0</v>
          </cell>
          <cell r="AD272">
            <v>3081</v>
          </cell>
          <cell r="AE272">
            <v>310</v>
          </cell>
          <cell r="AF272" t="str">
            <v>PREMONTES</v>
          </cell>
          <cell r="AG272"/>
          <cell r="AI272">
            <v>1111.22</v>
          </cell>
          <cell r="AL272" t="str">
            <v/>
          </cell>
          <cell r="AM272" t="str">
            <v/>
          </cell>
          <cell r="AN272">
            <v>0.2</v>
          </cell>
          <cell r="AO272">
            <v>2147.1999999999998</v>
          </cell>
          <cell r="AS272" t="str">
            <v>DOUBLE PLANCHER CITAN L3</v>
          </cell>
        </row>
        <row r="273">
          <cell r="N273" t="str">
            <v>0963 65  244</v>
          </cell>
          <cell r="O273" t="e">
            <v>#N/A</v>
          </cell>
          <cell r="P273">
            <v>881.21</v>
          </cell>
          <cell r="Q273">
            <v>1</v>
          </cell>
          <cell r="R273">
            <v>117.4</v>
          </cell>
          <cell r="S273">
            <v>881.21</v>
          </cell>
          <cell r="T273">
            <v>2063</v>
          </cell>
          <cell r="U273">
            <v>60</v>
          </cell>
          <cell r="V273">
            <v>80</v>
          </cell>
          <cell r="W273" t="str">
            <v>UNFOPCO</v>
          </cell>
          <cell r="X273" t="e">
            <v>#REF!</v>
          </cell>
          <cell r="Y273">
            <v>2063</v>
          </cell>
          <cell r="Z273">
            <v>1650.4</v>
          </cell>
          <cell r="AA273">
            <v>0</v>
          </cell>
          <cell r="AB273">
            <v>0.2</v>
          </cell>
          <cell r="AC273">
            <v>0</v>
          </cell>
          <cell r="AD273">
            <v>2775</v>
          </cell>
          <cell r="AE273">
            <v>310</v>
          </cell>
          <cell r="AF273" t="str">
            <v>PREMONTES</v>
          </cell>
          <cell r="AG273"/>
          <cell r="AI273">
            <v>847.32</v>
          </cell>
          <cell r="AL273" t="str">
            <v/>
          </cell>
          <cell r="AM273" t="str">
            <v/>
          </cell>
          <cell r="AN273">
            <v>0.2</v>
          </cell>
          <cell r="AO273">
            <v>1650.4</v>
          </cell>
          <cell r="AS273" t="str">
            <v>DOUBLE PLANCHER COMBO L1</v>
          </cell>
        </row>
        <row r="274">
          <cell r="N274" t="str">
            <v>0963 65  245</v>
          </cell>
          <cell r="O274" t="e">
            <v>#N/A</v>
          </cell>
          <cell r="P274">
            <v>1181.75</v>
          </cell>
          <cell r="Q274">
            <v>1</v>
          </cell>
          <cell r="R274">
            <v>142.55000000000001</v>
          </cell>
          <cell r="S274">
            <v>1181.75</v>
          </cell>
          <cell r="T274">
            <v>2684</v>
          </cell>
          <cell r="U274">
            <v>60</v>
          </cell>
          <cell r="V274">
            <v>80</v>
          </cell>
          <cell r="W274" t="str">
            <v>UNFOPCOMAX</v>
          </cell>
          <cell r="X274" t="e">
            <v>#REF!</v>
          </cell>
          <cell r="Y274">
            <v>2684</v>
          </cell>
          <cell r="Z274">
            <v>2147.1999999999998</v>
          </cell>
          <cell r="AA274">
            <v>0</v>
          </cell>
          <cell r="AB274">
            <v>0.2</v>
          </cell>
          <cell r="AC274">
            <v>0</v>
          </cell>
          <cell r="AD274">
            <v>3105</v>
          </cell>
          <cell r="AE274">
            <v>310</v>
          </cell>
          <cell r="AF274" t="str">
            <v>PREMONTES</v>
          </cell>
          <cell r="AG274"/>
          <cell r="AI274">
            <v>1136.3</v>
          </cell>
          <cell r="AL274" t="str">
            <v/>
          </cell>
          <cell r="AM274" t="str">
            <v/>
          </cell>
          <cell r="AN274">
            <v>0.2</v>
          </cell>
          <cell r="AO274">
            <v>2147.1999999999998</v>
          </cell>
          <cell r="AS274" t="str">
            <v>DOUBLE PLANCHER COMBO L2</v>
          </cell>
        </row>
        <row r="275">
          <cell r="N275" t="str">
            <v>0963 65  248</v>
          </cell>
          <cell r="O275" t="e">
            <v>#N/A</v>
          </cell>
          <cell r="P275">
            <v>881.21</v>
          </cell>
          <cell r="Q275">
            <v>1</v>
          </cell>
          <cell r="R275">
            <v>117.4</v>
          </cell>
          <cell r="S275">
            <v>881.21</v>
          </cell>
          <cell r="T275">
            <v>2063</v>
          </cell>
          <cell r="U275">
            <v>60</v>
          </cell>
          <cell r="V275">
            <v>80</v>
          </cell>
          <cell r="W275" t="str">
            <v>UNFFIDO</v>
          </cell>
          <cell r="X275" t="e">
            <v>#REF!</v>
          </cell>
          <cell r="Y275">
            <v>2063</v>
          </cell>
          <cell r="Z275">
            <v>1650.4</v>
          </cell>
          <cell r="AA275">
            <v>0</v>
          </cell>
          <cell r="AB275">
            <v>0.2</v>
          </cell>
          <cell r="AC275">
            <v>0</v>
          </cell>
          <cell r="AD275">
            <v>2755</v>
          </cell>
          <cell r="AE275">
            <v>310</v>
          </cell>
          <cell r="AF275" t="str">
            <v>PREMONTES</v>
          </cell>
          <cell r="AG275"/>
          <cell r="AI275">
            <v>847.32</v>
          </cell>
          <cell r="AL275" t="str">
            <v/>
          </cell>
          <cell r="AM275" t="str">
            <v/>
          </cell>
          <cell r="AN275">
            <v>0.2</v>
          </cell>
          <cell r="AO275">
            <v>1650.4</v>
          </cell>
          <cell r="AS275" t="str">
            <v>DOUBLE PLANCHER FIAT DOBLO 2010</v>
          </cell>
        </row>
        <row r="276">
          <cell r="N276" t="str">
            <v>0963 65  249</v>
          </cell>
          <cell r="O276" t="e">
            <v>#N/A</v>
          </cell>
          <cell r="P276">
            <v>1181.75</v>
          </cell>
          <cell r="Q276">
            <v>1</v>
          </cell>
          <cell r="R276">
            <v>142.55000000000001</v>
          </cell>
          <cell r="S276">
            <v>1181.75</v>
          </cell>
          <cell r="T276">
            <v>2684</v>
          </cell>
          <cell r="U276">
            <v>60</v>
          </cell>
          <cell r="V276">
            <v>80</v>
          </cell>
          <cell r="W276" t="str">
            <v>UNFFIDOMAX</v>
          </cell>
          <cell r="X276" t="e">
            <v>#REF!</v>
          </cell>
          <cell r="Y276">
            <v>2684</v>
          </cell>
          <cell r="Z276">
            <v>2147.1999999999998</v>
          </cell>
          <cell r="AA276">
            <v>0</v>
          </cell>
          <cell r="AB276">
            <v>0.2</v>
          </cell>
          <cell r="AC276">
            <v>0</v>
          </cell>
          <cell r="AD276">
            <v>3105</v>
          </cell>
          <cell r="AE276">
            <v>310</v>
          </cell>
          <cell r="AF276" t="str">
            <v>PREMONTES</v>
          </cell>
          <cell r="AG276"/>
          <cell r="AI276">
            <v>1136.3</v>
          </cell>
          <cell r="AL276" t="str">
            <v/>
          </cell>
          <cell r="AM276" t="str">
            <v/>
          </cell>
          <cell r="AN276">
            <v>0.2</v>
          </cell>
          <cell r="AO276">
            <v>2147.1999999999998</v>
          </cell>
          <cell r="AS276" t="str">
            <v>DOUBLE PLANCHER FIAT DOBLO MAXI 2010</v>
          </cell>
        </row>
        <row r="277">
          <cell r="N277" t="str">
            <v>0963 65  240</v>
          </cell>
          <cell r="O277" t="e">
            <v>#N/A</v>
          </cell>
          <cell r="P277">
            <v>869.07</v>
          </cell>
          <cell r="Q277">
            <v>1</v>
          </cell>
          <cell r="R277">
            <v>112.7</v>
          </cell>
          <cell r="S277">
            <v>869.07</v>
          </cell>
          <cell r="T277">
            <v>2063</v>
          </cell>
          <cell r="U277">
            <v>60</v>
          </cell>
          <cell r="V277">
            <v>80</v>
          </cell>
          <cell r="W277" t="str">
            <v>UNFRENK</v>
          </cell>
          <cell r="X277" t="e">
            <v>#REF!</v>
          </cell>
          <cell r="Y277">
            <v>2063</v>
          </cell>
          <cell r="Z277">
            <v>1650.4</v>
          </cell>
          <cell r="AA277">
            <v>0</v>
          </cell>
          <cell r="AB277">
            <v>0.2</v>
          </cell>
          <cell r="AC277">
            <v>0</v>
          </cell>
          <cell r="AD277">
            <v>2697</v>
          </cell>
          <cell r="AE277">
            <v>310</v>
          </cell>
          <cell r="AF277" t="str">
            <v>PREMONTES</v>
          </cell>
          <cell r="AG277"/>
          <cell r="AI277">
            <v>835.64</v>
          </cell>
          <cell r="AL277" t="str">
            <v/>
          </cell>
          <cell r="AM277" t="str">
            <v/>
          </cell>
          <cell r="AN277">
            <v>0.2</v>
          </cell>
          <cell r="AO277">
            <v>1650.4</v>
          </cell>
          <cell r="AS277" t="str">
            <v>DOUBLE PLANCHER KANGOO2008 L1(2697)</v>
          </cell>
        </row>
        <row r="278">
          <cell r="N278" t="str">
            <v>0963 65  241</v>
          </cell>
          <cell r="O278" t="e">
            <v>#N/A</v>
          </cell>
          <cell r="P278">
            <v>1155.75</v>
          </cell>
          <cell r="Q278">
            <v>1</v>
          </cell>
          <cell r="R278">
            <v>141.65</v>
          </cell>
          <cell r="S278">
            <v>1155.75</v>
          </cell>
          <cell r="T278">
            <v>2684</v>
          </cell>
          <cell r="U278">
            <v>60</v>
          </cell>
          <cell r="V278">
            <v>80</v>
          </cell>
          <cell r="W278" t="str">
            <v>UNFRENKMAX</v>
          </cell>
          <cell r="X278" t="e">
            <v>#REF!</v>
          </cell>
          <cell r="Y278">
            <v>2684</v>
          </cell>
          <cell r="Z278">
            <v>2147.1999999999998</v>
          </cell>
          <cell r="AA278">
            <v>0</v>
          </cell>
          <cell r="AB278">
            <v>0.2</v>
          </cell>
          <cell r="AC278">
            <v>0</v>
          </cell>
          <cell r="AD278">
            <v>3081</v>
          </cell>
          <cell r="AE278">
            <v>310</v>
          </cell>
          <cell r="AF278" t="str">
            <v>PREMONTES</v>
          </cell>
          <cell r="AG278"/>
          <cell r="AI278">
            <v>1111.3</v>
          </cell>
          <cell r="AL278" t="str">
            <v/>
          </cell>
          <cell r="AM278" t="str">
            <v/>
          </cell>
          <cell r="AN278">
            <v>0.2</v>
          </cell>
          <cell r="AO278">
            <v>2147.1999999999998</v>
          </cell>
          <cell r="AS278" t="str">
            <v>DOUBLE PLANCHER KANGOO2008 L2 (3081)</v>
          </cell>
        </row>
        <row r="279">
          <cell r="N279" t="str">
            <v>0963 80  986</v>
          </cell>
          <cell r="O279" t="e">
            <v>#N/A</v>
          </cell>
          <cell r="P279">
            <v>64.12</v>
          </cell>
          <cell r="Q279">
            <v>1</v>
          </cell>
          <cell r="R279">
            <v>0.4</v>
          </cell>
          <cell r="S279">
            <v>64.12</v>
          </cell>
          <cell r="T279">
            <v>239</v>
          </cell>
          <cell r="U279">
            <v>35</v>
          </cell>
          <cell r="V279">
            <v>47</v>
          </cell>
          <cell r="W279" t="str">
            <v>FLT16</v>
          </cell>
          <cell r="X279" t="e">
            <v>#REF!</v>
          </cell>
          <cell r="Y279">
            <v>167.3</v>
          </cell>
          <cell r="Z279">
            <v>167.3</v>
          </cell>
          <cell r="AA279">
            <v>0.3</v>
          </cell>
          <cell r="AB279">
            <v>0.3</v>
          </cell>
          <cell r="AC279">
            <v>20</v>
          </cell>
          <cell r="AD279">
            <v>670</v>
          </cell>
          <cell r="AE279">
            <v>48</v>
          </cell>
          <cell r="AF279" t="str">
            <v>ACCESSOIRES</v>
          </cell>
          <cell r="AG279"/>
          <cell r="AI279">
            <v>61.65</v>
          </cell>
          <cell r="AL279" t="str">
            <v>ZF.WU003-9857</v>
          </cell>
          <cell r="AM279">
            <v>154.69999999999999</v>
          </cell>
          <cell r="AN279">
            <v>0.3</v>
          </cell>
          <cell r="AO279">
            <v>167.3</v>
          </cell>
          <cell r="AS279" t="str">
            <v>ECLAIRAGE INTERIEUR A LED FLT16</v>
          </cell>
        </row>
        <row r="280">
          <cell r="N280" t="str">
            <v>0963 80  506</v>
          </cell>
          <cell r="O280" t="e">
            <v>#N/A</v>
          </cell>
          <cell r="P280">
            <v>17.440000000000001</v>
          </cell>
          <cell r="Q280">
            <v>100</v>
          </cell>
          <cell r="R280">
            <v>1.2</v>
          </cell>
          <cell r="S280">
            <v>17.440000000000001</v>
          </cell>
          <cell r="T280">
            <v>69</v>
          </cell>
          <cell r="U280">
            <v>0</v>
          </cell>
          <cell r="V280">
            <v>0</v>
          </cell>
          <cell r="W280" t="str">
            <v>ESM832</v>
          </cell>
          <cell r="X280" t="e">
            <v>#REF!</v>
          </cell>
          <cell r="Y280">
            <v>48.3</v>
          </cell>
          <cell r="Z280">
            <v>48.3</v>
          </cell>
          <cell r="AA280">
            <v>0.3</v>
          </cell>
          <cell r="AB280">
            <v>0.3</v>
          </cell>
          <cell r="AC280">
            <v>0</v>
          </cell>
          <cell r="AD280">
            <v>32</v>
          </cell>
          <cell r="AE280">
            <v>0</v>
          </cell>
          <cell r="AF280" t="str">
            <v>ACCESSOIRES</v>
          </cell>
          <cell r="AG280"/>
          <cell r="AI280">
            <v>16.77</v>
          </cell>
          <cell r="AL280" t="str">
            <v>ZF.WU003-9801</v>
          </cell>
          <cell r="AM280">
            <v>0.44</v>
          </cell>
          <cell r="AN280">
            <v>0.3</v>
          </cell>
          <cell r="AO280">
            <v>48.3</v>
          </cell>
          <cell r="AS280" t="str">
            <v>ECROU A GRIFFES ESM832</v>
          </cell>
        </row>
        <row r="281">
          <cell r="N281" t="str">
            <v>0963 546 610</v>
          </cell>
          <cell r="O281" t="str">
            <v>MRA10</v>
          </cell>
          <cell r="P281">
            <v>34.99</v>
          </cell>
          <cell r="Q281">
            <v>1</v>
          </cell>
          <cell r="R281">
            <v>2.8</v>
          </cell>
          <cell r="S281">
            <v>34.99</v>
          </cell>
          <cell r="T281">
            <v>109</v>
          </cell>
          <cell r="U281">
            <v>5</v>
          </cell>
          <cell r="V281">
            <v>7</v>
          </cell>
          <cell r="W281" t="str">
            <v>MRA10</v>
          </cell>
          <cell r="X281" t="e">
            <v>#REF!</v>
          </cell>
          <cell r="Y281">
            <v>76.3</v>
          </cell>
          <cell r="Z281">
            <v>76.3</v>
          </cell>
          <cell r="AA281">
            <v>0.3</v>
          </cell>
          <cell r="AB281">
            <v>0.3</v>
          </cell>
          <cell r="AC281">
            <v>452</v>
          </cell>
          <cell r="AD281">
            <v>556</v>
          </cell>
          <cell r="AE281">
            <v>80</v>
          </cell>
          <cell r="AF281" t="str">
            <v>MEUBLES</v>
          </cell>
          <cell r="AG281"/>
          <cell r="AI281">
            <v>33.64</v>
          </cell>
          <cell r="AL281" t="str">
            <v/>
          </cell>
          <cell r="AM281" t="str">
            <v/>
          </cell>
          <cell r="AN281">
            <v>0.3</v>
          </cell>
          <cell r="AO281">
            <v>76.3</v>
          </cell>
          <cell r="AS281" t="str">
            <v>ELÉMENT-CADRE-DE-FINITION-MRA10</v>
          </cell>
        </row>
        <row r="282">
          <cell r="N282" t="str">
            <v>0963 546 611</v>
          </cell>
          <cell r="O282" t="str">
            <v>MRA11</v>
          </cell>
          <cell r="P282">
            <v>44.18</v>
          </cell>
          <cell r="Q282">
            <v>1</v>
          </cell>
          <cell r="R282">
            <v>5.2</v>
          </cell>
          <cell r="S282">
            <v>44.18</v>
          </cell>
          <cell r="T282">
            <v>129</v>
          </cell>
          <cell r="U282">
            <v>5</v>
          </cell>
          <cell r="V282">
            <v>7</v>
          </cell>
          <cell r="W282" t="str">
            <v>MRA11</v>
          </cell>
          <cell r="X282" t="e">
            <v>#REF!</v>
          </cell>
          <cell r="Y282">
            <v>90.3</v>
          </cell>
          <cell r="Z282">
            <v>90.3</v>
          </cell>
          <cell r="AA282">
            <v>0.3</v>
          </cell>
          <cell r="AB282">
            <v>0.3</v>
          </cell>
          <cell r="AC282">
            <v>452</v>
          </cell>
          <cell r="AD282">
            <v>1112</v>
          </cell>
          <cell r="AE282">
            <v>80</v>
          </cell>
          <cell r="AF282" t="str">
            <v>MEUBLES</v>
          </cell>
          <cell r="AG282"/>
          <cell r="AI282">
            <v>42.48</v>
          </cell>
          <cell r="AL282" t="str">
            <v/>
          </cell>
          <cell r="AM282" t="str">
            <v/>
          </cell>
          <cell r="AN282">
            <v>0.3</v>
          </cell>
          <cell r="AO282">
            <v>90.3</v>
          </cell>
          <cell r="AS282" t="str">
            <v>ELÉMENT-CADRE-DE-FINITION-MRA11</v>
          </cell>
        </row>
        <row r="283">
          <cell r="N283" t="str">
            <v>0963 546 612</v>
          </cell>
          <cell r="O283" t="str">
            <v>MRA12</v>
          </cell>
          <cell r="P283">
            <v>65.22</v>
          </cell>
          <cell r="Q283">
            <v>1</v>
          </cell>
          <cell r="R283">
            <v>7.5</v>
          </cell>
          <cell r="S283">
            <v>65.22</v>
          </cell>
          <cell r="T283">
            <v>199</v>
          </cell>
          <cell r="U283">
            <v>5</v>
          </cell>
          <cell r="V283">
            <v>7</v>
          </cell>
          <cell r="W283" t="str">
            <v>MRA12</v>
          </cell>
          <cell r="X283" t="e">
            <v>#REF!</v>
          </cell>
          <cell r="Y283">
            <v>139.30000000000001</v>
          </cell>
          <cell r="Z283">
            <v>139.30000000000001</v>
          </cell>
          <cell r="AA283">
            <v>0.3</v>
          </cell>
          <cell r="AB283">
            <v>0.3</v>
          </cell>
          <cell r="AC283">
            <v>452</v>
          </cell>
          <cell r="AD283">
            <v>1668</v>
          </cell>
          <cell r="AE283">
            <v>80</v>
          </cell>
          <cell r="AF283" t="str">
            <v>MEUBLES</v>
          </cell>
          <cell r="AG283"/>
          <cell r="AI283">
            <v>62.71</v>
          </cell>
          <cell r="AL283" t="str">
            <v/>
          </cell>
          <cell r="AM283" t="str">
            <v/>
          </cell>
          <cell r="AN283">
            <v>0.3</v>
          </cell>
          <cell r="AO283">
            <v>139.30000000000001</v>
          </cell>
          <cell r="AS283" t="str">
            <v>ELÉMENT-CADRE-DE-FINITION-MRA12</v>
          </cell>
        </row>
        <row r="284">
          <cell r="N284" t="str">
            <v>0963 546 613</v>
          </cell>
          <cell r="O284" t="str">
            <v>MRA13</v>
          </cell>
          <cell r="P284">
            <v>61.47</v>
          </cell>
          <cell r="Q284">
            <v>1</v>
          </cell>
          <cell r="R284">
            <v>6.3</v>
          </cell>
          <cell r="S284">
            <v>61.47</v>
          </cell>
          <cell r="T284">
            <v>179</v>
          </cell>
          <cell r="U284">
            <v>5</v>
          </cell>
          <cell r="V284">
            <v>7</v>
          </cell>
          <cell r="W284" t="str">
            <v>MRA13</v>
          </cell>
          <cell r="X284" t="e">
            <v>#REF!</v>
          </cell>
          <cell r="Y284">
            <v>125.3</v>
          </cell>
          <cell r="Z284">
            <v>125.3</v>
          </cell>
          <cell r="AA284">
            <v>0.3</v>
          </cell>
          <cell r="AB284">
            <v>0.3</v>
          </cell>
          <cell r="AC284">
            <v>452</v>
          </cell>
          <cell r="AD284">
            <v>1390</v>
          </cell>
          <cell r="AE284">
            <v>80</v>
          </cell>
          <cell r="AF284" t="str">
            <v>MEUBLES</v>
          </cell>
          <cell r="AG284"/>
          <cell r="AI284">
            <v>59.11</v>
          </cell>
          <cell r="AL284" t="str">
            <v/>
          </cell>
          <cell r="AM284" t="str">
            <v/>
          </cell>
          <cell r="AN284">
            <v>0.3</v>
          </cell>
          <cell r="AO284">
            <v>125.3</v>
          </cell>
          <cell r="AS284" t="str">
            <v>ELÉMENT-CADRE-DE-FINITION-MRA13</v>
          </cell>
        </row>
        <row r="285">
          <cell r="N285" t="str">
            <v>0963 546 617</v>
          </cell>
          <cell r="O285" t="str">
            <v>MRA17</v>
          </cell>
          <cell r="P285">
            <v>26.19</v>
          </cell>
          <cell r="Q285">
            <v>1</v>
          </cell>
          <cell r="R285">
            <v>1.5</v>
          </cell>
          <cell r="S285">
            <v>26.19</v>
          </cell>
          <cell r="T285">
            <v>79</v>
          </cell>
          <cell r="U285">
            <v>5</v>
          </cell>
          <cell r="V285">
            <v>7</v>
          </cell>
          <cell r="W285" t="str">
            <v>MRA17</v>
          </cell>
          <cell r="X285" t="e">
            <v>#REF!</v>
          </cell>
          <cell r="Y285">
            <v>55.3</v>
          </cell>
          <cell r="Z285">
            <v>55.3</v>
          </cell>
          <cell r="AA285">
            <v>0.3</v>
          </cell>
          <cell r="AB285">
            <v>0.3</v>
          </cell>
          <cell r="AC285">
            <v>382</v>
          </cell>
          <cell r="AD285">
            <v>278</v>
          </cell>
          <cell r="AE285">
            <v>80</v>
          </cell>
          <cell r="AF285" t="str">
            <v>MEUBLES</v>
          </cell>
          <cell r="AG285"/>
          <cell r="AI285">
            <v>25.18</v>
          </cell>
          <cell r="AL285" t="str">
            <v/>
          </cell>
          <cell r="AM285" t="str">
            <v/>
          </cell>
          <cell r="AN285">
            <v>0.3</v>
          </cell>
          <cell r="AO285">
            <v>55.3</v>
          </cell>
          <cell r="AS285" t="str">
            <v>ELÉMENT-CADRE-DE-FINITION-MRA17</v>
          </cell>
        </row>
        <row r="286">
          <cell r="N286" t="str">
            <v>0963 546 618</v>
          </cell>
          <cell r="O286" t="str">
            <v>MRA18</v>
          </cell>
          <cell r="P286">
            <v>29.87</v>
          </cell>
          <cell r="Q286">
            <v>1</v>
          </cell>
          <cell r="R286">
            <v>2.5</v>
          </cell>
          <cell r="S286">
            <v>29.87</v>
          </cell>
          <cell r="T286">
            <v>89</v>
          </cell>
          <cell r="U286">
            <v>5</v>
          </cell>
          <cell r="V286">
            <v>7</v>
          </cell>
          <cell r="W286" t="str">
            <v>MRA18</v>
          </cell>
          <cell r="X286" t="e">
            <v>#REF!</v>
          </cell>
          <cell r="Y286">
            <v>62.3</v>
          </cell>
          <cell r="Z286">
            <v>62.3</v>
          </cell>
          <cell r="AA286">
            <v>0.3</v>
          </cell>
          <cell r="AB286">
            <v>0.3</v>
          </cell>
          <cell r="AC286">
            <v>382</v>
          </cell>
          <cell r="AD286">
            <v>556</v>
          </cell>
          <cell r="AE286">
            <v>80</v>
          </cell>
          <cell r="AF286" t="str">
            <v>MEUBLES</v>
          </cell>
          <cell r="AG286"/>
          <cell r="AI286">
            <v>28.72</v>
          </cell>
          <cell r="AL286" t="str">
            <v/>
          </cell>
          <cell r="AM286" t="str">
            <v/>
          </cell>
          <cell r="AN286">
            <v>0.3</v>
          </cell>
          <cell r="AO286">
            <v>62.3</v>
          </cell>
          <cell r="AS286" t="str">
            <v>ELÉMENT-CADRE-DE-FINITION-MRA18</v>
          </cell>
        </row>
        <row r="287">
          <cell r="N287" t="str">
            <v>0963 546 619</v>
          </cell>
          <cell r="O287" t="str">
            <v>MRA19</v>
          </cell>
          <cell r="P287">
            <v>32.24</v>
          </cell>
          <cell r="Q287">
            <v>1</v>
          </cell>
          <cell r="R287">
            <v>3.5</v>
          </cell>
          <cell r="S287">
            <v>32.24</v>
          </cell>
          <cell r="T287">
            <v>89</v>
          </cell>
          <cell r="U287">
            <v>5</v>
          </cell>
          <cell r="V287">
            <v>7</v>
          </cell>
          <cell r="W287" t="str">
            <v>MRA19</v>
          </cell>
          <cell r="X287" t="e">
            <v>#REF!</v>
          </cell>
          <cell r="Y287">
            <v>62.3</v>
          </cell>
          <cell r="Z287">
            <v>62.3</v>
          </cell>
          <cell r="AA287">
            <v>0.3</v>
          </cell>
          <cell r="AB287">
            <v>0.3</v>
          </cell>
          <cell r="AC287">
            <v>382</v>
          </cell>
          <cell r="AD287">
            <v>834</v>
          </cell>
          <cell r="AE287">
            <v>80</v>
          </cell>
          <cell r="AF287" t="str">
            <v>MEUBLES</v>
          </cell>
          <cell r="AG287"/>
          <cell r="AI287">
            <v>31</v>
          </cell>
          <cell r="AL287" t="str">
            <v/>
          </cell>
          <cell r="AM287" t="str">
            <v/>
          </cell>
          <cell r="AN287">
            <v>0.3</v>
          </cell>
          <cell r="AO287">
            <v>62.3</v>
          </cell>
          <cell r="AS287" t="str">
            <v>ELÉMENT-CADRE-DE-FINITION-MRA19</v>
          </cell>
        </row>
        <row r="288">
          <cell r="N288" t="str">
            <v>0963 546 620</v>
          </cell>
          <cell r="O288" t="str">
            <v>MRA20</v>
          </cell>
          <cell r="P288">
            <v>37.380000000000003</v>
          </cell>
          <cell r="Q288">
            <v>1</v>
          </cell>
          <cell r="R288">
            <v>4.5999999999999996</v>
          </cell>
          <cell r="S288">
            <v>37.380000000000003</v>
          </cell>
          <cell r="T288">
            <v>109</v>
          </cell>
          <cell r="U288">
            <v>5</v>
          </cell>
          <cell r="V288">
            <v>7</v>
          </cell>
          <cell r="W288" t="str">
            <v>MRA20</v>
          </cell>
          <cell r="X288" t="e">
            <v>#REF!</v>
          </cell>
          <cell r="Y288">
            <v>76.3</v>
          </cell>
          <cell r="Z288">
            <v>76.3</v>
          </cell>
          <cell r="AA288">
            <v>0.3</v>
          </cell>
          <cell r="AB288">
            <v>0.3</v>
          </cell>
          <cell r="AC288">
            <v>382</v>
          </cell>
          <cell r="AD288">
            <v>1112</v>
          </cell>
          <cell r="AE288">
            <v>80</v>
          </cell>
          <cell r="AF288" t="str">
            <v>MEUBLES</v>
          </cell>
          <cell r="AG288"/>
          <cell r="AI288">
            <v>35.94</v>
          </cell>
          <cell r="AL288" t="str">
            <v/>
          </cell>
          <cell r="AM288" t="str">
            <v/>
          </cell>
          <cell r="AN288">
            <v>0.3</v>
          </cell>
          <cell r="AO288">
            <v>76.3</v>
          </cell>
          <cell r="AS288" t="str">
            <v>ELÉMENT-CADRE-DE-FINITION-MRA20</v>
          </cell>
        </row>
        <row r="289">
          <cell r="N289" t="str">
            <v>0963 546 621</v>
          </cell>
          <cell r="O289" t="str">
            <v>MRA21</v>
          </cell>
          <cell r="P289">
            <v>46.25</v>
          </cell>
          <cell r="Q289">
            <v>1</v>
          </cell>
          <cell r="R289">
            <v>6.7</v>
          </cell>
          <cell r="S289">
            <v>46.25</v>
          </cell>
          <cell r="T289">
            <v>139</v>
          </cell>
          <cell r="U289">
            <v>5</v>
          </cell>
          <cell r="V289">
            <v>7</v>
          </cell>
          <cell r="W289" t="str">
            <v>MRA21</v>
          </cell>
          <cell r="X289" t="e">
            <v>#REF!</v>
          </cell>
          <cell r="Y289">
            <v>97.3</v>
          </cell>
          <cell r="Z289">
            <v>97.3</v>
          </cell>
          <cell r="AA289">
            <v>0.3</v>
          </cell>
          <cell r="AB289">
            <v>0.3</v>
          </cell>
          <cell r="AC289">
            <v>382</v>
          </cell>
          <cell r="AD289">
            <v>1668</v>
          </cell>
          <cell r="AE289">
            <v>80</v>
          </cell>
          <cell r="AF289" t="str">
            <v>MEUBLES</v>
          </cell>
          <cell r="AG289"/>
          <cell r="AI289">
            <v>44.47</v>
          </cell>
          <cell r="AL289" t="str">
            <v/>
          </cell>
          <cell r="AM289" t="str">
            <v/>
          </cell>
          <cell r="AN289">
            <v>0.3</v>
          </cell>
          <cell r="AO289">
            <v>97.3</v>
          </cell>
          <cell r="AS289" t="str">
            <v>ELÉMENT-CADRE-DE-FINITION-MRA21</v>
          </cell>
        </row>
        <row r="290">
          <cell r="N290" t="str">
            <v>0963 546 622</v>
          </cell>
          <cell r="O290" t="str">
            <v>MRA22</v>
          </cell>
          <cell r="P290">
            <v>41.11</v>
          </cell>
          <cell r="Q290">
            <v>1</v>
          </cell>
          <cell r="R290">
            <v>5.6</v>
          </cell>
          <cell r="S290">
            <v>41.11</v>
          </cell>
          <cell r="T290">
            <v>119</v>
          </cell>
          <cell r="U290">
            <v>5</v>
          </cell>
          <cell r="V290">
            <v>7</v>
          </cell>
          <cell r="W290" t="str">
            <v>MRA22</v>
          </cell>
          <cell r="X290" t="e">
            <v>#REF!</v>
          </cell>
          <cell r="Y290">
            <v>83.3</v>
          </cell>
          <cell r="Z290">
            <v>83.3</v>
          </cell>
          <cell r="AA290">
            <v>0.3</v>
          </cell>
          <cell r="AB290">
            <v>0.3</v>
          </cell>
          <cell r="AC290">
            <v>382</v>
          </cell>
          <cell r="AD290">
            <v>1390</v>
          </cell>
          <cell r="AE290">
            <v>80</v>
          </cell>
          <cell r="AF290" t="str">
            <v>MEUBLES</v>
          </cell>
          <cell r="AG290"/>
          <cell r="AI290">
            <v>39.53</v>
          </cell>
          <cell r="AL290" t="str">
            <v/>
          </cell>
          <cell r="AM290" t="str">
            <v/>
          </cell>
          <cell r="AN290">
            <v>0.3</v>
          </cell>
          <cell r="AO290">
            <v>83.3</v>
          </cell>
          <cell r="AS290" t="str">
            <v>ELÉMENT-CADRE-DE-FINITION-MRA22</v>
          </cell>
        </row>
        <row r="291">
          <cell r="N291" t="str">
            <v>0963 546 629</v>
          </cell>
          <cell r="O291" t="str">
            <v>MRA29</v>
          </cell>
          <cell r="P291">
            <v>32.07</v>
          </cell>
          <cell r="Q291">
            <v>1</v>
          </cell>
          <cell r="R291">
            <v>2.8</v>
          </cell>
          <cell r="S291">
            <v>32.07</v>
          </cell>
          <cell r="T291">
            <v>89</v>
          </cell>
          <cell r="U291">
            <v>5</v>
          </cell>
          <cell r="V291">
            <v>7</v>
          </cell>
          <cell r="W291" t="str">
            <v>MRA29</v>
          </cell>
          <cell r="X291" t="e">
            <v>#REF!</v>
          </cell>
          <cell r="Y291">
            <v>62.3</v>
          </cell>
          <cell r="Z291">
            <v>62.3</v>
          </cell>
          <cell r="AA291">
            <v>0.3</v>
          </cell>
          <cell r="AB291">
            <v>0.3</v>
          </cell>
          <cell r="AC291">
            <v>270</v>
          </cell>
          <cell r="AD291">
            <v>834</v>
          </cell>
          <cell r="AE291">
            <v>80</v>
          </cell>
          <cell r="AF291" t="str">
            <v>MEUBLES</v>
          </cell>
          <cell r="AG291"/>
          <cell r="AI291">
            <v>30.84</v>
          </cell>
          <cell r="AL291" t="str">
            <v/>
          </cell>
          <cell r="AM291" t="str">
            <v/>
          </cell>
          <cell r="AN291">
            <v>0.3</v>
          </cell>
          <cell r="AO291">
            <v>62.3</v>
          </cell>
          <cell r="AS291" t="str">
            <v>ELÉMENT-CADRE-DE-FINITION-MRA29</v>
          </cell>
        </row>
        <row r="292">
          <cell r="N292" t="str">
            <v>0963 546 630</v>
          </cell>
          <cell r="O292" t="str">
            <v>MRA30</v>
          </cell>
          <cell r="P292">
            <v>33.76</v>
          </cell>
          <cell r="Q292">
            <v>1</v>
          </cell>
          <cell r="R292">
            <v>3.4</v>
          </cell>
          <cell r="S292">
            <v>33.76</v>
          </cell>
          <cell r="T292">
            <v>99</v>
          </cell>
          <cell r="U292">
            <v>5</v>
          </cell>
          <cell r="V292">
            <v>7</v>
          </cell>
          <cell r="W292" t="str">
            <v>MRA30</v>
          </cell>
          <cell r="X292" t="e">
            <v>#REF!</v>
          </cell>
          <cell r="Y292">
            <v>69.3</v>
          </cell>
          <cell r="Z292">
            <v>69.3</v>
          </cell>
          <cell r="AA292">
            <v>0.3</v>
          </cell>
          <cell r="AB292">
            <v>0.3</v>
          </cell>
          <cell r="AC292">
            <v>270</v>
          </cell>
          <cell r="AD292">
            <v>1112</v>
          </cell>
          <cell r="AE292">
            <v>80</v>
          </cell>
          <cell r="AF292" t="str">
            <v>MEUBLES</v>
          </cell>
          <cell r="AG292"/>
          <cell r="AI292">
            <v>32.46</v>
          </cell>
          <cell r="AL292" t="str">
            <v/>
          </cell>
          <cell r="AM292" t="str">
            <v/>
          </cell>
          <cell r="AN292">
            <v>0.3</v>
          </cell>
          <cell r="AO292">
            <v>69.3</v>
          </cell>
          <cell r="AS292" t="str">
            <v>ELÉMENT-CADRE-DE-FINITION-MRA30</v>
          </cell>
        </row>
        <row r="293">
          <cell r="N293" t="str">
            <v>0963 546 631</v>
          </cell>
          <cell r="O293" t="str">
            <v>MRA31</v>
          </cell>
          <cell r="P293">
            <v>39.08</v>
          </cell>
          <cell r="Q293">
            <v>1</v>
          </cell>
          <cell r="R293">
            <v>5.3</v>
          </cell>
          <cell r="S293">
            <v>39.08</v>
          </cell>
          <cell r="T293">
            <v>119</v>
          </cell>
          <cell r="U293">
            <v>5</v>
          </cell>
          <cell r="V293">
            <v>7</v>
          </cell>
          <cell r="W293" t="str">
            <v>MRA31</v>
          </cell>
          <cell r="X293" t="e">
            <v>#REF!</v>
          </cell>
          <cell r="Y293">
            <v>83.3</v>
          </cell>
          <cell r="Z293">
            <v>83.3</v>
          </cell>
          <cell r="AA293">
            <v>0.3</v>
          </cell>
          <cell r="AB293">
            <v>0.3</v>
          </cell>
          <cell r="AC293">
            <v>270</v>
          </cell>
          <cell r="AD293">
            <v>1668</v>
          </cell>
          <cell r="AE293">
            <v>80</v>
          </cell>
          <cell r="AF293" t="str">
            <v>MEUBLES</v>
          </cell>
          <cell r="AG293"/>
          <cell r="AI293">
            <v>37.58</v>
          </cell>
          <cell r="AL293" t="str">
            <v/>
          </cell>
          <cell r="AM293" t="str">
            <v/>
          </cell>
          <cell r="AN293">
            <v>0.3</v>
          </cell>
          <cell r="AO293">
            <v>83.3</v>
          </cell>
          <cell r="AS293" t="str">
            <v>ELÉMENT-CADRE-DE-FINITION-MRA31</v>
          </cell>
        </row>
        <row r="294">
          <cell r="N294" t="str">
            <v>0963 546 632</v>
          </cell>
          <cell r="O294" t="str">
            <v>MRA32</v>
          </cell>
          <cell r="P294">
            <v>40.79</v>
          </cell>
          <cell r="Q294">
            <v>1</v>
          </cell>
          <cell r="R294">
            <v>4.5</v>
          </cell>
          <cell r="S294">
            <v>40.79</v>
          </cell>
          <cell r="T294">
            <v>119</v>
          </cell>
          <cell r="U294">
            <v>5</v>
          </cell>
          <cell r="V294">
            <v>7</v>
          </cell>
          <cell r="W294" t="str">
            <v>MRA32</v>
          </cell>
          <cell r="X294" t="e">
            <v>#REF!</v>
          </cell>
          <cell r="Y294">
            <v>83.3</v>
          </cell>
          <cell r="Z294">
            <v>83.3</v>
          </cell>
          <cell r="AA294">
            <v>0.3</v>
          </cell>
          <cell r="AB294">
            <v>0.3</v>
          </cell>
          <cell r="AC294">
            <v>270</v>
          </cell>
          <cell r="AD294">
            <v>1390</v>
          </cell>
          <cell r="AE294">
            <v>80</v>
          </cell>
          <cell r="AF294" t="str">
            <v>MEUBLES</v>
          </cell>
          <cell r="AG294"/>
          <cell r="AI294">
            <v>39.22</v>
          </cell>
          <cell r="AL294" t="str">
            <v/>
          </cell>
          <cell r="AM294" t="str">
            <v/>
          </cell>
          <cell r="AN294">
            <v>0.3</v>
          </cell>
          <cell r="AO294">
            <v>83.3</v>
          </cell>
          <cell r="AS294" t="str">
            <v>ELÉMENT-CADRE-DE-FINITION-MRA32</v>
          </cell>
        </row>
        <row r="295">
          <cell r="N295" t="str">
            <v>0963 546 650</v>
          </cell>
          <cell r="O295" t="str">
            <v>MRA50</v>
          </cell>
          <cell r="P295">
            <v>35.909999999999997</v>
          </cell>
          <cell r="Q295">
            <v>1</v>
          </cell>
          <cell r="R295">
            <v>2.2000000000000002</v>
          </cell>
          <cell r="S295">
            <v>35.909999999999997</v>
          </cell>
          <cell r="T295">
            <v>109</v>
          </cell>
          <cell r="U295">
            <v>5</v>
          </cell>
          <cell r="V295">
            <v>7</v>
          </cell>
          <cell r="W295" t="str">
            <v>MRA50</v>
          </cell>
          <cell r="X295" t="e">
            <v>#REF!</v>
          </cell>
          <cell r="Y295">
            <v>76.3</v>
          </cell>
          <cell r="Z295">
            <v>76.3</v>
          </cell>
          <cell r="AA295">
            <v>0.3</v>
          </cell>
          <cell r="AB295">
            <v>0.3</v>
          </cell>
          <cell r="AC295">
            <v>330</v>
          </cell>
          <cell r="AD295">
            <v>556</v>
          </cell>
          <cell r="AE295">
            <v>80</v>
          </cell>
          <cell r="AF295" t="str">
            <v>MEUBLES</v>
          </cell>
          <cell r="AG295"/>
          <cell r="AI295">
            <v>34.53</v>
          </cell>
          <cell r="AL295" t="str">
            <v/>
          </cell>
          <cell r="AM295" t="str">
            <v/>
          </cell>
          <cell r="AN295">
            <v>0.3</v>
          </cell>
          <cell r="AO295">
            <v>76.3</v>
          </cell>
          <cell r="AS295" t="str">
            <v>ELÉMENT-CADRE-DE-FINITION-MRA50</v>
          </cell>
        </row>
        <row r="296">
          <cell r="N296" t="str">
            <v>0963 546 651</v>
          </cell>
          <cell r="O296" t="str">
            <v>MRA51</v>
          </cell>
          <cell r="P296">
            <v>36.5</v>
          </cell>
          <cell r="Q296">
            <v>1</v>
          </cell>
          <cell r="R296">
            <v>3.2</v>
          </cell>
          <cell r="S296">
            <v>36.5</v>
          </cell>
          <cell r="T296">
            <v>109</v>
          </cell>
          <cell r="U296">
            <v>5</v>
          </cell>
          <cell r="V296">
            <v>7</v>
          </cell>
          <cell r="W296" t="str">
            <v>MRA51</v>
          </cell>
          <cell r="X296" t="e">
            <v>#REF!</v>
          </cell>
          <cell r="Y296">
            <v>76.3</v>
          </cell>
          <cell r="Z296">
            <v>76.3</v>
          </cell>
          <cell r="AA296">
            <v>0.3</v>
          </cell>
          <cell r="AB296">
            <v>0.3</v>
          </cell>
          <cell r="AC296">
            <v>330</v>
          </cell>
          <cell r="AD296">
            <v>834</v>
          </cell>
          <cell r="AE296">
            <v>80</v>
          </cell>
          <cell r="AF296" t="str">
            <v>MEUBLES</v>
          </cell>
          <cell r="AG296"/>
          <cell r="AI296">
            <v>35.1</v>
          </cell>
          <cell r="AL296" t="str">
            <v/>
          </cell>
          <cell r="AM296" t="str">
            <v/>
          </cell>
          <cell r="AN296">
            <v>0.3</v>
          </cell>
          <cell r="AO296">
            <v>76.3</v>
          </cell>
          <cell r="AS296" t="str">
            <v>ELÉMENT-CADRE-DE-FINITION-MRA51</v>
          </cell>
        </row>
        <row r="297">
          <cell r="N297" t="str">
            <v>0963 546 652</v>
          </cell>
          <cell r="O297" t="str">
            <v>MRA52</v>
          </cell>
          <cell r="P297">
            <v>39.51</v>
          </cell>
          <cell r="Q297">
            <v>1</v>
          </cell>
          <cell r="R297">
            <v>4.2</v>
          </cell>
          <cell r="S297">
            <v>39.51</v>
          </cell>
          <cell r="T297">
            <v>119</v>
          </cell>
          <cell r="U297">
            <v>5</v>
          </cell>
          <cell r="V297">
            <v>7</v>
          </cell>
          <cell r="W297" t="str">
            <v>MRA52</v>
          </cell>
          <cell r="X297" t="e">
            <v>#REF!</v>
          </cell>
          <cell r="Y297">
            <v>83.3</v>
          </cell>
          <cell r="Z297">
            <v>83.3</v>
          </cell>
          <cell r="AA297">
            <v>0.3</v>
          </cell>
          <cell r="AB297">
            <v>0.3</v>
          </cell>
          <cell r="AC297">
            <v>330</v>
          </cell>
          <cell r="AD297">
            <v>1112</v>
          </cell>
          <cell r="AE297">
            <v>80</v>
          </cell>
          <cell r="AF297" t="str">
            <v>MEUBLES</v>
          </cell>
          <cell r="AG297"/>
          <cell r="AI297">
            <v>37.99</v>
          </cell>
          <cell r="AL297" t="str">
            <v/>
          </cell>
          <cell r="AM297" t="str">
            <v/>
          </cell>
          <cell r="AN297">
            <v>0.3</v>
          </cell>
          <cell r="AO297">
            <v>83.3</v>
          </cell>
          <cell r="AS297" t="str">
            <v>ELÉMENT-CADRE-DE-FINITION-MRA52</v>
          </cell>
        </row>
        <row r="298">
          <cell r="N298" t="str">
            <v>0963 546 653</v>
          </cell>
          <cell r="O298" t="str">
            <v>MRA53</v>
          </cell>
          <cell r="P298">
            <v>45.34</v>
          </cell>
          <cell r="Q298">
            <v>1</v>
          </cell>
          <cell r="R298">
            <v>5.0999999999999996</v>
          </cell>
          <cell r="S298">
            <v>45.34</v>
          </cell>
          <cell r="T298">
            <v>139</v>
          </cell>
          <cell r="U298">
            <v>5</v>
          </cell>
          <cell r="V298">
            <v>7</v>
          </cell>
          <cell r="W298" t="str">
            <v>MRA53</v>
          </cell>
          <cell r="X298" t="e">
            <v>#REF!</v>
          </cell>
          <cell r="Y298">
            <v>97.3</v>
          </cell>
          <cell r="Z298">
            <v>97.3</v>
          </cell>
          <cell r="AA298">
            <v>0.3</v>
          </cell>
          <cell r="AB298">
            <v>0.3</v>
          </cell>
          <cell r="AC298">
            <v>330</v>
          </cell>
          <cell r="AD298">
            <v>1390</v>
          </cell>
          <cell r="AE298">
            <v>80</v>
          </cell>
          <cell r="AF298" t="str">
            <v>MEUBLES</v>
          </cell>
          <cell r="AG298"/>
          <cell r="AI298">
            <v>43.6</v>
          </cell>
          <cell r="AL298" t="str">
            <v/>
          </cell>
          <cell r="AM298" t="str">
            <v/>
          </cell>
          <cell r="AN298">
            <v>0.3</v>
          </cell>
          <cell r="AO298">
            <v>97.3</v>
          </cell>
          <cell r="AS298" t="str">
            <v>ELÉMENT-CADRE-DE-FINITION-MRA53</v>
          </cell>
        </row>
        <row r="299">
          <cell r="N299" t="str">
            <v>0963 546 654</v>
          </cell>
          <cell r="O299" t="str">
            <v>MRA54</v>
          </cell>
          <cell r="P299">
            <v>49.93</v>
          </cell>
          <cell r="Q299">
            <v>1</v>
          </cell>
          <cell r="R299">
            <v>6</v>
          </cell>
          <cell r="S299">
            <v>49.93</v>
          </cell>
          <cell r="T299">
            <v>149</v>
          </cell>
          <cell r="U299">
            <v>5</v>
          </cell>
          <cell r="V299">
            <v>7</v>
          </cell>
          <cell r="W299" t="str">
            <v>MRA54</v>
          </cell>
          <cell r="X299" t="e">
            <v>#REF!</v>
          </cell>
          <cell r="Y299">
            <v>104.3</v>
          </cell>
          <cell r="Z299">
            <v>104.3</v>
          </cell>
          <cell r="AA299">
            <v>0.3</v>
          </cell>
          <cell r="AB299">
            <v>0.3</v>
          </cell>
          <cell r="AC299">
            <v>330</v>
          </cell>
          <cell r="AD299">
            <v>1668</v>
          </cell>
          <cell r="AE299">
            <v>80</v>
          </cell>
          <cell r="AF299" t="str">
            <v>MEUBLES</v>
          </cell>
          <cell r="AG299"/>
          <cell r="AI299">
            <v>48.01</v>
          </cell>
          <cell r="AL299" t="str">
            <v/>
          </cell>
          <cell r="AM299" t="str">
            <v/>
          </cell>
          <cell r="AN299">
            <v>0.3</v>
          </cell>
          <cell r="AO299">
            <v>104.3</v>
          </cell>
          <cell r="AS299" t="str">
            <v>ELÉMENT-CADRE-DE-FINITION-MRA54</v>
          </cell>
        </row>
        <row r="300">
          <cell r="N300" t="str">
            <v>0963 546 609</v>
          </cell>
          <cell r="O300" t="str">
            <v>MRA9</v>
          </cell>
          <cell r="P300">
            <v>37.380000000000003</v>
          </cell>
          <cell r="Q300">
            <v>1</v>
          </cell>
          <cell r="R300">
            <v>4</v>
          </cell>
          <cell r="S300">
            <v>37.380000000000003</v>
          </cell>
          <cell r="T300">
            <v>109</v>
          </cell>
          <cell r="U300">
            <v>5</v>
          </cell>
          <cell r="V300">
            <v>7</v>
          </cell>
          <cell r="W300" t="str">
            <v>MRA9</v>
          </cell>
          <cell r="X300" t="e">
            <v>#REF!</v>
          </cell>
          <cell r="Y300">
            <v>76.3</v>
          </cell>
          <cell r="Z300">
            <v>76.3</v>
          </cell>
          <cell r="AA300">
            <v>0.3</v>
          </cell>
          <cell r="AB300">
            <v>0.3</v>
          </cell>
          <cell r="AC300">
            <v>452</v>
          </cell>
          <cell r="AD300">
            <v>834</v>
          </cell>
          <cell r="AE300">
            <v>80</v>
          </cell>
          <cell r="AF300" t="str">
            <v>MEUBLES</v>
          </cell>
          <cell r="AG300"/>
          <cell r="AI300">
            <v>35.94</v>
          </cell>
          <cell r="AL300" t="str">
            <v/>
          </cell>
          <cell r="AM300" t="str">
            <v/>
          </cell>
          <cell r="AN300">
            <v>0.3</v>
          </cell>
          <cell r="AO300">
            <v>76.3</v>
          </cell>
          <cell r="AS300" t="str">
            <v>ELÉMENT-CADRE-DE-FINITION-MRA9</v>
          </cell>
        </row>
        <row r="301">
          <cell r="N301" t="str">
            <v>0963 80  405</v>
          </cell>
          <cell r="O301" t="e">
            <v>#N/A</v>
          </cell>
          <cell r="P301">
            <v>1.1100000000000001</v>
          </cell>
          <cell r="Q301">
            <v>1</v>
          </cell>
          <cell r="R301">
            <v>0.02</v>
          </cell>
          <cell r="S301">
            <v>1.1100000000000001</v>
          </cell>
          <cell r="T301">
            <v>7</v>
          </cell>
          <cell r="U301">
            <v>0</v>
          </cell>
          <cell r="V301">
            <v>0</v>
          </cell>
          <cell r="W301" t="str">
            <v>AK102</v>
          </cell>
          <cell r="X301" t="e">
            <v>#REF!</v>
          </cell>
          <cell r="Y301">
            <v>4.9000000000000004</v>
          </cell>
          <cell r="Z301">
            <v>4.9000000000000004</v>
          </cell>
          <cell r="AA301">
            <v>0.3</v>
          </cell>
          <cell r="AB301">
            <v>0.3</v>
          </cell>
          <cell r="AC301">
            <v>9</v>
          </cell>
          <cell r="AD301">
            <v>49</v>
          </cell>
          <cell r="AE301">
            <v>34</v>
          </cell>
          <cell r="AF301" t="str">
            <v>ACCESSOIRES</v>
          </cell>
          <cell r="AG301"/>
          <cell r="AI301">
            <v>1.07</v>
          </cell>
          <cell r="AL301" t="str">
            <v>ZF.WU003-9792</v>
          </cell>
          <cell r="AM301">
            <v>3.5</v>
          </cell>
          <cell r="AN301">
            <v>0.3</v>
          </cell>
          <cell r="AO301">
            <v>4.9000000000000004</v>
          </cell>
          <cell r="AS301" t="str">
            <v>EMBOUT POUR RAIL ZSC DEMI ROND AK102</v>
          </cell>
        </row>
        <row r="302">
          <cell r="N302" t="str">
            <v>0963 80  760</v>
          </cell>
          <cell r="O302" t="e">
            <v>#N/A</v>
          </cell>
          <cell r="P302">
            <v>25.2</v>
          </cell>
          <cell r="Q302">
            <v>1</v>
          </cell>
          <cell r="R302">
            <v>1</v>
          </cell>
          <cell r="S302">
            <v>25.2</v>
          </cell>
          <cell r="T302">
            <v>99</v>
          </cell>
          <cell r="U302">
            <v>1</v>
          </cell>
          <cell r="V302">
            <v>2</v>
          </cell>
          <cell r="W302" t="str">
            <v>SBX3314</v>
          </cell>
          <cell r="X302" t="e">
            <v>#REF!</v>
          </cell>
          <cell r="Y302">
            <v>69.3</v>
          </cell>
          <cell r="Z302">
            <v>69.3</v>
          </cell>
          <cell r="AA302">
            <v>0.3</v>
          </cell>
          <cell r="AB302">
            <v>0.3</v>
          </cell>
          <cell r="AC302">
            <v>70</v>
          </cell>
          <cell r="AD302">
            <v>480</v>
          </cell>
          <cell r="AE302">
            <v>290</v>
          </cell>
          <cell r="AF302" t="str">
            <v>MEUBLES</v>
          </cell>
          <cell r="AG302"/>
          <cell r="AI302">
            <v>24.23</v>
          </cell>
          <cell r="AL302">
            <v>0</v>
          </cell>
          <cell r="AM302">
            <v>65.099999999999994</v>
          </cell>
          <cell r="AN302">
            <v>0.3</v>
          </cell>
          <cell r="AO302">
            <v>69.3</v>
          </cell>
          <cell r="AS302" t="str">
            <v>ENSEMBLE AMOVIBLE SBX3314</v>
          </cell>
        </row>
        <row r="303">
          <cell r="N303" t="str">
            <v>0963 80  557</v>
          </cell>
          <cell r="O303" t="e">
            <v>#N/A</v>
          </cell>
          <cell r="P303">
            <v>9.68</v>
          </cell>
          <cell r="Q303">
            <v>1</v>
          </cell>
          <cell r="R303">
            <v>0.8</v>
          </cell>
          <cell r="S303">
            <v>9.68</v>
          </cell>
          <cell r="T303">
            <v>49</v>
          </cell>
          <cell r="U303">
            <v>1</v>
          </cell>
          <cell r="V303">
            <v>2</v>
          </cell>
          <cell r="W303" t="str">
            <v>KT300</v>
          </cell>
          <cell r="X303" t="e">
            <v>#REF!</v>
          </cell>
          <cell r="Y303">
            <v>34.299999999999997</v>
          </cell>
          <cell r="Z303">
            <v>34.299999999999997</v>
          </cell>
          <cell r="AA303">
            <v>0.3</v>
          </cell>
          <cell r="AB303">
            <v>0.3</v>
          </cell>
          <cell r="AC303">
            <v>30</v>
          </cell>
          <cell r="AD303">
            <v>300</v>
          </cell>
          <cell r="AE303">
            <v>200</v>
          </cell>
          <cell r="AF303" t="str">
            <v>MEUBLES</v>
          </cell>
          <cell r="AG303"/>
          <cell r="AI303">
            <v>9.31</v>
          </cell>
          <cell r="AL303" t="str">
            <v>ZF.WU003-9808</v>
          </cell>
          <cell r="AM303">
            <v>22.05</v>
          </cell>
          <cell r="AN303">
            <v>0.3</v>
          </cell>
          <cell r="AO303">
            <v>34.299999999999997</v>
          </cell>
          <cell r="AS303" t="str">
            <v>EQUERRE ESCAMOTABLE KT300</v>
          </cell>
        </row>
        <row r="304">
          <cell r="N304" t="str">
            <v>0963 80  556</v>
          </cell>
          <cell r="O304" t="e">
            <v>#N/A</v>
          </cell>
          <cell r="P304">
            <v>14.09</v>
          </cell>
          <cell r="Q304">
            <v>1</v>
          </cell>
          <cell r="R304">
            <v>1.2</v>
          </cell>
          <cell r="S304">
            <v>14.09</v>
          </cell>
          <cell r="T304">
            <v>59</v>
          </cell>
          <cell r="U304">
            <v>1</v>
          </cell>
          <cell r="V304">
            <v>2</v>
          </cell>
          <cell r="W304" t="str">
            <v>KT400</v>
          </cell>
          <cell r="X304" t="e">
            <v>#REF!</v>
          </cell>
          <cell r="Y304">
            <v>41.3</v>
          </cell>
          <cell r="Z304">
            <v>41.3</v>
          </cell>
          <cell r="AA304">
            <v>0.3</v>
          </cell>
          <cell r="AB304">
            <v>0.3</v>
          </cell>
          <cell r="AC304">
            <v>36</v>
          </cell>
          <cell r="AD304">
            <v>400</v>
          </cell>
          <cell r="AE304">
            <v>270</v>
          </cell>
          <cell r="AF304" t="str">
            <v>MEUBLES</v>
          </cell>
          <cell r="AG304"/>
          <cell r="AI304">
            <v>13.55</v>
          </cell>
          <cell r="AL304" t="str">
            <v>ZF.WU003-9807</v>
          </cell>
          <cell r="AM304">
            <v>32.130000000000003</v>
          </cell>
          <cell r="AN304">
            <v>0.3</v>
          </cell>
          <cell r="AO304">
            <v>41.3</v>
          </cell>
          <cell r="AS304" t="str">
            <v>EQUERRE ESCAMOTABLE KT400</v>
          </cell>
        </row>
        <row r="305">
          <cell r="N305" t="str">
            <v>0963 542 503</v>
          </cell>
          <cell r="O305" t="str">
            <v>MAWK03</v>
          </cell>
          <cell r="P305">
            <v>21.47</v>
          </cell>
          <cell r="Q305">
            <v>1</v>
          </cell>
          <cell r="R305">
            <v>0.8</v>
          </cell>
          <cell r="S305">
            <v>21.47</v>
          </cell>
          <cell r="T305">
            <v>79</v>
          </cell>
          <cell r="U305">
            <v>1</v>
          </cell>
          <cell r="V305">
            <v>2</v>
          </cell>
          <cell r="W305" t="str">
            <v>MAWK03</v>
          </cell>
          <cell r="X305" t="e">
            <v>#REF!</v>
          </cell>
          <cell r="Y305">
            <v>55.3</v>
          </cell>
          <cell r="Z305">
            <v>55.3</v>
          </cell>
          <cell r="AA305">
            <v>0.3</v>
          </cell>
          <cell r="AB305">
            <v>0.3</v>
          </cell>
          <cell r="AC305">
            <v>382</v>
          </cell>
          <cell r="AD305">
            <v>50</v>
          </cell>
          <cell r="AE305">
            <v>100</v>
          </cell>
          <cell r="AF305" t="str">
            <v>MEUBLES</v>
          </cell>
          <cell r="AG305"/>
          <cell r="AI305">
            <v>20.64</v>
          </cell>
          <cell r="AL305" t="str">
            <v/>
          </cell>
          <cell r="AM305" t="str">
            <v/>
          </cell>
          <cell r="AN305">
            <v>0.3</v>
          </cell>
          <cell r="AO305">
            <v>55.3</v>
          </cell>
          <cell r="AS305" t="str">
            <v>EQUERRES-DE-SUPPORT-POUR-ORSY200-MAWK03</v>
          </cell>
        </row>
        <row r="306">
          <cell r="N306" t="str">
            <v>0963 542 502</v>
          </cell>
          <cell r="O306" t="str">
            <v>MAWK02</v>
          </cell>
          <cell r="P306">
            <v>20.73</v>
          </cell>
          <cell r="Q306">
            <v>1</v>
          </cell>
          <cell r="R306">
            <v>0.8</v>
          </cell>
          <cell r="S306">
            <v>20.73</v>
          </cell>
          <cell r="T306">
            <v>79</v>
          </cell>
          <cell r="U306">
            <v>1</v>
          </cell>
          <cell r="V306">
            <v>2</v>
          </cell>
          <cell r="W306" t="str">
            <v>MAWK02</v>
          </cell>
          <cell r="X306" t="e">
            <v>#REF!</v>
          </cell>
          <cell r="Y306">
            <v>55.3</v>
          </cell>
          <cell r="Z306">
            <v>55.3</v>
          </cell>
          <cell r="AA306">
            <v>0.3</v>
          </cell>
          <cell r="AB306">
            <v>0.3</v>
          </cell>
          <cell r="AC306">
            <v>382</v>
          </cell>
          <cell r="AD306">
            <v>50</v>
          </cell>
          <cell r="AE306">
            <v>100</v>
          </cell>
          <cell r="AF306" t="str">
            <v>MEUBLES</v>
          </cell>
          <cell r="AG306"/>
          <cell r="AI306">
            <v>19.93</v>
          </cell>
          <cell r="AL306" t="str">
            <v/>
          </cell>
          <cell r="AM306" t="str">
            <v/>
          </cell>
          <cell r="AN306">
            <v>0.3</v>
          </cell>
          <cell r="AO306">
            <v>55.3</v>
          </cell>
          <cell r="AS306" t="str">
            <v>EQUERRES-SUPPORT-P-SK421/SK422-MAWK02</v>
          </cell>
        </row>
        <row r="307">
          <cell r="N307" t="str">
            <v>0963 548 712</v>
          </cell>
          <cell r="O307" t="str">
            <v>MLBR12</v>
          </cell>
          <cell r="P307">
            <v>80.510000000000005</v>
          </cell>
          <cell r="Q307">
            <v>1</v>
          </cell>
          <cell r="R307">
            <v>13.5</v>
          </cell>
          <cell r="S307">
            <v>80.510000000000005</v>
          </cell>
          <cell r="T307">
            <v>219</v>
          </cell>
          <cell r="U307">
            <v>5</v>
          </cell>
          <cell r="V307">
            <v>7</v>
          </cell>
          <cell r="W307" t="str">
            <v>MLBR12</v>
          </cell>
          <cell r="X307" t="e">
            <v>#REF!</v>
          </cell>
          <cell r="Y307">
            <v>153.30000000000001</v>
          </cell>
          <cell r="Z307">
            <v>153.30000000000001</v>
          </cell>
          <cell r="AA307">
            <v>0.3</v>
          </cell>
          <cell r="AB307">
            <v>0.3</v>
          </cell>
          <cell r="AC307">
            <v>452</v>
          </cell>
          <cell r="AD307">
            <v>1112</v>
          </cell>
          <cell r="AE307">
            <v>250</v>
          </cell>
          <cell r="AF307" t="str">
            <v>MEUBLES</v>
          </cell>
          <cell r="AG307"/>
          <cell r="AI307">
            <v>77.41</v>
          </cell>
          <cell r="AN307">
            <v>0.3</v>
          </cell>
          <cell r="AO307">
            <v>153.30000000000001</v>
          </cell>
          <cell r="AS307" t="str">
            <v>ETAGERE AVEC BAC PLASTIQUE MLBR12</v>
          </cell>
        </row>
        <row r="308">
          <cell r="N308" t="str">
            <v>0963 545 536</v>
          </cell>
          <cell r="O308" t="str">
            <v>MAW330</v>
          </cell>
          <cell r="P308">
            <v>164.8</v>
          </cell>
          <cell r="Q308">
            <v>1</v>
          </cell>
          <cell r="R308">
            <v>12.5</v>
          </cell>
          <cell r="S308">
            <v>164.8</v>
          </cell>
          <cell r="T308">
            <v>499</v>
          </cell>
          <cell r="U308">
            <v>13.7</v>
          </cell>
          <cell r="V308">
            <v>19</v>
          </cell>
          <cell r="W308" t="str">
            <v>MAW330</v>
          </cell>
          <cell r="X308" t="e">
            <v>#REF!</v>
          </cell>
          <cell r="Y308">
            <v>349.3</v>
          </cell>
          <cell r="Z308">
            <v>349.3</v>
          </cell>
          <cell r="AA308">
            <v>0.3</v>
          </cell>
          <cell r="AB308">
            <v>0.3</v>
          </cell>
          <cell r="AC308">
            <v>330</v>
          </cell>
          <cell r="AD308">
            <v>834</v>
          </cell>
          <cell r="AE308">
            <v>70</v>
          </cell>
          <cell r="AF308" t="str">
            <v>MEUBLES</v>
          </cell>
          <cell r="AG308"/>
          <cell r="AI308">
            <v>158.46</v>
          </cell>
          <cell r="AL308" t="str">
            <v/>
          </cell>
          <cell r="AM308" t="str">
            <v/>
          </cell>
          <cell r="AN308">
            <v>0.3</v>
          </cell>
          <cell r="AO308">
            <v>349.3</v>
          </cell>
          <cell r="AS308" t="str">
            <v>ETABLI EXTENSIBLE-MAW330</v>
          </cell>
        </row>
        <row r="309">
          <cell r="N309" t="str">
            <v>0963 545 536</v>
          </cell>
          <cell r="O309" t="str">
            <v>MAW330</v>
          </cell>
          <cell r="P309">
            <v>164.8</v>
          </cell>
          <cell r="Q309">
            <v>1</v>
          </cell>
          <cell r="R309">
            <v>12.5</v>
          </cell>
          <cell r="S309">
            <v>164.8</v>
          </cell>
          <cell r="T309">
            <v>499</v>
          </cell>
          <cell r="U309">
            <v>13.7</v>
          </cell>
          <cell r="V309">
            <v>19</v>
          </cell>
          <cell r="W309" t="str">
            <v>MAW330L</v>
          </cell>
          <cell r="X309" t="e">
            <v>#REF!</v>
          </cell>
          <cell r="Y309">
            <v>349.3</v>
          </cell>
          <cell r="Z309">
            <v>349.3</v>
          </cell>
          <cell r="AA309">
            <v>0.3</v>
          </cell>
          <cell r="AB309">
            <v>0.3</v>
          </cell>
          <cell r="AC309">
            <v>330</v>
          </cell>
          <cell r="AD309">
            <v>834</v>
          </cell>
          <cell r="AE309">
            <v>70</v>
          </cell>
          <cell r="AF309" t="str">
            <v>MEUBLES</v>
          </cell>
          <cell r="AG309"/>
          <cell r="AI309">
            <v>158.46</v>
          </cell>
          <cell r="AL309" t="str">
            <v/>
          </cell>
          <cell r="AM309" t="str">
            <v/>
          </cell>
          <cell r="AN309">
            <v>0.3</v>
          </cell>
          <cell r="AO309">
            <v>349.3</v>
          </cell>
          <cell r="AS309" t="str">
            <v>ETABLI EXTENSIBLE-MAW330</v>
          </cell>
        </row>
        <row r="310">
          <cell r="N310" t="str">
            <v>0963 545 507</v>
          </cell>
          <cell r="O310" t="str">
            <v>MWKS</v>
          </cell>
          <cell r="P310">
            <v>221.92</v>
          </cell>
          <cell r="Q310">
            <v>1</v>
          </cell>
          <cell r="R310">
            <v>17.600000000000001</v>
          </cell>
          <cell r="S310">
            <v>221.92</v>
          </cell>
          <cell r="T310">
            <v>799</v>
          </cell>
          <cell r="U310">
            <v>13.7</v>
          </cell>
          <cell r="V310">
            <v>19</v>
          </cell>
          <cell r="W310" t="str">
            <v>MWKS</v>
          </cell>
          <cell r="X310" t="e">
            <v>#REF!</v>
          </cell>
          <cell r="Y310">
            <v>559.29999999999995</v>
          </cell>
          <cell r="Z310">
            <v>559.29999999999995</v>
          </cell>
          <cell r="AA310">
            <v>0.3</v>
          </cell>
          <cell r="AB310">
            <v>0.3</v>
          </cell>
          <cell r="AC310">
            <v>260</v>
          </cell>
          <cell r="AD310">
            <v>300</v>
          </cell>
          <cell r="AE310">
            <v>325</v>
          </cell>
          <cell r="AF310" t="str">
            <v>MEUBLES</v>
          </cell>
          <cell r="AG310"/>
          <cell r="AI310">
            <v>213.38</v>
          </cell>
          <cell r="AL310">
            <v>0</v>
          </cell>
          <cell r="AM310">
            <v>534.79999999999995</v>
          </cell>
          <cell r="AN310">
            <v>0.3</v>
          </cell>
          <cell r="AO310">
            <v>559.29999999999995</v>
          </cell>
          <cell r="AS310" t="str">
            <v>ETABLI-ESCAMOTABLE-LOURD-MWKS</v>
          </cell>
        </row>
        <row r="311">
          <cell r="N311" t="str">
            <v>0963 549 002</v>
          </cell>
          <cell r="O311" t="str">
            <v>MAW380</v>
          </cell>
          <cell r="P311">
            <v>155.19999999999999</v>
          </cell>
          <cell r="Q311">
            <v>1</v>
          </cell>
          <cell r="R311">
            <v>19</v>
          </cell>
          <cell r="S311">
            <v>155.19999999999999</v>
          </cell>
          <cell r="T311">
            <v>429</v>
          </cell>
          <cell r="U311">
            <v>13.7</v>
          </cell>
          <cell r="V311">
            <v>19</v>
          </cell>
          <cell r="W311" t="str">
            <v>MAW380</v>
          </cell>
          <cell r="X311" t="e">
            <v>#REF!</v>
          </cell>
          <cell r="Y311">
            <v>300.3</v>
          </cell>
          <cell r="Z311">
            <v>300.3</v>
          </cell>
          <cell r="AA311">
            <v>0.3</v>
          </cell>
          <cell r="AB311">
            <v>0.3</v>
          </cell>
          <cell r="AC311">
            <v>382</v>
          </cell>
          <cell r="AD311">
            <v>1112</v>
          </cell>
          <cell r="AE311">
            <v>70</v>
          </cell>
          <cell r="AF311" t="str">
            <v>MEUBLES</v>
          </cell>
          <cell r="AG311"/>
          <cell r="AI311">
            <v>149.22999999999999</v>
          </cell>
          <cell r="AL311" t="str">
            <v/>
          </cell>
          <cell r="AM311" t="str">
            <v/>
          </cell>
          <cell r="AN311">
            <v>0.3</v>
          </cell>
          <cell r="AO311">
            <v>300.3</v>
          </cell>
          <cell r="AS311" t="str">
            <v>ETABLI-EXTENSIBLE-MAW380</v>
          </cell>
        </row>
        <row r="312">
          <cell r="N312" t="str">
            <v>0963 549 002</v>
          </cell>
          <cell r="O312" t="str">
            <v>MAW380</v>
          </cell>
          <cell r="P312">
            <v>155.19999999999999</v>
          </cell>
          <cell r="Q312">
            <v>1</v>
          </cell>
          <cell r="R312">
            <v>19</v>
          </cell>
          <cell r="S312">
            <v>155.19999999999999</v>
          </cell>
          <cell r="T312">
            <v>429</v>
          </cell>
          <cell r="U312">
            <v>13.7</v>
          </cell>
          <cell r="V312">
            <v>19</v>
          </cell>
          <cell r="W312" t="str">
            <v>MAW380L</v>
          </cell>
          <cell r="X312" t="e">
            <v>#REF!</v>
          </cell>
          <cell r="Y312">
            <v>300.3</v>
          </cell>
          <cell r="Z312">
            <v>300.3</v>
          </cell>
          <cell r="AA312">
            <v>0.3</v>
          </cell>
          <cell r="AB312">
            <v>0.3</v>
          </cell>
          <cell r="AC312">
            <v>382</v>
          </cell>
          <cell r="AD312">
            <v>1112</v>
          </cell>
          <cell r="AE312">
            <v>70</v>
          </cell>
          <cell r="AF312" t="str">
            <v>MEUBLES</v>
          </cell>
          <cell r="AG312"/>
          <cell r="AI312">
            <v>149.22999999999999</v>
          </cell>
          <cell r="AL312" t="str">
            <v/>
          </cell>
          <cell r="AM312" t="str">
            <v/>
          </cell>
          <cell r="AN312">
            <v>0.3</v>
          </cell>
          <cell r="AO312">
            <v>300.3</v>
          </cell>
          <cell r="AS312" t="str">
            <v>ETABLI-EXTENSIBLE-MAW380</v>
          </cell>
        </row>
        <row r="313">
          <cell r="N313" t="str">
            <v>0963 549 003</v>
          </cell>
          <cell r="O313" t="str">
            <v>MAW450</v>
          </cell>
          <cell r="P313">
            <v>164.75</v>
          </cell>
          <cell r="Q313">
            <v>1</v>
          </cell>
          <cell r="R313">
            <v>19.3</v>
          </cell>
          <cell r="S313">
            <v>164.75</v>
          </cell>
          <cell r="T313">
            <v>459</v>
          </cell>
          <cell r="U313">
            <v>13.7</v>
          </cell>
          <cell r="V313">
            <v>19</v>
          </cell>
          <cell r="W313" t="str">
            <v>MAW450</v>
          </cell>
          <cell r="X313" t="e">
            <v>#REF!</v>
          </cell>
          <cell r="Y313">
            <v>321.3</v>
          </cell>
          <cell r="Z313">
            <v>321.3</v>
          </cell>
          <cell r="AA313">
            <v>0.3</v>
          </cell>
          <cell r="AB313">
            <v>0.3</v>
          </cell>
          <cell r="AC313">
            <v>452</v>
          </cell>
          <cell r="AD313">
            <v>1112</v>
          </cell>
          <cell r="AE313">
            <v>70</v>
          </cell>
          <cell r="AF313" t="str">
            <v>MEUBLES</v>
          </cell>
          <cell r="AG313"/>
          <cell r="AI313">
            <v>158.41</v>
          </cell>
          <cell r="AL313" t="str">
            <v/>
          </cell>
          <cell r="AM313" t="str">
            <v/>
          </cell>
          <cell r="AN313">
            <v>0.3</v>
          </cell>
          <cell r="AO313">
            <v>321.3</v>
          </cell>
          <cell r="AS313" t="str">
            <v>ETABLI-EXTENSIBLE-MAW450</v>
          </cell>
        </row>
        <row r="314">
          <cell r="N314" t="str">
            <v>0963 549 003</v>
          </cell>
          <cell r="O314" t="str">
            <v>MAW450</v>
          </cell>
          <cell r="P314">
            <v>164.75</v>
          </cell>
          <cell r="Q314">
            <v>1</v>
          </cell>
          <cell r="R314">
            <v>19.3</v>
          </cell>
          <cell r="S314">
            <v>164.75</v>
          </cell>
          <cell r="T314">
            <v>459</v>
          </cell>
          <cell r="U314">
            <v>13.7</v>
          </cell>
          <cell r="V314">
            <v>19</v>
          </cell>
          <cell r="W314" t="str">
            <v>MAW450L</v>
          </cell>
          <cell r="X314" t="e">
            <v>#REF!</v>
          </cell>
          <cell r="Y314">
            <v>321.3</v>
          </cell>
          <cell r="Z314">
            <v>321.3</v>
          </cell>
          <cell r="AA314">
            <v>0.3</v>
          </cell>
          <cell r="AB314">
            <v>0.3</v>
          </cell>
          <cell r="AC314">
            <v>452</v>
          </cell>
          <cell r="AD314">
            <v>1112</v>
          </cell>
          <cell r="AE314">
            <v>70</v>
          </cell>
          <cell r="AF314" t="str">
            <v>MEUBLES</v>
          </cell>
          <cell r="AG314"/>
          <cell r="AI314">
            <v>158.41</v>
          </cell>
          <cell r="AL314" t="str">
            <v/>
          </cell>
          <cell r="AM314" t="str">
            <v/>
          </cell>
          <cell r="AN314">
            <v>0.3</v>
          </cell>
          <cell r="AO314">
            <v>321.3</v>
          </cell>
          <cell r="AS314" t="str">
            <v>ETABLI-EXTENSIBLE-MAW450</v>
          </cell>
        </row>
        <row r="315">
          <cell r="N315" t="str">
            <v>0963 549 001</v>
          </cell>
          <cell r="O315" t="str">
            <v>MAW834</v>
          </cell>
          <cell r="P315">
            <v>161.38</v>
          </cell>
          <cell r="Q315">
            <v>1</v>
          </cell>
          <cell r="R315">
            <v>14.9</v>
          </cell>
          <cell r="S315">
            <v>161.38</v>
          </cell>
          <cell r="T315">
            <v>459</v>
          </cell>
          <cell r="U315">
            <v>13.7</v>
          </cell>
          <cell r="V315">
            <v>19</v>
          </cell>
          <cell r="W315" t="str">
            <v>MAW834</v>
          </cell>
          <cell r="X315" t="e">
            <v>#REF!</v>
          </cell>
          <cell r="Y315">
            <v>321.3</v>
          </cell>
          <cell r="Z315">
            <v>321.3</v>
          </cell>
          <cell r="AA315">
            <v>0.3</v>
          </cell>
          <cell r="AB315">
            <v>0.3</v>
          </cell>
          <cell r="AC315">
            <v>382</v>
          </cell>
          <cell r="AD315">
            <v>834</v>
          </cell>
          <cell r="AE315">
            <v>70</v>
          </cell>
          <cell r="AF315" t="str">
            <v>MEUBLES</v>
          </cell>
          <cell r="AG315"/>
          <cell r="AI315">
            <v>155.16999999999999</v>
          </cell>
          <cell r="AL315" t="str">
            <v/>
          </cell>
          <cell r="AM315" t="str">
            <v/>
          </cell>
          <cell r="AN315">
            <v>0.3</v>
          </cell>
          <cell r="AO315">
            <v>321.3</v>
          </cell>
          <cell r="AS315" t="str">
            <v>ETABLI-EXTENSIBLE-MAW834</v>
          </cell>
        </row>
        <row r="316">
          <cell r="N316" t="str">
            <v>0963 549 001</v>
          </cell>
          <cell r="O316" t="str">
            <v>MAW834</v>
          </cell>
          <cell r="P316">
            <v>161.38</v>
          </cell>
          <cell r="Q316">
            <v>1</v>
          </cell>
          <cell r="R316">
            <v>14.9</v>
          </cell>
          <cell r="S316">
            <v>161.38</v>
          </cell>
          <cell r="T316">
            <v>459</v>
          </cell>
          <cell r="U316">
            <v>13.7</v>
          </cell>
          <cell r="V316">
            <v>19</v>
          </cell>
          <cell r="W316" t="str">
            <v>MAW834L</v>
          </cell>
          <cell r="X316" t="e">
            <v>#REF!</v>
          </cell>
          <cell r="Y316">
            <v>321.3</v>
          </cell>
          <cell r="Z316">
            <v>321.3</v>
          </cell>
          <cell r="AA316">
            <v>0.3</v>
          </cell>
          <cell r="AB316">
            <v>0.3</v>
          </cell>
          <cell r="AC316">
            <v>382</v>
          </cell>
          <cell r="AD316">
            <v>834</v>
          </cell>
          <cell r="AE316">
            <v>70</v>
          </cell>
          <cell r="AF316" t="str">
            <v>MEUBLES</v>
          </cell>
          <cell r="AG316"/>
          <cell r="AI316">
            <v>155.16999999999999</v>
          </cell>
          <cell r="AL316" t="str">
            <v/>
          </cell>
          <cell r="AM316" t="str">
            <v/>
          </cell>
          <cell r="AN316">
            <v>0.3</v>
          </cell>
          <cell r="AO316">
            <v>321.3</v>
          </cell>
          <cell r="AS316" t="str">
            <v>ETABLI-EXTENSIBLE-MAW834</v>
          </cell>
        </row>
        <row r="317">
          <cell r="N317" t="str">
            <v>0963 545 505</v>
          </cell>
          <cell r="O317" t="str">
            <v>MWKL</v>
          </cell>
          <cell r="P317">
            <v>219.46</v>
          </cell>
          <cell r="Q317">
            <v>1</v>
          </cell>
          <cell r="R317">
            <v>14</v>
          </cell>
          <cell r="S317">
            <v>219.46</v>
          </cell>
          <cell r="T317">
            <v>799</v>
          </cell>
          <cell r="U317">
            <v>13.7</v>
          </cell>
          <cell r="V317">
            <v>19</v>
          </cell>
          <cell r="W317" t="str">
            <v>MWKL</v>
          </cell>
          <cell r="X317" t="e">
            <v>#REF!</v>
          </cell>
          <cell r="Y317">
            <v>559.29999999999995</v>
          </cell>
          <cell r="Z317">
            <v>559.29999999999995</v>
          </cell>
          <cell r="AA317">
            <v>0.3</v>
          </cell>
          <cell r="AB317">
            <v>0.3</v>
          </cell>
          <cell r="AC317">
            <v>270</v>
          </cell>
          <cell r="AD317">
            <v>140</v>
          </cell>
          <cell r="AE317">
            <v>580</v>
          </cell>
          <cell r="AF317" t="str">
            <v>MEUBLES</v>
          </cell>
          <cell r="AG317"/>
          <cell r="AI317">
            <v>211.02</v>
          </cell>
          <cell r="AL317">
            <v>0</v>
          </cell>
          <cell r="AM317">
            <v>534.79999999999995</v>
          </cell>
          <cell r="AN317">
            <v>0.3</v>
          </cell>
          <cell r="AO317">
            <v>559.29999999999995</v>
          </cell>
          <cell r="AS317" t="str">
            <v>ETABLI-SANS-OUVERTURE-GAUCHE-MWKL</v>
          </cell>
        </row>
        <row r="318">
          <cell r="N318" t="str">
            <v>0963 547 804</v>
          </cell>
          <cell r="O318" t="str">
            <v>MBR4</v>
          </cell>
          <cell r="P318">
            <v>46.29</v>
          </cell>
          <cell r="Q318">
            <v>1</v>
          </cell>
          <cell r="R318">
            <v>4.2</v>
          </cell>
          <cell r="S318">
            <v>46.29</v>
          </cell>
          <cell r="T318">
            <v>149</v>
          </cell>
          <cell r="U318">
            <v>4</v>
          </cell>
          <cell r="V318">
            <v>6</v>
          </cell>
          <cell r="W318" t="str">
            <v>MBR4</v>
          </cell>
          <cell r="X318" t="e">
            <v>#REF!</v>
          </cell>
          <cell r="Y318">
            <v>104.3</v>
          </cell>
          <cell r="Z318">
            <v>104.3</v>
          </cell>
          <cell r="AA318">
            <v>0.3</v>
          </cell>
          <cell r="AB318">
            <v>0.3</v>
          </cell>
          <cell r="AC318">
            <v>330</v>
          </cell>
          <cell r="AD318">
            <v>834</v>
          </cell>
          <cell r="AE318">
            <v>190</v>
          </cell>
          <cell r="AF318" t="str">
            <v>MEUBLES</v>
          </cell>
          <cell r="AG318"/>
          <cell r="AI318">
            <v>44.51</v>
          </cell>
          <cell r="AL318" t="str">
            <v/>
          </cell>
          <cell r="AM318" t="str">
            <v/>
          </cell>
          <cell r="AN318">
            <v>0.3</v>
          </cell>
          <cell r="AO318">
            <v>104.3</v>
          </cell>
          <cell r="AS318" t="str">
            <v>ETAGERE DE STOCKAGE A REBORD MBR4</v>
          </cell>
        </row>
        <row r="319">
          <cell r="N319" t="str">
            <v>0963 547 805</v>
          </cell>
          <cell r="O319" t="str">
            <v>MBR5</v>
          </cell>
          <cell r="P319">
            <v>50.41</v>
          </cell>
          <cell r="Q319">
            <v>1</v>
          </cell>
          <cell r="R319">
            <v>5.2</v>
          </cell>
          <cell r="S319">
            <v>50.41</v>
          </cell>
          <cell r="T319">
            <v>149</v>
          </cell>
          <cell r="U319">
            <v>4</v>
          </cell>
          <cell r="V319">
            <v>6</v>
          </cell>
          <cell r="W319" t="str">
            <v>MBR5</v>
          </cell>
          <cell r="X319" t="e">
            <v>#REF!</v>
          </cell>
          <cell r="Y319">
            <v>104.3</v>
          </cell>
          <cell r="Z319">
            <v>104.3</v>
          </cell>
          <cell r="AA319">
            <v>0.3</v>
          </cell>
          <cell r="AB319">
            <v>0.3</v>
          </cell>
          <cell r="AC319">
            <v>330</v>
          </cell>
          <cell r="AD319">
            <v>1112</v>
          </cell>
          <cell r="AE319">
            <v>190</v>
          </cell>
          <cell r="AF319" t="str">
            <v>MEUBLES</v>
          </cell>
          <cell r="AG319"/>
          <cell r="AI319">
            <v>48.47</v>
          </cell>
          <cell r="AL319" t="str">
            <v/>
          </cell>
          <cell r="AM319" t="str">
            <v/>
          </cell>
          <cell r="AN319">
            <v>0.3</v>
          </cell>
          <cell r="AO319">
            <v>104.3</v>
          </cell>
          <cell r="AS319" t="str">
            <v>ETAGERE DE STOCKAGE A REBORD MBR5</v>
          </cell>
        </row>
        <row r="320">
          <cell r="N320" t="str">
            <v>0963 547 623</v>
          </cell>
          <cell r="O320" t="str">
            <v>MLRK23H</v>
          </cell>
          <cell r="P320">
            <v>89.67</v>
          </cell>
          <cell r="Q320">
            <v>1</v>
          </cell>
          <cell r="R320">
            <v>6.1</v>
          </cell>
          <cell r="S320">
            <v>89.67</v>
          </cell>
          <cell r="T320">
            <v>309</v>
          </cell>
          <cell r="U320">
            <v>4</v>
          </cell>
          <cell r="V320">
            <v>6</v>
          </cell>
          <cell r="W320" t="str">
            <v>MLRK23H</v>
          </cell>
          <cell r="X320" t="e">
            <v>#REF!</v>
          </cell>
          <cell r="Y320">
            <v>216.3</v>
          </cell>
          <cell r="Z320">
            <v>216.3</v>
          </cell>
          <cell r="AA320">
            <v>0.3</v>
          </cell>
          <cell r="AB320">
            <v>0.3</v>
          </cell>
          <cell r="AC320">
            <v>382</v>
          </cell>
          <cell r="AD320">
            <v>556</v>
          </cell>
          <cell r="AE320">
            <v>190</v>
          </cell>
          <cell r="AF320" t="str">
            <v>MEUBLES</v>
          </cell>
          <cell r="AG320"/>
          <cell r="AI320">
            <v>86.22</v>
          </cell>
          <cell r="AL320" t="str">
            <v/>
          </cell>
          <cell r="AM320" t="str">
            <v/>
          </cell>
          <cell r="AN320">
            <v>0.3</v>
          </cell>
          <cell r="AO320">
            <v>216.3</v>
          </cell>
          <cell r="AS320" t="str">
            <v>ETAGERE-CLAPET-MLRK23H-H180MM</v>
          </cell>
        </row>
        <row r="321">
          <cell r="N321" t="str">
            <v>0963 547 624</v>
          </cell>
          <cell r="O321" t="str">
            <v>MLRK24H</v>
          </cell>
          <cell r="P321">
            <v>89.09</v>
          </cell>
          <cell r="Q321">
            <v>1</v>
          </cell>
          <cell r="R321">
            <v>6.8</v>
          </cell>
          <cell r="S321">
            <v>89.09</v>
          </cell>
          <cell r="T321">
            <v>309</v>
          </cell>
          <cell r="U321">
            <v>4</v>
          </cell>
          <cell r="V321">
            <v>6</v>
          </cell>
          <cell r="W321" t="str">
            <v>MLRK24H</v>
          </cell>
          <cell r="X321" t="e">
            <v>#REF!</v>
          </cell>
          <cell r="Y321">
            <v>216.3</v>
          </cell>
          <cell r="Z321">
            <v>216.3</v>
          </cell>
          <cell r="AA321">
            <v>0.3</v>
          </cell>
          <cell r="AB321">
            <v>0.3</v>
          </cell>
          <cell r="AC321">
            <v>452</v>
          </cell>
          <cell r="AD321">
            <v>556</v>
          </cell>
          <cell r="AE321">
            <v>190</v>
          </cell>
          <cell r="AF321" t="str">
            <v>MEUBLES</v>
          </cell>
          <cell r="AG321"/>
          <cell r="AI321">
            <v>85.66</v>
          </cell>
          <cell r="AL321" t="str">
            <v/>
          </cell>
          <cell r="AM321" t="str">
            <v/>
          </cell>
          <cell r="AN321">
            <v>0.3</v>
          </cell>
          <cell r="AO321">
            <v>216.3</v>
          </cell>
          <cell r="AS321" t="str">
            <v>ETAGERE-CLAPET-MLRK24H-H180MM</v>
          </cell>
        </row>
        <row r="322">
          <cell r="N322" t="str">
            <v>0963 547 608</v>
          </cell>
          <cell r="O322" t="str">
            <v>MLRK8</v>
          </cell>
          <cell r="P322">
            <v>68.42</v>
          </cell>
          <cell r="Q322">
            <v>1</v>
          </cell>
          <cell r="R322">
            <v>5.9</v>
          </cell>
          <cell r="S322">
            <v>68.42</v>
          </cell>
          <cell r="T322">
            <v>219</v>
          </cell>
          <cell r="U322">
            <v>4</v>
          </cell>
          <cell r="V322">
            <v>6</v>
          </cell>
          <cell r="W322" t="str">
            <v>MLRK8</v>
          </cell>
          <cell r="X322" t="e">
            <v>#REF!</v>
          </cell>
          <cell r="Y322">
            <v>153.30000000000001</v>
          </cell>
          <cell r="Z322">
            <v>153.30000000000001</v>
          </cell>
          <cell r="AA322">
            <v>0.3</v>
          </cell>
          <cell r="AB322">
            <v>0.3</v>
          </cell>
          <cell r="AC322">
            <v>382</v>
          </cell>
          <cell r="AD322">
            <v>834</v>
          </cell>
          <cell r="AE322">
            <v>190</v>
          </cell>
          <cell r="AF322" t="str">
            <v>MEUBLES</v>
          </cell>
          <cell r="AG322"/>
          <cell r="AI322">
            <v>65.790000000000006</v>
          </cell>
          <cell r="AL322" t="str">
            <v/>
          </cell>
          <cell r="AM322" t="str">
            <v/>
          </cell>
          <cell r="AN322">
            <v>0.3</v>
          </cell>
          <cell r="AO322">
            <v>153.30000000000001</v>
          </cell>
          <cell r="AS322" t="str">
            <v>ETAGÈRE-DE-STOCKAGE-105MM</v>
          </cell>
        </row>
        <row r="323">
          <cell r="N323" t="str">
            <v>0963 548 804</v>
          </cell>
          <cell r="O323" t="str">
            <v>MKLT04</v>
          </cell>
          <cell r="P323">
            <v>100.16</v>
          </cell>
          <cell r="Q323">
            <v>1</v>
          </cell>
          <cell r="R323">
            <v>14.8</v>
          </cell>
          <cell r="S323">
            <v>100.16</v>
          </cell>
          <cell r="T323">
            <v>289</v>
          </cell>
          <cell r="U323">
            <v>5</v>
          </cell>
          <cell r="V323">
            <v>7</v>
          </cell>
          <cell r="W323" t="str">
            <v>MKLT04</v>
          </cell>
          <cell r="X323" t="e">
            <v>#REF!</v>
          </cell>
          <cell r="Y323">
            <v>202.3</v>
          </cell>
          <cell r="Z323">
            <v>202.3</v>
          </cell>
          <cell r="AA323">
            <v>0.3</v>
          </cell>
          <cell r="AB323">
            <v>0.3</v>
          </cell>
          <cell r="AC323">
            <v>270</v>
          </cell>
          <cell r="AD323">
            <v>1668</v>
          </cell>
          <cell r="AE323">
            <v>190</v>
          </cell>
          <cell r="AF323" t="str">
            <v>MEUBLES</v>
          </cell>
          <cell r="AG323"/>
          <cell r="AI323">
            <v>96.31</v>
          </cell>
          <cell r="AL323" t="str">
            <v/>
          </cell>
          <cell r="AM323" t="str">
            <v/>
          </cell>
          <cell r="AN323">
            <v>0.3</v>
          </cell>
          <cell r="AO323">
            <v>202.3</v>
          </cell>
          <cell r="AS323" t="str">
            <v>ETAGÈRE-DE-STOCKAGE-10-BOITES-MKLT04</v>
          </cell>
        </row>
        <row r="324">
          <cell r="N324" t="str">
            <v>0963 548 733</v>
          </cell>
          <cell r="O324" t="str">
            <v>MLBR33</v>
          </cell>
          <cell r="P324">
            <v>58.46</v>
          </cell>
          <cell r="Q324">
            <v>1</v>
          </cell>
          <cell r="R324">
            <v>9</v>
          </cell>
          <cell r="S324">
            <v>58.46</v>
          </cell>
          <cell r="T324">
            <v>169</v>
          </cell>
          <cell r="U324">
            <v>5</v>
          </cell>
          <cell r="V324">
            <v>7</v>
          </cell>
          <cell r="W324" t="str">
            <v>MLBR33</v>
          </cell>
          <cell r="X324" t="e">
            <v>#REF!</v>
          </cell>
          <cell r="Y324">
            <v>118.3</v>
          </cell>
          <cell r="Z324">
            <v>118.3</v>
          </cell>
          <cell r="AA324">
            <v>0.3</v>
          </cell>
          <cell r="AB324">
            <v>0.3</v>
          </cell>
          <cell r="AC324">
            <v>270</v>
          </cell>
          <cell r="AD324">
            <v>1668</v>
          </cell>
          <cell r="AE324">
            <v>165</v>
          </cell>
          <cell r="AF324" t="str">
            <v>MEUBLES</v>
          </cell>
          <cell r="AG324"/>
          <cell r="AI324">
            <v>56.21</v>
          </cell>
          <cell r="AL324" t="str">
            <v/>
          </cell>
          <cell r="AM324" t="str">
            <v/>
          </cell>
          <cell r="AN324">
            <v>0.3</v>
          </cell>
          <cell r="AO324">
            <v>118.3</v>
          </cell>
          <cell r="AS324" t="str">
            <v>ETAGÈRE-DE-STOCKAGE-10-BOITES-MLBR33</v>
          </cell>
        </row>
        <row r="325">
          <cell r="N325" t="str">
            <v>0963 548 721</v>
          </cell>
          <cell r="O325" t="str">
            <v>MLBR21</v>
          </cell>
          <cell r="P325">
            <v>54.94</v>
          </cell>
          <cell r="Q325">
            <v>1</v>
          </cell>
          <cell r="R325">
            <v>6.2</v>
          </cell>
          <cell r="S325">
            <v>54.94</v>
          </cell>
          <cell r="T325">
            <v>159</v>
          </cell>
          <cell r="U325">
            <v>5</v>
          </cell>
          <cell r="V325">
            <v>7</v>
          </cell>
          <cell r="W325" t="str">
            <v>MLBR21</v>
          </cell>
          <cell r="X325" t="e">
            <v>#REF!</v>
          </cell>
          <cell r="Y325">
            <v>111.3</v>
          </cell>
          <cell r="Z325">
            <v>111.3</v>
          </cell>
          <cell r="AA325">
            <v>0.3</v>
          </cell>
          <cell r="AB325">
            <v>0.3</v>
          </cell>
          <cell r="AC325">
            <v>382</v>
          </cell>
          <cell r="AD325">
            <v>834</v>
          </cell>
          <cell r="AE325">
            <v>190</v>
          </cell>
          <cell r="AF325" t="str">
            <v>MEUBLES</v>
          </cell>
          <cell r="AG325"/>
          <cell r="AI325">
            <v>52.83</v>
          </cell>
          <cell r="AL325" t="str">
            <v/>
          </cell>
          <cell r="AM325" t="str">
            <v/>
          </cell>
          <cell r="AN325">
            <v>0.3</v>
          </cell>
          <cell r="AO325">
            <v>111.3</v>
          </cell>
          <cell r="AS325" t="str">
            <v>ETAGÈRE-DE-STOCKAGE-3-BOITES-MLBR21</v>
          </cell>
        </row>
        <row r="326">
          <cell r="N326" t="str">
            <v>0963 548 805</v>
          </cell>
          <cell r="O326" t="str">
            <v>MKLT05</v>
          </cell>
          <cell r="P326">
            <v>81.2</v>
          </cell>
          <cell r="Q326">
            <v>1</v>
          </cell>
          <cell r="R326">
            <v>7.8</v>
          </cell>
          <cell r="S326">
            <v>81.2</v>
          </cell>
          <cell r="T326">
            <v>229</v>
          </cell>
          <cell r="U326">
            <v>5</v>
          </cell>
          <cell r="V326">
            <v>7</v>
          </cell>
          <cell r="W326" t="str">
            <v>MKLT05</v>
          </cell>
          <cell r="X326" t="e">
            <v>#REF!</v>
          </cell>
          <cell r="Y326">
            <v>160.30000000000001</v>
          </cell>
          <cell r="Z326">
            <v>160.30000000000001</v>
          </cell>
          <cell r="AA326">
            <v>0.3</v>
          </cell>
          <cell r="AB326">
            <v>0.3</v>
          </cell>
          <cell r="AC326">
            <v>330</v>
          </cell>
          <cell r="AD326">
            <v>834</v>
          </cell>
          <cell r="AE326">
            <v>190</v>
          </cell>
          <cell r="AF326" t="str">
            <v>MEUBLES</v>
          </cell>
          <cell r="AG326"/>
          <cell r="AI326">
            <v>78.08</v>
          </cell>
          <cell r="AL326" t="str">
            <v/>
          </cell>
          <cell r="AM326" t="str">
            <v/>
          </cell>
          <cell r="AN326">
            <v>0.3</v>
          </cell>
          <cell r="AO326">
            <v>160.30000000000001</v>
          </cell>
          <cell r="AS326" t="str">
            <v>ETAGÈRE-DE-STOCKAGE-4-BOITES-MKLT05</v>
          </cell>
        </row>
        <row r="327">
          <cell r="N327" t="str">
            <v>0963 548 809</v>
          </cell>
          <cell r="O327" t="str">
            <v>MKLT09</v>
          </cell>
          <cell r="P327">
            <v>81.94</v>
          </cell>
          <cell r="Q327">
            <v>1</v>
          </cell>
          <cell r="R327">
            <v>8.3000000000000007</v>
          </cell>
          <cell r="S327">
            <v>81.94</v>
          </cell>
          <cell r="T327">
            <v>239</v>
          </cell>
          <cell r="U327">
            <v>5</v>
          </cell>
          <cell r="V327">
            <v>7</v>
          </cell>
          <cell r="W327" t="str">
            <v>MKLT09</v>
          </cell>
          <cell r="X327" t="e">
            <v>#REF!</v>
          </cell>
          <cell r="Y327">
            <v>167.3</v>
          </cell>
          <cell r="Z327">
            <v>167.3</v>
          </cell>
          <cell r="AA327">
            <v>0.3</v>
          </cell>
          <cell r="AB327">
            <v>0.3</v>
          </cell>
          <cell r="AC327">
            <v>382</v>
          </cell>
          <cell r="AD327">
            <v>834</v>
          </cell>
          <cell r="AE327">
            <v>190</v>
          </cell>
          <cell r="AF327" t="str">
            <v>MEUBLES</v>
          </cell>
          <cell r="AG327"/>
          <cell r="AI327">
            <v>78.790000000000006</v>
          </cell>
          <cell r="AL327" t="str">
            <v/>
          </cell>
          <cell r="AM327" t="str">
            <v/>
          </cell>
          <cell r="AN327">
            <v>0.3</v>
          </cell>
          <cell r="AO327">
            <v>167.3</v>
          </cell>
          <cell r="AS327" t="str">
            <v>ETAGÈRE-DE-STOCKAGE-4-BOITES-MKLT09</v>
          </cell>
        </row>
        <row r="328">
          <cell r="N328" t="str">
            <v>0963 548 801</v>
          </cell>
          <cell r="O328" t="str">
            <v>MKLT01</v>
          </cell>
          <cell r="P328">
            <v>72.08</v>
          </cell>
          <cell r="Q328">
            <v>1</v>
          </cell>
          <cell r="R328">
            <v>7.8</v>
          </cell>
          <cell r="S328">
            <v>72.08</v>
          </cell>
          <cell r="T328">
            <v>209</v>
          </cell>
          <cell r="U328">
            <v>5</v>
          </cell>
          <cell r="V328">
            <v>7</v>
          </cell>
          <cell r="W328" t="str">
            <v>MKLT01</v>
          </cell>
          <cell r="X328" t="e">
            <v>#REF!</v>
          </cell>
          <cell r="Y328">
            <v>146.30000000000001</v>
          </cell>
          <cell r="Z328">
            <v>146.30000000000001</v>
          </cell>
          <cell r="AA328">
            <v>0.3</v>
          </cell>
          <cell r="AB328">
            <v>0.3</v>
          </cell>
          <cell r="AC328">
            <v>270</v>
          </cell>
          <cell r="AD328">
            <v>834</v>
          </cell>
          <cell r="AE328">
            <v>190</v>
          </cell>
          <cell r="AF328" t="str">
            <v>MEUBLES</v>
          </cell>
          <cell r="AG328"/>
          <cell r="AI328">
            <v>69.31</v>
          </cell>
          <cell r="AL328" t="str">
            <v/>
          </cell>
          <cell r="AM328" t="str">
            <v/>
          </cell>
          <cell r="AN328">
            <v>0.3</v>
          </cell>
          <cell r="AO328">
            <v>146.30000000000001</v>
          </cell>
          <cell r="AS328" t="str">
            <v>ETAGÈRE-DE-STOCKAGE-5-BOITES-MKLT01</v>
          </cell>
        </row>
        <row r="329">
          <cell r="N329" t="str">
            <v>0963 548 806</v>
          </cell>
          <cell r="O329" t="str">
            <v>MKLT06</v>
          </cell>
          <cell r="P329">
            <v>82.71</v>
          </cell>
          <cell r="Q329">
            <v>1</v>
          </cell>
          <cell r="R329">
            <v>9.9</v>
          </cell>
          <cell r="S329">
            <v>82.71</v>
          </cell>
          <cell r="T329">
            <v>239</v>
          </cell>
          <cell r="U329">
            <v>5</v>
          </cell>
          <cell r="V329">
            <v>7</v>
          </cell>
          <cell r="W329" t="str">
            <v>MKLT06</v>
          </cell>
          <cell r="X329" t="e">
            <v>#REF!</v>
          </cell>
          <cell r="Y329">
            <v>167.3</v>
          </cell>
          <cell r="Z329">
            <v>167.3</v>
          </cell>
          <cell r="AA329">
            <v>0.3</v>
          </cell>
          <cell r="AB329">
            <v>0.3</v>
          </cell>
          <cell r="AC329">
            <v>330</v>
          </cell>
          <cell r="AD329">
            <v>1112</v>
          </cell>
          <cell r="AE329">
            <v>190</v>
          </cell>
          <cell r="AF329" t="str">
            <v>MEUBLES</v>
          </cell>
          <cell r="AG329"/>
          <cell r="AI329">
            <v>79.53</v>
          </cell>
          <cell r="AL329" t="str">
            <v/>
          </cell>
          <cell r="AM329" t="str">
            <v/>
          </cell>
          <cell r="AN329">
            <v>0.3</v>
          </cell>
          <cell r="AO329">
            <v>167.3</v>
          </cell>
          <cell r="AS329" t="str">
            <v>ETAGÈRE-DE-STOCKAGE-5-BOITES-MKLT06</v>
          </cell>
        </row>
        <row r="330">
          <cell r="N330" t="str">
            <v>0963 548 810</v>
          </cell>
          <cell r="O330" t="str">
            <v>MKLT10</v>
          </cell>
          <cell r="P330">
            <v>84.36</v>
          </cell>
          <cell r="Q330">
            <v>1</v>
          </cell>
          <cell r="R330">
            <v>10.7</v>
          </cell>
          <cell r="S330">
            <v>84.36</v>
          </cell>
          <cell r="T330">
            <v>239</v>
          </cell>
          <cell r="U330">
            <v>5</v>
          </cell>
          <cell r="V330">
            <v>7</v>
          </cell>
          <cell r="W330" t="str">
            <v>MKLT10</v>
          </cell>
          <cell r="X330" t="e">
            <v>#REF!</v>
          </cell>
          <cell r="Y330">
            <v>167.3</v>
          </cell>
          <cell r="Z330">
            <v>167.3</v>
          </cell>
          <cell r="AA330">
            <v>0.3</v>
          </cell>
          <cell r="AB330">
            <v>0.3</v>
          </cell>
          <cell r="AC330">
            <v>382</v>
          </cell>
          <cell r="AD330">
            <v>1112</v>
          </cell>
          <cell r="AE330">
            <v>190</v>
          </cell>
          <cell r="AF330" t="str">
            <v>MEUBLES</v>
          </cell>
          <cell r="AG330"/>
          <cell r="AI330">
            <v>81.12</v>
          </cell>
          <cell r="AL330" t="str">
            <v/>
          </cell>
          <cell r="AM330" t="str">
            <v/>
          </cell>
          <cell r="AN330">
            <v>0.3</v>
          </cell>
          <cell r="AO330">
            <v>167.3</v>
          </cell>
          <cell r="AS330" t="str">
            <v>ETAGÈRE-DE-STOCKAGE-5-BOITES-MKLT10</v>
          </cell>
        </row>
        <row r="331">
          <cell r="N331" t="str">
            <v>0963 548 722</v>
          </cell>
          <cell r="O331" t="str">
            <v>MLBR22</v>
          </cell>
          <cell r="P331">
            <v>56.94</v>
          </cell>
          <cell r="Q331">
            <v>1</v>
          </cell>
          <cell r="R331">
            <v>8.3000000000000007</v>
          </cell>
          <cell r="S331">
            <v>56.94</v>
          </cell>
          <cell r="T331">
            <v>159</v>
          </cell>
          <cell r="U331">
            <v>5</v>
          </cell>
          <cell r="V331">
            <v>7</v>
          </cell>
          <cell r="W331" t="str">
            <v>MLBR22</v>
          </cell>
          <cell r="X331" t="e">
            <v>#REF!</v>
          </cell>
          <cell r="Y331">
            <v>111.3</v>
          </cell>
          <cell r="Z331">
            <v>111.3</v>
          </cell>
          <cell r="AA331">
            <v>0.3</v>
          </cell>
          <cell r="AB331">
            <v>0.3</v>
          </cell>
          <cell r="AC331">
            <v>382</v>
          </cell>
          <cell r="AD331">
            <v>1112</v>
          </cell>
          <cell r="AE331">
            <v>190</v>
          </cell>
          <cell r="AF331" t="str">
            <v>MEUBLES</v>
          </cell>
          <cell r="AG331"/>
          <cell r="AI331">
            <v>54.75</v>
          </cell>
          <cell r="AL331" t="str">
            <v/>
          </cell>
          <cell r="AM331" t="str">
            <v/>
          </cell>
          <cell r="AN331">
            <v>0.3</v>
          </cell>
          <cell r="AO331">
            <v>111.3</v>
          </cell>
          <cell r="AS331" t="str">
            <v>ETAGÈRE-DE-STOCKAGE-5-BOITES-MLBR22</v>
          </cell>
        </row>
        <row r="332">
          <cell r="N332" t="str">
            <v>0963 548 731</v>
          </cell>
          <cell r="O332" t="str">
            <v>MLBR31</v>
          </cell>
          <cell r="P332">
            <v>48.14</v>
          </cell>
          <cell r="Q332">
            <v>1</v>
          </cell>
          <cell r="R332">
            <v>4.7</v>
          </cell>
          <cell r="S332">
            <v>48.14</v>
          </cell>
          <cell r="T332">
            <v>139</v>
          </cell>
          <cell r="U332">
            <v>5</v>
          </cell>
          <cell r="V332">
            <v>7</v>
          </cell>
          <cell r="W332" t="str">
            <v>MLBR31</v>
          </cell>
          <cell r="X332" t="e">
            <v>#REF!</v>
          </cell>
          <cell r="Y332">
            <v>97.3</v>
          </cell>
          <cell r="Z332">
            <v>97.3</v>
          </cell>
          <cell r="AA332">
            <v>0.3</v>
          </cell>
          <cell r="AB332">
            <v>0.3</v>
          </cell>
          <cell r="AC332">
            <v>270</v>
          </cell>
          <cell r="AD332">
            <v>834</v>
          </cell>
          <cell r="AE332">
            <v>165</v>
          </cell>
          <cell r="AF332" t="str">
            <v>MEUBLES</v>
          </cell>
          <cell r="AG332"/>
          <cell r="AI332">
            <v>46.29</v>
          </cell>
          <cell r="AL332" t="str">
            <v/>
          </cell>
          <cell r="AM332" t="str">
            <v/>
          </cell>
          <cell r="AN332">
            <v>0.3</v>
          </cell>
          <cell r="AO332">
            <v>97.3</v>
          </cell>
          <cell r="AS332" t="str">
            <v>ETAGÈRE-DE-STOCKAGE-5-BOITES-MLBR31</v>
          </cell>
        </row>
        <row r="333">
          <cell r="N333" t="str">
            <v>0963 548 807</v>
          </cell>
          <cell r="O333" t="str">
            <v>MKLT07</v>
          </cell>
          <cell r="P333">
            <v>97.15</v>
          </cell>
          <cell r="Q333">
            <v>1</v>
          </cell>
          <cell r="R333">
            <v>12.8</v>
          </cell>
          <cell r="S333">
            <v>97.15</v>
          </cell>
          <cell r="T333">
            <v>279</v>
          </cell>
          <cell r="U333">
            <v>5</v>
          </cell>
          <cell r="V333">
            <v>7</v>
          </cell>
          <cell r="W333" t="str">
            <v>MKLT07</v>
          </cell>
          <cell r="X333" t="e">
            <v>#REF!</v>
          </cell>
          <cell r="Y333">
            <v>195.3</v>
          </cell>
          <cell r="Z333">
            <v>195.3</v>
          </cell>
          <cell r="AA333">
            <v>0.3</v>
          </cell>
          <cell r="AB333">
            <v>0.3</v>
          </cell>
          <cell r="AC333">
            <v>330</v>
          </cell>
          <cell r="AD333">
            <v>1390</v>
          </cell>
          <cell r="AE333">
            <v>190</v>
          </cell>
          <cell r="AF333" t="str">
            <v>MEUBLES</v>
          </cell>
          <cell r="AG333"/>
          <cell r="AI333">
            <v>93.41</v>
          </cell>
          <cell r="AL333" t="str">
            <v/>
          </cell>
          <cell r="AM333" t="str">
            <v/>
          </cell>
          <cell r="AN333">
            <v>0.3</v>
          </cell>
          <cell r="AO333">
            <v>195.3</v>
          </cell>
          <cell r="AS333" t="str">
            <v>ETAGÈRE-DE-STOCKAGE-6-BOITES-MKLT07</v>
          </cell>
        </row>
        <row r="334">
          <cell r="N334" t="str">
            <v>0963 548 811</v>
          </cell>
          <cell r="O334" t="str">
            <v>MKLT11</v>
          </cell>
          <cell r="P334">
            <v>98.95</v>
          </cell>
          <cell r="Q334">
            <v>1</v>
          </cell>
          <cell r="R334">
            <v>14.1</v>
          </cell>
          <cell r="S334">
            <v>98.95</v>
          </cell>
          <cell r="T334">
            <v>279</v>
          </cell>
          <cell r="U334">
            <v>5</v>
          </cell>
          <cell r="V334">
            <v>7</v>
          </cell>
          <cell r="W334" t="str">
            <v>MKLT11</v>
          </cell>
          <cell r="X334" t="e">
            <v>#REF!</v>
          </cell>
          <cell r="Y334">
            <v>195.3</v>
          </cell>
          <cell r="Z334">
            <v>195.3</v>
          </cell>
          <cell r="AA334">
            <v>0.3</v>
          </cell>
          <cell r="AB334">
            <v>0.3</v>
          </cell>
          <cell r="AC334">
            <v>382</v>
          </cell>
          <cell r="AD334">
            <v>1390</v>
          </cell>
          <cell r="AE334">
            <v>190</v>
          </cell>
          <cell r="AF334" t="str">
            <v>MEUBLES</v>
          </cell>
          <cell r="AG334"/>
          <cell r="AI334">
            <v>95.14</v>
          </cell>
          <cell r="AL334" t="str">
            <v/>
          </cell>
          <cell r="AM334" t="str">
            <v/>
          </cell>
          <cell r="AN334">
            <v>0.3</v>
          </cell>
          <cell r="AO334">
            <v>195.3</v>
          </cell>
          <cell r="AS334" t="str">
            <v>ETAGÈRE-DE-STOCKAGE-6-BOITES-MKLT11</v>
          </cell>
        </row>
        <row r="335">
          <cell r="N335" t="str">
            <v>0963 548 724</v>
          </cell>
          <cell r="O335" t="str">
            <v>MLBR24</v>
          </cell>
          <cell r="P335">
            <v>72.39</v>
          </cell>
          <cell r="Q335">
            <v>1</v>
          </cell>
          <cell r="R335">
            <v>10.8</v>
          </cell>
          <cell r="S335">
            <v>72.39</v>
          </cell>
          <cell r="T335">
            <v>199</v>
          </cell>
          <cell r="U335">
            <v>5</v>
          </cell>
          <cell r="V335">
            <v>7</v>
          </cell>
          <cell r="W335" t="str">
            <v>MLBR24</v>
          </cell>
          <cell r="X335" t="e">
            <v>#REF!</v>
          </cell>
          <cell r="Y335">
            <v>139.30000000000001</v>
          </cell>
          <cell r="Z335">
            <v>139.30000000000001</v>
          </cell>
          <cell r="AA335">
            <v>0.3</v>
          </cell>
          <cell r="AB335">
            <v>0.3</v>
          </cell>
          <cell r="AC335">
            <v>382</v>
          </cell>
          <cell r="AD335">
            <v>1390</v>
          </cell>
          <cell r="AE335">
            <v>190</v>
          </cell>
          <cell r="AF335" t="str">
            <v>MEUBLES</v>
          </cell>
          <cell r="AG335"/>
          <cell r="AI335">
            <v>69.61</v>
          </cell>
          <cell r="AL335" t="str">
            <v/>
          </cell>
          <cell r="AM335" t="str">
            <v/>
          </cell>
          <cell r="AN335">
            <v>0.3</v>
          </cell>
          <cell r="AO335">
            <v>139.30000000000001</v>
          </cell>
          <cell r="AS335" t="str">
            <v>ETAGÈRE-DE-STOCKAGE-6-BOITES-MLBR24</v>
          </cell>
        </row>
        <row r="336">
          <cell r="N336" t="str">
            <v>0963 548 802</v>
          </cell>
          <cell r="O336" t="str">
            <v>MKLT02</v>
          </cell>
          <cell r="P336">
            <v>79.83</v>
          </cell>
          <cell r="Q336">
            <v>1</v>
          </cell>
          <cell r="R336">
            <v>9.9</v>
          </cell>
          <cell r="S336">
            <v>79.83</v>
          </cell>
          <cell r="T336">
            <v>229</v>
          </cell>
          <cell r="U336">
            <v>5</v>
          </cell>
          <cell r="V336">
            <v>7</v>
          </cell>
          <cell r="W336" t="str">
            <v>MKLT02</v>
          </cell>
          <cell r="X336" t="e">
            <v>#REF!</v>
          </cell>
          <cell r="Y336">
            <v>160.30000000000001</v>
          </cell>
          <cell r="Z336">
            <v>160.30000000000001</v>
          </cell>
          <cell r="AA336">
            <v>0.3</v>
          </cell>
          <cell r="AB336">
            <v>0.3</v>
          </cell>
          <cell r="AC336">
            <v>270</v>
          </cell>
          <cell r="AD336">
            <v>1112</v>
          </cell>
          <cell r="AE336">
            <v>190</v>
          </cell>
          <cell r="AF336" t="str">
            <v>MEUBLES</v>
          </cell>
          <cell r="AG336"/>
          <cell r="AI336">
            <v>76.760000000000005</v>
          </cell>
          <cell r="AL336" t="str">
            <v/>
          </cell>
          <cell r="AM336" t="str">
            <v/>
          </cell>
          <cell r="AN336">
            <v>0.3</v>
          </cell>
          <cell r="AO336">
            <v>160.30000000000001</v>
          </cell>
          <cell r="AS336" t="str">
            <v>ETAGÈRE-DE-STOCKAGE-7-BOITES-MKLT02</v>
          </cell>
        </row>
        <row r="337">
          <cell r="N337" t="str">
            <v>0963 548 723</v>
          </cell>
          <cell r="O337" t="str">
            <v>MLBR23</v>
          </cell>
          <cell r="P337">
            <v>72.709999999999994</v>
          </cell>
          <cell r="Q337">
            <v>1</v>
          </cell>
          <cell r="R337">
            <v>12.5</v>
          </cell>
          <cell r="S337">
            <v>72.709999999999994</v>
          </cell>
          <cell r="T337">
            <v>209</v>
          </cell>
          <cell r="U337">
            <v>5</v>
          </cell>
          <cell r="V337">
            <v>7</v>
          </cell>
          <cell r="W337" t="str">
            <v>MLBR23</v>
          </cell>
          <cell r="X337" t="e">
            <v>#REF!</v>
          </cell>
          <cell r="Y337">
            <v>146.30000000000001</v>
          </cell>
          <cell r="Z337">
            <v>146.30000000000001</v>
          </cell>
          <cell r="AA337">
            <v>0.3</v>
          </cell>
          <cell r="AB337">
            <v>0.3</v>
          </cell>
          <cell r="AC337">
            <v>382</v>
          </cell>
          <cell r="AD337">
            <v>1668</v>
          </cell>
          <cell r="AE337">
            <v>190</v>
          </cell>
          <cell r="AF337" t="str">
            <v>MEUBLES</v>
          </cell>
          <cell r="AG337"/>
          <cell r="AI337">
            <v>69.91</v>
          </cell>
          <cell r="AL337" t="str">
            <v/>
          </cell>
          <cell r="AM337" t="str">
            <v/>
          </cell>
          <cell r="AN337">
            <v>0.3</v>
          </cell>
          <cell r="AO337">
            <v>146.30000000000001</v>
          </cell>
          <cell r="AS337" t="str">
            <v>ETAGÈRE-DE-STOCKAGE-7-BOITES-MLBR23</v>
          </cell>
        </row>
        <row r="338">
          <cell r="N338" t="str">
            <v>0963 548 732</v>
          </cell>
          <cell r="O338" t="str">
            <v>MLBR32</v>
          </cell>
          <cell r="P338">
            <v>49.73</v>
          </cell>
          <cell r="Q338">
            <v>1</v>
          </cell>
          <cell r="R338">
            <v>5.9</v>
          </cell>
          <cell r="S338">
            <v>49.73</v>
          </cell>
          <cell r="T338">
            <v>149</v>
          </cell>
          <cell r="U338">
            <v>5</v>
          </cell>
          <cell r="V338">
            <v>7</v>
          </cell>
          <cell r="W338" t="str">
            <v>MLBR32</v>
          </cell>
          <cell r="X338" t="e">
            <v>#REF!</v>
          </cell>
          <cell r="Y338">
            <v>104.3</v>
          </cell>
          <cell r="Z338">
            <v>104.3</v>
          </cell>
          <cell r="AA338">
            <v>0.3</v>
          </cell>
          <cell r="AB338">
            <v>0.3</v>
          </cell>
          <cell r="AC338">
            <v>270</v>
          </cell>
          <cell r="AD338">
            <v>1112</v>
          </cell>
          <cell r="AE338">
            <v>165</v>
          </cell>
          <cell r="AF338" t="str">
            <v>MEUBLES</v>
          </cell>
          <cell r="AG338"/>
          <cell r="AI338">
            <v>47.82</v>
          </cell>
          <cell r="AL338" t="str">
            <v/>
          </cell>
          <cell r="AM338" t="str">
            <v/>
          </cell>
          <cell r="AN338">
            <v>0.3</v>
          </cell>
          <cell r="AO338">
            <v>104.3</v>
          </cell>
          <cell r="AS338" t="str">
            <v>ETAGÈRE-DE-STOCKAGE-7-BOITES-MLBR32</v>
          </cell>
        </row>
        <row r="339">
          <cell r="N339" t="str">
            <v>0963 548 803</v>
          </cell>
          <cell r="O339" t="str">
            <v>MKLT03</v>
          </cell>
          <cell r="P339">
            <v>90.67</v>
          </cell>
          <cell r="Q339">
            <v>1</v>
          </cell>
          <cell r="R339">
            <v>12.8</v>
          </cell>
          <cell r="S339">
            <v>90.67</v>
          </cell>
          <cell r="T339">
            <v>259</v>
          </cell>
          <cell r="U339">
            <v>5</v>
          </cell>
          <cell r="V339">
            <v>7</v>
          </cell>
          <cell r="W339" t="str">
            <v>MKLT03</v>
          </cell>
          <cell r="X339" t="e">
            <v>#REF!</v>
          </cell>
          <cell r="Y339">
            <v>181.3</v>
          </cell>
          <cell r="Z339">
            <v>181.3</v>
          </cell>
          <cell r="AA339">
            <v>0.3</v>
          </cell>
          <cell r="AB339">
            <v>0.3</v>
          </cell>
          <cell r="AC339">
            <v>270</v>
          </cell>
          <cell r="AD339">
            <v>1390</v>
          </cell>
          <cell r="AE339">
            <v>190</v>
          </cell>
          <cell r="AF339" t="str">
            <v>MEUBLES</v>
          </cell>
          <cell r="AG339"/>
          <cell r="AI339">
            <v>87.18</v>
          </cell>
          <cell r="AL339" t="str">
            <v/>
          </cell>
          <cell r="AM339" t="str">
            <v/>
          </cell>
          <cell r="AN339">
            <v>0.3</v>
          </cell>
          <cell r="AO339">
            <v>181.3</v>
          </cell>
          <cell r="AS339" t="str">
            <v>ETAGÈRE-DE-STOCKAGE-8-BOITES-MKLT03</v>
          </cell>
        </row>
        <row r="340">
          <cell r="N340" t="str">
            <v>0963 548 808</v>
          </cell>
          <cell r="O340" t="str">
            <v>MKLT08</v>
          </cell>
          <cell r="P340">
            <v>114.12</v>
          </cell>
          <cell r="Q340">
            <v>1</v>
          </cell>
          <cell r="R340">
            <v>14.8</v>
          </cell>
          <cell r="S340">
            <v>114.12</v>
          </cell>
          <cell r="T340">
            <v>329</v>
          </cell>
          <cell r="U340">
            <v>5</v>
          </cell>
          <cell r="V340">
            <v>7</v>
          </cell>
          <cell r="W340" t="str">
            <v>MKLT08</v>
          </cell>
          <cell r="X340" t="e">
            <v>#REF!</v>
          </cell>
          <cell r="Y340">
            <v>230.3</v>
          </cell>
          <cell r="Z340">
            <v>230.3</v>
          </cell>
          <cell r="AA340">
            <v>0.3</v>
          </cell>
          <cell r="AB340">
            <v>0.3</v>
          </cell>
          <cell r="AC340">
            <v>330</v>
          </cell>
          <cell r="AD340">
            <v>1668</v>
          </cell>
          <cell r="AE340">
            <v>190</v>
          </cell>
          <cell r="AF340" t="str">
            <v>MEUBLES</v>
          </cell>
          <cell r="AG340"/>
          <cell r="AI340">
            <v>109.73</v>
          </cell>
          <cell r="AL340" t="str">
            <v/>
          </cell>
          <cell r="AM340" t="str">
            <v/>
          </cell>
          <cell r="AN340">
            <v>0.3</v>
          </cell>
          <cell r="AO340">
            <v>230.3</v>
          </cell>
          <cell r="AS340" t="str">
            <v>ETAGÈRE-DE-STOCKAGE-8-BOITES-MKLT08</v>
          </cell>
        </row>
        <row r="341">
          <cell r="N341" t="str">
            <v>0963 548 812</v>
          </cell>
          <cell r="O341" t="str">
            <v>MKLT12</v>
          </cell>
          <cell r="P341">
            <v>105.47</v>
          </cell>
          <cell r="Q341">
            <v>1</v>
          </cell>
          <cell r="R341">
            <v>16.399999999999999</v>
          </cell>
          <cell r="S341">
            <v>105.47</v>
          </cell>
          <cell r="T341">
            <v>309</v>
          </cell>
          <cell r="U341">
            <v>5</v>
          </cell>
          <cell r="V341">
            <v>7</v>
          </cell>
          <cell r="W341" t="str">
            <v>MKLT12</v>
          </cell>
          <cell r="X341" t="e">
            <v>#REF!</v>
          </cell>
          <cell r="Y341">
            <v>216.3</v>
          </cell>
          <cell r="Z341">
            <v>216.3</v>
          </cell>
          <cell r="AA341">
            <v>0.3</v>
          </cell>
          <cell r="AB341">
            <v>0.3</v>
          </cell>
          <cell r="AC341">
            <v>382</v>
          </cell>
          <cell r="AD341">
            <v>1668</v>
          </cell>
          <cell r="AE341">
            <v>190</v>
          </cell>
          <cell r="AF341" t="str">
            <v>MEUBLES</v>
          </cell>
          <cell r="AG341"/>
          <cell r="AI341">
            <v>101.41</v>
          </cell>
          <cell r="AL341" t="str">
            <v/>
          </cell>
          <cell r="AM341" t="str">
            <v/>
          </cell>
          <cell r="AN341">
            <v>0.3</v>
          </cell>
          <cell r="AO341">
            <v>216.3</v>
          </cell>
          <cell r="AS341" t="str">
            <v>ETAGÈRE-DE-STOCKAGE-8-BOITES-MKLT12</v>
          </cell>
        </row>
        <row r="342">
          <cell r="N342" t="str">
            <v>0963 548 734</v>
          </cell>
          <cell r="O342" t="str">
            <v>MLBR34</v>
          </cell>
          <cell r="P342">
            <v>56.82</v>
          </cell>
          <cell r="Q342">
            <v>1</v>
          </cell>
          <cell r="R342">
            <v>7.6</v>
          </cell>
          <cell r="S342">
            <v>56.82</v>
          </cell>
          <cell r="T342">
            <v>159</v>
          </cell>
          <cell r="U342">
            <v>5</v>
          </cell>
          <cell r="V342">
            <v>7</v>
          </cell>
          <cell r="W342" t="str">
            <v>MLBR34</v>
          </cell>
          <cell r="X342" t="e">
            <v>#REF!</v>
          </cell>
          <cell r="Y342">
            <v>111.3</v>
          </cell>
          <cell r="Z342">
            <v>111.3</v>
          </cell>
          <cell r="AA342">
            <v>0.3</v>
          </cell>
          <cell r="AB342">
            <v>0.3</v>
          </cell>
          <cell r="AC342">
            <v>270</v>
          </cell>
          <cell r="AD342">
            <v>1390</v>
          </cell>
          <cell r="AE342">
            <v>165</v>
          </cell>
          <cell r="AF342" t="str">
            <v>MEUBLES</v>
          </cell>
          <cell r="AG342"/>
          <cell r="AI342">
            <v>54.63</v>
          </cell>
          <cell r="AL342" t="str">
            <v/>
          </cell>
          <cell r="AM342" t="str">
            <v/>
          </cell>
          <cell r="AN342">
            <v>0.3</v>
          </cell>
          <cell r="AO342">
            <v>111.3</v>
          </cell>
          <cell r="AS342" t="str">
            <v>ETAGÈRE-DE-STOCKAGE-8-BOITES-MLBR34</v>
          </cell>
        </row>
        <row r="343">
          <cell r="N343" t="str">
            <v>0963 547 806</v>
          </cell>
          <cell r="O343" t="str">
            <v>MBR6</v>
          </cell>
          <cell r="P343">
            <v>57.42</v>
          </cell>
          <cell r="Q343">
            <v>1</v>
          </cell>
          <cell r="R343">
            <v>6</v>
          </cell>
          <cell r="S343">
            <v>57.42</v>
          </cell>
          <cell r="T343">
            <v>179</v>
          </cell>
          <cell r="U343">
            <v>4</v>
          </cell>
          <cell r="V343">
            <v>6</v>
          </cell>
          <cell r="W343" t="str">
            <v>MBR6</v>
          </cell>
          <cell r="X343" t="e">
            <v>#REF!</v>
          </cell>
          <cell r="Y343">
            <v>125.3</v>
          </cell>
          <cell r="Z343">
            <v>125.3</v>
          </cell>
          <cell r="AA343">
            <v>0.3</v>
          </cell>
          <cell r="AB343">
            <v>0.3</v>
          </cell>
          <cell r="AC343">
            <v>330</v>
          </cell>
          <cell r="AD343">
            <v>1390</v>
          </cell>
          <cell r="AE343">
            <v>190</v>
          </cell>
          <cell r="AF343" t="str">
            <v>MEUBLES</v>
          </cell>
          <cell r="AG343"/>
          <cell r="AI343">
            <v>55.21</v>
          </cell>
          <cell r="AL343" t="str">
            <v/>
          </cell>
          <cell r="AM343" t="str">
            <v/>
          </cell>
          <cell r="AN343">
            <v>0.3</v>
          </cell>
          <cell r="AO343">
            <v>125.3</v>
          </cell>
          <cell r="AS343" t="str">
            <v>ETAGÈRE-DE-STOCKAGE-À-REBORD-MBR6</v>
          </cell>
        </row>
        <row r="344">
          <cell r="N344" t="str">
            <v>0963 547 701</v>
          </cell>
          <cell r="O344" t="str">
            <v>MLR1</v>
          </cell>
          <cell r="P344">
            <v>69.45</v>
          </cell>
          <cell r="Q344">
            <v>1</v>
          </cell>
          <cell r="R344">
            <v>7.9</v>
          </cell>
          <cell r="S344">
            <v>69.45</v>
          </cell>
          <cell r="T344">
            <v>219</v>
          </cell>
          <cell r="U344">
            <v>4</v>
          </cell>
          <cell r="V344">
            <v>6</v>
          </cell>
          <cell r="W344" t="str">
            <v>MLR1</v>
          </cell>
          <cell r="X344" t="e">
            <v>#REF!</v>
          </cell>
          <cell r="Y344">
            <v>153.30000000000001</v>
          </cell>
          <cell r="Z344">
            <v>153.30000000000001</v>
          </cell>
          <cell r="AA344">
            <v>0.3</v>
          </cell>
          <cell r="AB344">
            <v>0.3</v>
          </cell>
          <cell r="AC344">
            <v>452</v>
          </cell>
          <cell r="AD344">
            <v>1112</v>
          </cell>
          <cell r="AE344">
            <v>250</v>
          </cell>
          <cell r="AF344" t="str">
            <v>MEUBLES</v>
          </cell>
          <cell r="AG344"/>
          <cell r="AI344">
            <v>66.78</v>
          </cell>
          <cell r="AL344" t="str">
            <v/>
          </cell>
          <cell r="AM344" t="str">
            <v/>
          </cell>
          <cell r="AN344">
            <v>0.3</v>
          </cell>
          <cell r="AO344">
            <v>153.30000000000001</v>
          </cell>
          <cell r="AS344" t="str">
            <v>ETAGÈRE-DE-STOCKAGE-À-REBORD-MLR1</v>
          </cell>
        </row>
        <row r="345">
          <cell r="N345" t="str">
            <v>0963 547 710</v>
          </cell>
          <cell r="O345" t="str">
            <v>MLR10</v>
          </cell>
          <cell r="P345">
            <v>84.26</v>
          </cell>
          <cell r="Q345">
            <v>1</v>
          </cell>
          <cell r="R345">
            <v>9.1999999999999993</v>
          </cell>
          <cell r="S345">
            <v>84.26</v>
          </cell>
          <cell r="T345">
            <v>269</v>
          </cell>
          <cell r="U345">
            <v>4</v>
          </cell>
          <cell r="V345">
            <v>6</v>
          </cell>
          <cell r="W345" t="str">
            <v>MLR10</v>
          </cell>
          <cell r="X345" t="e">
            <v>#REF!</v>
          </cell>
          <cell r="Y345">
            <v>188.3</v>
          </cell>
          <cell r="Z345">
            <v>188.3</v>
          </cell>
          <cell r="AA345">
            <v>0.3</v>
          </cell>
          <cell r="AB345">
            <v>0.3</v>
          </cell>
          <cell r="AC345">
            <v>452</v>
          </cell>
          <cell r="AD345">
            <v>1390</v>
          </cell>
          <cell r="AE345">
            <v>250</v>
          </cell>
          <cell r="AF345" t="str">
            <v>MEUBLES</v>
          </cell>
          <cell r="AG345"/>
          <cell r="AI345">
            <v>81.02</v>
          </cell>
          <cell r="AL345" t="str">
            <v/>
          </cell>
          <cell r="AM345" t="str">
            <v/>
          </cell>
          <cell r="AN345">
            <v>0.3</v>
          </cell>
          <cell r="AO345">
            <v>188.3</v>
          </cell>
          <cell r="AS345" t="str">
            <v>ETAGÈRE-DE-STOCKAGE-À-REBORD-MLR10</v>
          </cell>
        </row>
        <row r="346">
          <cell r="N346" t="str">
            <v>0963 547 711</v>
          </cell>
          <cell r="O346" t="str">
            <v>MLR11</v>
          </cell>
          <cell r="P346">
            <v>56.91</v>
          </cell>
          <cell r="Q346">
            <v>1</v>
          </cell>
          <cell r="R346">
            <v>7.2</v>
          </cell>
          <cell r="S346">
            <v>56.91</v>
          </cell>
          <cell r="T346">
            <v>189</v>
          </cell>
          <cell r="U346">
            <v>4</v>
          </cell>
          <cell r="V346">
            <v>6</v>
          </cell>
          <cell r="W346" t="str">
            <v>MLR11</v>
          </cell>
          <cell r="X346" t="e">
            <v>#REF!</v>
          </cell>
          <cell r="Y346">
            <v>132.30000000000001</v>
          </cell>
          <cell r="Z346">
            <v>132.30000000000001</v>
          </cell>
          <cell r="AA346">
            <v>0.3</v>
          </cell>
          <cell r="AB346">
            <v>0.3</v>
          </cell>
          <cell r="AC346">
            <v>382</v>
          </cell>
          <cell r="AD346">
            <v>1390</v>
          </cell>
          <cell r="AE346">
            <v>190</v>
          </cell>
          <cell r="AF346" t="str">
            <v>MEUBLES</v>
          </cell>
          <cell r="AG346"/>
          <cell r="AI346">
            <v>54.72</v>
          </cell>
          <cell r="AL346" t="str">
            <v/>
          </cell>
          <cell r="AM346" t="str">
            <v/>
          </cell>
          <cell r="AN346">
            <v>0.3</v>
          </cell>
          <cell r="AO346">
            <v>132.30000000000001</v>
          </cell>
          <cell r="AS346" t="str">
            <v>ETAGÈRE-DE-STOCKAGE-À-REBORD-MLR11</v>
          </cell>
        </row>
        <row r="347">
          <cell r="N347" t="str">
            <v>0963 547 712</v>
          </cell>
          <cell r="O347" t="str">
            <v>MLR12</v>
          </cell>
          <cell r="P347">
            <v>52.89</v>
          </cell>
          <cell r="Q347">
            <v>1</v>
          </cell>
          <cell r="R347">
            <v>5.3</v>
          </cell>
          <cell r="S347">
            <v>52.89</v>
          </cell>
          <cell r="T347">
            <v>169</v>
          </cell>
          <cell r="U347">
            <v>4</v>
          </cell>
          <cell r="V347">
            <v>6</v>
          </cell>
          <cell r="W347" t="str">
            <v>MLR12</v>
          </cell>
          <cell r="X347" t="e">
            <v>#REF!</v>
          </cell>
          <cell r="Y347">
            <v>118.3</v>
          </cell>
          <cell r="Z347">
            <v>118.3</v>
          </cell>
          <cell r="AA347">
            <v>0.3</v>
          </cell>
          <cell r="AB347">
            <v>0.3</v>
          </cell>
          <cell r="AC347">
            <v>270</v>
          </cell>
          <cell r="AD347">
            <v>1390</v>
          </cell>
          <cell r="AE347">
            <v>165</v>
          </cell>
          <cell r="AF347" t="str">
            <v>MEUBLES</v>
          </cell>
          <cell r="AG347"/>
          <cell r="AI347">
            <v>50.86</v>
          </cell>
          <cell r="AL347" t="str">
            <v/>
          </cell>
          <cell r="AM347" t="str">
            <v/>
          </cell>
          <cell r="AN347">
            <v>0.3</v>
          </cell>
          <cell r="AO347">
            <v>118.3</v>
          </cell>
          <cell r="AS347" t="str">
            <v>ETAGÈRE-DE-STOCKAGE-À-REBORD-MLR12</v>
          </cell>
        </row>
        <row r="348">
          <cell r="N348" t="str">
            <v>0963 547 713</v>
          </cell>
          <cell r="O348" t="str">
            <v>MLR13</v>
          </cell>
          <cell r="P348">
            <v>39.049999999999997</v>
          </cell>
          <cell r="Q348">
            <v>1</v>
          </cell>
          <cell r="R348">
            <v>3.9</v>
          </cell>
          <cell r="S348">
            <v>39.049999999999997</v>
          </cell>
          <cell r="T348">
            <v>139</v>
          </cell>
          <cell r="U348">
            <v>4</v>
          </cell>
          <cell r="V348">
            <v>6</v>
          </cell>
          <cell r="W348" t="str">
            <v>MLR13</v>
          </cell>
          <cell r="X348" t="e">
            <v>#REF!</v>
          </cell>
          <cell r="Y348">
            <v>97.3</v>
          </cell>
          <cell r="Z348">
            <v>97.3</v>
          </cell>
          <cell r="AA348">
            <v>0.3</v>
          </cell>
          <cell r="AB348">
            <v>0.3</v>
          </cell>
          <cell r="AC348">
            <v>382</v>
          </cell>
          <cell r="AD348">
            <v>556</v>
          </cell>
          <cell r="AE348">
            <v>190</v>
          </cell>
          <cell r="AF348" t="str">
            <v>MEUBLES</v>
          </cell>
          <cell r="AG348"/>
          <cell r="AI348">
            <v>37.549999999999997</v>
          </cell>
          <cell r="AL348" t="str">
            <v/>
          </cell>
          <cell r="AM348" t="str">
            <v/>
          </cell>
          <cell r="AN348">
            <v>0.3</v>
          </cell>
          <cell r="AO348">
            <v>97.3</v>
          </cell>
          <cell r="AS348" t="str">
            <v>ETAGÈRE-DE-STOCKAGE-À-REBORD-MLR13</v>
          </cell>
        </row>
        <row r="349">
          <cell r="N349" t="str">
            <v>0963 547 715</v>
          </cell>
          <cell r="O349" t="str">
            <v>MLR15</v>
          </cell>
          <cell r="P349">
            <v>43.26</v>
          </cell>
          <cell r="Q349">
            <v>1</v>
          </cell>
          <cell r="R349">
            <v>5.5</v>
          </cell>
          <cell r="S349">
            <v>43.26</v>
          </cell>
          <cell r="T349">
            <v>139</v>
          </cell>
          <cell r="U349">
            <v>4</v>
          </cell>
          <cell r="V349">
            <v>6</v>
          </cell>
          <cell r="W349" t="str">
            <v>MLR15</v>
          </cell>
          <cell r="X349" t="e">
            <v>#REF!</v>
          </cell>
          <cell r="Y349">
            <v>97.3</v>
          </cell>
          <cell r="Z349">
            <v>97.3</v>
          </cell>
          <cell r="AA349">
            <v>0.3</v>
          </cell>
          <cell r="AB349">
            <v>0.3</v>
          </cell>
          <cell r="AC349">
            <v>382</v>
          </cell>
          <cell r="AD349">
            <v>556</v>
          </cell>
          <cell r="AE349">
            <v>430</v>
          </cell>
          <cell r="AF349" t="str">
            <v>MEUBLES</v>
          </cell>
          <cell r="AG349"/>
          <cell r="AI349">
            <v>41.6</v>
          </cell>
          <cell r="AL349" t="str">
            <v/>
          </cell>
          <cell r="AM349" t="str">
            <v/>
          </cell>
          <cell r="AN349">
            <v>0.3</v>
          </cell>
          <cell r="AO349">
            <v>97.3</v>
          </cell>
          <cell r="AS349" t="str">
            <v>ETAGÈRE-DE-STOCKAGE-À-REBORD-MLR15</v>
          </cell>
        </row>
        <row r="350">
          <cell r="N350" t="str">
            <v>0963 547 716</v>
          </cell>
          <cell r="O350" t="str">
            <v>MLR16</v>
          </cell>
          <cell r="P350">
            <v>59.11</v>
          </cell>
          <cell r="Q350">
            <v>1</v>
          </cell>
          <cell r="R350">
            <v>7.9</v>
          </cell>
          <cell r="S350">
            <v>59.11</v>
          </cell>
          <cell r="T350">
            <v>189</v>
          </cell>
          <cell r="U350">
            <v>4</v>
          </cell>
          <cell r="V350">
            <v>6</v>
          </cell>
          <cell r="W350" t="str">
            <v>MLR16</v>
          </cell>
          <cell r="X350" t="e">
            <v>#REF!</v>
          </cell>
          <cell r="Y350">
            <v>132.30000000000001</v>
          </cell>
          <cell r="Z350">
            <v>132.30000000000001</v>
          </cell>
          <cell r="AA350">
            <v>0.3</v>
          </cell>
          <cell r="AB350">
            <v>0.3</v>
          </cell>
          <cell r="AC350">
            <v>382</v>
          </cell>
          <cell r="AD350">
            <v>1112</v>
          </cell>
          <cell r="AE350">
            <v>370</v>
          </cell>
          <cell r="AF350" t="str">
            <v>MEUBLES</v>
          </cell>
          <cell r="AG350"/>
          <cell r="AI350">
            <v>56.84</v>
          </cell>
          <cell r="AL350" t="str">
            <v/>
          </cell>
          <cell r="AM350" t="str">
            <v/>
          </cell>
          <cell r="AN350">
            <v>0.3</v>
          </cell>
          <cell r="AO350">
            <v>132.30000000000001</v>
          </cell>
          <cell r="AS350" t="str">
            <v>ETAGÈRE-DE-STOCKAGE-À-REBORD-MLR16</v>
          </cell>
        </row>
        <row r="351">
          <cell r="N351" t="str">
            <v>0963 547 702</v>
          </cell>
          <cell r="O351" t="str">
            <v>MLR2</v>
          </cell>
          <cell r="P351">
            <v>92.96</v>
          </cell>
          <cell r="Q351">
            <v>1</v>
          </cell>
          <cell r="R351">
            <v>10.7</v>
          </cell>
          <cell r="S351">
            <v>92.96</v>
          </cell>
          <cell r="T351">
            <v>289</v>
          </cell>
          <cell r="U351">
            <v>4</v>
          </cell>
          <cell r="V351">
            <v>6</v>
          </cell>
          <cell r="W351" t="str">
            <v>MLR2</v>
          </cell>
          <cell r="X351" t="e">
            <v>#REF!</v>
          </cell>
          <cell r="Y351">
            <v>202.3</v>
          </cell>
          <cell r="Z351">
            <v>202.3</v>
          </cell>
          <cell r="AA351">
            <v>0.3</v>
          </cell>
          <cell r="AB351">
            <v>0.3</v>
          </cell>
          <cell r="AC351">
            <v>452</v>
          </cell>
          <cell r="AD351">
            <v>1668</v>
          </cell>
          <cell r="AE351">
            <v>250</v>
          </cell>
          <cell r="AF351" t="str">
            <v>MEUBLES</v>
          </cell>
          <cell r="AG351"/>
          <cell r="AI351">
            <v>89.38</v>
          </cell>
          <cell r="AL351" t="str">
            <v/>
          </cell>
          <cell r="AM351" t="str">
            <v/>
          </cell>
          <cell r="AN351">
            <v>0.3</v>
          </cell>
          <cell r="AO351">
            <v>202.3</v>
          </cell>
          <cell r="AS351" t="str">
            <v>ETAGÈRE-DE-STOCKAGE-À-REBORD-MLR2</v>
          </cell>
        </row>
        <row r="352">
          <cell r="N352" t="str">
            <v>0963 547 703</v>
          </cell>
          <cell r="O352" t="str">
            <v>MLR3</v>
          </cell>
          <cell r="P352">
            <v>51.18</v>
          </cell>
          <cell r="Q352">
            <v>1</v>
          </cell>
          <cell r="R352">
            <v>6.1</v>
          </cell>
          <cell r="S352">
            <v>51.18</v>
          </cell>
          <cell r="T352">
            <v>159</v>
          </cell>
          <cell r="U352">
            <v>4</v>
          </cell>
          <cell r="V352">
            <v>6</v>
          </cell>
          <cell r="W352" t="str">
            <v>MLR3</v>
          </cell>
          <cell r="X352" t="e">
            <v>#REF!</v>
          </cell>
          <cell r="Y352">
            <v>111.3</v>
          </cell>
          <cell r="Z352">
            <v>111.3</v>
          </cell>
          <cell r="AA352">
            <v>0.3</v>
          </cell>
          <cell r="AB352">
            <v>0.3</v>
          </cell>
          <cell r="AC352">
            <v>382</v>
          </cell>
          <cell r="AD352">
            <v>1112</v>
          </cell>
          <cell r="AE352">
            <v>190</v>
          </cell>
          <cell r="AF352" t="str">
            <v>MEUBLES</v>
          </cell>
          <cell r="AG352"/>
          <cell r="AI352">
            <v>49.21</v>
          </cell>
          <cell r="AL352" t="str">
            <v/>
          </cell>
          <cell r="AM352" t="str">
            <v/>
          </cell>
          <cell r="AN352">
            <v>0.3</v>
          </cell>
          <cell r="AO352">
            <v>111.3</v>
          </cell>
          <cell r="AS352" t="str">
            <v>ETAGÈRE-DE-STOCKAGE-À-REBORD-MLR3</v>
          </cell>
        </row>
        <row r="353">
          <cell r="N353" t="str">
            <v>0963 547 704</v>
          </cell>
          <cell r="O353" t="str">
            <v>MLR4</v>
          </cell>
          <cell r="P353">
            <v>58.68</v>
          </cell>
          <cell r="Q353">
            <v>1</v>
          </cell>
          <cell r="R353">
            <v>8.3000000000000007</v>
          </cell>
          <cell r="S353">
            <v>58.68</v>
          </cell>
          <cell r="T353">
            <v>189</v>
          </cell>
          <cell r="U353">
            <v>4</v>
          </cell>
          <cell r="V353">
            <v>6</v>
          </cell>
          <cell r="W353" t="str">
            <v>MLR4</v>
          </cell>
          <cell r="X353" t="e">
            <v>#REF!</v>
          </cell>
          <cell r="Y353">
            <v>132.30000000000001</v>
          </cell>
          <cell r="Z353">
            <v>132.30000000000001</v>
          </cell>
          <cell r="AA353">
            <v>0.3</v>
          </cell>
          <cell r="AB353">
            <v>0.3</v>
          </cell>
          <cell r="AC353">
            <v>382</v>
          </cell>
          <cell r="AD353">
            <v>1668</v>
          </cell>
          <cell r="AE353">
            <v>190</v>
          </cell>
          <cell r="AF353" t="str">
            <v>MEUBLES</v>
          </cell>
          <cell r="AG353"/>
          <cell r="AI353">
            <v>56.42</v>
          </cell>
          <cell r="AL353" t="str">
            <v/>
          </cell>
          <cell r="AM353" t="str">
            <v/>
          </cell>
          <cell r="AN353">
            <v>0.3</v>
          </cell>
          <cell r="AO353">
            <v>132.30000000000001</v>
          </cell>
          <cell r="AS353" t="str">
            <v>ETAGÈRE-DE-STOCKAGE-À-REBORD-MLR4</v>
          </cell>
        </row>
        <row r="354">
          <cell r="N354" t="str">
            <v>0963 547 705</v>
          </cell>
          <cell r="O354" t="str">
            <v>MLR5</v>
          </cell>
          <cell r="P354">
            <v>45.61</v>
          </cell>
          <cell r="Q354">
            <v>1</v>
          </cell>
          <cell r="R354">
            <v>4.4000000000000004</v>
          </cell>
          <cell r="S354">
            <v>45.61</v>
          </cell>
          <cell r="T354">
            <v>149</v>
          </cell>
          <cell r="U354">
            <v>4</v>
          </cell>
          <cell r="V354">
            <v>6</v>
          </cell>
          <cell r="W354" t="str">
            <v>MLR5</v>
          </cell>
          <cell r="X354" t="e">
            <v>#REF!</v>
          </cell>
          <cell r="Y354">
            <v>104.3</v>
          </cell>
          <cell r="Z354">
            <v>104.3</v>
          </cell>
          <cell r="AA354">
            <v>0.3</v>
          </cell>
          <cell r="AB354">
            <v>0.3</v>
          </cell>
          <cell r="AC354">
            <v>270</v>
          </cell>
          <cell r="AD354">
            <v>1112</v>
          </cell>
          <cell r="AE354">
            <v>165</v>
          </cell>
          <cell r="AF354" t="str">
            <v>MEUBLES</v>
          </cell>
          <cell r="AG354"/>
          <cell r="AI354">
            <v>43.86</v>
          </cell>
          <cell r="AL354" t="str">
            <v/>
          </cell>
          <cell r="AM354" t="str">
            <v/>
          </cell>
          <cell r="AN354">
            <v>0.3</v>
          </cell>
          <cell r="AO354">
            <v>104.3</v>
          </cell>
          <cell r="AS354" t="str">
            <v>ETAGÈRE-DE-STOCKAGE-À-REBORD-MLR5</v>
          </cell>
        </row>
        <row r="355">
          <cell r="N355" t="str">
            <v>0963 547 751</v>
          </cell>
          <cell r="O355" t="str">
            <v>MLR51</v>
          </cell>
          <cell r="P355">
            <v>54.56</v>
          </cell>
          <cell r="Q355">
            <v>1</v>
          </cell>
          <cell r="R355">
            <v>4.8</v>
          </cell>
          <cell r="S355">
            <v>54.56</v>
          </cell>
          <cell r="T355">
            <v>169</v>
          </cell>
          <cell r="U355">
            <v>4</v>
          </cell>
          <cell r="V355">
            <v>6</v>
          </cell>
          <cell r="W355" t="str">
            <v>MLR51</v>
          </cell>
          <cell r="X355" t="e">
            <v>#REF!</v>
          </cell>
          <cell r="Y355">
            <v>118.3</v>
          </cell>
          <cell r="Z355">
            <v>118.3</v>
          </cell>
          <cell r="AA355">
            <v>0.3</v>
          </cell>
          <cell r="AB355">
            <v>0.3</v>
          </cell>
          <cell r="AC355">
            <v>330</v>
          </cell>
          <cell r="AD355">
            <v>834</v>
          </cell>
          <cell r="AE355">
            <v>240</v>
          </cell>
          <cell r="AF355" t="str">
            <v>MEUBLES</v>
          </cell>
          <cell r="AG355"/>
          <cell r="AI355">
            <v>52.46</v>
          </cell>
          <cell r="AL355" t="str">
            <v/>
          </cell>
          <cell r="AM355" t="str">
            <v/>
          </cell>
          <cell r="AN355">
            <v>0.3</v>
          </cell>
          <cell r="AO355">
            <v>118.3</v>
          </cell>
          <cell r="AS355" t="str">
            <v>ETAGÈRE-DE-STOCKAGE-À-REBORD-MLR51</v>
          </cell>
        </row>
        <row r="356">
          <cell r="N356" t="str">
            <v>0963 547 752</v>
          </cell>
          <cell r="O356" t="str">
            <v>MLR52</v>
          </cell>
          <cell r="P356">
            <v>59.02</v>
          </cell>
          <cell r="Q356">
            <v>1</v>
          </cell>
          <cell r="R356">
            <v>5.8</v>
          </cell>
          <cell r="S356">
            <v>59.02</v>
          </cell>
          <cell r="T356">
            <v>189</v>
          </cell>
          <cell r="U356">
            <v>4</v>
          </cell>
          <cell r="V356">
            <v>6</v>
          </cell>
          <cell r="W356" t="str">
            <v>MLR52</v>
          </cell>
          <cell r="X356" t="e">
            <v>#REF!</v>
          </cell>
          <cell r="Y356">
            <v>132.30000000000001</v>
          </cell>
          <cell r="Z356">
            <v>132.30000000000001</v>
          </cell>
          <cell r="AA356">
            <v>0.3</v>
          </cell>
          <cell r="AB356">
            <v>0.3</v>
          </cell>
          <cell r="AC356">
            <v>330</v>
          </cell>
          <cell r="AD356">
            <v>1112</v>
          </cell>
          <cell r="AE356">
            <v>240</v>
          </cell>
          <cell r="AF356" t="str">
            <v>MEUBLES</v>
          </cell>
          <cell r="AG356"/>
          <cell r="AI356">
            <v>56.75</v>
          </cell>
          <cell r="AL356" t="str">
            <v/>
          </cell>
          <cell r="AM356" t="str">
            <v/>
          </cell>
          <cell r="AN356">
            <v>0.3</v>
          </cell>
          <cell r="AO356">
            <v>132.30000000000001</v>
          </cell>
          <cell r="AS356" t="str">
            <v>ETAGÈRE-DE-STOCKAGE-À-REBORD-MLR52</v>
          </cell>
        </row>
        <row r="357">
          <cell r="N357" t="str">
            <v>0963 547 753</v>
          </cell>
          <cell r="O357" t="str">
            <v>MLR53</v>
          </cell>
          <cell r="P357">
            <v>67.959999999999994</v>
          </cell>
          <cell r="Q357">
            <v>1</v>
          </cell>
          <cell r="R357">
            <v>6.9</v>
          </cell>
          <cell r="S357">
            <v>67.959999999999994</v>
          </cell>
          <cell r="T357">
            <v>209</v>
          </cell>
          <cell r="U357">
            <v>4</v>
          </cell>
          <cell r="V357">
            <v>6</v>
          </cell>
          <cell r="W357" t="str">
            <v>MLR53</v>
          </cell>
          <cell r="X357" t="e">
            <v>#REF!</v>
          </cell>
          <cell r="Y357">
            <v>146.30000000000001</v>
          </cell>
          <cell r="Z357">
            <v>146.30000000000001</v>
          </cell>
          <cell r="AA357">
            <v>0.3</v>
          </cell>
          <cell r="AB357">
            <v>0.3</v>
          </cell>
          <cell r="AC357">
            <v>330</v>
          </cell>
          <cell r="AD357">
            <v>1390</v>
          </cell>
          <cell r="AE357">
            <v>240</v>
          </cell>
          <cell r="AF357" t="str">
            <v>MEUBLES</v>
          </cell>
          <cell r="AG357"/>
          <cell r="AI357">
            <v>65.349999999999994</v>
          </cell>
          <cell r="AL357" t="str">
            <v/>
          </cell>
          <cell r="AM357" t="str">
            <v/>
          </cell>
          <cell r="AN357">
            <v>0.3</v>
          </cell>
          <cell r="AO357">
            <v>146.30000000000001</v>
          </cell>
          <cell r="AS357" t="str">
            <v>ETAGÈRE-DE-STOCKAGE-À-REBORD-MLR53</v>
          </cell>
        </row>
        <row r="358">
          <cell r="N358" t="str">
            <v>0963 547 754</v>
          </cell>
          <cell r="O358" t="str">
            <v>MLR54</v>
          </cell>
          <cell r="P358">
            <v>82.85</v>
          </cell>
          <cell r="Q358">
            <v>1</v>
          </cell>
          <cell r="R358">
            <v>7.8</v>
          </cell>
          <cell r="S358">
            <v>82.85</v>
          </cell>
          <cell r="T358">
            <v>259</v>
          </cell>
          <cell r="U358">
            <v>4</v>
          </cell>
          <cell r="V358">
            <v>6</v>
          </cell>
          <cell r="W358" t="str">
            <v>MLR54</v>
          </cell>
          <cell r="X358" t="e">
            <v>#REF!</v>
          </cell>
          <cell r="Y358">
            <v>181.3</v>
          </cell>
          <cell r="Z358">
            <v>181.3</v>
          </cell>
          <cell r="AA358">
            <v>0.3</v>
          </cell>
          <cell r="AB358">
            <v>0.3</v>
          </cell>
          <cell r="AC358">
            <v>330</v>
          </cell>
          <cell r="AD358">
            <v>1668</v>
          </cell>
          <cell r="AE358">
            <v>240</v>
          </cell>
          <cell r="AF358" t="str">
            <v>MEUBLES</v>
          </cell>
          <cell r="AG358"/>
          <cell r="AI358">
            <v>79.66</v>
          </cell>
          <cell r="AL358" t="str">
            <v/>
          </cell>
          <cell r="AM358" t="str">
            <v/>
          </cell>
          <cell r="AN358">
            <v>0.3</v>
          </cell>
          <cell r="AO358">
            <v>181.3</v>
          </cell>
          <cell r="AS358" t="str">
            <v>ETAGÈRE-DE-STOCKAGE-À-REBORD-MLR54</v>
          </cell>
        </row>
        <row r="359">
          <cell r="N359" t="str">
            <v>0963 547 750</v>
          </cell>
          <cell r="O359" t="str">
            <v>MLR55</v>
          </cell>
          <cell r="P359">
            <v>42.93</v>
          </cell>
          <cell r="Q359">
            <v>1</v>
          </cell>
          <cell r="R359">
            <v>3.9</v>
          </cell>
          <cell r="S359">
            <v>42.93</v>
          </cell>
          <cell r="T359">
            <v>139</v>
          </cell>
          <cell r="U359">
            <v>4</v>
          </cell>
          <cell r="V359">
            <v>6</v>
          </cell>
          <cell r="W359" t="str">
            <v>MLR55</v>
          </cell>
          <cell r="X359" t="e">
            <v>#REF!</v>
          </cell>
          <cell r="Y359">
            <v>97.3</v>
          </cell>
          <cell r="Z359">
            <v>97.3</v>
          </cell>
          <cell r="AA359">
            <v>0.3</v>
          </cell>
          <cell r="AB359">
            <v>0.3</v>
          </cell>
          <cell r="AC359">
            <v>330</v>
          </cell>
          <cell r="AD359">
            <v>556</v>
          </cell>
          <cell r="AE359">
            <v>240</v>
          </cell>
          <cell r="AF359" t="str">
            <v>MEUBLES</v>
          </cell>
          <cell r="AG359"/>
          <cell r="AI359">
            <v>41.28</v>
          </cell>
          <cell r="AL359" t="str">
            <v/>
          </cell>
          <cell r="AM359" t="str">
            <v/>
          </cell>
          <cell r="AN359">
            <v>0.3</v>
          </cell>
          <cell r="AO359">
            <v>97.3</v>
          </cell>
          <cell r="AS359" t="str">
            <v>ETAGÈRE-DE-STOCKAGE-À-REBORD-MLR55</v>
          </cell>
        </row>
        <row r="360">
          <cell r="N360" t="str">
            <v>0963 547 706</v>
          </cell>
          <cell r="O360" t="str">
            <v>MLR6</v>
          </cell>
          <cell r="P360">
            <v>56.43</v>
          </cell>
          <cell r="Q360">
            <v>1</v>
          </cell>
          <cell r="R360">
            <v>6.2</v>
          </cell>
          <cell r="S360">
            <v>56.43</v>
          </cell>
          <cell r="T360">
            <v>179</v>
          </cell>
          <cell r="U360">
            <v>4</v>
          </cell>
          <cell r="V360">
            <v>6</v>
          </cell>
          <cell r="W360" t="str">
            <v>MLR6</v>
          </cell>
          <cell r="X360" t="e">
            <v>#REF!</v>
          </cell>
          <cell r="Y360">
            <v>125.3</v>
          </cell>
          <cell r="Z360">
            <v>125.3</v>
          </cell>
          <cell r="AA360">
            <v>0.3</v>
          </cell>
          <cell r="AB360">
            <v>0.3</v>
          </cell>
          <cell r="AC360">
            <v>270</v>
          </cell>
          <cell r="AD360">
            <v>1668</v>
          </cell>
          <cell r="AE360">
            <v>165</v>
          </cell>
          <cell r="AF360" t="str">
            <v>MEUBLES</v>
          </cell>
          <cell r="AG360"/>
          <cell r="AI360">
            <v>54.26</v>
          </cell>
          <cell r="AL360" t="str">
            <v/>
          </cell>
          <cell r="AM360" t="str">
            <v/>
          </cell>
          <cell r="AN360">
            <v>0.3</v>
          </cell>
          <cell r="AO360">
            <v>125.3</v>
          </cell>
          <cell r="AS360" t="str">
            <v>ETAGÈRE-DE-STOCKAGE-À-REBORD-MLR6</v>
          </cell>
        </row>
        <row r="361">
          <cell r="N361" t="str">
            <v>0963 547 707</v>
          </cell>
          <cell r="O361" t="str">
            <v>MLR7</v>
          </cell>
          <cell r="P361">
            <v>69.45</v>
          </cell>
          <cell r="Q361">
            <v>1</v>
          </cell>
          <cell r="R361">
            <v>6.6</v>
          </cell>
          <cell r="S361">
            <v>69.45</v>
          </cell>
          <cell r="T361">
            <v>219</v>
          </cell>
          <cell r="U361">
            <v>4</v>
          </cell>
          <cell r="V361">
            <v>6</v>
          </cell>
          <cell r="W361" t="str">
            <v>MLR7</v>
          </cell>
          <cell r="X361" t="e">
            <v>#REF!</v>
          </cell>
          <cell r="Y361">
            <v>153.30000000000001</v>
          </cell>
          <cell r="Z361">
            <v>153.30000000000001</v>
          </cell>
          <cell r="AA361">
            <v>0.3</v>
          </cell>
          <cell r="AB361">
            <v>0.3</v>
          </cell>
          <cell r="AC361">
            <v>452</v>
          </cell>
          <cell r="AD361">
            <v>834</v>
          </cell>
          <cell r="AE361">
            <v>250</v>
          </cell>
          <cell r="AF361" t="str">
            <v>MEUBLES</v>
          </cell>
          <cell r="AG361"/>
          <cell r="AI361">
            <v>66.78</v>
          </cell>
          <cell r="AL361" t="str">
            <v/>
          </cell>
          <cell r="AM361" t="str">
            <v/>
          </cell>
          <cell r="AN361">
            <v>0.3</v>
          </cell>
          <cell r="AO361">
            <v>153.30000000000001</v>
          </cell>
          <cell r="AS361" t="str">
            <v>ETAGÈRE-DE-STOCKAGE-À-REBORD-MLR7</v>
          </cell>
        </row>
        <row r="362">
          <cell r="N362" t="str">
            <v>0963 547 708</v>
          </cell>
          <cell r="O362" t="str">
            <v>MLR8</v>
          </cell>
          <cell r="P362">
            <v>49.28</v>
          </cell>
          <cell r="Q362">
            <v>1</v>
          </cell>
          <cell r="R362">
            <v>5</v>
          </cell>
          <cell r="S362">
            <v>49.28</v>
          </cell>
          <cell r="T362">
            <v>159</v>
          </cell>
          <cell r="U362">
            <v>4</v>
          </cell>
          <cell r="V362">
            <v>6</v>
          </cell>
          <cell r="W362" t="str">
            <v>MLR8</v>
          </cell>
          <cell r="X362" t="e">
            <v>#REF!</v>
          </cell>
          <cell r="Y362">
            <v>111.3</v>
          </cell>
          <cell r="Z362">
            <v>111.3</v>
          </cell>
          <cell r="AA362">
            <v>0.3</v>
          </cell>
          <cell r="AB362">
            <v>0.3</v>
          </cell>
          <cell r="AC362">
            <v>382</v>
          </cell>
          <cell r="AD362">
            <v>834</v>
          </cell>
          <cell r="AE362">
            <v>190</v>
          </cell>
          <cell r="AF362" t="str">
            <v>MEUBLES</v>
          </cell>
          <cell r="AG362"/>
          <cell r="AI362">
            <v>47.38</v>
          </cell>
          <cell r="AL362" t="str">
            <v/>
          </cell>
          <cell r="AM362" t="str">
            <v/>
          </cell>
          <cell r="AN362">
            <v>0.3</v>
          </cell>
          <cell r="AO362">
            <v>111.3</v>
          </cell>
          <cell r="AS362" t="str">
            <v>ETAGÈRE-DE-STOCKAGE-À-REBORD-MLR8</v>
          </cell>
        </row>
        <row r="363">
          <cell r="N363" t="str">
            <v>0963 547 709</v>
          </cell>
          <cell r="O363" t="str">
            <v>MLR9</v>
          </cell>
          <cell r="P363">
            <v>44.04</v>
          </cell>
          <cell r="Q363">
            <v>1</v>
          </cell>
          <cell r="R363">
            <v>3.6</v>
          </cell>
          <cell r="S363">
            <v>44.04</v>
          </cell>
          <cell r="T363">
            <v>139</v>
          </cell>
          <cell r="U363">
            <v>4</v>
          </cell>
          <cell r="V363">
            <v>6</v>
          </cell>
          <cell r="W363" t="str">
            <v>MLR9</v>
          </cell>
          <cell r="X363" t="e">
            <v>#REF!</v>
          </cell>
          <cell r="Y363">
            <v>97.3</v>
          </cell>
          <cell r="Z363">
            <v>97.3</v>
          </cell>
          <cell r="AA363">
            <v>0.3</v>
          </cell>
          <cell r="AB363">
            <v>0.3</v>
          </cell>
          <cell r="AC363">
            <v>270</v>
          </cell>
          <cell r="AD363">
            <v>834</v>
          </cell>
          <cell r="AE363">
            <v>165</v>
          </cell>
          <cell r="AF363" t="str">
            <v>MEUBLES</v>
          </cell>
          <cell r="AG363"/>
          <cell r="AI363">
            <v>42.35</v>
          </cell>
          <cell r="AL363" t="str">
            <v/>
          </cell>
          <cell r="AM363" t="str">
            <v/>
          </cell>
          <cell r="AN363">
            <v>0.3</v>
          </cell>
          <cell r="AO363">
            <v>97.3</v>
          </cell>
          <cell r="AS363" t="str">
            <v>ETAGÈRE-DE-STOCKAGE-À-REBORD-MLR9</v>
          </cell>
        </row>
        <row r="364">
          <cell r="N364" t="str">
            <v>0963 547 812</v>
          </cell>
          <cell r="O364" t="str">
            <v>MBR12</v>
          </cell>
          <cell r="P364">
            <v>70.239999999999995</v>
          </cell>
          <cell r="Q364">
            <v>1</v>
          </cell>
          <cell r="R364">
            <v>10.6</v>
          </cell>
          <cell r="S364">
            <v>70.239999999999995</v>
          </cell>
          <cell r="T364">
            <v>259</v>
          </cell>
          <cell r="U364">
            <v>4</v>
          </cell>
          <cell r="V364">
            <v>6</v>
          </cell>
          <cell r="W364" t="str">
            <v>MBR12</v>
          </cell>
          <cell r="X364" t="e">
            <v>#REF!</v>
          </cell>
          <cell r="Y364">
            <v>181.3</v>
          </cell>
          <cell r="Z364">
            <v>181.3</v>
          </cell>
          <cell r="AA364">
            <v>0.3</v>
          </cell>
          <cell r="AB364">
            <v>0.3</v>
          </cell>
          <cell r="AC364">
            <v>382</v>
          </cell>
          <cell r="AD364">
            <v>1668</v>
          </cell>
          <cell r="AE364">
            <v>190</v>
          </cell>
          <cell r="AF364" t="str">
            <v>MEUBLES</v>
          </cell>
          <cell r="AG364"/>
          <cell r="AI364">
            <v>67.540000000000006</v>
          </cell>
          <cell r="AL364" t="str">
            <v/>
          </cell>
          <cell r="AM364" t="str">
            <v/>
          </cell>
          <cell r="AN364">
            <v>0.3</v>
          </cell>
          <cell r="AO364">
            <v>181.3</v>
          </cell>
          <cell r="AS364" t="str">
            <v>ETAGÈRE-DE-STOCKAGE-MBR12</v>
          </cell>
        </row>
        <row r="365">
          <cell r="N365" t="str">
            <v>0963 547 811</v>
          </cell>
          <cell r="O365" t="str">
            <v>MBR11</v>
          </cell>
          <cell r="P365">
            <v>57.69</v>
          </cell>
          <cell r="Q365">
            <v>1</v>
          </cell>
          <cell r="R365">
            <v>6.8</v>
          </cell>
          <cell r="S365">
            <v>57.69</v>
          </cell>
          <cell r="T365">
            <v>179</v>
          </cell>
          <cell r="U365">
            <v>4</v>
          </cell>
          <cell r="V365">
            <v>6</v>
          </cell>
          <cell r="W365" t="str">
            <v>MBR11</v>
          </cell>
          <cell r="X365" t="e">
            <v>#REF!</v>
          </cell>
          <cell r="Y365">
            <v>125.3</v>
          </cell>
          <cell r="Z365">
            <v>125.3</v>
          </cell>
          <cell r="AA365">
            <v>0.3</v>
          </cell>
          <cell r="AB365">
            <v>0.3</v>
          </cell>
          <cell r="AC365">
            <v>382</v>
          </cell>
          <cell r="AD365">
            <v>1390</v>
          </cell>
          <cell r="AE365">
            <v>190</v>
          </cell>
          <cell r="AF365" t="str">
            <v>MEUBLES</v>
          </cell>
          <cell r="AG365"/>
          <cell r="AI365">
            <v>55.47</v>
          </cell>
          <cell r="AL365" t="str">
            <v/>
          </cell>
          <cell r="AM365" t="str">
            <v/>
          </cell>
          <cell r="AN365">
            <v>0.3</v>
          </cell>
          <cell r="AO365">
            <v>125.3</v>
          </cell>
          <cell r="AS365" t="str">
            <v>ETAGÈRE-DE-STOCKAGE-MBR11</v>
          </cell>
        </row>
        <row r="366">
          <cell r="N366" t="str">
            <v>0963 547 803</v>
          </cell>
          <cell r="O366" t="str">
            <v>MBR3</v>
          </cell>
          <cell r="P366">
            <v>51.25</v>
          </cell>
          <cell r="Q366">
            <v>1</v>
          </cell>
          <cell r="R366">
            <v>5.9</v>
          </cell>
          <cell r="S366">
            <v>51.25</v>
          </cell>
          <cell r="T366">
            <v>169</v>
          </cell>
          <cell r="U366">
            <v>4</v>
          </cell>
          <cell r="V366">
            <v>6</v>
          </cell>
          <cell r="W366" t="str">
            <v>MBR3</v>
          </cell>
          <cell r="X366" t="e">
            <v>#REF!</v>
          </cell>
          <cell r="Y366">
            <v>118.3</v>
          </cell>
          <cell r="Z366">
            <v>118.3</v>
          </cell>
          <cell r="AA366">
            <v>0.3</v>
          </cell>
          <cell r="AB366">
            <v>0.3</v>
          </cell>
          <cell r="AC366">
            <v>382</v>
          </cell>
          <cell r="AD366">
            <v>1112</v>
          </cell>
          <cell r="AE366">
            <v>190</v>
          </cell>
          <cell r="AF366" t="str">
            <v>MEUBLES</v>
          </cell>
          <cell r="AG366"/>
          <cell r="AI366">
            <v>49.28</v>
          </cell>
          <cell r="AL366" t="str">
            <v/>
          </cell>
          <cell r="AM366" t="str">
            <v/>
          </cell>
          <cell r="AN366">
            <v>0.3</v>
          </cell>
          <cell r="AO366">
            <v>118.3</v>
          </cell>
          <cell r="AS366" t="str">
            <v>ETAGÈRE-DE-STOCKAGE-MBR3</v>
          </cell>
        </row>
        <row r="367">
          <cell r="N367" t="str">
            <v>0963 547 808</v>
          </cell>
          <cell r="O367" t="str">
            <v>MBR8</v>
          </cell>
          <cell r="P367">
            <v>46.89</v>
          </cell>
          <cell r="Q367">
            <v>1</v>
          </cell>
          <cell r="R367">
            <v>4.8</v>
          </cell>
          <cell r="S367">
            <v>46.89</v>
          </cell>
          <cell r="T367">
            <v>149</v>
          </cell>
          <cell r="U367">
            <v>4</v>
          </cell>
          <cell r="V367">
            <v>6</v>
          </cell>
          <cell r="W367" t="str">
            <v>MBR8</v>
          </cell>
          <cell r="X367" t="e">
            <v>#REF!</v>
          </cell>
          <cell r="Y367">
            <v>104.3</v>
          </cell>
          <cell r="Z367">
            <v>104.3</v>
          </cell>
          <cell r="AA367">
            <v>0.3</v>
          </cell>
          <cell r="AB367">
            <v>0.3</v>
          </cell>
          <cell r="AC367">
            <v>382</v>
          </cell>
          <cell r="AD367">
            <v>834</v>
          </cell>
          <cell r="AE367">
            <v>190</v>
          </cell>
          <cell r="AF367" t="str">
            <v>MEUBLES</v>
          </cell>
          <cell r="AG367"/>
          <cell r="AI367">
            <v>45.09</v>
          </cell>
          <cell r="AL367" t="str">
            <v/>
          </cell>
          <cell r="AM367" t="str">
            <v/>
          </cell>
          <cell r="AN367">
            <v>0.3</v>
          </cell>
          <cell r="AO367">
            <v>104.3</v>
          </cell>
          <cell r="AS367" t="str">
            <v>ETAGÈRE-DE-STOCKAGE-MBR8</v>
          </cell>
        </row>
        <row r="368">
          <cell r="N368" t="str">
            <v>0963 547 510</v>
          </cell>
          <cell r="O368" t="str">
            <v>MLRK10H</v>
          </cell>
          <cell r="P368">
            <v>125.2</v>
          </cell>
          <cell r="Q368">
            <v>1</v>
          </cell>
          <cell r="R368">
            <v>11.6</v>
          </cell>
          <cell r="S368">
            <v>125.2</v>
          </cell>
          <cell r="T368">
            <v>409</v>
          </cell>
          <cell r="U368">
            <v>4</v>
          </cell>
          <cell r="V368">
            <v>6</v>
          </cell>
          <cell r="W368" t="str">
            <v>MLRK10H</v>
          </cell>
          <cell r="X368" t="e">
            <v>#REF!</v>
          </cell>
          <cell r="Y368">
            <v>286.3</v>
          </cell>
          <cell r="Z368">
            <v>286.3</v>
          </cell>
          <cell r="AA368">
            <v>0.3</v>
          </cell>
          <cell r="AB368">
            <v>0.3</v>
          </cell>
          <cell r="AC368">
            <v>452</v>
          </cell>
          <cell r="AD368">
            <v>1390</v>
          </cell>
          <cell r="AE368">
            <v>250</v>
          </cell>
          <cell r="AF368" t="str">
            <v>MEUBLES</v>
          </cell>
          <cell r="AG368"/>
          <cell r="AI368">
            <v>120.38</v>
          </cell>
          <cell r="AL368" t="str">
            <v/>
          </cell>
          <cell r="AM368" t="str">
            <v/>
          </cell>
          <cell r="AN368">
            <v>0.3</v>
          </cell>
          <cell r="AO368">
            <v>286.3</v>
          </cell>
          <cell r="AS368" t="str">
            <v>ETAGÈRE-DE-STOCKAGE-MLRK10H-180MM</v>
          </cell>
        </row>
        <row r="369">
          <cell r="N369" t="str">
            <v>0963 547 601</v>
          </cell>
          <cell r="O369" t="str">
            <v>MLRK1</v>
          </cell>
          <cell r="P369">
            <v>85.12</v>
          </cell>
          <cell r="Q369">
            <v>1</v>
          </cell>
          <cell r="R369">
            <v>9.1</v>
          </cell>
          <cell r="S369">
            <v>85.12</v>
          </cell>
          <cell r="T369">
            <v>289</v>
          </cell>
          <cell r="U369">
            <v>4</v>
          </cell>
          <cell r="V369">
            <v>6</v>
          </cell>
          <cell r="W369" t="str">
            <v>MLRK1</v>
          </cell>
          <cell r="X369" t="e">
            <v>#REF!</v>
          </cell>
          <cell r="Y369">
            <v>202.3</v>
          </cell>
          <cell r="Z369">
            <v>202.3</v>
          </cell>
          <cell r="AA369">
            <v>0.3</v>
          </cell>
          <cell r="AB369">
            <v>0.3</v>
          </cell>
          <cell r="AC369">
            <v>452</v>
          </cell>
          <cell r="AD369">
            <v>1112</v>
          </cell>
          <cell r="AE369">
            <v>250</v>
          </cell>
          <cell r="AF369" t="str">
            <v>MEUBLES</v>
          </cell>
          <cell r="AG369"/>
          <cell r="AI369">
            <v>81.849999999999994</v>
          </cell>
          <cell r="AL369" t="str">
            <v/>
          </cell>
          <cell r="AM369" t="str">
            <v/>
          </cell>
          <cell r="AN369">
            <v>0.3</v>
          </cell>
          <cell r="AO369">
            <v>202.3</v>
          </cell>
          <cell r="AS369" t="str">
            <v>ETAGÈRE-DE-STOCKAGE-MLRK1-105MM</v>
          </cell>
        </row>
        <row r="370">
          <cell r="N370" t="str">
            <v>0963 547 513</v>
          </cell>
          <cell r="O370" t="str">
            <v>MLRK13H</v>
          </cell>
          <cell r="P370">
            <v>86.01</v>
          </cell>
          <cell r="Q370">
            <v>1</v>
          </cell>
          <cell r="R370">
            <v>7.6</v>
          </cell>
          <cell r="S370">
            <v>86.01</v>
          </cell>
          <cell r="T370">
            <v>279</v>
          </cell>
          <cell r="U370">
            <v>4</v>
          </cell>
          <cell r="V370">
            <v>6</v>
          </cell>
          <cell r="W370" t="str">
            <v>MLRK13</v>
          </cell>
          <cell r="X370" t="e">
            <v>#REF!</v>
          </cell>
          <cell r="Y370">
            <v>195.3</v>
          </cell>
          <cell r="Z370">
            <v>195.3</v>
          </cell>
          <cell r="AA370">
            <v>0.3</v>
          </cell>
          <cell r="AB370">
            <v>0.3</v>
          </cell>
          <cell r="AC370">
            <v>382</v>
          </cell>
          <cell r="AD370">
            <v>556</v>
          </cell>
          <cell r="AE370">
            <v>430</v>
          </cell>
          <cell r="AF370" t="str">
            <v>MEUBLES</v>
          </cell>
          <cell r="AG370"/>
          <cell r="AI370">
            <v>82.7</v>
          </cell>
          <cell r="AL370" t="str">
            <v/>
          </cell>
          <cell r="AM370" t="str">
            <v/>
          </cell>
          <cell r="AN370">
            <v>0.3</v>
          </cell>
          <cell r="AO370">
            <v>195.3</v>
          </cell>
          <cell r="AS370" t="str">
            <v>ETAGÈRE-DE-STOCKAGE-MLRK13H-180MM</v>
          </cell>
        </row>
        <row r="371">
          <cell r="N371" t="str">
            <v>0963 547 514</v>
          </cell>
          <cell r="O371" t="str">
            <v>MLRK14H</v>
          </cell>
          <cell r="P371">
            <v>87.93</v>
          </cell>
          <cell r="Q371">
            <v>1</v>
          </cell>
          <cell r="R371">
            <v>8.4</v>
          </cell>
          <cell r="S371">
            <v>87.93</v>
          </cell>
          <cell r="T371">
            <v>289</v>
          </cell>
          <cell r="U371">
            <v>4</v>
          </cell>
          <cell r="V371">
            <v>6</v>
          </cell>
          <cell r="W371" t="str">
            <v>MLRK14</v>
          </cell>
          <cell r="X371" t="e">
            <v>#REF!</v>
          </cell>
          <cell r="Y371">
            <v>202.3</v>
          </cell>
          <cell r="Z371">
            <v>202.3</v>
          </cell>
          <cell r="AA371">
            <v>0.3</v>
          </cell>
          <cell r="AB371">
            <v>0.3</v>
          </cell>
          <cell r="AC371">
            <v>452</v>
          </cell>
          <cell r="AD371">
            <v>556</v>
          </cell>
          <cell r="AE371">
            <v>430</v>
          </cell>
          <cell r="AF371" t="str">
            <v>MEUBLES</v>
          </cell>
          <cell r="AG371"/>
          <cell r="AI371">
            <v>84.55</v>
          </cell>
          <cell r="AL371" t="str">
            <v/>
          </cell>
          <cell r="AM371" t="str">
            <v/>
          </cell>
          <cell r="AN371">
            <v>0.3</v>
          </cell>
          <cell r="AO371">
            <v>202.3</v>
          </cell>
          <cell r="AS371" t="str">
            <v>ETAGÈRE-DE-STOCKAGE-MLRK14H-180MM</v>
          </cell>
        </row>
        <row r="372">
          <cell r="N372" t="str">
            <v>0963 547 615</v>
          </cell>
          <cell r="O372" t="str">
            <v>MLRK15</v>
          </cell>
          <cell r="P372">
            <v>94.38</v>
          </cell>
          <cell r="Q372">
            <v>1</v>
          </cell>
          <cell r="R372">
            <v>4.5</v>
          </cell>
          <cell r="S372">
            <v>94.38</v>
          </cell>
          <cell r="T372">
            <v>309</v>
          </cell>
          <cell r="U372">
            <v>4</v>
          </cell>
          <cell r="V372">
            <v>6</v>
          </cell>
          <cell r="W372" t="str">
            <v>MLRK15</v>
          </cell>
          <cell r="X372" t="e">
            <v>#REF!</v>
          </cell>
          <cell r="Y372">
            <v>216.3</v>
          </cell>
          <cell r="Z372">
            <v>216.3</v>
          </cell>
          <cell r="AA372">
            <v>0.3</v>
          </cell>
          <cell r="AB372">
            <v>0.3</v>
          </cell>
          <cell r="AC372">
            <v>330</v>
          </cell>
          <cell r="AD372">
            <v>834</v>
          </cell>
          <cell r="AE372">
            <v>120</v>
          </cell>
          <cell r="AF372" t="str">
            <v>MEUBLES</v>
          </cell>
          <cell r="AG372"/>
          <cell r="AI372">
            <v>90.75</v>
          </cell>
          <cell r="AL372" t="str">
            <v/>
          </cell>
          <cell r="AM372" t="str">
            <v/>
          </cell>
          <cell r="AN372">
            <v>0.3</v>
          </cell>
          <cell r="AO372">
            <v>216.3</v>
          </cell>
          <cell r="AS372" t="str">
            <v>ETAGÈRE-DE-STOCKAGE-MLRK15-105MM</v>
          </cell>
        </row>
        <row r="373">
          <cell r="N373" t="str">
            <v>0963 547 616</v>
          </cell>
          <cell r="O373" t="str">
            <v>MLRK16</v>
          </cell>
          <cell r="P373">
            <v>103.07</v>
          </cell>
          <cell r="Q373">
            <v>1</v>
          </cell>
          <cell r="R373">
            <v>5.7</v>
          </cell>
          <cell r="S373">
            <v>103.07</v>
          </cell>
          <cell r="T373">
            <v>329</v>
          </cell>
          <cell r="U373">
            <v>4</v>
          </cell>
          <cell r="V373">
            <v>6</v>
          </cell>
          <cell r="W373" t="str">
            <v>MLRK16</v>
          </cell>
          <cell r="X373" t="e">
            <v>#REF!</v>
          </cell>
          <cell r="Y373">
            <v>230.3</v>
          </cell>
          <cell r="Z373">
            <v>230.3</v>
          </cell>
          <cell r="AA373">
            <v>0.3</v>
          </cell>
          <cell r="AB373">
            <v>0.3</v>
          </cell>
          <cell r="AC373">
            <v>330</v>
          </cell>
          <cell r="AD373">
            <v>1112</v>
          </cell>
          <cell r="AE373">
            <v>120</v>
          </cell>
          <cell r="AF373" t="str">
            <v>MEUBLES</v>
          </cell>
          <cell r="AG373"/>
          <cell r="AI373">
            <v>99.11</v>
          </cell>
          <cell r="AL373" t="str">
            <v/>
          </cell>
          <cell r="AM373" t="str">
            <v/>
          </cell>
          <cell r="AN373">
            <v>0.3</v>
          </cell>
          <cell r="AO373">
            <v>230.3</v>
          </cell>
          <cell r="AS373" t="str">
            <v>ETAGÈRE-DE-STOCKAGE-MLRK16-105MM</v>
          </cell>
        </row>
        <row r="374">
          <cell r="N374" t="str">
            <v>0963 547 617</v>
          </cell>
          <cell r="O374" t="str">
            <v>MLRK17</v>
          </cell>
          <cell r="P374">
            <v>133.19</v>
          </cell>
          <cell r="Q374">
            <v>1</v>
          </cell>
          <cell r="R374">
            <v>6.8</v>
          </cell>
          <cell r="S374">
            <v>133.19</v>
          </cell>
          <cell r="T374">
            <v>429</v>
          </cell>
          <cell r="U374">
            <v>4</v>
          </cell>
          <cell r="V374">
            <v>6</v>
          </cell>
          <cell r="W374" t="str">
            <v>MLRK17</v>
          </cell>
          <cell r="X374" t="e">
            <v>#REF!</v>
          </cell>
          <cell r="Y374">
            <v>300.3</v>
          </cell>
          <cell r="Z374">
            <v>300.3</v>
          </cell>
          <cell r="AA374">
            <v>0.3</v>
          </cell>
          <cell r="AB374">
            <v>0.3</v>
          </cell>
          <cell r="AC374">
            <v>330</v>
          </cell>
          <cell r="AD374">
            <v>1390</v>
          </cell>
          <cell r="AE374">
            <v>120</v>
          </cell>
          <cell r="AF374" t="str">
            <v>MEUBLES</v>
          </cell>
          <cell r="AG374"/>
          <cell r="AI374">
            <v>128.07</v>
          </cell>
          <cell r="AL374" t="str">
            <v/>
          </cell>
          <cell r="AM374" t="str">
            <v/>
          </cell>
          <cell r="AN374">
            <v>0.3</v>
          </cell>
          <cell r="AO374">
            <v>300.3</v>
          </cell>
          <cell r="AS374" t="str">
            <v>ETAGÈRE-DE-STOCKAGE-MLRK17-105MM</v>
          </cell>
        </row>
        <row r="375">
          <cell r="N375" t="str">
            <v>0963 547 618</v>
          </cell>
          <cell r="O375" t="str">
            <v>MLRK18</v>
          </cell>
          <cell r="P375">
            <v>103.88</v>
          </cell>
          <cell r="Q375">
            <v>1</v>
          </cell>
          <cell r="R375">
            <v>6.5</v>
          </cell>
          <cell r="S375">
            <v>103.88</v>
          </cell>
          <cell r="T375">
            <v>329</v>
          </cell>
          <cell r="U375">
            <v>4</v>
          </cell>
          <cell r="V375">
            <v>6</v>
          </cell>
          <cell r="W375" t="str">
            <v>MLRK18</v>
          </cell>
          <cell r="X375" t="e">
            <v>#REF!</v>
          </cell>
          <cell r="Y375">
            <v>230.3</v>
          </cell>
          <cell r="Z375">
            <v>230.3</v>
          </cell>
          <cell r="AA375">
            <v>0.3</v>
          </cell>
          <cell r="AB375">
            <v>0.3</v>
          </cell>
          <cell r="AC375">
            <v>330</v>
          </cell>
          <cell r="AD375">
            <v>834</v>
          </cell>
          <cell r="AE375">
            <v>240</v>
          </cell>
          <cell r="AF375" t="str">
            <v>MEUBLES</v>
          </cell>
          <cell r="AG375"/>
          <cell r="AI375">
            <v>99.88</v>
          </cell>
          <cell r="AL375" t="str">
            <v/>
          </cell>
          <cell r="AM375" t="str">
            <v/>
          </cell>
          <cell r="AN375">
            <v>0.3</v>
          </cell>
          <cell r="AO375">
            <v>230.3</v>
          </cell>
          <cell r="AS375" t="str">
            <v>ETAGÈRE-DE-STOCKAGE-MLRK18-180MM</v>
          </cell>
        </row>
        <row r="376">
          <cell r="N376" t="str">
            <v>0963 547 619</v>
          </cell>
          <cell r="O376" t="str">
            <v>MLRK19</v>
          </cell>
          <cell r="P376">
            <v>112.38</v>
          </cell>
          <cell r="Q376">
            <v>1</v>
          </cell>
          <cell r="R376">
            <v>8.1</v>
          </cell>
          <cell r="S376">
            <v>112.38</v>
          </cell>
          <cell r="T376">
            <v>359</v>
          </cell>
          <cell r="U376">
            <v>4</v>
          </cell>
          <cell r="V376">
            <v>6</v>
          </cell>
          <cell r="W376" t="str">
            <v>MLRK19</v>
          </cell>
          <cell r="X376" t="e">
            <v>#REF!</v>
          </cell>
          <cell r="Y376">
            <v>251.3</v>
          </cell>
          <cell r="Z376">
            <v>251.3</v>
          </cell>
          <cell r="AA376">
            <v>0.3</v>
          </cell>
          <cell r="AB376">
            <v>0.3</v>
          </cell>
          <cell r="AC376">
            <v>330</v>
          </cell>
          <cell r="AD376">
            <v>1112</v>
          </cell>
          <cell r="AE376">
            <v>240</v>
          </cell>
          <cell r="AF376" t="str">
            <v>MEUBLES</v>
          </cell>
          <cell r="AG376"/>
          <cell r="AI376">
            <v>108.06</v>
          </cell>
          <cell r="AL376" t="str">
            <v/>
          </cell>
          <cell r="AM376" t="str">
            <v/>
          </cell>
          <cell r="AN376">
            <v>0.3</v>
          </cell>
          <cell r="AO376">
            <v>251.3</v>
          </cell>
          <cell r="AS376" t="str">
            <v>ETAGÈRE-DE-STOCKAGE-MLRK19-180MM</v>
          </cell>
        </row>
        <row r="377">
          <cell r="N377" t="str">
            <v>0963 547 501</v>
          </cell>
          <cell r="O377" t="str">
            <v>MLRK1H</v>
          </cell>
          <cell r="P377">
            <v>93.83</v>
          </cell>
          <cell r="Q377">
            <v>1</v>
          </cell>
          <cell r="R377">
            <v>9.8000000000000007</v>
          </cell>
          <cell r="S377">
            <v>93.83</v>
          </cell>
          <cell r="T377">
            <v>309</v>
          </cell>
          <cell r="U377">
            <v>4</v>
          </cell>
          <cell r="V377">
            <v>6</v>
          </cell>
          <cell r="W377" t="str">
            <v>MLRK1H</v>
          </cell>
          <cell r="X377" t="e">
            <v>#REF!</v>
          </cell>
          <cell r="Y377">
            <v>216.3</v>
          </cell>
          <cell r="Z377">
            <v>216.3</v>
          </cell>
          <cell r="AA377">
            <v>0.3</v>
          </cell>
          <cell r="AB377">
            <v>0.3</v>
          </cell>
          <cell r="AC377">
            <v>452</v>
          </cell>
          <cell r="AD377">
            <v>1112</v>
          </cell>
          <cell r="AE377">
            <v>250</v>
          </cell>
          <cell r="AF377" t="str">
            <v>MEUBLES</v>
          </cell>
          <cell r="AG377"/>
          <cell r="AI377">
            <v>90.22</v>
          </cell>
          <cell r="AL377" t="str">
            <v/>
          </cell>
          <cell r="AM377" t="str">
            <v/>
          </cell>
          <cell r="AN377">
            <v>0.3</v>
          </cell>
          <cell r="AO377">
            <v>216.3</v>
          </cell>
          <cell r="AS377" t="str">
            <v>ETAGÈRE-DE-STOCKAGE-MLRK1H-180MM</v>
          </cell>
        </row>
        <row r="378">
          <cell r="N378" t="str">
            <v>0963 547 620</v>
          </cell>
          <cell r="O378" t="str">
            <v>MLRK20</v>
          </cell>
          <cell r="P378">
            <v>138.18</v>
          </cell>
          <cell r="Q378">
            <v>1</v>
          </cell>
          <cell r="R378">
            <v>9.6</v>
          </cell>
          <cell r="S378">
            <v>138.18</v>
          </cell>
          <cell r="T378">
            <v>459</v>
          </cell>
          <cell r="U378">
            <v>4</v>
          </cell>
          <cell r="V378">
            <v>6</v>
          </cell>
          <cell r="W378" t="str">
            <v>MLRK20</v>
          </cell>
          <cell r="X378" t="e">
            <v>#REF!</v>
          </cell>
          <cell r="Y378">
            <v>321.3</v>
          </cell>
          <cell r="Z378">
            <v>321.3</v>
          </cell>
          <cell r="AA378">
            <v>0.3</v>
          </cell>
          <cell r="AB378">
            <v>0.3</v>
          </cell>
          <cell r="AC378">
            <v>330</v>
          </cell>
          <cell r="AD378">
            <v>1390</v>
          </cell>
          <cell r="AE378">
            <v>240</v>
          </cell>
          <cell r="AF378" t="str">
            <v>MEUBLES</v>
          </cell>
          <cell r="AG378"/>
          <cell r="AI378">
            <v>132.87</v>
          </cell>
          <cell r="AL378" t="str">
            <v/>
          </cell>
          <cell r="AM378" t="str">
            <v/>
          </cell>
          <cell r="AN378">
            <v>0.3</v>
          </cell>
          <cell r="AO378">
            <v>321.3</v>
          </cell>
          <cell r="AS378" t="str">
            <v>ETAGÈRE-DE-STOCKAGE-MLRK20-180MM</v>
          </cell>
        </row>
        <row r="379">
          <cell r="N379" t="str">
            <v>0963 547 603</v>
          </cell>
          <cell r="O379" t="str">
            <v>MLRK3</v>
          </cell>
          <cell r="P379">
            <v>73.819999999999993</v>
          </cell>
          <cell r="Q379">
            <v>1</v>
          </cell>
          <cell r="R379">
            <v>7.3</v>
          </cell>
          <cell r="S379">
            <v>73.819999999999993</v>
          </cell>
          <cell r="T379">
            <v>239</v>
          </cell>
          <cell r="U379">
            <v>4</v>
          </cell>
          <cell r="V379">
            <v>6</v>
          </cell>
          <cell r="W379" t="str">
            <v>MLRK3</v>
          </cell>
          <cell r="X379" t="e">
            <v>#REF!</v>
          </cell>
          <cell r="Y379">
            <v>167.3</v>
          </cell>
          <cell r="Z379">
            <v>167.3</v>
          </cell>
          <cell r="AA379">
            <v>0.3</v>
          </cell>
          <cell r="AB379">
            <v>0.3</v>
          </cell>
          <cell r="AC379">
            <v>382</v>
          </cell>
          <cell r="AD379">
            <v>1112</v>
          </cell>
          <cell r="AE379">
            <v>190</v>
          </cell>
          <cell r="AF379" t="str">
            <v>MEUBLES</v>
          </cell>
          <cell r="AG379"/>
          <cell r="AI379">
            <v>70.98</v>
          </cell>
          <cell r="AL379" t="str">
            <v/>
          </cell>
          <cell r="AM379" t="str">
            <v/>
          </cell>
          <cell r="AN379">
            <v>0.3</v>
          </cell>
          <cell r="AO379">
            <v>167.3</v>
          </cell>
          <cell r="AS379" t="str">
            <v>ETAGÈRE-DE-STOCKAGE-MLRK3-105MM</v>
          </cell>
        </row>
        <row r="380">
          <cell r="N380" t="str">
            <v>0963 547 503</v>
          </cell>
          <cell r="O380" t="str">
            <v>MLRK3H</v>
          </cell>
          <cell r="P380">
            <v>80.78</v>
          </cell>
          <cell r="Q380">
            <v>1</v>
          </cell>
          <cell r="R380">
            <v>8</v>
          </cell>
          <cell r="S380">
            <v>80.78</v>
          </cell>
          <cell r="T380">
            <v>259</v>
          </cell>
          <cell r="U380">
            <v>4</v>
          </cell>
          <cell r="V380">
            <v>6</v>
          </cell>
          <cell r="W380" t="str">
            <v>MLRK3H</v>
          </cell>
          <cell r="X380" t="e">
            <v>#REF!</v>
          </cell>
          <cell r="Y380">
            <v>181.3</v>
          </cell>
          <cell r="Z380">
            <v>181.3</v>
          </cell>
          <cell r="AA380">
            <v>0.3</v>
          </cell>
          <cell r="AB380">
            <v>0.3</v>
          </cell>
          <cell r="AC380">
            <v>382</v>
          </cell>
          <cell r="AD380">
            <v>1112</v>
          </cell>
          <cell r="AE380">
            <v>190</v>
          </cell>
          <cell r="AF380" t="str">
            <v>MEUBLES</v>
          </cell>
          <cell r="AG380"/>
          <cell r="AI380">
            <v>77.67</v>
          </cell>
          <cell r="AL380" t="str">
            <v/>
          </cell>
          <cell r="AM380" t="str">
            <v/>
          </cell>
          <cell r="AN380">
            <v>0.3</v>
          </cell>
          <cell r="AO380">
            <v>181.3</v>
          </cell>
          <cell r="AS380" t="str">
            <v>ETAGÈRE-DE-STOCKAGE-MLRK3H-180MM</v>
          </cell>
        </row>
        <row r="381">
          <cell r="N381" t="str">
            <v>0963 547 604</v>
          </cell>
          <cell r="O381" t="str">
            <v>MLRK4</v>
          </cell>
          <cell r="P381">
            <v>117.88</v>
          </cell>
          <cell r="Q381">
            <v>1</v>
          </cell>
          <cell r="R381">
            <v>8.6</v>
          </cell>
          <cell r="S381">
            <v>117.88</v>
          </cell>
          <cell r="T381">
            <v>379</v>
          </cell>
          <cell r="U381">
            <v>4</v>
          </cell>
          <cell r="V381">
            <v>6</v>
          </cell>
          <cell r="W381" t="str">
            <v>MLRK4</v>
          </cell>
          <cell r="X381" t="e">
            <v>#REF!</v>
          </cell>
          <cell r="Y381">
            <v>265.3</v>
          </cell>
          <cell r="Z381">
            <v>265.3</v>
          </cell>
          <cell r="AA381">
            <v>0.3</v>
          </cell>
          <cell r="AB381">
            <v>0.3</v>
          </cell>
          <cell r="AC381">
            <v>382</v>
          </cell>
          <cell r="AD381">
            <v>1390</v>
          </cell>
          <cell r="AE381">
            <v>190</v>
          </cell>
          <cell r="AF381" t="str">
            <v>MEUBLES</v>
          </cell>
          <cell r="AG381"/>
          <cell r="AI381">
            <v>113.35</v>
          </cell>
          <cell r="AL381" t="str">
            <v/>
          </cell>
          <cell r="AM381" t="str">
            <v/>
          </cell>
          <cell r="AN381">
            <v>0.3</v>
          </cell>
          <cell r="AO381">
            <v>265.3</v>
          </cell>
          <cell r="AS381" t="str">
            <v>ETAGÈRE-DE-STOCKAGE-MLRK4-105MM</v>
          </cell>
        </row>
        <row r="382">
          <cell r="N382" t="str">
            <v>0963 547 504</v>
          </cell>
          <cell r="O382" t="str">
            <v>MLRK4H</v>
          </cell>
          <cell r="P382">
            <v>135.30000000000001</v>
          </cell>
          <cell r="Q382">
            <v>1</v>
          </cell>
          <cell r="R382">
            <v>9.5</v>
          </cell>
          <cell r="S382">
            <v>135.30000000000001</v>
          </cell>
          <cell r="T382">
            <v>429</v>
          </cell>
          <cell r="U382">
            <v>4</v>
          </cell>
          <cell r="V382">
            <v>6</v>
          </cell>
          <cell r="W382" t="str">
            <v>MLRK4H</v>
          </cell>
          <cell r="X382" t="e">
            <v>#REF!</v>
          </cell>
          <cell r="Y382">
            <v>300.3</v>
          </cell>
          <cell r="Z382">
            <v>300.3</v>
          </cell>
          <cell r="AA382">
            <v>0.3</v>
          </cell>
          <cell r="AB382">
            <v>0.3</v>
          </cell>
          <cell r="AC382">
            <v>382</v>
          </cell>
          <cell r="AD382">
            <v>1390</v>
          </cell>
          <cell r="AE382">
            <v>190</v>
          </cell>
          <cell r="AF382" t="str">
            <v>MEUBLES</v>
          </cell>
          <cell r="AG382"/>
          <cell r="AI382">
            <v>130.1</v>
          </cell>
          <cell r="AL382" t="str">
            <v/>
          </cell>
          <cell r="AM382" t="str">
            <v/>
          </cell>
          <cell r="AN382">
            <v>0.3</v>
          </cell>
          <cell r="AO382">
            <v>300.3</v>
          </cell>
          <cell r="AS382" t="str">
            <v>ETAGÈRE-DE-STOCKAGE-MLRK4H-180MM</v>
          </cell>
        </row>
        <row r="383">
          <cell r="N383" t="str">
            <v>0963 547 605</v>
          </cell>
          <cell r="O383" t="str">
            <v>MLRK5</v>
          </cell>
          <cell r="P383">
            <v>71.709999999999994</v>
          </cell>
          <cell r="Q383">
            <v>1</v>
          </cell>
          <cell r="R383">
            <v>5.7</v>
          </cell>
          <cell r="S383">
            <v>71.709999999999994</v>
          </cell>
          <cell r="T383">
            <v>229</v>
          </cell>
          <cell r="U383">
            <v>4</v>
          </cell>
          <cell r="V383">
            <v>6</v>
          </cell>
          <cell r="W383" t="str">
            <v>MLRK5</v>
          </cell>
          <cell r="X383" t="e">
            <v>#REF!</v>
          </cell>
          <cell r="Y383">
            <v>160.30000000000001</v>
          </cell>
          <cell r="Z383">
            <v>160.30000000000001</v>
          </cell>
          <cell r="AA383">
            <v>0.3</v>
          </cell>
          <cell r="AB383">
            <v>0.3</v>
          </cell>
          <cell r="AC383">
            <v>270</v>
          </cell>
          <cell r="AD383">
            <v>1112</v>
          </cell>
          <cell r="AE383">
            <v>165</v>
          </cell>
          <cell r="AF383" t="str">
            <v>MEUBLES</v>
          </cell>
          <cell r="AG383"/>
          <cell r="AI383">
            <v>68.95</v>
          </cell>
          <cell r="AL383" t="str">
            <v/>
          </cell>
          <cell r="AM383" t="str">
            <v/>
          </cell>
          <cell r="AN383">
            <v>0.3</v>
          </cell>
          <cell r="AO383">
            <v>160.30000000000001</v>
          </cell>
          <cell r="AS383" t="str">
            <v>ETAGÈRE-DE-STOCKAGE-MLRK5-105MM</v>
          </cell>
        </row>
        <row r="384">
          <cell r="N384" t="str">
            <v>0963 547 607</v>
          </cell>
          <cell r="O384" t="str">
            <v>MLRK7</v>
          </cell>
          <cell r="P384">
            <v>79.900000000000006</v>
          </cell>
          <cell r="Q384">
            <v>1</v>
          </cell>
          <cell r="R384">
            <v>7.5</v>
          </cell>
          <cell r="S384">
            <v>79.900000000000006</v>
          </cell>
          <cell r="T384">
            <v>269</v>
          </cell>
          <cell r="U384">
            <v>4</v>
          </cell>
          <cell r="V384">
            <v>6</v>
          </cell>
          <cell r="W384" t="str">
            <v>MLRK7</v>
          </cell>
          <cell r="X384" t="e">
            <v>#REF!</v>
          </cell>
          <cell r="Y384">
            <v>188.3</v>
          </cell>
          <cell r="Z384">
            <v>188.3</v>
          </cell>
          <cell r="AA384">
            <v>0.3</v>
          </cell>
          <cell r="AB384">
            <v>0.3</v>
          </cell>
          <cell r="AC384">
            <v>452</v>
          </cell>
          <cell r="AD384">
            <v>834</v>
          </cell>
          <cell r="AE384">
            <v>250</v>
          </cell>
          <cell r="AF384" t="str">
            <v>MEUBLES</v>
          </cell>
          <cell r="AG384"/>
          <cell r="AI384">
            <v>76.83</v>
          </cell>
          <cell r="AL384" t="str">
            <v/>
          </cell>
          <cell r="AM384" t="str">
            <v/>
          </cell>
          <cell r="AN384">
            <v>0.3</v>
          </cell>
          <cell r="AO384">
            <v>188.3</v>
          </cell>
          <cell r="AS384" t="str">
            <v>ETAGÈRE-DE-STOCKAGE-MLRK7-105MM</v>
          </cell>
        </row>
        <row r="385">
          <cell r="N385" t="str">
            <v>0963 547 507</v>
          </cell>
          <cell r="O385" t="str">
            <v>MLRK7H</v>
          </cell>
          <cell r="P385">
            <v>85.12</v>
          </cell>
          <cell r="Q385">
            <v>1</v>
          </cell>
          <cell r="R385">
            <v>8</v>
          </cell>
          <cell r="S385">
            <v>85.12</v>
          </cell>
          <cell r="T385">
            <v>289</v>
          </cell>
          <cell r="U385">
            <v>4</v>
          </cell>
          <cell r="V385">
            <v>6</v>
          </cell>
          <cell r="W385" t="str">
            <v>MLRK7H</v>
          </cell>
          <cell r="X385" t="e">
            <v>#REF!</v>
          </cell>
          <cell r="Y385">
            <v>202.3</v>
          </cell>
          <cell r="Z385">
            <v>202.3</v>
          </cell>
          <cell r="AA385">
            <v>0.3</v>
          </cell>
          <cell r="AB385">
            <v>0.3</v>
          </cell>
          <cell r="AC385">
            <v>452</v>
          </cell>
          <cell r="AD385">
            <v>834</v>
          </cell>
          <cell r="AE385">
            <v>250</v>
          </cell>
          <cell r="AF385" t="str">
            <v>MEUBLES</v>
          </cell>
          <cell r="AG385"/>
          <cell r="AI385">
            <v>81.849999999999994</v>
          </cell>
          <cell r="AL385" t="str">
            <v/>
          </cell>
          <cell r="AM385" t="str">
            <v/>
          </cell>
          <cell r="AN385">
            <v>0.3</v>
          </cell>
          <cell r="AO385">
            <v>202.3</v>
          </cell>
          <cell r="AS385" t="str">
            <v>ETAGÈRE-DE-STOCKAGE-MLRK7H-180MM</v>
          </cell>
        </row>
        <row r="386">
          <cell r="N386" t="str">
            <v>0963 547 508</v>
          </cell>
          <cell r="O386" t="str">
            <v>MLRK8H</v>
          </cell>
          <cell r="P386">
            <v>75.41</v>
          </cell>
          <cell r="Q386">
            <v>1</v>
          </cell>
          <cell r="R386">
            <v>6.4</v>
          </cell>
          <cell r="S386">
            <v>75.41</v>
          </cell>
          <cell r="T386">
            <v>249</v>
          </cell>
          <cell r="U386">
            <v>4</v>
          </cell>
          <cell r="V386">
            <v>6</v>
          </cell>
          <cell r="W386" t="str">
            <v>MLRK8H</v>
          </cell>
          <cell r="X386" t="e">
            <v>#REF!</v>
          </cell>
          <cell r="Y386">
            <v>174.3</v>
          </cell>
          <cell r="Z386">
            <v>174.3</v>
          </cell>
          <cell r="AA386">
            <v>0.3</v>
          </cell>
          <cell r="AB386">
            <v>0.3</v>
          </cell>
          <cell r="AC386">
            <v>382</v>
          </cell>
          <cell r="AD386">
            <v>834</v>
          </cell>
          <cell r="AE386">
            <v>190</v>
          </cell>
          <cell r="AF386" t="str">
            <v>MEUBLES</v>
          </cell>
          <cell r="AG386"/>
          <cell r="AI386">
            <v>72.510000000000005</v>
          </cell>
          <cell r="AL386" t="str">
            <v/>
          </cell>
          <cell r="AM386" t="str">
            <v/>
          </cell>
          <cell r="AN386">
            <v>0.3</v>
          </cell>
          <cell r="AO386">
            <v>174.3</v>
          </cell>
          <cell r="AS386" t="str">
            <v>ETAGÈRE-DE-STOCKAGE-MLRK8H-180MM</v>
          </cell>
        </row>
        <row r="387">
          <cell r="N387" t="str">
            <v>0963 547 609</v>
          </cell>
          <cell r="O387" t="str">
            <v>MLRK9</v>
          </cell>
          <cell r="P387">
            <v>71.930000000000007</v>
          </cell>
          <cell r="Q387">
            <v>1</v>
          </cell>
          <cell r="R387">
            <v>4.5</v>
          </cell>
          <cell r="S387">
            <v>71.930000000000007</v>
          </cell>
          <cell r="T387">
            <v>229</v>
          </cell>
          <cell r="U387">
            <v>4</v>
          </cell>
          <cell r="V387">
            <v>6</v>
          </cell>
          <cell r="W387" t="str">
            <v>MLRK9</v>
          </cell>
          <cell r="X387" t="e">
            <v>#REF!</v>
          </cell>
          <cell r="Y387">
            <v>160.30000000000001</v>
          </cell>
          <cell r="Z387">
            <v>160.30000000000001</v>
          </cell>
          <cell r="AA387">
            <v>0.3</v>
          </cell>
          <cell r="AB387">
            <v>0.3</v>
          </cell>
          <cell r="AC387">
            <v>270</v>
          </cell>
          <cell r="AD387">
            <v>834</v>
          </cell>
          <cell r="AE387">
            <v>165</v>
          </cell>
          <cell r="AF387" t="str">
            <v>MEUBLES</v>
          </cell>
          <cell r="AG387"/>
          <cell r="AI387">
            <v>69.16</v>
          </cell>
          <cell r="AL387" t="str">
            <v/>
          </cell>
          <cell r="AM387" t="str">
            <v/>
          </cell>
          <cell r="AN387">
            <v>0.3</v>
          </cell>
          <cell r="AO387">
            <v>160.30000000000001</v>
          </cell>
          <cell r="AS387" t="str">
            <v>ETAGÈRE-DE-STOCKAGE-MLRK9-105MM</v>
          </cell>
        </row>
        <row r="388">
          <cell r="N388" t="str">
            <v>0963 548 651</v>
          </cell>
          <cell r="O388" t="str">
            <v>MLKR51</v>
          </cell>
          <cell r="P388">
            <v>80.430000000000007</v>
          </cell>
          <cell r="Q388">
            <v>1</v>
          </cell>
          <cell r="R388">
            <v>5.8</v>
          </cell>
          <cell r="S388">
            <v>80.430000000000007</v>
          </cell>
          <cell r="T388">
            <v>259</v>
          </cell>
          <cell r="U388">
            <v>4</v>
          </cell>
          <cell r="V388">
            <v>6</v>
          </cell>
          <cell r="W388" t="str">
            <v>MLKR51</v>
          </cell>
          <cell r="X388" t="e">
            <v>#REF!</v>
          </cell>
          <cell r="Y388">
            <v>181.3</v>
          </cell>
          <cell r="Z388">
            <v>181.3</v>
          </cell>
          <cell r="AA388">
            <v>0.3</v>
          </cell>
          <cell r="AB388">
            <v>0.3</v>
          </cell>
          <cell r="AC388">
            <v>330</v>
          </cell>
          <cell r="AD388">
            <v>834</v>
          </cell>
          <cell r="AE388">
            <v>120</v>
          </cell>
          <cell r="AF388" t="str">
            <v>MEUBLES</v>
          </cell>
          <cell r="AG388"/>
          <cell r="AI388">
            <v>77.34</v>
          </cell>
          <cell r="AL388" t="str">
            <v/>
          </cell>
          <cell r="AM388" t="str">
            <v/>
          </cell>
          <cell r="AN388">
            <v>0.3</v>
          </cell>
          <cell r="AO388">
            <v>181.3</v>
          </cell>
          <cell r="AS388" t="str">
            <v>ETAGÈRE-DE-STOCKAGE-PLATE-MLKR51</v>
          </cell>
        </row>
        <row r="389">
          <cell r="N389" t="str">
            <v>0963 548 652</v>
          </cell>
          <cell r="O389" t="str">
            <v>MLKR52</v>
          </cell>
          <cell r="P389">
            <v>89.85</v>
          </cell>
          <cell r="Q389">
            <v>1</v>
          </cell>
          <cell r="R389">
            <v>7.5</v>
          </cell>
          <cell r="S389">
            <v>89.85</v>
          </cell>
          <cell r="T389">
            <v>279</v>
          </cell>
          <cell r="U389">
            <v>4</v>
          </cell>
          <cell r="V389">
            <v>6</v>
          </cell>
          <cell r="W389" t="str">
            <v>MLKR52</v>
          </cell>
          <cell r="X389" t="e">
            <v>#REF!</v>
          </cell>
          <cell r="Y389">
            <v>195.3</v>
          </cell>
          <cell r="Z389">
            <v>195.3</v>
          </cell>
          <cell r="AA389">
            <v>0.3</v>
          </cell>
          <cell r="AB389">
            <v>0.3</v>
          </cell>
          <cell r="AC389">
            <v>330</v>
          </cell>
          <cell r="AD389">
            <v>1112</v>
          </cell>
          <cell r="AE389">
            <v>120</v>
          </cell>
          <cell r="AF389" t="str">
            <v>MEUBLES</v>
          </cell>
          <cell r="AG389"/>
          <cell r="AI389">
            <v>86.39</v>
          </cell>
          <cell r="AL389" t="str">
            <v/>
          </cell>
          <cell r="AM389" t="str">
            <v/>
          </cell>
          <cell r="AN389">
            <v>0.3</v>
          </cell>
          <cell r="AO389">
            <v>195.3</v>
          </cell>
          <cell r="AS389" t="str">
            <v>ETAGÈRE-DE-STOCKAGE-PLATE-MLKR52</v>
          </cell>
        </row>
        <row r="390">
          <cell r="N390" t="str">
            <v>0963 548 653</v>
          </cell>
          <cell r="O390" t="str">
            <v>MLKR53</v>
          </cell>
          <cell r="P390">
            <v>113.7</v>
          </cell>
          <cell r="Q390">
            <v>1</v>
          </cell>
          <cell r="R390">
            <v>9</v>
          </cell>
          <cell r="S390">
            <v>113.7</v>
          </cell>
          <cell r="T390">
            <v>349</v>
          </cell>
          <cell r="U390">
            <v>4</v>
          </cell>
          <cell r="V390">
            <v>6</v>
          </cell>
          <cell r="W390" t="str">
            <v>MLKR53</v>
          </cell>
          <cell r="X390" t="e">
            <v>#REF!</v>
          </cell>
          <cell r="Y390">
            <v>244.3</v>
          </cell>
          <cell r="Z390">
            <v>244.3</v>
          </cell>
          <cell r="AA390">
            <v>0.3</v>
          </cell>
          <cell r="AB390">
            <v>0.3</v>
          </cell>
          <cell r="AC390">
            <v>330</v>
          </cell>
          <cell r="AD390">
            <v>1390</v>
          </cell>
          <cell r="AE390">
            <v>120</v>
          </cell>
          <cell r="AF390" t="str">
            <v>MEUBLES</v>
          </cell>
          <cell r="AG390"/>
          <cell r="AI390">
            <v>109.33</v>
          </cell>
          <cell r="AL390" t="str">
            <v/>
          </cell>
          <cell r="AM390" t="str">
            <v/>
          </cell>
          <cell r="AN390">
            <v>0.3</v>
          </cell>
          <cell r="AO390">
            <v>244.3</v>
          </cell>
          <cell r="AS390" t="str">
            <v>ETAGÈRE-DE-STOCKAGE-PLATE-MLKR53</v>
          </cell>
        </row>
        <row r="391">
          <cell r="N391" t="str">
            <v>0963 543 003</v>
          </cell>
          <cell r="O391" t="str">
            <v>MFB38</v>
          </cell>
          <cell r="P391">
            <v>10.78</v>
          </cell>
          <cell r="Q391">
            <v>1</v>
          </cell>
          <cell r="R391">
            <v>1.8</v>
          </cell>
          <cell r="S391">
            <v>10.78</v>
          </cell>
          <cell r="T391">
            <v>49</v>
          </cell>
          <cell r="U391">
            <v>4</v>
          </cell>
          <cell r="V391">
            <v>6</v>
          </cell>
          <cell r="W391" t="str">
            <v>MFB38</v>
          </cell>
          <cell r="X391" t="e">
            <v>#REF!</v>
          </cell>
          <cell r="Y391">
            <v>34.299999999999997</v>
          </cell>
          <cell r="Z391">
            <v>34.299999999999997</v>
          </cell>
          <cell r="AA391">
            <v>0.3</v>
          </cell>
          <cell r="AB391">
            <v>0.3</v>
          </cell>
          <cell r="AC391">
            <v>382</v>
          </cell>
          <cell r="AD391">
            <v>0</v>
          </cell>
          <cell r="AE391">
            <v>0</v>
          </cell>
          <cell r="AF391" t="str">
            <v>MEUBLES</v>
          </cell>
          <cell r="AG391"/>
          <cell r="AI391">
            <v>10.37</v>
          </cell>
          <cell r="AL391" t="str">
            <v/>
          </cell>
          <cell r="AM391" t="str">
            <v/>
          </cell>
          <cell r="AN391">
            <v>0.3</v>
          </cell>
          <cell r="AO391">
            <v>34.299999999999997</v>
          </cell>
          <cell r="AS391" t="str">
            <v>ETAGÈRE-MFB38</v>
          </cell>
        </row>
        <row r="392">
          <cell r="N392" t="str">
            <v>0963 543 004</v>
          </cell>
          <cell r="O392" t="str">
            <v>MFB45</v>
          </cell>
          <cell r="P392">
            <v>12.07</v>
          </cell>
          <cell r="Q392">
            <v>1</v>
          </cell>
          <cell r="R392">
            <v>2.1</v>
          </cell>
          <cell r="S392">
            <v>12.07</v>
          </cell>
          <cell r="T392">
            <v>49</v>
          </cell>
          <cell r="U392">
            <v>4</v>
          </cell>
          <cell r="V392">
            <v>6</v>
          </cell>
          <cell r="W392" t="str">
            <v>MFB45</v>
          </cell>
          <cell r="X392" t="e">
            <v>#REF!</v>
          </cell>
          <cell r="Y392">
            <v>34.299999999999997</v>
          </cell>
          <cell r="Z392">
            <v>34.299999999999997</v>
          </cell>
          <cell r="AA392">
            <v>0.3</v>
          </cell>
          <cell r="AB392">
            <v>0.3</v>
          </cell>
          <cell r="AC392">
            <v>452</v>
          </cell>
          <cell r="AD392">
            <v>0</v>
          </cell>
          <cell r="AE392">
            <v>0</v>
          </cell>
          <cell r="AF392" t="str">
            <v>MEUBLES</v>
          </cell>
          <cell r="AG392"/>
          <cell r="AI392">
            <v>11.61</v>
          </cell>
          <cell r="AL392" t="str">
            <v/>
          </cell>
          <cell r="AM392" t="str">
            <v/>
          </cell>
          <cell r="AN392">
            <v>0.3</v>
          </cell>
          <cell r="AO392">
            <v>34.299999999999997</v>
          </cell>
          <cell r="AS392" t="str">
            <v>ÉTAGÈRE-MFB45</v>
          </cell>
        </row>
        <row r="393">
          <cell r="N393" t="str">
            <v>0963 80  900</v>
          </cell>
          <cell r="O393" t="e">
            <v>#N/A</v>
          </cell>
          <cell r="P393">
            <v>41.86</v>
          </cell>
          <cell r="Q393">
            <v>1</v>
          </cell>
          <cell r="R393">
            <v>3</v>
          </cell>
          <cell r="S393">
            <v>41.86</v>
          </cell>
          <cell r="T393">
            <v>109</v>
          </cell>
          <cell r="U393">
            <v>6</v>
          </cell>
          <cell r="V393">
            <v>8</v>
          </cell>
          <cell r="W393" t="str">
            <v>FL1</v>
          </cell>
          <cell r="X393" t="e">
            <v>#REF!</v>
          </cell>
          <cell r="Y393">
            <v>76.3</v>
          </cell>
          <cell r="Z393">
            <v>76.3</v>
          </cell>
          <cell r="AA393">
            <v>0.3</v>
          </cell>
          <cell r="AB393">
            <v>0.3</v>
          </cell>
          <cell r="AC393">
            <v>120</v>
          </cell>
          <cell r="AD393">
            <v>120</v>
          </cell>
          <cell r="AE393">
            <v>320</v>
          </cell>
          <cell r="AF393" t="str">
            <v>ACCESSOIRES</v>
          </cell>
          <cell r="AG393"/>
          <cell r="AI393">
            <v>40.25</v>
          </cell>
          <cell r="AL393" t="str">
            <v>ZF.WU003-9819</v>
          </cell>
          <cell r="AM393">
            <v>64.260000000000005</v>
          </cell>
          <cell r="AN393">
            <v>0.3</v>
          </cell>
          <cell r="AO393">
            <v>76.3</v>
          </cell>
          <cell r="AS393" t="str">
            <v>EXTINCTEUR FL1</v>
          </cell>
        </row>
        <row r="394">
          <cell r="N394" t="str">
            <v>0963 585 402</v>
          </cell>
          <cell r="O394" t="str">
            <v>MKL2H</v>
          </cell>
          <cell r="P394">
            <v>26.5</v>
          </cell>
          <cell r="Q394">
            <v>1</v>
          </cell>
          <cell r="R394">
            <v>1.4</v>
          </cell>
          <cell r="S394">
            <v>26.5</v>
          </cell>
          <cell r="T394">
            <v>99</v>
          </cell>
          <cell r="U394">
            <v>4</v>
          </cell>
          <cell r="V394">
            <v>6</v>
          </cell>
          <cell r="W394" t="str">
            <v>MKL2H</v>
          </cell>
          <cell r="X394" t="e">
            <v>#REF!</v>
          </cell>
          <cell r="Y394">
            <v>69.3</v>
          </cell>
          <cell r="Z394">
            <v>69.3</v>
          </cell>
          <cell r="AA394">
            <v>0.3</v>
          </cell>
          <cell r="AB394">
            <v>0.3</v>
          </cell>
          <cell r="AC394">
            <v>0</v>
          </cell>
          <cell r="AD394">
            <v>0</v>
          </cell>
          <cell r="AE394">
            <v>180</v>
          </cell>
          <cell r="AF394" t="str">
            <v>MEUBLES</v>
          </cell>
          <cell r="AG394"/>
          <cell r="AI394">
            <v>25.48</v>
          </cell>
          <cell r="AL394">
            <v>0</v>
          </cell>
          <cell r="AM394">
            <v>63</v>
          </cell>
          <cell r="AN394">
            <v>0.3</v>
          </cell>
          <cell r="AO394">
            <v>69.3</v>
          </cell>
          <cell r="AS394" t="str">
            <v>Facade180mm MKL2H pour MLRK834mm</v>
          </cell>
        </row>
        <row r="395">
          <cell r="N395" t="str">
            <v>0963 585 422</v>
          </cell>
          <cell r="O395" t="str">
            <v>MKU2H</v>
          </cell>
          <cell r="P395">
            <v>31.58</v>
          </cell>
          <cell r="Q395">
            <v>1</v>
          </cell>
          <cell r="R395">
            <v>2</v>
          </cell>
          <cell r="S395">
            <v>31.58</v>
          </cell>
          <cell r="T395">
            <v>149</v>
          </cell>
          <cell r="U395">
            <v>4</v>
          </cell>
          <cell r="V395">
            <v>6</v>
          </cell>
          <cell r="W395" t="str">
            <v>MKU2H</v>
          </cell>
          <cell r="X395" t="e">
            <v>#REF!</v>
          </cell>
          <cell r="Y395">
            <v>104.3</v>
          </cell>
          <cell r="Z395">
            <v>104.3</v>
          </cell>
          <cell r="AA395">
            <v>0.3</v>
          </cell>
          <cell r="AB395">
            <v>0.3</v>
          </cell>
          <cell r="AC395">
            <v>0</v>
          </cell>
          <cell r="AD395">
            <v>0</v>
          </cell>
          <cell r="AE395">
            <v>180</v>
          </cell>
          <cell r="AF395" t="str">
            <v>MEUBLES</v>
          </cell>
          <cell r="AG395"/>
          <cell r="AI395">
            <v>30.37</v>
          </cell>
          <cell r="AL395">
            <v>0</v>
          </cell>
          <cell r="AM395">
            <v>95.9</v>
          </cell>
          <cell r="AN395">
            <v>0.3</v>
          </cell>
          <cell r="AO395">
            <v>104.3</v>
          </cell>
          <cell r="AS395" t="str">
            <v>Facade180mm MKU2H pour MUMK1112mm</v>
          </cell>
        </row>
        <row r="396">
          <cell r="N396" t="str">
            <v>0963 80  997</v>
          </cell>
          <cell r="O396" t="e">
            <v>#N/A</v>
          </cell>
          <cell r="P396">
            <v>33.74</v>
          </cell>
          <cell r="Q396">
            <v>1</v>
          </cell>
          <cell r="R396">
            <v>0.1</v>
          </cell>
          <cell r="S396">
            <v>33.74</v>
          </cell>
          <cell r="T396">
            <v>149</v>
          </cell>
          <cell r="U396">
            <v>35</v>
          </cell>
          <cell r="V396">
            <v>47</v>
          </cell>
          <cell r="W396" t="str">
            <v>LEDM60</v>
          </cell>
          <cell r="X396" t="e">
            <v>#REF!</v>
          </cell>
          <cell r="Y396">
            <v>104.3</v>
          </cell>
          <cell r="Z396">
            <v>104.3</v>
          </cell>
          <cell r="AA396">
            <v>0.3</v>
          </cell>
          <cell r="AB396">
            <v>0.3</v>
          </cell>
          <cell r="AC396">
            <v>5</v>
          </cell>
          <cell r="AD396">
            <v>600</v>
          </cell>
          <cell r="AE396">
            <v>20</v>
          </cell>
          <cell r="AF396" t="str">
            <v>ACCESSOIRES</v>
          </cell>
          <cell r="AG396"/>
          <cell r="AI396">
            <v>32.44</v>
          </cell>
          <cell r="AL396" t="str">
            <v>ZF.WU003-9864</v>
          </cell>
          <cell r="AM396">
            <v>83.79</v>
          </cell>
          <cell r="AN396">
            <v>0.3</v>
          </cell>
          <cell r="AO396">
            <v>104.3</v>
          </cell>
          <cell r="AS396" t="str">
            <v>FIL LED 600mm LEDM60</v>
          </cell>
        </row>
        <row r="397">
          <cell r="N397" t="str">
            <v>0963 80  316</v>
          </cell>
          <cell r="O397" t="e">
            <v>#N/A</v>
          </cell>
          <cell r="P397">
            <v>197.28</v>
          </cell>
          <cell r="Q397">
            <v>1</v>
          </cell>
          <cell r="R397">
            <v>3</v>
          </cell>
          <cell r="S397">
            <v>197.28</v>
          </cell>
          <cell r="T397">
            <v>519</v>
          </cell>
          <cell r="U397">
            <v>0</v>
          </cell>
          <cell r="V397">
            <v>0</v>
          </cell>
          <cell r="W397" t="str">
            <v>LNR1</v>
          </cell>
          <cell r="X397" t="e">
            <v>#REF!</v>
          </cell>
          <cell r="Y397">
            <v>363.3</v>
          </cell>
          <cell r="Z397">
            <v>363.3</v>
          </cell>
          <cell r="AA397">
            <v>0.3</v>
          </cell>
          <cell r="AB397">
            <v>0.3</v>
          </cell>
          <cell r="AC397">
            <v>4</v>
          </cell>
          <cell r="AD397">
            <v>2300</v>
          </cell>
          <cell r="AE397">
            <v>1700</v>
          </cell>
          <cell r="AF397" t="str">
            <v>ACCESSOIRES</v>
          </cell>
          <cell r="AG397"/>
          <cell r="AI397">
            <v>189.69</v>
          </cell>
          <cell r="AL397" t="str">
            <v>ZF.WU003-9780</v>
          </cell>
          <cell r="AM397">
            <v>292.32</v>
          </cell>
          <cell r="AN397">
            <v>0.3</v>
          </cell>
          <cell r="AO397">
            <v>363.3</v>
          </cell>
          <cell r="AS397" t="str">
            <v>FILET D ARRIMAGE LNR1</v>
          </cell>
        </row>
        <row r="398">
          <cell r="N398" t="str">
            <v>0963 80  317</v>
          </cell>
          <cell r="O398" t="e">
            <v>#N/A</v>
          </cell>
          <cell r="P398">
            <v>135.27000000000001</v>
          </cell>
          <cell r="Q398">
            <v>1</v>
          </cell>
          <cell r="R398">
            <v>2.6</v>
          </cell>
          <cell r="S398">
            <v>135.27000000000001</v>
          </cell>
          <cell r="T398">
            <v>389</v>
          </cell>
          <cell r="U398">
            <v>0</v>
          </cell>
          <cell r="V398">
            <v>0</v>
          </cell>
          <cell r="W398" t="str">
            <v>LNR2</v>
          </cell>
          <cell r="X398" t="e">
            <v>#REF!</v>
          </cell>
          <cell r="Y398">
            <v>272.3</v>
          </cell>
          <cell r="Z398">
            <v>272.3</v>
          </cell>
          <cell r="AA398">
            <v>0.3</v>
          </cell>
          <cell r="AB398">
            <v>0.3</v>
          </cell>
          <cell r="AC398">
            <v>4</v>
          </cell>
          <cell r="AD398">
            <v>1800</v>
          </cell>
          <cell r="AE398">
            <v>1170</v>
          </cell>
          <cell r="AF398" t="str">
            <v>ACCESSOIRES</v>
          </cell>
          <cell r="AG398"/>
          <cell r="AI398">
            <v>130.07</v>
          </cell>
          <cell r="AL398" t="str">
            <v>ZF.WU003-9781</v>
          </cell>
          <cell r="AM398">
            <v>227.43</v>
          </cell>
          <cell r="AN398">
            <v>0.3</v>
          </cell>
          <cell r="AO398">
            <v>272.3</v>
          </cell>
          <cell r="AS398" t="str">
            <v>FILET D ARRIMAGE LNR2</v>
          </cell>
        </row>
        <row r="399">
          <cell r="N399" t="str">
            <v>0963 80  315</v>
          </cell>
          <cell r="O399" t="e">
            <v>#N/A</v>
          </cell>
          <cell r="P399">
            <v>89.56</v>
          </cell>
          <cell r="Q399">
            <v>1</v>
          </cell>
          <cell r="R399">
            <v>1.6</v>
          </cell>
          <cell r="S399">
            <v>89.56</v>
          </cell>
          <cell r="T399">
            <v>279</v>
          </cell>
          <cell r="U399">
            <v>0</v>
          </cell>
          <cell r="V399">
            <v>0</v>
          </cell>
          <cell r="W399" t="str">
            <v>LNR</v>
          </cell>
          <cell r="X399" t="e">
            <v>#REF!</v>
          </cell>
          <cell r="Y399">
            <v>195.3</v>
          </cell>
          <cell r="Z399">
            <v>195.3</v>
          </cell>
          <cell r="AA399">
            <v>0.3</v>
          </cell>
          <cell r="AB399">
            <v>0.3</v>
          </cell>
          <cell r="AC399">
            <v>0</v>
          </cell>
          <cell r="AD399">
            <v>1800</v>
          </cell>
          <cell r="AE399">
            <v>1200</v>
          </cell>
          <cell r="AF399" t="str">
            <v>ACCESSOIRES</v>
          </cell>
          <cell r="AG399"/>
          <cell r="AI399">
            <v>86.12</v>
          </cell>
          <cell r="AL399" t="str">
            <v>ZF.WU003-9779</v>
          </cell>
          <cell r="AM399">
            <v>162.54</v>
          </cell>
          <cell r="AN399">
            <v>0.3</v>
          </cell>
          <cell r="AO399">
            <v>195.3</v>
          </cell>
          <cell r="AS399" t="str">
            <v>FILET DE PROTECTION LNR</v>
          </cell>
        </row>
        <row r="400">
          <cell r="N400" t="str">
            <v>0963 80  301</v>
          </cell>
          <cell r="O400" t="e">
            <v>#N/A</v>
          </cell>
          <cell r="P400">
            <v>7.99</v>
          </cell>
          <cell r="Q400">
            <v>1</v>
          </cell>
          <cell r="R400">
            <v>0.5</v>
          </cell>
          <cell r="S400">
            <v>7.99</v>
          </cell>
          <cell r="T400">
            <v>39</v>
          </cell>
          <cell r="U400">
            <v>0</v>
          </cell>
          <cell r="V400">
            <v>0</v>
          </cell>
          <cell r="W400" t="str">
            <v>LSN1</v>
          </cell>
          <cell r="X400" t="e">
            <v>#REF!</v>
          </cell>
          <cell r="Y400">
            <v>27.3</v>
          </cell>
          <cell r="Z400">
            <v>27.3</v>
          </cell>
          <cell r="AA400">
            <v>0.3</v>
          </cell>
          <cell r="AB400">
            <v>0.3</v>
          </cell>
          <cell r="AC400">
            <v>330</v>
          </cell>
          <cell r="AD400">
            <v>834</v>
          </cell>
          <cell r="AE400">
            <v>0</v>
          </cell>
          <cell r="AF400" t="str">
            <v>ACCESSOIRES</v>
          </cell>
          <cell r="AG400"/>
          <cell r="AI400">
            <v>7.68</v>
          </cell>
          <cell r="AL400" t="str">
            <v>ZF.WU003-9775</v>
          </cell>
          <cell r="AM400">
            <v>21.42</v>
          </cell>
          <cell r="AN400">
            <v>0.3</v>
          </cell>
          <cell r="AO400">
            <v>27.3</v>
          </cell>
          <cell r="AS400" t="str">
            <v>FILET DE PROTECTION POUR RA LSN1</v>
          </cell>
        </row>
        <row r="401">
          <cell r="N401" t="str">
            <v>0963 80  302</v>
          </cell>
          <cell r="O401" t="e">
            <v>#N/A</v>
          </cell>
          <cell r="P401">
            <v>9.66</v>
          </cell>
          <cell r="Q401">
            <v>1</v>
          </cell>
          <cell r="R401">
            <v>0.7</v>
          </cell>
          <cell r="S401">
            <v>9.66</v>
          </cell>
          <cell r="T401">
            <v>49</v>
          </cell>
          <cell r="U401">
            <v>0</v>
          </cell>
          <cell r="V401">
            <v>0</v>
          </cell>
          <cell r="W401" t="str">
            <v>LSN2</v>
          </cell>
          <cell r="X401" t="e">
            <v>#REF!</v>
          </cell>
          <cell r="Y401">
            <v>34.299999999999997</v>
          </cell>
          <cell r="Z401">
            <v>34.299999999999997</v>
          </cell>
          <cell r="AA401">
            <v>0.3</v>
          </cell>
          <cell r="AB401">
            <v>0.3</v>
          </cell>
          <cell r="AC401">
            <v>330</v>
          </cell>
          <cell r="AD401">
            <v>1112</v>
          </cell>
          <cell r="AE401">
            <v>0</v>
          </cell>
          <cell r="AF401" t="str">
            <v>ACCESSOIRES</v>
          </cell>
          <cell r="AG401"/>
          <cell r="AI401">
            <v>9.2899999999999991</v>
          </cell>
          <cell r="AL401" t="str">
            <v>ZF.WU003-9776</v>
          </cell>
          <cell r="AM401">
            <v>25.2</v>
          </cell>
          <cell r="AN401">
            <v>0.3</v>
          </cell>
          <cell r="AO401">
            <v>34.299999999999997</v>
          </cell>
          <cell r="AS401" t="str">
            <v>FILET DE PROTECTION POUR RA LSN2</v>
          </cell>
        </row>
        <row r="402">
          <cell r="N402" t="str">
            <v>0963 80  303</v>
          </cell>
          <cell r="O402" t="e">
            <v>#N/A</v>
          </cell>
          <cell r="P402">
            <v>10.87</v>
          </cell>
          <cell r="Q402">
            <v>1</v>
          </cell>
          <cell r="R402">
            <v>0.9</v>
          </cell>
          <cell r="S402">
            <v>10.87</v>
          </cell>
          <cell r="T402">
            <v>49</v>
          </cell>
          <cell r="U402">
            <v>0</v>
          </cell>
          <cell r="V402">
            <v>0</v>
          </cell>
          <cell r="W402" t="str">
            <v>LSN3</v>
          </cell>
          <cell r="X402" t="e">
            <v>#REF!</v>
          </cell>
          <cell r="Y402">
            <v>34.299999999999997</v>
          </cell>
          <cell r="Z402">
            <v>34.299999999999997</v>
          </cell>
          <cell r="AA402">
            <v>0.3</v>
          </cell>
          <cell r="AB402">
            <v>0.3</v>
          </cell>
          <cell r="AC402">
            <v>330</v>
          </cell>
          <cell r="AD402">
            <v>1390</v>
          </cell>
          <cell r="AE402">
            <v>0</v>
          </cell>
          <cell r="AF402" t="str">
            <v>ACCESSOIRES</v>
          </cell>
          <cell r="AG402"/>
          <cell r="AI402">
            <v>10.45</v>
          </cell>
          <cell r="AL402" t="str">
            <v>ZF.WU003-9777</v>
          </cell>
          <cell r="AM402">
            <v>28.35</v>
          </cell>
          <cell r="AN402">
            <v>0.3</v>
          </cell>
          <cell r="AO402">
            <v>34.299999999999997</v>
          </cell>
          <cell r="AS402" t="str">
            <v>FILET DE PROTECTION POUR RA LSN3</v>
          </cell>
        </row>
        <row r="403">
          <cell r="N403" t="str">
            <v>0963 80  318</v>
          </cell>
          <cell r="O403" t="e">
            <v>#N/A</v>
          </cell>
          <cell r="P403">
            <v>74.099999999999994</v>
          </cell>
          <cell r="Q403">
            <v>1</v>
          </cell>
          <cell r="R403">
            <v>3</v>
          </cell>
          <cell r="S403">
            <v>74.099999999999994</v>
          </cell>
          <cell r="T403">
            <v>319</v>
          </cell>
          <cell r="U403">
            <v>0</v>
          </cell>
          <cell r="V403">
            <v>0</v>
          </cell>
          <cell r="W403" t="str">
            <v>LNR3</v>
          </cell>
          <cell r="X403" t="e">
            <v>#REF!</v>
          </cell>
          <cell r="Y403">
            <v>223.3</v>
          </cell>
          <cell r="Z403">
            <v>223.3</v>
          </cell>
          <cell r="AA403">
            <v>0.3</v>
          </cell>
          <cell r="AB403">
            <v>0.3</v>
          </cell>
          <cell r="AC403">
            <v>730</v>
          </cell>
          <cell r="AD403">
            <v>1240</v>
          </cell>
          <cell r="AE403">
            <v>0</v>
          </cell>
          <cell r="AF403" t="str">
            <v>ACCESSOIRES</v>
          </cell>
          <cell r="AG403"/>
          <cell r="AI403">
            <v>71.25</v>
          </cell>
          <cell r="AL403" t="str">
            <v>ZF.WU003-9782</v>
          </cell>
          <cell r="AM403">
            <v>183.33</v>
          </cell>
          <cell r="AN403">
            <v>0.3</v>
          </cell>
          <cell r="AO403">
            <v>223.3</v>
          </cell>
          <cell r="AS403" t="str">
            <v>FILET PROTECTION 1240X730 LNR3</v>
          </cell>
        </row>
        <row r="404">
          <cell r="N404" t="str">
            <v>0963 80  319</v>
          </cell>
          <cell r="O404" t="e">
            <v>#N/A</v>
          </cell>
          <cell r="P404">
            <v>74.099999999999994</v>
          </cell>
          <cell r="Q404">
            <v>1</v>
          </cell>
          <cell r="R404">
            <v>3</v>
          </cell>
          <cell r="S404">
            <v>74.099999999999994</v>
          </cell>
          <cell r="T404">
            <v>319</v>
          </cell>
          <cell r="U404">
            <v>0</v>
          </cell>
          <cell r="V404">
            <v>0</v>
          </cell>
          <cell r="W404" t="str">
            <v>LNR4</v>
          </cell>
          <cell r="X404" t="e">
            <v>#REF!</v>
          </cell>
          <cell r="Y404">
            <v>223.3</v>
          </cell>
          <cell r="Z404">
            <v>223.3</v>
          </cell>
          <cell r="AA404">
            <v>0.3</v>
          </cell>
          <cell r="AB404">
            <v>0.3</v>
          </cell>
          <cell r="AC404">
            <v>0</v>
          </cell>
          <cell r="AD404">
            <v>1240</v>
          </cell>
          <cell r="AE404">
            <v>0</v>
          </cell>
          <cell r="AF404" t="str">
            <v>ACCESSOIRES</v>
          </cell>
          <cell r="AG404"/>
          <cell r="AI404">
            <v>71.25</v>
          </cell>
          <cell r="AL404" t="str">
            <v>ZF.WU003-9783</v>
          </cell>
          <cell r="AM404">
            <v>183.33</v>
          </cell>
          <cell r="AN404">
            <v>0.3</v>
          </cell>
          <cell r="AO404">
            <v>223.3</v>
          </cell>
          <cell r="AS404" t="str">
            <v>FILET PROTECTION 1240X730 LNR4</v>
          </cell>
        </row>
        <row r="405">
          <cell r="N405" t="str">
            <v>0963 80  917</v>
          </cell>
          <cell r="O405" t="e">
            <v>#N/A</v>
          </cell>
          <cell r="P405">
            <v>31.4</v>
          </cell>
          <cell r="Q405">
            <v>1</v>
          </cell>
          <cell r="R405">
            <v>1</v>
          </cell>
          <cell r="S405">
            <v>31.4</v>
          </cell>
          <cell r="T405">
            <v>129</v>
          </cell>
          <cell r="U405">
            <v>60</v>
          </cell>
          <cell r="V405">
            <v>80</v>
          </cell>
          <cell r="W405" t="str">
            <v>RKL1</v>
          </cell>
          <cell r="X405" t="e">
            <v>#REF!</v>
          </cell>
          <cell r="Y405">
            <v>90.3</v>
          </cell>
          <cell r="Z405">
            <v>90.3</v>
          </cell>
          <cell r="AA405">
            <v>0.3</v>
          </cell>
          <cell r="AB405">
            <v>0.3</v>
          </cell>
          <cell r="AC405">
            <v>0</v>
          </cell>
          <cell r="AD405">
            <v>0</v>
          </cell>
          <cell r="AE405">
            <v>0</v>
          </cell>
          <cell r="AF405" t="str">
            <v>ACCESSOIRES</v>
          </cell>
          <cell r="AG405"/>
          <cell r="AI405">
            <v>30.19</v>
          </cell>
          <cell r="AL405" t="str">
            <v>ZF.WU003-9832</v>
          </cell>
          <cell r="AM405">
            <v>71.19</v>
          </cell>
          <cell r="AN405">
            <v>0.3</v>
          </cell>
          <cell r="AO405">
            <v>90.3</v>
          </cell>
          <cell r="AS405" t="str">
            <v>GIROPHARE BASE FIXE RKL1</v>
          </cell>
        </row>
        <row r="406">
          <cell r="N406" t="str">
            <v>0963 80  918</v>
          </cell>
          <cell r="O406" t="e">
            <v>#N/A</v>
          </cell>
          <cell r="P406">
            <v>36.67</v>
          </cell>
          <cell r="Q406">
            <v>1</v>
          </cell>
          <cell r="R406">
            <v>1</v>
          </cell>
          <cell r="S406">
            <v>36.67</v>
          </cell>
          <cell r="T406">
            <v>159</v>
          </cell>
          <cell r="U406">
            <v>0</v>
          </cell>
          <cell r="V406">
            <v>0</v>
          </cell>
          <cell r="W406" t="str">
            <v>RKL2</v>
          </cell>
          <cell r="X406" t="e">
            <v>#REF!</v>
          </cell>
          <cell r="Y406">
            <v>111.3</v>
          </cell>
          <cell r="Z406">
            <v>111.3</v>
          </cell>
          <cell r="AA406">
            <v>0.3</v>
          </cell>
          <cell r="AB406">
            <v>0.3</v>
          </cell>
          <cell r="AC406">
            <v>0</v>
          </cell>
          <cell r="AD406">
            <v>0</v>
          </cell>
          <cell r="AE406">
            <v>0</v>
          </cell>
          <cell r="AF406" t="str">
            <v>ACCESSOIRES</v>
          </cell>
          <cell r="AG406"/>
          <cell r="AI406">
            <v>35.26</v>
          </cell>
          <cell r="AL406" t="str">
            <v>ZF.WU003-9833</v>
          </cell>
          <cell r="AM406">
            <v>91.35</v>
          </cell>
          <cell r="AN406">
            <v>0.3</v>
          </cell>
          <cell r="AO406">
            <v>111.3</v>
          </cell>
          <cell r="AS406" t="str">
            <v>GIROPHARE BASE MAGNETIQUE RKL2</v>
          </cell>
        </row>
        <row r="407">
          <cell r="N407" t="str">
            <v>0963 80  220</v>
          </cell>
          <cell r="O407" t="e">
            <v>#N/A</v>
          </cell>
          <cell r="P407">
            <v>8.11</v>
          </cell>
          <cell r="Q407">
            <v>1</v>
          </cell>
          <cell r="R407">
            <v>0.2</v>
          </cell>
          <cell r="S407">
            <v>8.11</v>
          </cell>
          <cell r="T407">
            <v>49</v>
          </cell>
          <cell r="U407">
            <v>55</v>
          </cell>
          <cell r="V407">
            <v>74</v>
          </cell>
          <cell r="W407" t="str">
            <v>BLB1</v>
          </cell>
          <cell r="X407" t="e">
            <v>#REF!</v>
          </cell>
          <cell r="Y407">
            <v>34.299999999999997</v>
          </cell>
          <cell r="Z407">
            <v>34.299999999999997</v>
          </cell>
          <cell r="AA407">
            <v>0.3</v>
          </cell>
          <cell r="AB407">
            <v>0.3</v>
          </cell>
          <cell r="AC407" t="str">
            <v>0.9</v>
          </cell>
          <cell r="AD407">
            <v>230</v>
          </cell>
          <cell r="AE407">
            <v>120</v>
          </cell>
          <cell r="AF407" t="str">
            <v>ACCESSOIRES</v>
          </cell>
          <cell r="AG407"/>
          <cell r="AI407">
            <v>7.8</v>
          </cell>
          <cell r="AL407" t="str">
            <v>ZF.WU003-9748</v>
          </cell>
          <cell r="AM407">
            <v>18.27</v>
          </cell>
          <cell r="AN407">
            <v>0.3</v>
          </cell>
          <cell r="AO407">
            <v>34.299999999999997</v>
          </cell>
          <cell r="AS407" t="str">
            <v>GRILLE D AERATION BLB1</v>
          </cell>
        </row>
        <row r="408">
          <cell r="N408" t="str">
            <v>0963 80  221</v>
          </cell>
          <cell r="O408" t="e">
            <v>#N/A</v>
          </cell>
          <cell r="P408">
            <v>12.64</v>
          </cell>
          <cell r="Q408">
            <v>1</v>
          </cell>
          <cell r="R408">
            <v>0.6</v>
          </cell>
          <cell r="S408">
            <v>12.64</v>
          </cell>
          <cell r="T408">
            <v>69</v>
          </cell>
          <cell r="U408">
            <v>55</v>
          </cell>
          <cell r="V408">
            <v>74</v>
          </cell>
          <cell r="W408" t="str">
            <v>BLB2</v>
          </cell>
          <cell r="X408" t="e">
            <v>#REF!</v>
          </cell>
          <cell r="Y408">
            <v>48.3</v>
          </cell>
          <cell r="Z408">
            <v>48.3</v>
          </cell>
          <cell r="AA408">
            <v>0.3</v>
          </cell>
          <cell r="AB408">
            <v>0.3</v>
          </cell>
          <cell r="AC408" t="str">
            <v>0.9</v>
          </cell>
          <cell r="AD408">
            <v>300</v>
          </cell>
          <cell r="AE408">
            <v>200</v>
          </cell>
          <cell r="AF408" t="str">
            <v>ACCESSOIRES</v>
          </cell>
          <cell r="AG408"/>
          <cell r="AI408">
            <v>12.15</v>
          </cell>
          <cell r="AL408" t="str">
            <v>ZF.WU003-9749</v>
          </cell>
          <cell r="AM408">
            <v>28.98</v>
          </cell>
          <cell r="AN408">
            <v>0.3</v>
          </cell>
          <cell r="AO408">
            <v>48.3</v>
          </cell>
          <cell r="AS408" t="str">
            <v>GRILLE D AERATION BLB2</v>
          </cell>
        </row>
        <row r="409">
          <cell r="N409" t="str">
            <v>0963 589 005</v>
          </cell>
          <cell r="O409" t="str">
            <v>MKFK</v>
          </cell>
          <cell r="P409">
            <v>0.52</v>
          </cell>
          <cell r="Q409">
            <v>1</v>
          </cell>
          <cell r="R409">
            <v>0.01</v>
          </cell>
          <cell r="S409">
            <v>0.52</v>
          </cell>
          <cell r="T409">
            <v>6</v>
          </cell>
          <cell r="U409">
            <v>0</v>
          </cell>
          <cell r="V409">
            <v>0</v>
          </cell>
          <cell r="W409" t="str">
            <v>MKFK</v>
          </cell>
          <cell r="X409" t="e">
            <v>#REF!</v>
          </cell>
          <cell r="Y409">
            <v>4.2</v>
          </cell>
          <cell r="Z409">
            <v>4.2</v>
          </cell>
          <cell r="AA409">
            <v>0.3</v>
          </cell>
          <cell r="AB409">
            <v>0.3</v>
          </cell>
          <cell r="AC409">
            <v>15</v>
          </cell>
          <cell r="AD409">
            <v>30</v>
          </cell>
          <cell r="AE409">
            <v>19</v>
          </cell>
          <cell r="AF409" t="str">
            <v>ACCESSOIRES</v>
          </cell>
          <cell r="AG409"/>
          <cell r="AI409">
            <v>0.5</v>
          </cell>
          <cell r="AL409" t="str">
            <v/>
          </cell>
          <cell r="AM409" t="str">
            <v/>
          </cell>
          <cell r="AN409">
            <v>0.3</v>
          </cell>
          <cell r="AO409">
            <v>4.2</v>
          </cell>
          <cell r="AS409" t="str">
            <v>Guide MFKF pour volet alu</v>
          </cell>
        </row>
        <row r="410">
          <cell r="N410" t="str">
            <v>0963 80  893</v>
          </cell>
          <cell r="O410" t="e">
            <v>#N/A</v>
          </cell>
          <cell r="P410">
            <v>14.8</v>
          </cell>
          <cell r="Q410">
            <v>1</v>
          </cell>
          <cell r="R410">
            <v>0.3</v>
          </cell>
          <cell r="S410">
            <v>14.8</v>
          </cell>
          <cell r="T410">
            <v>59</v>
          </cell>
          <cell r="U410">
            <v>5</v>
          </cell>
          <cell r="V410">
            <v>7</v>
          </cell>
          <cell r="W410" t="str">
            <v>HTF12</v>
          </cell>
          <cell r="X410" t="e">
            <v>#REF!</v>
          </cell>
          <cell r="Y410">
            <v>41.3</v>
          </cell>
          <cell r="Z410">
            <v>41.3</v>
          </cell>
          <cell r="AA410">
            <v>0.3</v>
          </cell>
          <cell r="AB410">
            <v>0.3</v>
          </cell>
          <cell r="AC410">
            <v>135</v>
          </cell>
          <cell r="AD410">
            <v>400</v>
          </cell>
          <cell r="AE410">
            <v>75</v>
          </cell>
          <cell r="AF410" t="str">
            <v>ACCESSOIRES</v>
          </cell>
          <cell r="AG410"/>
          <cell r="AI410">
            <v>14.23</v>
          </cell>
          <cell r="AL410" t="str">
            <v/>
          </cell>
          <cell r="AM410" t="str">
            <v/>
          </cell>
          <cell r="AN410">
            <v>0.3</v>
          </cell>
          <cell r="AO410">
            <v>41.3</v>
          </cell>
          <cell r="AS410" t="str">
            <v>GUIDE POUR MASTER MOVANO 2010 HTF12</v>
          </cell>
        </row>
        <row r="411">
          <cell r="N411" t="str">
            <v>0963 80  923</v>
          </cell>
          <cell r="O411" t="e">
            <v>#N/A</v>
          </cell>
          <cell r="P411">
            <v>22.19</v>
          </cell>
          <cell r="Q411">
            <v>1</v>
          </cell>
          <cell r="R411">
            <v>1</v>
          </cell>
          <cell r="S411">
            <v>22.19</v>
          </cell>
          <cell r="T411">
            <v>99</v>
          </cell>
          <cell r="U411">
            <v>60</v>
          </cell>
          <cell r="V411">
            <v>80</v>
          </cell>
          <cell r="W411" t="str">
            <v>RKL3</v>
          </cell>
          <cell r="X411" t="e">
            <v>#REF!</v>
          </cell>
          <cell r="Y411">
            <v>69.3</v>
          </cell>
          <cell r="Z411">
            <v>69.3</v>
          </cell>
          <cell r="AA411">
            <v>0.3</v>
          </cell>
          <cell r="AB411">
            <v>0.3</v>
          </cell>
          <cell r="AC411">
            <v>0</v>
          </cell>
          <cell r="AD411">
            <v>160</v>
          </cell>
          <cell r="AE411">
            <v>180</v>
          </cell>
          <cell r="AF411" t="str">
            <v>ACCESSOIRES</v>
          </cell>
          <cell r="AG411"/>
          <cell r="AI411">
            <v>21.34</v>
          </cell>
          <cell r="AL411" t="str">
            <v>ZF.WU003-9838</v>
          </cell>
          <cell r="AM411">
            <v>54.81</v>
          </cell>
          <cell r="AN411">
            <v>0.3</v>
          </cell>
          <cell r="AO411">
            <v>69.3</v>
          </cell>
          <cell r="AS411" t="str">
            <v>GYROPHARE 12V-3POINTFIX-RKL3</v>
          </cell>
        </row>
        <row r="412">
          <cell r="N412" t="str">
            <v>0963 80  959</v>
          </cell>
          <cell r="O412" t="e">
            <v>#N/A</v>
          </cell>
          <cell r="P412">
            <v>14.22</v>
          </cell>
          <cell r="Q412">
            <v>1</v>
          </cell>
          <cell r="R412">
            <v>0.6</v>
          </cell>
          <cell r="S412">
            <v>14.22</v>
          </cell>
          <cell r="T412">
            <v>59</v>
          </cell>
          <cell r="U412">
            <v>15</v>
          </cell>
          <cell r="V412">
            <v>20</v>
          </cell>
          <cell r="W412" t="str">
            <v>SSWS4</v>
          </cell>
          <cell r="X412" t="e">
            <v>#REF!</v>
          </cell>
          <cell r="Y412">
            <v>41.3</v>
          </cell>
          <cell r="Z412">
            <v>41.3</v>
          </cell>
          <cell r="AA412">
            <v>0.3</v>
          </cell>
          <cell r="AB412">
            <v>0.3</v>
          </cell>
          <cell r="AC412">
            <v>38</v>
          </cell>
          <cell r="AD412">
            <v>50</v>
          </cell>
          <cell r="AE412">
            <v>28</v>
          </cell>
          <cell r="AF412" t="str">
            <v>ACCESSOIRES</v>
          </cell>
          <cell r="AG412"/>
          <cell r="AI412">
            <v>13.67</v>
          </cell>
          <cell r="AL412" t="str">
            <v>ZF.WU003-9846</v>
          </cell>
          <cell r="AM412">
            <v>32.76</v>
          </cell>
          <cell r="AN412">
            <v>0.3</v>
          </cell>
          <cell r="AO412">
            <v>41.3</v>
          </cell>
          <cell r="AS412" t="str">
            <v>INTERRUPTEUR A BASCULE SSWS4</v>
          </cell>
        </row>
        <row r="413">
          <cell r="N413" t="str">
            <v>0963 85  200</v>
          </cell>
          <cell r="O413" t="e">
            <v>#N/A</v>
          </cell>
          <cell r="P413">
            <v>27.35</v>
          </cell>
          <cell r="Q413">
            <v>1</v>
          </cell>
          <cell r="R413">
            <v>0</v>
          </cell>
          <cell r="S413">
            <v>27.35</v>
          </cell>
          <cell r="T413">
            <v>109</v>
          </cell>
          <cell r="U413">
            <v>20</v>
          </cell>
          <cell r="V413">
            <v>27</v>
          </cell>
          <cell r="W413" t="str">
            <v>LL380</v>
          </cell>
          <cell r="X413" t="e">
            <v>#REF!</v>
          </cell>
          <cell r="Y413">
            <v>76.3</v>
          </cell>
          <cell r="Z413">
            <v>76.3</v>
          </cell>
          <cell r="AA413">
            <v>0.3</v>
          </cell>
          <cell r="AB413">
            <v>0.3</v>
          </cell>
          <cell r="AC413">
            <v>380</v>
          </cell>
          <cell r="AD413">
            <v>0</v>
          </cell>
          <cell r="AE413">
            <v>0</v>
          </cell>
          <cell r="AF413" t="str">
            <v>MEUBLES</v>
          </cell>
          <cell r="AG413"/>
          <cell r="AI413">
            <v>26.3</v>
          </cell>
          <cell r="AL413" t="str">
            <v>ZF.WU003-9871</v>
          </cell>
          <cell r="AM413">
            <v>59.85</v>
          </cell>
          <cell r="AN413">
            <v>0.3</v>
          </cell>
          <cell r="AO413">
            <v>76.3</v>
          </cell>
          <cell r="AS413" t="str">
            <v>Jeu de coulisses pour tiroir LL380</v>
          </cell>
        </row>
        <row r="414">
          <cell r="N414" t="str">
            <v>0963 85  210</v>
          </cell>
          <cell r="O414" t="e">
            <v>#N/A</v>
          </cell>
          <cell r="P414">
            <v>39.520000000000003</v>
          </cell>
          <cell r="Q414">
            <v>1</v>
          </cell>
          <cell r="R414">
            <v>0</v>
          </cell>
          <cell r="S414">
            <v>39.520000000000003</v>
          </cell>
          <cell r="T414">
            <v>169</v>
          </cell>
          <cell r="U414">
            <v>20</v>
          </cell>
          <cell r="V414">
            <v>27</v>
          </cell>
          <cell r="W414" t="str">
            <v>LL450</v>
          </cell>
          <cell r="X414" t="e">
            <v>#REF!</v>
          </cell>
          <cell r="Y414">
            <v>118.3</v>
          </cell>
          <cell r="Z414">
            <v>118.3</v>
          </cell>
          <cell r="AA414">
            <v>0.3</v>
          </cell>
          <cell r="AB414">
            <v>0.3</v>
          </cell>
          <cell r="AC414">
            <v>450</v>
          </cell>
          <cell r="AD414">
            <v>0</v>
          </cell>
          <cell r="AE414">
            <v>0</v>
          </cell>
          <cell r="AF414" t="str">
            <v>MEUBLES</v>
          </cell>
          <cell r="AG414"/>
          <cell r="AI414">
            <v>38</v>
          </cell>
          <cell r="AL414" t="str">
            <v>ZF.WU003-9872</v>
          </cell>
          <cell r="AM414">
            <v>96.39</v>
          </cell>
          <cell r="AN414">
            <v>0.3</v>
          </cell>
          <cell r="AO414">
            <v>118.3</v>
          </cell>
          <cell r="AS414" t="str">
            <v>Jeu de coulisses pour tiroir LL450</v>
          </cell>
        </row>
        <row r="415">
          <cell r="N415" t="str">
            <v>0963 511 200</v>
          </cell>
          <cell r="O415" t="str">
            <v>MBSUNI</v>
          </cell>
          <cell r="P415">
            <v>9.7100000000000009</v>
          </cell>
          <cell r="Q415">
            <v>1</v>
          </cell>
          <cell r="R415">
            <v>0.4</v>
          </cell>
          <cell r="S415">
            <v>9.7100000000000009</v>
          </cell>
          <cell r="T415">
            <v>29</v>
          </cell>
          <cell r="U415">
            <v>38</v>
          </cell>
          <cell r="V415">
            <v>51</v>
          </cell>
          <cell r="W415" t="str">
            <v>BSUNI</v>
          </cell>
          <cell r="X415" t="e">
            <v>#REF!</v>
          </cell>
          <cell r="Y415">
            <v>29</v>
          </cell>
          <cell r="Z415">
            <v>29</v>
          </cell>
          <cell r="AA415">
            <v>0</v>
          </cell>
          <cell r="AB415">
            <v>0</v>
          </cell>
          <cell r="AC415">
            <v>90</v>
          </cell>
          <cell r="AD415">
            <v>250</v>
          </cell>
          <cell r="AE415">
            <v>90</v>
          </cell>
          <cell r="AF415" t="str">
            <v>KIT DE FIXATION</v>
          </cell>
          <cell r="AG415"/>
          <cell r="AI415">
            <v>9.34</v>
          </cell>
          <cell r="AL415" t="str">
            <v>ZF.WU003-9589</v>
          </cell>
          <cell r="AM415">
            <v>20</v>
          </cell>
          <cell r="AN415">
            <v>0</v>
          </cell>
          <cell r="AO415">
            <v>29</v>
          </cell>
          <cell r="AS415" t="str">
            <v>KIT DE FIXATION MODULE ACCES-MBSUNI</v>
          </cell>
        </row>
        <row r="416">
          <cell r="N416" t="str">
            <v>0963 80  502</v>
          </cell>
          <cell r="O416" t="e">
            <v>#N/A</v>
          </cell>
          <cell r="P416">
            <v>9.15</v>
          </cell>
          <cell r="Q416">
            <v>1</v>
          </cell>
          <cell r="R416">
            <v>0.4</v>
          </cell>
          <cell r="S416">
            <v>9.15</v>
          </cell>
          <cell r="T416">
            <v>29</v>
          </cell>
          <cell r="U416">
            <v>38</v>
          </cell>
          <cell r="V416">
            <v>51</v>
          </cell>
          <cell r="W416" t="str">
            <v>BSS</v>
          </cell>
          <cell r="X416" t="e">
            <v>#REF!</v>
          </cell>
          <cell r="Y416">
            <v>20.3</v>
          </cell>
          <cell r="Z416">
            <v>20.3</v>
          </cell>
          <cell r="AA416">
            <v>0.3</v>
          </cell>
          <cell r="AB416">
            <v>0.3</v>
          </cell>
          <cell r="AC416">
            <v>0</v>
          </cell>
          <cell r="AD416">
            <v>0</v>
          </cell>
          <cell r="AE416">
            <v>0</v>
          </cell>
          <cell r="AF416" t="str">
            <v>KIT DE FIXATION</v>
          </cell>
          <cell r="AG416"/>
          <cell r="AI416">
            <v>8.8000000000000007</v>
          </cell>
          <cell r="AL416" t="str">
            <v>ZF.WU003-9799</v>
          </cell>
          <cell r="AM416">
            <v>20</v>
          </cell>
          <cell r="AN416">
            <v>0.3</v>
          </cell>
          <cell r="AO416">
            <v>20.3</v>
          </cell>
          <cell r="AS416" t="str">
            <v>KIT DE FIXATION MONTAGE FLOTTANT</v>
          </cell>
        </row>
        <row r="417">
          <cell r="N417" t="str">
            <v>0963 99  072</v>
          </cell>
          <cell r="O417" t="e">
            <v>#N/A</v>
          </cell>
          <cell r="P417">
            <v>37.380000000000003</v>
          </cell>
          <cell r="Q417">
            <v>1</v>
          </cell>
          <cell r="R417">
            <v>0.5</v>
          </cell>
          <cell r="S417">
            <v>37.380000000000003</v>
          </cell>
          <cell r="T417">
            <v>174</v>
          </cell>
          <cell r="U417">
            <v>35</v>
          </cell>
          <cell r="V417">
            <v>47</v>
          </cell>
          <cell r="W417" t="str">
            <v>LED011</v>
          </cell>
          <cell r="X417" t="e">
            <v>#REF!</v>
          </cell>
          <cell r="Y417">
            <v>121.8</v>
          </cell>
          <cell r="Z417">
            <v>121.8</v>
          </cell>
          <cell r="AA417">
            <v>0.3</v>
          </cell>
          <cell r="AB417">
            <v>0.3</v>
          </cell>
          <cell r="AC417">
            <v>200</v>
          </cell>
          <cell r="AD417">
            <v>300</v>
          </cell>
          <cell r="AE417">
            <v>90</v>
          </cell>
          <cell r="AF417" t="str">
            <v>ACCESSOIRES</v>
          </cell>
          <cell r="AG417"/>
          <cell r="AI417">
            <v>35.94</v>
          </cell>
          <cell r="AL417" t="str">
            <v>ZF.WU003-9898</v>
          </cell>
          <cell r="AM417">
            <v>92.61</v>
          </cell>
          <cell r="AN417">
            <v>0.3</v>
          </cell>
          <cell r="AO417">
            <v>121.8</v>
          </cell>
          <cell r="AS417" t="str">
            <v>KIT LED 600mm AVEC CABLE</v>
          </cell>
        </row>
        <row r="418">
          <cell r="N418" t="str">
            <v>0963 80  901</v>
          </cell>
          <cell r="O418" t="e">
            <v>#N/A</v>
          </cell>
          <cell r="P418">
            <v>9.1</v>
          </cell>
          <cell r="Q418">
            <v>1</v>
          </cell>
          <cell r="R418">
            <v>0.3</v>
          </cell>
          <cell r="S418">
            <v>9.1</v>
          </cell>
          <cell r="T418">
            <v>39</v>
          </cell>
          <cell r="U418">
            <v>35</v>
          </cell>
          <cell r="V418">
            <v>47</v>
          </cell>
          <cell r="W418" t="str">
            <v>ES1</v>
          </cell>
          <cell r="X418" t="e">
            <v>#REF!</v>
          </cell>
          <cell r="Y418">
            <v>27.3</v>
          </cell>
          <cell r="Z418">
            <v>27.3</v>
          </cell>
          <cell r="AA418">
            <v>0.3</v>
          </cell>
          <cell r="AB418">
            <v>0.3</v>
          </cell>
          <cell r="AC418">
            <v>0</v>
          </cell>
          <cell r="AD418">
            <v>0</v>
          </cell>
          <cell r="AE418">
            <v>0</v>
          </cell>
          <cell r="AF418" t="str">
            <v>ACCESSOIRES</v>
          </cell>
          <cell r="AG418"/>
          <cell r="AI418">
            <v>8.75</v>
          </cell>
          <cell r="AL418" t="str">
            <v>ZF.WU003-9820</v>
          </cell>
          <cell r="AM418">
            <v>20.79</v>
          </cell>
          <cell r="AN418">
            <v>0.3</v>
          </cell>
          <cell r="AO418">
            <v>27.3</v>
          </cell>
          <cell r="AS418" t="str">
            <v>KIT MONTAGE ELEC ES1</v>
          </cell>
        </row>
        <row r="419">
          <cell r="N419" t="str">
            <v>0963 022 030</v>
          </cell>
          <cell r="O419" t="str">
            <v>MSBSVBS01</v>
          </cell>
          <cell r="P419">
            <v>15.67</v>
          </cell>
          <cell r="Q419">
            <v>1</v>
          </cell>
          <cell r="R419">
            <v>1.4</v>
          </cell>
          <cell r="S419">
            <v>15.67</v>
          </cell>
          <cell r="T419">
            <v>39</v>
          </cell>
          <cell r="U419">
            <v>38</v>
          </cell>
          <cell r="V419">
            <v>51</v>
          </cell>
          <cell r="W419" t="str">
            <v>MSBS</v>
          </cell>
          <cell r="X419" t="e">
            <v>#REF!</v>
          </cell>
          <cell r="Y419">
            <v>27.3</v>
          </cell>
          <cell r="Z419">
            <v>27.3</v>
          </cell>
          <cell r="AA419">
            <v>0.3</v>
          </cell>
          <cell r="AB419">
            <v>0.3</v>
          </cell>
          <cell r="AC419">
            <v>0</v>
          </cell>
          <cell r="AD419">
            <v>0</v>
          </cell>
          <cell r="AE419">
            <v>0</v>
          </cell>
          <cell r="AF419" t="str">
            <v>KIT DE FIXATION</v>
          </cell>
          <cell r="AG419"/>
          <cell r="AI419">
            <v>15.07</v>
          </cell>
          <cell r="AL419" t="str">
            <v/>
          </cell>
          <cell r="AM419" t="str">
            <v/>
          </cell>
          <cell r="AN419">
            <v>0.3</v>
          </cell>
          <cell r="AO419">
            <v>27.3</v>
          </cell>
          <cell r="AS419" t="str">
            <v>KIT-DE-FIXATION-LATERAL-MSBS</v>
          </cell>
        </row>
        <row r="420">
          <cell r="N420" t="str">
            <v>0963 541 060</v>
          </cell>
          <cell r="O420" t="str">
            <v>MTBSM309</v>
          </cell>
          <cell r="P420">
            <v>14.96</v>
          </cell>
          <cell r="Q420">
            <v>1</v>
          </cell>
          <cell r="R420">
            <v>0.5</v>
          </cell>
          <cell r="S420">
            <v>14.96</v>
          </cell>
          <cell r="T420">
            <v>59</v>
          </cell>
          <cell r="U420">
            <v>0</v>
          </cell>
          <cell r="V420">
            <v>0</v>
          </cell>
          <cell r="W420" t="str">
            <v>TBSM309</v>
          </cell>
          <cell r="X420" t="e">
            <v>#REF!</v>
          </cell>
          <cell r="Y420">
            <v>41.3</v>
          </cell>
          <cell r="Z420">
            <v>41.3</v>
          </cell>
          <cell r="AA420">
            <v>0.3</v>
          </cell>
          <cell r="AB420">
            <v>0.3</v>
          </cell>
          <cell r="AC420">
            <v>330</v>
          </cell>
          <cell r="AD420">
            <v>470</v>
          </cell>
          <cell r="AE420">
            <v>80</v>
          </cell>
          <cell r="AF420" t="str">
            <v>MEUBLES</v>
          </cell>
          <cell r="AG420"/>
          <cell r="AI420">
            <v>14.38</v>
          </cell>
          <cell r="AL420">
            <v>0</v>
          </cell>
          <cell r="AM420">
            <v>39.200000000000003</v>
          </cell>
          <cell r="AN420">
            <v>0.3</v>
          </cell>
          <cell r="AO420">
            <v>41.3</v>
          </cell>
          <cell r="AS420" t="str">
            <v>KIT-DE-SÉPARATIONS-SLM-MTBSM309</v>
          </cell>
        </row>
        <row r="421">
          <cell r="N421" t="str">
            <v>0963 541 061</v>
          </cell>
          <cell r="O421" t="str">
            <v>MTBSM312</v>
          </cell>
          <cell r="P421">
            <v>16.190000000000001</v>
          </cell>
          <cell r="Q421">
            <v>1</v>
          </cell>
          <cell r="R421">
            <v>0.7</v>
          </cell>
          <cell r="S421">
            <v>16.190000000000001</v>
          </cell>
          <cell r="T421">
            <v>69</v>
          </cell>
          <cell r="U421">
            <v>0</v>
          </cell>
          <cell r="V421">
            <v>0</v>
          </cell>
          <cell r="W421" t="str">
            <v>TBSM312</v>
          </cell>
          <cell r="X421" t="e">
            <v>#REF!</v>
          </cell>
          <cell r="Y421">
            <v>48.3</v>
          </cell>
          <cell r="Z421">
            <v>48.3</v>
          </cell>
          <cell r="AA421">
            <v>0.3</v>
          </cell>
          <cell r="AB421">
            <v>0.3</v>
          </cell>
          <cell r="AC421">
            <v>330</v>
          </cell>
          <cell r="AD421">
            <v>470</v>
          </cell>
          <cell r="AE421">
            <v>110</v>
          </cell>
          <cell r="AF421" t="str">
            <v>MEUBLES</v>
          </cell>
          <cell r="AG421"/>
          <cell r="AI421">
            <v>15.57</v>
          </cell>
          <cell r="AL421">
            <v>0</v>
          </cell>
          <cell r="AM421">
            <v>42.7</v>
          </cell>
          <cell r="AN421">
            <v>0.3</v>
          </cell>
          <cell r="AO421">
            <v>48.3</v>
          </cell>
          <cell r="AS421" t="str">
            <v>KIT-DE-SÉPARATIONS-SLM-MTBSM312</v>
          </cell>
        </row>
        <row r="422">
          <cell r="N422" t="str">
            <v>0963 541 062</v>
          </cell>
          <cell r="O422" t="str">
            <v>MTBSM409</v>
          </cell>
          <cell r="P422">
            <v>15.63</v>
          </cell>
          <cell r="Q422">
            <v>1</v>
          </cell>
          <cell r="R422">
            <v>0.6</v>
          </cell>
          <cell r="S422">
            <v>15.63</v>
          </cell>
          <cell r="T422">
            <v>69</v>
          </cell>
          <cell r="U422">
            <v>0</v>
          </cell>
          <cell r="V422">
            <v>0</v>
          </cell>
          <cell r="W422" t="str">
            <v>TBSM409</v>
          </cell>
          <cell r="X422" t="e">
            <v>#REF!</v>
          </cell>
          <cell r="Y422">
            <v>48.3</v>
          </cell>
          <cell r="Z422">
            <v>48.3</v>
          </cell>
          <cell r="AA422">
            <v>0.3</v>
          </cell>
          <cell r="AB422">
            <v>0.3</v>
          </cell>
          <cell r="AC422">
            <v>405</v>
          </cell>
          <cell r="AD422">
            <v>470</v>
          </cell>
          <cell r="AE422">
            <v>80</v>
          </cell>
          <cell r="AF422" t="str">
            <v>MEUBLES</v>
          </cell>
          <cell r="AG422"/>
          <cell r="AI422">
            <v>15.03</v>
          </cell>
          <cell r="AL422">
            <v>0</v>
          </cell>
          <cell r="AM422">
            <v>43.4</v>
          </cell>
          <cell r="AN422">
            <v>0.3</v>
          </cell>
          <cell r="AO422">
            <v>48.3</v>
          </cell>
          <cell r="AS422" t="str">
            <v>KIT-DE-SÉPARATIONS-SLM-MTBSM409</v>
          </cell>
        </row>
        <row r="423">
          <cell r="N423" t="str">
            <v>0963 541 063</v>
          </cell>
          <cell r="O423" t="str">
            <v>MTBSM412</v>
          </cell>
          <cell r="P423">
            <v>17.760000000000002</v>
          </cell>
          <cell r="Q423">
            <v>1</v>
          </cell>
          <cell r="R423">
            <v>0.6</v>
          </cell>
          <cell r="S423">
            <v>17.760000000000002</v>
          </cell>
          <cell r="T423">
            <v>69</v>
          </cell>
          <cell r="U423">
            <v>0</v>
          </cell>
          <cell r="V423">
            <v>0</v>
          </cell>
          <cell r="W423" t="str">
            <v>TBSM412</v>
          </cell>
          <cell r="X423" t="e">
            <v>#REF!</v>
          </cell>
          <cell r="Y423">
            <v>48.3</v>
          </cell>
          <cell r="Z423">
            <v>48.3</v>
          </cell>
          <cell r="AA423">
            <v>0.3</v>
          </cell>
          <cell r="AB423">
            <v>0.3</v>
          </cell>
          <cell r="AC423">
            <v>405</v>
          </cell>
          <cell r="AD423">
            <v>470</v>
          </cell>
          <cell r="AE423">
            <v>110</v>
          </cell>
          <cell r="AF423" t="str">
            <v>MEUBLES</v>
          </cell>
          <cell r="AG423"/>
          <cell r="AI423">
            <v>17.079999999999998</v>
          </cell>
          <cell r="AL423">
            <v>0</v>
          </cell>
          <cell r="AM423">
            <v>46.2</v>
          </cell>
          <cell r="AN423">
            <v>0.3</v>
          </cell>
          <cell r="AO423">
            <v>48.3</v>
          </cell>
          <cell r="AS423" t="str">
            <v>KIT-DE-SÉPARATIONS-SLM-MTBSM412</v>
          </cell>
        </row>
        <row r="424">
          <cell r="N424" t="str">
            <v>0963 541 068</v>
          </cell>
          <cell r="O424" t="str">
            <v>MTBSMD309</v>
          </cell>
          <cell r="P424">
            <v>26.5</v>
          </cell>
          <cell r="Q424">
            <v>1</v>
          </cell>
          <cell r="R424">
            <v>1.1000000000000001</v>
          </cell>
          <cell r="S424">
            <v>26.5</v>
          </cell>
          <cell r="T424">
            <v>99</v>
          </cell>
          <cell r="U424">
            <v>0</v>
          </cell>
          <cell r="V424">
            <v>0</v>
          </cell>
          <cell r="W424" t="str">
            <v>TBSMD309</v>
          </cell>
          <cell r="X424" t="e">
            <v>#REF!</v>
          </cell>
          <cell r="Y424">
            <v>69.3</v>
          </cell>
          <cell r="Z424">
            <v>69.3</v>
          </cell>
          <cell r="AA424">
            <v>0.3</v>
          </cell>
          <cell r="AB424">
            <v>0.3</v>
          </cell>
          <cell r="AC424">
            <v>330</v>
          </cell>
          <cell r="AD424">
            <v>7040</v>
          </cell>
          <cell r="AE424">
            <v>80</v>
          </cell>
          <cell r="AF424" t="str">
            <v>MEUBLES</v>
          </cell>
          <cell r="AG424"/>
          <cell r="AI424">
            <v>25.48</v>
          </cell>
          <cell r="AL424">
            <v>0</v>
          </cell>
          <cell r="AM424">
            <v>70</v>
          </cell>
          <cell r="AN424">
            <v>0.3</v>
          </cell>
          <cell r="AO424">
            <v>69.3</v>
          </cell>
          <cell r="AS424" t="str">
            <v>KIT-DE-SÉPARATIONS-SLM-MTBSMD309</v>
          </cell>
        </row>
        <row r="425">
          <cell r="N425" t="str">
            <v>0963 541 064</v>
          </cell>
          <cell r="O425" t="str">
            <v>MTBSMS309</v>
          </cell>
          <cell r="P425">
            <v>22.11</v>
          </cell>
          <cell r="Q425">
            <v>1</v>
          </cell>
          <cell r="R425">
            <v>0.9</v>
          </cell>
          <cell r="S425">
            <v>22.11</v>
          </cell>
          <cell r="T425">
            <v>89</v>
          </cell>
          <cell r="U425">
            <v>0</v>
          </cell>
          <cell r="V425">
            <v>0</v>
          </cell>
          <cell r="W425" t="str">
            <v>TBSMS309</v>
          </cell>
          <cell r="X425" t="e">
            <v>#REF!</v>
          </cell>
          <cell r="Y425">
            <v>62.3</v>
          </cell>
          <cell r="Z425">
            <v>62.3</v>
          </cell>
          <cell r="AA425">
            <v>0.3</v>
          </cell>
          <cell r="AB425">
            <v>0.3</v>
          </cell>
          <cell r="AC425">
            <v>330</v>
          </cell>
          <cell r="AD425">
            <v>755</v>
          </cell>
          <cell r="AE425">
            <v>80</v>
          </cell>
          <cell r="AF425" t="str">
            <v>MEUBLES</v>
          </cell>
          <cell r="AG425"/>
          <cell r="AI425">
            <v>21.26</v>
          </cell>
          <cell r="AL425">
            <v>0</v>
          </cell>
          <cell r="AM425">
            <v>58.1</v>
          </cell>
          <cell r="AN425">
            <v>0.3</v>
          </cell>
          <cell r="AO425">
            <v>62.3</v>
          </cell>
          <cell r="AS425" t="str">
            <v>KIT-DE-SÉPARATIONS-SLM-MTBSMS309</v>
          </cell>
        </row>
        <row r="426">
          <cell r="N426" t="str">
            <v>0963 541 065</v>
          </cell>
          <cell r="O426" t="str">
            <v>MTBSMS312</v>
          </cell>
          <cell r="P426">
            <v>22.25</v>
          </cell>
          <cell r="Q426">
            <v>1</v>
          </cell>
          <cell r="R426">
            <v>1</v>
          </cell>
          <cell r="S426">
            <v>22.25</v>
          </cell>
          <cell r="T426">
            <v>89</v>
          </cell>
          <cell r="U426">
            <v>0</v>
          </cell>
          <cell r="V426">
            <v>0</v>
          </cell>
          <cell r="W426" t="str">
            <v>TBSMS312</v>
          </cell>
          <cell r="X426" t="e">
            <v>#REF!</v>
          </cell>
          <cell r="Y426">
            <v>62.3</v>
          </cell>
          <cell r="Z426">
            <v>62.3</v>
          </cell>
          <cell r="AA426">
            <v>0.3</v>
          </cell>
          <cell r="AB426">
            <v>0.3</v>
          </cell>
          <cell r="AC426">
            <v>330</v>
          </cell>
          <cell r="AD426">
            <v>755</v>
          </cell>
          <cell r="AE426">
            <v>110</v>
          </cell>
          <cell r="AF426" t="str">
            <v>MEUBLES</v>
          </cell>
          <cell r="AG426"/>
          <cell r="AI426">
            <v>21.39</v>
          </cell>
          <cell r="AL426">
            <v>0</v>
          </cell>
          <cell r="AM426">
            <v>58.1</v>
          </cell>
          <cell r="AN426">
            <v>0.3</v>
          </cell>
          <cell r="AO426">
            <v>62.3</v>
          </cell>
          <cell r="AS426" t="str">
            <v>KIT-DE-SÉPARATIONS-SLM-MTBSMS312</v>
          </cell>
        </row>
        <row r="427">
          <cell r="N427" t="str">
            <v>0963 541 066</v>
          </cell>
          <cell r="O427" t="str">
            <v>MTBSMS409</v>
          </cell>
          <cell r="P427">
            <v>22.57</v>
          </cell>
          <cell r="Q427">
            <v>1</v>
          </cell>
          <cell r="R427">
            <v>1</v>
          </cell>
          <cell r="S427">
            <v>22.57</v>
          </cell>
          <cell r="T427">
            <v>89</v>
          </cell>
          <cell r="U427">
            <v>0</v>
          </cell>
          <cell r="V427">
            <v>0</v>
          </cell>
          <cell r="W427" t="str">
            <v>TBSMS409</v>
          </cell>
          <cell r="X427" t="e">
            <v>#REF!</v>
          </cell>
          <cell r="Y427">
            <v>62.3</v>
          </cell>
          <cell r="Z427">
            <v>62.3</v>
          </cell>
          <cell r="AA427">
            <v>0.3</v>
          </cell>
          <cell r="AB427">
            <v>0.3</v>
          </cell>
          <cell r="AC427">
            <v>405</v>
          </cell>
          <cell r="AD427">
            <v>775</v>
          </cell>
          <cell r="AE427">
            <v>80</v>
          </cell>
          <cell r="AF427" t="str">
            <v>MEUBLES</v>
          </cell>
          <cell r="AG427"/>
          <cell r="AI427">
            <v>21.7</v>
          </cell>
          <cell r="AL427">
            <v>0</v>
          </cell>
          <cell r="AM427">
            <v>58.1</v>
          </cell>
          <cell r="AN427">
            <v>0.3</v>
          </cell>
          <cell r="AO427">
            <v>62.3</v>
          </cell>
          <cell r="AS427" t="str">
            <v>KIT-DE-SÉPARATIONS-SLM-MTBSMS409</v>
          </cell>
        </row>
        <row r="428">
          <cell r="N428" t="str">
            <v>0963 541 067</v>
          </cell>
          <cell r="O428" t="str">
            <v>MTBSMS412</v>
          </cell>
          <cell r="P428">
            <v>24.29</v>
          </cell>
          <cell r="Q428">
            <v>1</v>
          </cell>
          <cell r="R428">
            <v>1</v>
          </cell>
          <cell r="S428">
            <v>24.29</v>
          </cell>
          <cell r="T428">
            <v>89</v>
          </cell>
          <cell r="U428">
            <v>0</v>
          </cell>
          <cell r="V428">
            <v>0</v>
          </cell>
          <cell r="W428" t="str">
            <v>TBSMS412</v>
          </cell>
          <cell r="X428" t="e">
            <v>#REF!</v>
          </cell>
          <cell r="Y428">
            <v>62.3</v>
          </cell>
          <cell r="Z428">
            <v>62.3</v>
          </cell>
          <cell r="AA428">
            <v>0.3</v>
          </cell>
          <cell r="AB428">
            <v>0.3</v>
          </cell>
          <cell r="AC428">
            <v>405</v>
          </cell>
          <cell r="AD428">
            <v>775</v>
          </cell>
          <cell r="AE428">
            <v>110</v>
          </cell>
          <cell r="AF428" t="str">
            <v>MEUBLES</v>
          </cell>
          <cell r="AG428"/>
          <cell r="AI428">
            <v>23.36</v>
          </cell>
          <cell r="AL428">
            <v>0</v>
          </cell>
          <cell r="AM428">
            <v>62.3</v>
          </cell>
          <cell r="AN428">
            <v>0.3</v>
          </cell>
          <cell r="AO428">
            <v>62.3</v>
          </cell>
          <cell r="AS428" t="str">
            <v>KIT-DE-SÉPARATIONS-SLM-MTBSMS412</v>
          </cell>
        </row>
        <row r="429">
          <cell r="N429" t="str">
            <v>0963 80  332</v>
          </cell>
          <cell r="O429" t="e">
            <v>#N/A</v>
          </cell>
          <cell r="P429">
            <v>1.21</v>
          </cell>
          <cell r="Q429">
            <v>1</v>
          </cell>
          <cell r="R429">
            <v>0.25</v>
          </cell>
          <cell r="S429">
            <v>1.21</v>
          </cell>
          <cell r="T429">
            <v>49</v>
          </cell>
          <cell r="U429">
            <v>0</v>
          </cell>
          <cell r="V429">
            <v>0</v>
          </cell>
          <cell r="W429" t="str">
            <v>KPAD6</v>
          </cell>
          <cell r="X429" t="e">
            <v>#REF!</v>
          </cell>
          <cell r="Y429">
            <v>34.299999999999997</v>
          </cell>
          <cell r="Z429">
            <v>34.299999999999997</v>
          </cell>
          <cell r="AA429">
            <v>0.3</v>
          </cell>
          <cell r="AB429">
            <v>0.3</v>
          </cell>
          <cell r="AC429">
            <v>150</v>
          </cell>
          <cell r="AD429">
            <v>150</v>
          </cell>
          <cell r="AE429">
            <v>4.5</v>
          </cell>
          <cell r="AF429" t="str">
            <v>ACCESSOIRES</v>
          </cell>
          <cell r="AG429"/>
          <cell r="AI429">
            <v>1.1599999999999999</v>
          </cell>
          <cell r="AL429" t="str">
            <v>ZF.WU003-9789</v>
          </cell>
          <cell r="AM429">
            <v>28.35</v>
          </cell>
          <cell r="AN429">
            <v>0.3</v>
          </cell>
          <cell r="AO429">
            <v>34.299999999999997</v>
          </cell>
          <cell r="AS429" t="str">
            <v>KPAD6 - LOT DE 6 PROT DE BORD</v>
          </cell>
        </row>
        <row r="430">
          <cell r="N430" t="str">
            <v>0963 80  985</v>
          </cell>
          <cell r="O430" t="e">
            <v>#N/A</v>
          </cell>
          <cell r="P430">
            <v>40.15</v>
          </cell>
          <cell r="Q430">
            <v>1</v>
          </cell>
          <cell r="R430">
            <v>0.2</v>
          </cell>
          <cell r="S430">
            <v>40.15</v>
          </cell>
          <cell r="T430">
            <v>139</v>
          </cell>
          <cell r="U430">
            <v>35</v>
          </cell>
          <cell r="V430">
            <v>47</v>
          </cell>
          <cell r="W430" t="str">
            <v>FLT15</v>
          </cell>
          <cell r="X430" t="e">
            <v>#REF!</v>
          </cell>
          <cell r="Y430">
            <v>97.3</v>
          </cell>
          <cell r="Z430">
            <v>97.3</v>
          </cell>
          <cell r="AA430">
            <v>0.3</v>
          </cell>
          <cell r="AB430">
            <v>0.3</v>
          </cell>
          <cell r="AC430">
            <v>20</v>
          </cell>
          <cell r="AD430">
            <v>365</v>
          </cell>
          <cell r="AE430">
            <v>48</v>
          </cell>
          <cell r="AF430" t="str">
            <v>ACCESSOIRES</v>
          </cell>
          <cell r="AG430"/>
          <cell r="AI430">
            <v>38.61</v>
          </cell>
          <cell r="AL430" t="str">
            <v>ZF.WU003-9856</v>
          </cell>
          <cell r="AM430">
            <v>92.4</v>
          </cell>
          <cell r="AN430">
            <v>0.3</v>
          </cell>
          <cell r="AO430">
            <v>97.3</v>
          </cell>
          <cell r="AS430" t="str">
            <v>LAMPE A LED FLT15</v>
          </cell>
        </row>
        <row r="431">
          <cell r="N431" t="str">
            <v>0963 80  915</v>
          </cell>
          <cell r="O431" t="e">
            <v>#N/A</v>
          </cell>
          <cell r="P431">
            <v>62.26</v>
          </cell>
          <cell r="Q431">
            <v>1</v>
          </cell>
          <cell r="R431">
            <v>1</v>
          </cell>
          <cell r="S431">
            <v>62.26</v>
          </cell>
          <cell r="T431">
            <v>169</v>
          </cell>
          <cell r="U431">
            <v>0</v>
          </cell>
          <cell r="V431">
            <v>0</v>
          </cell>
          <cell r="W431" t="str">
            <v>ASM1</v>
          </cell>
          <cell r="X431" t="e">
            <v>#REF!</v>
          </cell>
          <cell r="Y431">
            <v>118.3</v>
          </cell>
          <cell r="Z431">
            <v>118.3</v>
          </cell>
          <cell r="AA431">
            <v>0.3</v>
          </cell>
          <cell r="AB431">
            <v>0.3</v>
          </cell>
          <cell r="AC431">
            <v>0</v>
          </cell>
          <cell r="AD431">
            <v>0</v>
          </cell>
          <cell r="AE431">
            <v>0</v>
          </cell>
          <cell r="AF431" t="str">
            <v>ACCESSOIRES</v>
          </cell>
          <cell r="AG431"/>
          <cell r="AI431">
            <v>59.87</v>
          </cell>
          <cell r="AL431" t="str">
            <v>ZF.WU003-9830</v>
          </cell>
          <cell r="AM431">
            <v>97.65</v>
          </cell>
          <cell r="AN431">
            <v>0.3</v>
          </cell>
          <cell r="AO431">
            <v>118.3</v>
          </cell>
          <cell r="AS431" t="str">
            <v>LAMPE DE TRAVAIL ASM1</v>
          </cell>
        </row>
        <row r="432">
          <cell r="N432" t="str">
            <v>0963 99  029</v>
          </cell>
          <cell r="O432" t="e">
            <v>#N/A</v>
          </cell>
          <cell r="P432">
            <v>149.81</v>
          </cell>
          <cell r="Q432">
            <v>1</v>
          </cell>
          <cell r="R432">
            <v>14</v>
          </cell>
          <cell r="S432">
            <v>149.81</v>
          </cell>
          <cell r="T432">
            <v>734</v>
          </cell>
          <cell r="U432">
            <v>60</v>
          </cell>
          <cell r="V432">
            <v>80</v>
          </cell>
          <cell r="W432" t="str">
            <v>LSS03</v>
          </cell>
          <cell r="X432" t="e">
            <v>#REF!</v>
          </cell>
          <cell r="Y432">
            <v>513.79999999999995</v>
          </cell>
          <cell r="Z432">
            <v>513.79999999999995</v>
          </cell>
          <cell r="AA432">
            <v>0.3</v>
          </cell>
          <cell r="AB432">
            <v>0.3</v>
          </cell>
          <cell r="AC432">
            <v>80</v>
          </cell>
          <cell r="AD432">
            <v>170</v>
          </cell>
          <cell r="AE432">
            <v>1300</v>
          </cell>
          <cell r="AF432" t="str">
            <v>BARRES</v>
          </cell>
          <cell r="AG432"/>
          <cell r="AI432">
            <v>144.05000000000001</v>
          </cell>
          <cell r="AL432" t="str">
            <v>ZF.WU003-9890</v>
          </cell>
          <cell r="AM432">
            <v>472</v>
          </cell>
          <cell r="AN432">
            <v>0.3</v>
          </cell>
          <cell r="AO432">
            <v>513.79999999999995</v>
          </cell>
          <cell r="AS432" t="str">
            <v>LOT 4 BARRES ALU SS10+4 RAILS LSSS02</v>
          </cell>
        </row>
        <row r="433">
          <cell r="N433" t="str">
            <v>0963 99  005</v>
          </cell>
          <cell r="O433" t="e">
            <v>#N/A</v>
          </cell>
          <cell r="P433">
            <v>172.56</v>
          </cell>
          <cell r="Q433">
            <v>1</v>
          </cell>
          <cell r="R433">
            <v>15</v>
          </cell>
          <cell r="S433">
            <v>172.56</v>
          </cell>
          <cell r="T433">
            <v>734</v>
          </cell>
          <cell r="U433">
            <v>60</v>
          </cell>
          <cell r="V433">
            <v>80</v>
          </cell>
          <cell r="W433" t="str">
            <v>LSS02</v>
          </cell>
          <cell r="X433" t="e">
            <v>#REF!</v>
          </cell>
          <cell r="Y433">
            <v>513.79999999999995</v>
          </cell>
          <cell r="Z433">
            <v>513.79999999999995</v>
          </cell>
          <cell r="AA433">
            <v>0.3</v>
          </cell>
          <cell r="AB433">
            <v>0.3</v>
          </cell>
          <cell r="AC433">
            <v>170</v>
          </cell>
          <cell r="AD433">
            <v>1600</v>
          </cell>
          <cell r="AE433">
            <v>80</v>
          </cell>
          <cell r="AF433" t="str">
            <v>BARRES</v>
          </cell>
          <cell r="AG433"/>
          <cell r="AI433">
            <v>165.92</v>
          </cell>
          <cell r="AL433" t="str">
            <v>ZF.WU003-9886</v>
          </cell>
          <cell r="AM433">
            <v>472</v>
          </cell>
          <cell r="AN433">
            <v>0.3</v>
          </cell>
          <cell r="AO433">
            <v>513.79999999999995</v>
          </cell>
          <cell r="AS433" t="str">
            <v>LOT 4 BARRES ALU SS15+4 RAILS LSSS02</v>
          </cell>
        </row>
        <row r="434">
          <cell r="N434" t="str">
            <v>0963 99  011</v>
          </cell>
          <cell r="O434" t="e">
            <v>#N/A</v>
          </cell>
          <cell r="P434">
            <v>133.59</v>
          </cell>
          <cell r="Q434">
            <v>1</v>
          </cell>
          <cell r="R434">
            <v>24</v>
          </cell>
          <cell r="S434">
            <v>133.59</v>
          </cell>
          <cell r="T434">
            <v>533</v>
          </cell>
          <cell r="U434">
            <v>60</v>
          </cell>
          <cell r="V434">
            <v>80</v>
          </cell>
          <cell r="W434" t="str">
            <v>SPS</v>
          </cell>
          <cell r="X434" t="e">
            <v>#REF!</v>
          </cell>
          <cell r="Y434">
            <v>373.1</v>
          </cell>
          <cell r="Z434">
            <v>373.1</v>
          </cell>
          <cell r="AA434">
            <v>0.3</v>
          </cell>
          <cell r="AB434">
            <v>0.3</v>
          </cell>
          <cell r="AC434">
            <v>0</v>
          </cell>
          <cell r="AD434">
            <v>0</v>
          </cell>
          <cell r="AE434">
            <v>2500</v>
          </cell>
          <cell r="AF434" t="str">
            <v>BARRES</v>
          </cell>
          <cell r="AG434"/>
          <cell r="AI434">
            <v>128.44999999999999</v>
          </cell>
          <cell r="AL434" t="str">
            <v>ZF.WU003-9889</v>
          </cell>
          <cell r="AM434">
            <v>314.37</v>
          </cell>
          <cell r="AN434">
            <v>0.3</v>
          </cell>
          <cell r="AO434">
            <v>373.1</v>
          </cell>
          <cell r="AS434" t="str">
            <v>LOT DE 4 BARRES SS25 + 4 RAILS</v>
          </cell>
        </row>
        <row r="435">
          <cell r="N435" t="str">
            <v>0963 80  331</v>
          </cell>
          <cell r="O435" t="e">
            <v>#N/A</v>
          </cell>
          <cell r="P435">
            <v>0.78</v>
          </cell>
          <cell r="Q435">
            <v>1</v>
          </cell>
          <cell r="R435">
            <v>0.25</v>
          </cell>
          <cell r="S435">
            <v>0.78</v>
          </cell>
          <cell r="T435">
            <v>29</v>
          </cell>
          <cell r="U435">
            <v>0</v>
          </cell>
          <cell r="V435">
            <v>0</v>
          </cell>
          <cell r="W435" t="str">
            <v>LPAD6</v>
          </cell>
          <cell r="X435" t="e">
            <v>#REF!</v>
          </cell>
          <cell r="Y435">
            <v>20.3</v>
          </cell>
          <cell r="Z435">
            <v>20.3</v>
          </cell>
          <cell r="AA435">
            <v>0.3</v>
          </cell>
          <cell r="AB435">
            <v>0.3</v>
          </cell>
          <cell r="AC435">
            <v>150</v>
          </cell>
          <cell r="AD435">
            <v>150</v>
          </cell>
          <cell r="AE435">
            <v>4.5</v>
          </cell>
          <cell r="AF435" t="str">
            <v>ACCESSOIRES</v>
          </cell>
          <cell r="AG435"/>
          <cell r="AI435">
            <v>0.75</v>
          </cell>
          <cell r="AL435" t="str">
            <v>ZF.WU003-9788</v>
          </cell>
          <cell r="AM435">
            <v>13.3</v>
          </cell>
          <cell r="AN435">
            <v>0.3</v>
          </cell>
          <cell r="AO435">
            <v>20.3</v>
          </cell>
          <cell r="AS435" t="str">
            <v>LPAD6 -LOT DE 6 PATCHS AD 150x150</v>
          </cell>
        </row>
        <row r="436">
          <cell r="N436" t="str">
            <v>0963 80  330</v>
          </cell>
          <cell r="O436" t="e">
            <v>#N/A</v>
          </cell>
          <cell r="P436">
            <v>27.82</v>
          </cell>
          <cell r="Q436">
            <v>1</v>
          </cell>
          <cell r="R436">
            <v>1.95</v>
          </cell>
          <cell r="S436">
            <v>27.82</v>
          </cell>
          <cell r="T436">
            <v>119</v>
          </cell>
          <cell r="U436">
            <v>0</v>
          </cell>
          <cell r="V436">
            <v>0</v>
          </cell>
          <cell r="W436" t="str">
            <v>LSM30</v>
          </cell>
          <cell r="X436" t="e">
            <v>#REF!</v>
          </cell>
          <cell r="Y436">
            <v>83.3</v>
          </cell>
          <cell r="Z436">
            <v>83.3</v>
          </cell>
          <cell r="AA436">
            <v>0.3</v>
          </cell>
          <cell r="AB436">
            <v>0.3</v>
          </cell>
          <cell r="AC436">
            <v>800</v>
          </cell>
          <cell r="AD436">
            <v>1200</v>
          </cell>
          <cell r="AE436">
            <v>4.5</v>
          </cell>
          <cell r="AF436" t="str">
            <v>ACCESSOIRES</v>
          </cell>
          <cell r="AG436"/>
          <cell r="AI436">
            <v>26.75</v>
          </cell>
          <cell r="AL436" t="str">
            <v>ZF.WU003-9787</v>
          </cell>
          <cell r="AM436">
            <v>68.67</v>
          </cell>
          <cell r="AN436">
            <v>0.3</v>
          </cell>
          <cell r="AO436">
            <v>83.3</v>
          </cell>
          <cell r="AS436" t="str">
            <v>LSM 30 - ROULEAU TAPIS AD 1200x800</v>
          </cell>
        </row>
        <row r="437">
          <cell r="N437" t="str">
            <v>0963 80  333</v>
          </cell>
          <cell r="O437" t="e">
            <v>#N/A</v>
          </cell>
          <cell r="P437">
            <v>73.92</v>
          </cell>
          <cell r="Q437">
            <v>1</v>
          </cell>
          <cell r="R437">
            <v>6.5</v>
          </cell>
          <cell r="S437">
            <v>73.92</v>
          </cell>
          <cell r="T437">
            <v>269</v>
          </cell>
          <cell r="U437">
            <v>0</v>
          </cell>
          <cell r="V437">
            <v>0</v>
          </cell>
          <cell r="W437" t="str">
            <v>LSM33</v>
          </cell>
          <cell r="X437" t="e">
            <v>#REF!</v>
          </cell>
          <cell r="Y437">
            <v>188.3</v>
          </cell>
          <cell r="Z437">
            <v>188.3</v>
          </cell>
          <cell r="AA437">
            <v>0.3</v>
          </cell>
          <cell r="AB437">
            <v>0.3</v>
          </cell>
          <cell r="AC437">
            <v>800</v>
          </cell>
          <cell r="AD437">
            <v>4000</v>
          </cell>
          <cell r="AE437">
            <v>4.5</v>
          </cell>
          <cell r="AF437" t="str">
            <v>ACCESSOIRES</v>
          </cell>
          <cell r="AG437"/>
          <cell r="AI437">
            <v>71.08</v>
          </cell>
          <cell r="AL437" t="str">
            <v>ZF.WU003-9790</v>
          </cell>
          <cell r="AM437">
            <v>153.09</v>
          </cell>
          <cell r="AN437">
            <v>0.3</v>
          </cell>
          <cell r="AO437">
            <v>188.3</v>
          </cell>
          <cell r="AS437" t="str">
            <v>LSM 33 - ROULEAU TAPIS AD 4000x800</v>
          </cell>
        </row>
        <row r="438">
          <cell r="N438" t="str">
            <v>0963 180 101</v>
          </cell>
          <cell r="O438" t="str">
            <v>RTRIMB01</v>
          </cell>
          <cell r="P438">
            <v>484.88</v>
          </cell>
          <cell r="Q438">
            <v>1</v>
          </cell>
          <cell r="R438">
            <v>31</v>
          </cell>
          <cell r="S438">
            <v>484.88</v>
          </cell>
          <cell r="T438">
            <v>829</v>
          </cell>
          <cell r="U438">
            <v>35</v>
          </cell>
          <cell r="V438">
            <v>47</v>
          </cell>
          <cell r="W438" t="str">
            <v>RTRIMB01</v>
          </cell>
          <cell r="X438">
            <v>1</v>
          </cell>
          <cell r="Y438">
            <v>746.1</v>
          </cell>
          <cell r="Z438">
            <v>746.1</v>
          </cell>
          <cell r="AA438">
            <v>0.1</v>
          </cell>
          <cell r="AB438">
            <v>0.1</v>
          </cell>
          <cell r="AC438">
            <v>250</v>
          </cell>
          <cell r="AD438">
            <v>1600</v>
          </cell>
          <cell r="AE438">
            <v>0</v>
          </cell>
          <cell r="AF438" t="str">
            <v>MARCHEPIED</v>
          </cell>
          <cell r="AG438"/>
          <cell r="AI438">
            <v>466.23</v>
          </cell>
          <cell r="AL438" t="str">
            <v/>
          </cell>
          <cell r="AM438" t="str">
            <v/>
          </cell>
          <cell r="AN438">
            <v>0.1</v>
          </cell>
          <cell r="AO438">
            <v>746.1</v>
          </cell>
          <cell r="AS438" t="str">
            <v>MARCHE PIED</v>
          </cell>
        </row>
        <row r="439">
          <cell r="N439" t="str">
            <v>0963 180 116</v>
          </cell>
          <cell r="O439" t="str">
            <v>RTRIPB01</v>
          </cell>
          <cell r="P439">
            <v>507.87</v>
          </cell>
          <cell r="Q439">
            <v>1</v>
          </cell>
          <cell r="R439">
            <v>30</v>
          </cell>
          <cell r="S439">
            <v>507.87</v>
          </cell>
          <cell r="T439">
            <v>889</v>
          </cell>
          <cell r="U439">
            <v>35</v>
          </cell>
          <cell r="V439">
            <v>47</v>
          </cell>
          <cell r="W439" t="str">
            <v>RTRIPB01</v>
          </cell>
          <cell r="X439" t="e">
            <v>#REF!</v>
          </cell>
          <cell r="Y439">
            <v>800.1</v>
          </cell>
          <cell r="Z439">
            <v>800.1</v>
          </cell>
          <cell r="AA439">
            <v>0.1</v>
          </cell>
          <cell r="AB439">
            <v>0.1</v>
          </cell>
          <cell r="AC439">
            <v>250</v>
          </cell>
          <cell r="AD439">
            <v>1600</v>
          </cell>
          <cell r="AE439">
            <v>0</v>
          </cell>
          <cell r="AF439" t="str">
            <v>MARCHEPIED</v>
          </cell>
          <cell r="AG439"/>
          <cell r="AI439">
            <v>488.34</v>
          </cell>
          <cell r="AL439" t="str">
            <v/>
          </cell>
          <cell r="AM439" t="str">
            <v/>
          </cell>
          <cell r="AN439">
            <v>0.1</v>
          </cell>
          <cell r="AO439">
            <v>800.1</v>
          </cell>
          <cell r="AS439" t="str">
            <v>MARCHE-PIED-FIX-BOXER-SANS-ATTELAGE</v>
          </cell>
        </row>
        <row r="440">
          <cell r="N440" t="str">
            <v>0963 180 117</v>
          </cell>
          <cell r="O440" t="str">
            <v>RTRICJ01</v>
          </cell>
          <cell r="P440">
            <v>507.87</v>
          </cell>
          <cell r="Q440">
            <v>1</v>
          </cell>
          <cell r="R440">
            <v>30</v>
          </cell>
          <cell r="S440">
            <v>507.87</v>
          </cell>
          <cell r="T440">
            <v>889</v>
          </cell>
          <cell r="U440">
            <v>35</v>
          </cell>
          <cell r="V440">
            <v>47</v>
          </cell>
          <cell r="W440" t="str">
            <v>RTRICJ01</v>
          </cell>
          <cell r="X440" t="e">
            <v>#REF!</v>
          </cell>
          <cell r="Y440">
            <v>800.1</v>
          </cell>
          <cell r="Z440">
            <v>800.1</v>
          </cell>
          <cell r="AA440">
            <v>0.1</v>
          </cell>
          <cell r="AB440">
            <v>0.1</v>
          </cell>
          <cell r="AC440">
            <v>250</v>
          </cell>
          <cell r="AD440">
            <v>1600</v>
          </cell>
          <cell r="AE440">
            <v>0</v>
          </cell>
          <cell r="AF440" t="str">
            <v>MARCHEPIED</v>
          </cell>
          <cell r="AG440"/>
          <cell r="AI440">
            <v>488.34</v>
          </cell>
          <cell r="AL440" t="str">
            <v/>
          </cell>
          <cell r="AM440" t="str">
            <v/>
          </cell>
          <cell r="AN440">
            <v>0.1</v>
          </cell>
          <cell r="AO440">
            <v>800.1</v>
          </cell>
          <cell r="AS440" t="str">
            <v>MARCHE-PIED-FIX-CIT-JUMPER-SANS-ATTE</v>
          </cell>
        </row>
        <row r="441">
          <cell r="N441" t="str">
            <v>0963 180 102</v>
          </cell>
          <cell r="O441" t="str">
            <v>RTRIVW01</v>
          </cell>
          <cell r="P441">
            <v>484.88</v>
          </cell>
          <cell r="Q441">
            <v>1</v>
          </cell>
          <cell r="R441">
            <v>31</v>
          </cell>
          <cell r="S441">
            <v>484.88</v>
          </cell>
          <cell r="T441">
            <v>829</v>
          </cell>
          <cell r="U441">
            <v>35</v>
          </cell>
          <cell r="V441">
            <v>47</v>
          </cell>
          <cell r="W441" t="str">
            <v>RTRIVW01</v>
          </cell>
          <cell r="X441" t="e">
            <v>#REF!</v>
          </cell>
          <cell r="Y441">
            <v>746.1</v>
          </cell>
          <cell r="Z441">
            <v>746.1</v>
          </cell>
          <cell r="AA441">
            <v>0.1</v>
          </cell>
          <cell r="AB441">
            <v>0.1</v>
          </cell>
          <cell r="AC441">
            <v>250</v>
          </cell>
          <cell r="AD441">
            <v>1600</v>
          </cell>
          <cell r="AE441">
            <v>0</v>
          </cell>
          <cell r="AF441" t="str">
            <v>MARCHEPIED</v>
          </cell>
          <cell r="AG441"/>
          <cell r="AI441">
            <v>466.23</v>
          </cell>
          <cell r="AL441" t="str">
            <v/>
          </cell>
          <cell r="AM441" t="str">
            <v/>
          </cell>
          <cell r="AN441">
            <v>0.1</v>
          </cell>
          <cell r="AO441">
            <v>746.1</v>
          </cell>
          <cell r="AS441" t="str">
            <v>MARCHE-PIED-FIX-CRAFTER L1-AVEC-ATTE</v>
          </cell>
        </row>
        <row r="442">
          <cell r="N442" t="str">
            <v>0963 180 104</v>
          </cell>
          <cell r="O442" t="str">
            <v>RTRIVW02</v>
          </cell>
          <cell r="P442">
            <v>484.88</v>
          </cell>
          <cell r="Q442">
            <v>1</v>
          </cell>
          <cell r="R442">
            <v>31</v>
          </cell>
          <cell r="S442">
            <v>484.88</v>
          </cell>
          <cell r="T442">
            <v>829</v>
          </cell>
          <cell r="U442">
            <v>35</v>
          </cell>
          <cell r="V442">
            <v>47</v>
          </cell>
          <cell r="W442" t="str">
            <v>RTRIVW02</v>
          </cell>
          <cell r="X442" t="e">
            <v>#REF!</v>
          </cell>
          <cell r="Y442">
            <v>746.1</v>
          </cell>
          <cell r="Z442">
            <v>746.1</v>
          </cell>
          <cell r="AA442">
            <v>0.1</v>
          </cell>
          <cell r="AB442">
            <v>0.1</v>
          </cell>
          <cell r="AC442">
            <v>250</v>
          </cell>
          <cell r="AD442">
            <v>1600</v>
          </cell>
          <cell r="AE442">
            <v>0</v>
          </cell>
          <cell r="AF442" t="str">
            <v>MARCHEPIED</v>
          </cell>
          <cell r="AG442"/>
          <cell r="AI442">
            <v>466.23</v>
          </cell>
          <cell r="AL442">
            <v>0</v>
          </cell>
          <cell r="AM442">
            <v>969.5</v>
          </cell>
          <cell r="AN442">
            <v>0.1</v>
          </cell>
          <cell r="AO442">
            <v>746.1</v>
          </cell>
          <cell r="AS442" t="str">
            <v>MARCHE-PIED-FIX-CRAFTER L1-AVEC-ATTE</v>
          </cell>
        </row>
        <row r="443">
          <cell r="N443" t="str">
            <v>0963 180 112</v>
          </cell>
          <cell r="O443" t="str">
            <v>RTRIVW06</v>
          </cell>
          <cell r="P443">
            <v>511.71</v>
          </cell>
          <cell r="Q443">
            <v>1</v>
          </cell>
          <cell r="R443">
            <v>29</v>
          </cell>
          <cell r="S443">
            <v>511.71</v>
          </cell>
          <cell r="T443">
            <v>869</v>
          </cell>
          <cell r="U443">
            <v>35</v>
          </cell>
          <cell r="V443">
            <v>47</v>
          </cell>
          <cell r="W443" t="str">
            <v>RTRIVW06</v>
          </cell>
          <cell r="X443" t="e">
            <v>#REF!</v>
          </cell>
          <cell r="Y443">
            <v>782.1</v>
          </cell>
          <cell r="Z443">
            <v>782.1</v>
          </cell>
          <cell r="AA443">
            <v>0.1</v>
          </cell>
          <cell r="AB443">
            <v>0.1</v>
          </cell>
          <cell r="AC443">
            <v>250</v>
          </cell>
          <cell r="AD443">
            <v>1600</v>
          </cell>
          <cell r="AE443">
            <v>0</v>
          </cell>
          <cell r="AF443" t="str">
            <v>MARCHEPIED</v>
          </cell>
          <cell r="AG443"/>
          <cell r="AI443">
            <v>492.03</v>
          </cell>
          <cell r="AL443">
            <v>0</v>
          </cell>
          <cell r="AM443">
            <v>1019.9</v>
          </cell>
          <cell r="AN443">
            <v>0.1</v>
          </cell>
          <cell r="AO443">
            <v>782.1</v>
          </cell>
          <cell r="AS443" t="str">
            <v>MARCHE-PIED-FIX-CRAFTER-DOU-AVECATTE</v>
          </cell>
        </row>
        <row r="444">
          <cell r="N444" t="str">
            <v>0963 180 110</v>
          </cell>
          <cell r="O444" t="str">
            <v>RTRIVW05</v>
          </cell>
          <cell r="P444">
            <v>502.12</v>
          </cell>
          <cell r="Q444">
            <v>1</v>
          </cell>
          <cell r="R444">
            <v>29</v>
          </cell>
          <cell r="S444">
            <v>502.12</v>
          </cell>
          <cell r="T444">
            <v>869</v>
          </cell>
          <cell r="U444">
            <v>35</v>
          </cell>
          <cell r="V444">
            <v>47</v>
          </cell>
          <cell r="W444" t="str">
            <v>RTRIVW05</v>
          </cell>
          <cell r="X444" t="e">
            <v>#REF!</v>
          </cell>
          <cell r="Y444">
            <v>782.1</v>
          </cell>
          <cell r="Z444">
            <v>782.1</v>
          </cell>
          <cell r="AA444">
            <v>0.1</v>
          </cell>
          <cell r="AB444">
            <v>0.1</v>
          </cell>
          <cell r="AC444">
            <v>250</v>
          </cell>
          <cell r="AD444">
            <v>1600</v>
          </cell>
          <cell r="AE444">
            <v>0</v>
          </cell>
          <cell r="AF444" t="str">
            <v>MARCHEPIED</v>
          </cell>
          <cell r="AG444"/>
          <cell r="AI444">
            <v>482.81</v>
          </cell>
          <cell r="AL444">
            <v>0</v>
          </cell>
          <cell r="AM444">
            <v>1002.4</v>
          </cell>
          <cell r="AN444">
            <v>0.1</v>
          </cell>
          <cell r="AO444">
            <v>782.1</v>
          </cell>
          <cell r="AS444" t="str">
            <v>MARCHE-PIED-FIX-CRAFTER-DOU-SANSATTE</v>
          </cell>
        </row>
        <row r="445">
          <cell r="N445" t="str">
            <v>0963 180 108</v>
          </cell>
          <cell r="O445" t="str">
            <v>RTRIVW04</v>
          </cell>
          <cell r="P445">
            <v>465.71</v>
          </cell>
          <cell r="Q445">
            <v>1</v>
          </cell>
          <cell r="R445">
            <v>29</v>
          </cell>
          <cell r="S445">
            <v>465.71</v>
          </cell>
          <cell r="T445">
            <v>789</v>
          </cell>
          <cell r="U445">
            <v>35</v>
          </cell>
          <cell r="V445">
            <v>47</v>
          </cell>
          <cell r="W445" t="str">
            <v>RTRIVW04</v>
          </cell>
          <cell r="X445" t="e">
            <v>#REF!</v>
          </cell>
          <cell r="Y445">
            <v>710.1</v>
          </cell>
          <cell r="Z445">
            <v>710.1</v>
          </cell>
          <cell r="AA445">
            <v>0.1</v>
          </cell>
          <cell r="AB445">
            <v>0.1</v>
          </cell>
          <cell r="AC445">
            <v>250</v>
          </cell>
          <cell r="AD445">
            <v>1600</v>
          </cell>
          <cell r="AE445">
            <v>0</v>
          </cell>
          <cell r="AF445" t="str">
            <v>MARCHEPIED</v>
          </cell>
          <cell r="AG445"/>
          <cell r="AI445">
            <v>447.8</v>
          </cell>
          <cell r="AL445">
            <v>0</v>
          </cell>
          <cell r="AM445">
            <v>930.3</v>
          </cell>
          <cell r="AN445">
            <v>0.1</v>
          </cell>
          <cell r="AO445">
            <v>710.1</v>
          </cell>
          <cell r="AS445" t="str">
            <v>MARCHE-PIED-FIX-CRAFTERL2L3-AVECATTE</v>
          </cell>
        </row>
        <row r="446">
          <cell r="N446" t="str">
            <v>0963 180 106</v>
          </cell>
          <cell r="O446" t="str">
            <v>RTRIVW03</v>
          </cell>
          <cell r="P446">
            <v>455.17</v>
          </cell>
          <cell r="Q446">
            <v>1</v>
          </cell>
          <cell r="R446">
            <v>29</v>
          </cell>
          <cell r="S446">
            <v>455.17</v>
          </cell>
          <cell r="T446">
            <v>789</v>
          </cell>
          <cell r="U446">
            <v>35</v>
          </cell>
          <cell r="V446">
            <v>47</v>
          </cell>
          <cell r="W446" t="str">
            <v>RTRIVW03</v>
          </cell>
          <cell r="X446" t="e">
            <v>#REF!</v>
          </cell>
          <cell r="Y446">
            <v>710.1</v>
          </cell>
          <cell r="Z446">
            <v>710.1</v>
          </cell>
          <cell r="AA446">
            <v>0.1</v>
          </cell>
          <cell r="AB446">
            <v>0.1</v>
          </cell>
          <cell r="AC446">
            <v>250</v>
          </cell>
          <cell r="AD446">
            <v>1600</v>
          </cell>
          <cell r="AE446">
            <v>0</v>
          </cell>
          <cell r="AF446" t="str">
            <v>MARCHEPIED</v>
          </cell>
          <cell r="AG446"/>
          <cell r="AI446">
            <v>437.66</v>
          </cell>
          <cell r="AL446">
            <v>0</v>
          </cell>
          <cell r="AM446">
            <v>908.6</v>
          </cell>
          <cell r="AN446">
            <v>0.1</v>
          </cell>
          <cell r="AO446">
            <v>710.1</v>
          </cell>
          <cell r="AS446" t="str">
            <v>MARCHE-PIED-FIX-CRAFTERL2L3-SANSATTE</v>
          </cell>
        </row>
        <row r="447">
          <cell r="N447" t="str">
            <v>0963 180 115</v>
          </cell>
          <cell r="O447" t="str">
            <v>RTRIFID01</v>
          </cell>
          <cell r="P447">
            <v>507.87</v>
          </cell>
          <cell r="Q447">
            <v>1</v>
          </cell>
          <cell r="R447">
            <v>30</v>
          </cell>
          <cell r="S447">
            <v>507.87</v>
          </cell>
          <cell r="T447">
            <v>889</v>
          </cell>
          <cell r="U447">
            <v>35</v>
          </cell>
          <cell r="V447">
            <v>47</v>
          </cell>
          <cell r="W447" t="str">
            <v>RTRIFID01</v>
          </cell>
          <cell r="X447" t="e">
            <v>#REF!</v>
          </cell>
          <cell r="Y447">
            <v>800.1</v>
          </cell>
          <cell r="Z447">
            <v>800.1</v>
          </cell>
          <cell r="AA447">
            <v>0.1</v>
          </cell>
          <cell r="AB447">
            <v>0.1</v>
          </cell>
          <cell r="AC447">
            <v>250</v>
          </cell>
          <cell r="AD447">
            <v>1600</v>
          </cell>
          <cell r="AE447">
            <v>0</v>
          </cell>
          <cell r="AF447" t="str">
            <v>MARCHEPIED</v>
          </cell>
          <cell r="AG447"/>
          <cell r="AI447">
            <v>488.34</v>
          </cell>
          <cell r="AL447" t="str">
            <v/>
          </cell>
          <cell r="AM447" t="str">
            <v/>
          </cell>
          <cell r="AN447">
            <v>0.1</v>
          </cell>
          <cell r="AO447">
            <v>800.1</v>
          </cell>
          <cell r="AS447" t="str">
            <v>MARCHE-PIED-FIX-FIAT-DUCATO-SANS-ATT</v>
          </cell>
        </row>
        <row r="448">
          <cell r="N448" t="str">
            <v>0963 180 114</v>
          </cell>
          <cell r="O448" t="str">
            <v>RTRIFO02</v>
          </cell>
          <cell r="P448">
            <v>461.87</v>
          </cell>
          <cell r="Q448">
            <v>1</v>
          </cell>
          <cell r="R448">
            <v>28</v>
          </cell>
          <cell r="S448">
            <v>461.87</v>
          </cell>
          <cell r="T448">
            <v>779</v>
          </cell>
          <cell r="U448">
            <v>35</v>
          </cell>
          <cell r="V448">
            <v>47</v>
          </cell>
          <cell r="W448" t="str">
            <v>RTRIFO02</v>
          </cell>
          <cell r="X448" t="e">
            <v>#REF!</v>
          </cell>
          <cell r="Y448">
            <v>701.1</v>
          </cell>
          <cell r="Z448">
            <v>701.1</v>
          </cell>
          <cell r="AA448">
            <v>0.1</v>
          </cell>
          <cell r="AB448">
            <v>0.1</v>
          </cell>
          <cell r="AC448">
            <v>250</v>
          </cell>
          <cell r="AD448">
            <v>1600</v>
          </cell>
          <cell r="AE448">
            <v>0</v>
          </cell>
          <cell r="AF448" t="str">
            <v>MARCHEPIED</v>
          </cell>
          <cell r="AG448"/>
          <cell r="AI448">
            <v>444.11</v>
          </cell>
          <cell r="AL448" t="str">
            <v/>
          </cell>
          <cell r="AM448" t="str">
            <v/>
          </cell>
          <cell r="AN448">
            <v>0.1</v>
          </cell>
          <cell r="AO448">
            <v>701.1</v>
          </cell>
          <cell r="AS448" t="str">
            <v>MARCHE-PIED-FIX-FORD-TRANSI-AVEC-ATT</v>
          </cell>
        </row>
        <row r="449">
          <cell r="N449" t="str">
            <v>0963 180 113</v>
          </cell>
          <cell r="O449" t="str">
            <v>RTRIFO01</v>
          </cell>
          <cell r="P449">
            <v>461.87</v>
          </cell>
          <cell r="Q449">
            <v>1</v>
          </cell>
          <cell r="R449">
            <v>28</v>
          </cell>
          <cell r="S449">
            <v>461.87</v>
          </cell>
          <cell r="T449">
            <v>779</v>
          </cell>
          <cell r="U449">
            <v>35</v>
          </cell>
          <cell r="V449">
            <v>47</v>
          </cell>
          <cell r="W449" t="str">
            <v>RTRIFO01</v>
          </cell>
          <cell r="X449" t="e">
            <v>#REF!</v>
          </cell>
          <cell r="Y449">
            <v>701.1</v>
          </cell>
          <cell r="Z449">
            <v>701.1</v>
          </cell>
          <cell r="AA449">
            <v>0.1</v>
          </cell>
          <cell r="AB449">
            <v>0.1</v>
          </cell>
          <cell r="AC449">
            <v>250</v>
          </cell>
          <cell r="AD449">
            <v>1600</v>
          </cell>
          <cell r="AE449">
            <v>0</v>
          </cell>
          <cell r="AF449" t="str">
            <v>MARCHEPIED</v>
          </cell>
          <cell r="AG449"/>
          <cell r="AI449">
            <v>444.11</v>
          </cell>
          <cell r="AL449" t="str">
            <v/>
          </cell>
          <cell r="AM449" t="str">
            <v/>
          </cell>
          <cell r="AN449">
            <v>0.1</v>
          </cell>
          <cell r="AO449">
            <v>701.1</v>
          </cell>
          <cell r="AS449" t="str">
            <v>MARCHE-PIED-FIX-FORD-TRANSI-SANS-ATT</v>
          </cell>
        </row>
        <row r="450">
          <cell r="N450" t="str">
            <v>0963 180 118</v>
          </cell>
          <cell r="O450" t="str">
            <v>RTRIRM01</v>
          </cell>
          <cell r="P450">
            <v>503.09</v>
          </cell>
          <cell r="Q450">
            <v>1</v>
          </cell>
          <cell r="R450">
            <v>30</v>
          </cell>
          <cell r="S450">
            <v>503.09</v>
          </cell>
          <cell r="T450">
            <v>889</v>
          </cell>
          <cell r="U450">
            <v>35</v>
          </cell>
          <cell r="V450">
            <v>47</v>
          </cell>
          <cell r="W450" t="str">
            <v>RTRIRM01</v>
          </cell>
          <cell r="X450" t="e">
            <v>#REF!</v>
          </cell>
          <cell r="Y450">
            <v>800.1</v>
          </cell>
          <cell r="Z450">
            <v>800.1</v>
          </cell>
          <cell r="AA450">
            <v>0.1</v>
          </cell>
          <cell r="AB450">
            <v>0.1</v>
          </cell>
          <cell r="AC450">
            <v>250</v>
          </cell>
          <cell r="AD450">
            <v>1600</v>
          </cell>
          <cell r="AE450">
            <v>0</v>
          </cell>
          <cell r="AF450" t="str">
            <v>MARCHEPIED</v>
          </cell>
          <cell r="AG450"/>
          <cell r="AI450">
            <v>483.74</v>
          </cell>
          <cell r="AL450" t="str">
            <v/>
          </cell>
          <cell r="AM450" t="str">
            <v/>
          </cell>
          <cell r="AN450">
            <v>0.1</v>
          </cell>
          <cell r="AO450">
            <v>800.1</v>
          </cell>
          <cell r="AS450" t="str">
            <v>MARCHE-PIED-FIX-MASTER-SANS-ATTELAGE</v>
          </cell>
        </row>
        <row r="451">
          <cell r="N451" t="str">
            <v>0963 180 103</v>
          </cell>
          <cell r="O451" t="str">
            <v>RTRIMB02</v>
          </cell>
          <cell r="P451">
            <v>484.88</v>
          </cell>
          <cell r="Q451">
            <v>1</v>
          </cell>
          <cell r="R451">
            <v>31</v>
          </cell>
          <cell r="S451">
            <v>484.88</v>
          </cell>
          <cell r="T451">
            <v>829</v>
          </cell>
          <cell r="U451">
            <v>35</v>
          </cell>
          <cell r="V451">
            <v>47</v>
          </cell>
          <cell r="W451" t="str">
            <v>RTRIMB02</v>
          </cell>
          <cell r="X451" t="e">
            <v>#REF!</v>
          </cell>
          <cell r="Y451">
            <v>746.1</v>
          </cell>
          <cell r="Z451">
            <v>746.1</v>
          </cell>
          <cell r="AA451">
            <v>0.1</v>
          </cell>
          <cell r="AB451">
            <v>0.1</v>
          </cell>
          <cell r="AC451">
            <v>250</v>
          </cell>
          <cell r="AD451">
            <v>1600</v>
          </cell>
          <cell r="AE451">
            <v>0</v>
          </cell>
          <cell r="AF451" t="str">
            <v>MARCHEPIED</v>
          </cell>
          <cell r="AG451"/>
          <cell r="AI451">
            <v>466.23</v>
          </cell>
          <cell r="AL451" t="str">
            <v/>
          </cell>
          <cell r="AM451" t="str">
            <v/>
          </cell>
          <cell r="AN451">
            <v>0.1</v>
          </cell>
          <cell r="AO451">
            <v>746.1</v>
          </cell>
          <cell r="AS451" t="str">
            <v>MARCHE-PIED-FIX-MB-SPRINTL1-AVEC-ATT</v>
          </cell>
        </row>
        <row r="452">
          <cell r="N452" t="str">
            <v>0963 180 119</v>
          </cell>
          <cell r="O452" t="str">
            <v>RTRIOM01</v>
          </cell>
          <cell r="P452">
            <v>503.09</v>
          </cell>
          <cell r="Q452">
            <v>1</v>
          </cell>
          <cell r="R452">
            <v>30</v>
          </cell>
          <cell r="S452">
            <v>503.09</v>
          </cell>
          <cell r="T452">
            <v>889</v>
          </cell>
          <cell r="U452">
            <v>35</v>
          </cell>
          <cell r="V452">
            <v>47</v>
          </cell>
          <cell r="W452" t="str">
            <v>RTRIOM01</v>
          </cell>
          <cell r="X452" t="e">
            <v>#REF!</v>
          </cell>
          <cell r="Y452">
            <v>800.1</v>
          </cell>
          <cell r="Z452">
            <v>800.1</v>
          </cell>
          <cell r="AA452">
            <v>0.1</v>
          </cell>
          <cell r="AB452">
            <v>0.1</v>
          </cell>
          <cell r="AC452">
            <v>250</v>
          </cell>
          <cell r="AD452">
            <v>1600</v>
          </cell>
          <cell r="AE452">
            <v>0</v>
          </cell>
          <cell r="AF452" t="str">
            <v>MARCHEPIED</v>
          </cell>
          <cell r="AG452"/>
          <cell r="AI452">
            <v>483.74</v>
          </cell>
          <cell r="AL452" t="str">
            <v/>
          </cell>
          <cell r="AM452" t="str">
            <v/>
          </cell>
          <cell r="AN452">
            <v>0.1</v>
          </cell>
          <cell r="AO452">
            <v>800.1</v>
          </cell>
          <cell r="AS452" t="str">
            <v>MARCHE-PIED-FIX-MOVANO-SANS-ATTELAGE</v>
          </cell>
        </row>
        <row r="453">
          <cell r="N453" t="str">
            <v>0963 180 111</v>
          </cell>
          <cell r="O453" t="str">
            <v>RTRIMB06</v>
          </cell>
          <cell r="P453">
            <v>511.71</v>
          </cell>
          <cell r="Q453">
            <v>1</v>
          </cell>
          <cell r="R453">
            <v>29</v>
          </cell>
          <cell r="S453">
            <v>511.71</v>
          </cell>
          <cell r="T453">
            <v>869</v>
          </cell>
          <cell r="U453">
            <v>35</v>
          </cell>
          <cell r="V453">
            <v>47</v>
          </cell>
          <cell r="W453" t="str">
            <v>RTRIMB06</v>
          </cell>
          <cell r="X453" t="e">
            <v>#REF!</v>
          </cell>
          <cell r="Y453">
            <v>782.1</v>
          </cell>
          <cell r="Z453">
            <v>782.1</v>
          </cell>
          <cell r="AA453">
            <v>0.1</v>
          </cell>
          <cell r="AB453">
            <v>0.1</v>
          </cell>
          <cell r="AC453">
            <v>250</v>
          </cell>
          <cell r="AD453">
            <v>1600</v>
          </cell>
          <cell r="AE453">
            <v>0</v>
          </cell>
          <cell r="AF453" t="str">
            <v>MARCHEPIED</v>
          </cell>
          <cell r="AG453"/>
          <cell r="AI453">
            <v>492.03</v>
          </cell>
          <cell r="AL453" t="str">
            <v/>
          </cell>
          <cell r="AM453" t="str">
            <v/>
          </cell>
          <cell r="AN453">
            <v>0.1</v>
          </cell>
          <cell r="AO453">
            <v>782.1</v>
          </cell>
          <cell r="AS453" t="str">
            <v>MARCHE-PIED-FIX-SPRINTER-DOU-AVECATT</v>
          </cell>
        </row>
        <row r="454">
          <cell r="N454" t="str">
            <v>0963 180 109</v>
          </cell>
          <cell r="O454" t="str">
            <v>RTRIMB05</v>
          </cell>
          <cell r="P454">
            <v>502.12</v>
          </cell>
          <cell r="Q454">
            <v>1</v>
          </cell>
          <cell r="R454">
            <v>29</v>
          </cell>
          <cell r="S454">
            <v>502.12</v>
          </cell>
          <cell r="T454">
            <v>869</v>
          </cell>
          <cell r="U454">
            <v>35</v>
          </cell>
          <cell r="V454">
            <v>47</v>
          </cell>
          <cell r="W454" t="str">
            <v>RTRIMB05</v>
          </cell>
          <cell r="X454" t="e">
            <v>#REF!</v>
          </cell>
          <cell r="Y454">
            <v>782.1</v>
          </cell>
          <cell r="Z454">
            <v>782.1</v>
          </cell>
          <cell r="AA454">
            <v>0.1</v>
          </cell>
          <cell r="AB454">
            <v>0.1</v>
          </cell>
          <cell r="AC454">
            <v>250</v>
          </cell>
          <cell r="AD454">
            <v>1600</v>
          </cell>
          <cell r="AE454">
            <v>0</v>
          </cell>
          <cell r="AF454" t="str">
            <v>MARCHEPIED</v>
          </cell>
          <cell r="AG454"/>
          <cell r="AI454">
            <v>482.81</v>
          </cell>
          <cell r="AL454" t="str">
            <v/>
          </cell>
          <cell r="AM454" t="str">
            <v/>
          </cell>
          <cell r="AN454">
            <v>0.1</v>
          </cell>
          <cell r="AO454">
            <v>782.1</v>
          </cell>
          <cell r="AS454" t="str">
            <v>MARCHE-PIED-FIX-SPRINTER-DOU-SANSATT</v>
          </cell>
        </row>
        <row r="455">
          <cell r="N455" t="str">
            <v>0963 180 107</v>
          </cell>
          <cell r="O455" t="str">
            <v>RTRIMB04</v>
          </cell>
          <cell r="P455">
            <v>465.71</v>
          </cell>
          <cell r="Q455">
            <v>1</v>
          </cell>
          <cell r="R455">
            <v>29</v>
          </cell>
          <cell r="S455">
            <v>465.71</v>
          </cell>
          <cell r="T455">
            <v>789</v>
          </cell>
          <cell r="U455">
            <v>35</v>
          </cell>
          <cell r="V455">
            <v>47</v>
          </cell>
          <cell r="W455" t="str">
            <v>RTRIMB04</v>
          </cell>
          <cell r="X455" t="e">
            <v>#REF!</v>
          </cell>
          <cell r="Y455">
            <v>710.1</v>
          </cell>
          <cell r="Z455">
            <v>710.1</v>
          </cell>
          <cell r="AA455">
            <v>0.1</v>
          </cell>
          <cell r="AB455">
            <v>0.1</v>
          </cell>
          <cell r="AC455">
            <v>250</v>
          </cell>
          <cell r="AD455">
            <v>1600</v>
          </cell>
          <cell r="AE455">
            <v>0</v>
          </cell>
          <cell r="AF455" t="str">
            <v>MARCHEPIED</v>
          </cell>
          <cell r="AG455"/>
          <cell r="AI455">
            <v>447.8</v>
          </cell>
          <cell r="AL455" t="str">
            <v/>
          </cell>
          <cell r="AM455" t="str">
            <v/>
          </cell>
          <cell r="AN455">
            <v>0.1</v>
          </cell>
          <cell r="AO455">
            <v>710.1</v>
          </cell>
          <cell r="AS455" t="str">
            <v>MARCHE-PIED-FIX-SPRINTERL2L3-AVE-ATT</v>
          </cell>
        </row>
        <row r="456">
          <cell r="N456" t="str">
            <v>0963 180 105</v>
          </cell>
          <cell r="O456" t="str">
            <v>RTRIMB03</v>
          </cell>
          <cell r="P456">
            <v>455.17</v>
          </cell>
          <cell r="Q456">
            <v>1</v>
          </cell>
          <cell r="R456">
            <v>29</v>
          </cell>
          <cell r="S456">
            <v>455.17</v>
          </cell>
          <cell r="T456">
            <v>789</v>
          </cell>
          <cell r="U456">
            <v>35</v>
          </cell>
          <cell r="V456">
            <v>47</v>
          </cell>
          <cell r="W456" t="str">
            <v>RTRIMB03</v>
          </cell>
          <cell r="X456" t="e">
            <v>#REF!</v>
          </cell>
          <cell r="Y456">
            <v>710.1</v>
          </cell>
          <cell r="Z456">
            <v>710.1</v>
          </cell>
          <cell r="AA456">
            <v>0.1</v>
          </cell>
          <cell r="AB456">
            <v>0.1</v>
          </cell>
          <cell r="AC456">
            <v>250</v>
          </cell>
          <cell r="AD456">
            <v>1600</v>
          </cell>
          <cell r="AE456">
            <v>0</v>
          </cell>
          <cell r="AF456" t="str">
            <v>MARCHEPIED</v>
          </cell>
          <cell r="AG456"/>
          <cell r="AI456">
            <v>437.66</v>
          </cell>
          <cell r="AL456" t="str">
            <v/>
          </cell>
          <cell r="AM456" t="str">
            <v/>
          </cell>
          <cell r="AN456">
            <v>0.1</v>
          </cell>
          <cell r="AO456">
            <v>710.1</v>
          </cell>
          <cell r="AS456" t="str">
            <v>MARCHE-PIED-FIX-SPRINTERL2L3-SAN-ATT</v>
          </cell>
        </row>
        <row r="457">
          <cell r="N457" t="str">
            <v>0963 180 025</v>
          </cell>
          <cell r="O457" t="str">
            <v>TRIOM02</v>
          </cell>
          <cell r="P457">
            <v>651.61</v>
          </cell>
          <cell r="Q457">
            <v>1</v>
          </cell>
          <cell r="R457">
            <v>35</v>
          </cell>
          <cell r="S457">
            <v>651.61</v>
          </cell>
          <cell r="T457">
            <v>1119</v>
          </cell>
          <cell r="U457">
            <v>35</v>
          </cell>
          <cell r="V457">
            <v>47</v>
          </cell>
          <cell r="W457" t="str">
            <v>TRIOM02</v>
          </cell>
          <cell r="X457" t="e">
            <v>#REF!</v>
          </cell>
          <cell r="Y457">
            <v>1007.1</v>
          </cell>
          <cell r="Z457">
            <v>1007.1</v>
          </cell>
          <cell r="AA457">
            <v>0.1</v>
          </cell>
          <cell r="AB457">
            <v>0.1</v>
          </cell>
          <cell r="AC457">
            <v>250</v>
          </cell>
          <cell r="AD457">
            <v>1600</v>
          </cell>
          <cell r="AE457">
            <v>0</v>
          </cell>
          <cell r="AF457" t="str">
            <v>MARCHEPIED</v>
          </cell>
          <cell r="AG457"/>
          <cell r="AI457">
            <v>626.54999999999995</v>
          </cell>
          <cell r="AL457" t="str">
            <v/>
          </cell>
          <cell r="AM457" t="str">
            <v/>
          </cell>
          <cell r="AN457">
            <v>0.1</v>
          </cell>
          <cell r="AO457">
            <v>1007.1</v>
          </cell>
          <cell r="AS457" t="str">
            <v>MARCHE-PIED-RET-MOVANO14-AVEC-ATTELA</v>
          </cell>
        </row>
        <row r="458">
          <cell r="N458" t="str">
            <v>0963 180 019</v>
          </cell>
          <cell r="O458" t="str">
            <v>TRIOM01</v>
          </cell>
          <cell r="P458">
            <v>622.87</v>
          </cell>
          <cell r="Q458">
            <v>1</v>
          </cell>
          <cell r="R458">
            <v>35</v>
          </cell>
          <cell r="S458">
            <v>622.87</v>
          </cell>
          <cell r="T458">
            <v>1039</v>
          </cell>
          <cell r="U458">
            <v>35</v>
          </cell>
          <cell r="V458">
            <v>47</v>
          </cell>
          <cell r="W458" t="str">
            <v>TRIOM01</v>
          </cell>
          <cell r="X458" t="e">
            <v>#REF!</v>
          </cell>
          <cell r="Y458">
            <v>935.1</v>
          </cell>
          <cell r="Z458">
            <v>935.1</v>
          </cell>
          <cell r="AA458">
            <v>0.1</v>
          </cell>
          <cell r="AB458">
            <v>0.1</v>
          </cell>
          <cell r="AC458">
            <v>250</v>
          </cell>
          <cell r="AD458">
            <v>1600</v>
          </cell>
          <cell r="AE458">
            <v>0</v>
          </cell>
          <cell r="AF458" t="str">
            <v>MARCHEPIED</v>
          </cell>
          <cell r="AG458"/>
          <cell r="AI458">
            <v>598.91</v>
          </cell>
          <cell r="AL458" t="str">
            <v/>
          </cell>
          <cell r="AM458" t="str">
            <v/>
          </cell>
          <cell r="AN458">
            <v>0.1</v>
          </cell>
          <cell r="AO458">
            <v>935.1</v>
          </cell>
          <cell r="AS458" t="str">
            <v>MARCHE-PIED-RET-MOVANO14-SANS-ATTELA</v>
          </cell>
        </row>
        <row r="459">
          <cell r="N459" t="str">
            <v>0963 180 026</v>
          </cell>
          <cell r="O459" t="str">
            <v>TRINV02</v>
          </cell>
          <cell r="P459">
            <v>651.61</v>
          </cell>
          <cell r="Q459">
            <v>1</v>
          </cell>
          <cell r="R459">
            <v>35</v>
          </cell>
          <cell r="S459">
            <v>651.61</v>
          </cell>
          <cell r="T459">
            <v>1119</v>
          </cell>
          <cell r="U459">
            <v>35</v>
          </cell>
          <cell r="V459">
            <v>47</v>
          </cell>
          <cell r="W459" t="str">
            <v>TRINV02</v>
          </cell>
          <cell r="X459" t="e">
            <v>#REF!</v>
          </cell>
          <cell r="Y459">
            <v>1007.1</v>
          </cell>
          <cell r="Z459">
            <v>1007.1</v>
          </cell>
          <cell r="AA459">
            <v>0.1</v>
          </cell>
          <cell r="AB459">
            <v>0.1</v>
          </cell>
          <cell r="AC459">
            <v>250</v>
          </cell>
          <cell r="AD459">
            <v>1600</v>
          </cell>
          <cell r="AE459">
            <v>0</v>
          </cell>
          <cell r="AF459" t="str">
            <v>MARCHEPIED</v>
          </cell>
          <cell r="AG459"/>
          <cell r="AI459">
            <v>626.54999999999995</v>
          </cell>
          <cell r="AL459" t="str">
            <v/>
          </cell>
          <cell r="AM459" t="str">
            <v/>
          </cell>
          <cell r="AN459">
            <v>0.1</v>
          </cell>
          <cell r="AO459">
            <v>1007.1</v>
          </cell>
          <cell r="AS459" t="str">
            <v>MARCHE-PIED-RET-NISSAN-NV400-AVECATT</v>
          </cell>
        </row>
        <row r="460">
          <cell r="N460" t="str">
            <v>0963 180 020</v>
          </cell>
          <cell r="O460" t="str">
            <v>TRINV01</v>
          </cell>
          <cell r="P460">
            <v>622.87</v>
          </cell>
          <cell r="Q460">
            <v>1</v>
          </cell>
          <cell r="R460">
            <v>35</v>
          </cell>
          <cell r="S460">
            <v>622.87</v>
          </cell>
          <cell r="T460">
            <v>1039</v>
          </cell>
          <cell r="U460">
            <v>35</v>
          </cell>
          <cell r="V460">
            <v>47</v>
          </cell>
          <cell r="W460" t="str">
            <v>TRINV01</v>
          </cell>
          <cell r="X460" t="e">
            <v>#REF!</v>
          </cell>
          <cell r="Y460">
            <v>935.1</v>
          </cell>
          <cell r="Z460">
            <v>935.1</v>
          </cell>
          <cell r="AA460">
            <v>0.1</v>
          </cell>
          <cell r="AB460">
            <v>0.1</v>
          </cell>
          <cell r="AC460">
            <v>250</v>
          </cell>
          <cell r="AD460">
            <v>1600</v>
          </cell>
          <cell r="AE460">
            <v>0</v>
          </cell>
          <cell r="AF460" t="str">
            <v>MARCHEPIED</v>
          </cell>
          <cell r="AG460"/>
          <cell r="AI460">
            <v>598.91</v>
          </cell>
          <cell r="AL460" t="str">
            <v/>
          </cell>
          <cell r="AM460" t="str">
            <v/>
          </cell>
          <cell r="AN460">
            <v>0.1</v>
          </cell>
          <cell r="AO460">
            <v>935.1</v>
          </cell>
          <cell r="AS460" t="str">
            <v>MARCHE-PIED-RET-NISSAN-NV400-SANCATT</v>
          </cell>
        </row>
        <row r="461">
          <cell r="N461" t="str">
            <v>0963 180 022</v>
          </cell>
          <cell r="O461" t="str">
            <v>TRIPB02</v>
          </cell>
          <cell r="P461">
            <v>651.61</v>
          </cell>
          <cell r="Q461">
            <v>1</v>
          </cell>
          <cell r="R461">
            <v>35</v>
          </cell>
          <cell r="S461">
            <v>651.61</v>
          </cell>
          <cell r="T461">
            <v>1119</v>
          </cell>
          <cell r="U461">
            <v>35</v>
          </cell>
          <cell r="V461">
            <v>47</v>
          </cell>
          <cell r="W461" t="str">
            <v>TRIPB02</v>
          </cell>
          <cell r="X461" t="e">
            <v>#REF!</v>
          </cell>
          <cell r="Y461">
            <v>1007.1</v>
          </cell>
          <cell r="Z461">
            <v>1007.1</v>
          </cell>
          <cell r="AA461">
            <v>0.1</v>
          </cell>
          <cell r="AB461">
            <v>0.1</v>
          </cell>
          <cell r="AC461">
            <v>250</v>
          </cell>
          <cell r="AD461">
            <v>1600</v>
          </cell>
          <cell r="AE461">
            <v>0</v>
          </cell>
          <cell r="AF461" t="str">
            <v>MARCHEPIED</v>
          </cell>
          <cell r="AG461"/>
          <cell r="AI461">
            <v>626.54999999999995</v>
          </cell>
          <cell r="AL461" t="str">
            <v/>
          </cell>
          <cell r="AM461" t="str">
            <v/>
          </cell>
          <cell r="AN461">
            <v>0.1</v>
          </cell>
          <cell r="AO461">
            <v>1007.1</v>
          </cell>
          <cell r="AS461" t="str">
            <v>MARCHE-PIED-RETR-BOXER14-AVEC-ATTELA</v>
          </cell>
        </row>
        <row r="462">
          <cell r="N462" t="str">
            <v>0963 180 016</v>
          </cell>
          <cell r="O462" t="str">
            <v>TRIPB01</v>
          </cell>
          <cell r="P462">
            <v>651.61</v>
          </cell>
          <cell r="Q462">
            <v>1</v>
          </cell>
          <cell r="R462">
            <v>35</v>
          </cell>
          <cell r="S462">
            <v>651.61</v>
          </cell>
          <cell r="T462">
            <v>1149</v>
          </cell>
          <cell r="U462">
            <v>35</v>
          </cell>
          <cell r="V462">
            <v>47</v>
          </cell>
          <cell r="W462" t="str">
            <v>TRIPB01</v>
          </cell>
          <cell r="X462" t="e">
            <v>#REF!</v>
          </cell>
          <cell r="Y462">
            <v>1034.0999999999999</v>
          </cell>
          <cell r="Z462">
            <v>1034.0999999999999</v>
          </cell>
          <cell r="AA462">
            <v>0.1</v>
          </cell>
          <cell r="AB462">
            <v>0.1</v>
          </cell>
          <cell r="AC462">
            <v>250</v>
          </cell>
          <cell r="AD462">
            <v>1600</v>
          </cell>
          <cell r="AE462">
            <v>0</v>
          </cell>
          <cell r="AF462" t="str">
            <v>MARCHEPIED</v>
          </cell>
          <cell r="AG462"/>
          <cell r="AI462">
            <v>626.54999999999995</v>
          </cell>
          <cell r="AL462" t="str">
            <v/>
          </cell>
          <cell r="AM462" t="str">
            <v/>
          </cell>
          <cell r="AN462">
            <v>0.1</v>
          </cell>
          <cell r="AO462">
            <v>1034.0999999999999</v>
          </cell>
          <cell r="AS462" t="str">
            <v>MARCHE-PIED-RETR-BOXER14-SANS-ATTELA</v>
          </cell>
        </row>
        <row r="463">
          <cell r="N463" t="str">
            <v>0963 180 023</v>
          </cell>
          <cell r="O463" t="str">
            <v>TRICJ02</v>
          </cell>
          <cell r="P463">
            <v>651.61</v>
          </cell>
          <cell r="Q463">
            <v>1</v>
          </cell>
          <cell r="R463">
            <v>35</v>
          </cell>
          <cell r="S463">
            <v>651.61</v>
          </cell>
          <cell r="T463">
            <v>1119</v>
          </cell>
          <cell r="U463">
            <v>35</v>
          </cell>
          <cell r="V463">
            <v>47</v>
          </cell>
          <cell r="W463" t="str">
            <v>TRICJ02</v>
          </cell>
          <cell r="X463" t="e">
            <v>#REF!</v>
          </cell>
          <cell r="Y463">
            <v>1007.1</v>
          </cell>
          <cell r="Z463">
            <v>1007.1</v>
          </cell>
          <cell r="AA463">
            <v>0.1</v>
          </cell>
          <cell r="AB463">
            <v>0.1</v>
          </cell>
          <cell r="AC463">
            <v>250</v>
          </cell>
          <cell r="AD463">
            <v>1600</v>
          </cell>
          <cell r="AE463">
            <v>0</v>
          </cell>
          <cell r="AF463" t="str">
            <v>MARCHEPIED</v>
          </cell>
          <cell r="AG463"/>
          <cell r="AI463">
            <v>626.54999999999995</v>
          </cell>
          <cell r="AL463" t="str">
            <v/>
          </cell>
          <cell r="AM463" t="str">
            <v/>
          </cell>
          <cell r="AN463">
            <v>0.1</v>
          </cell>
          <cell r="AO463">
            <v>1007.1</v>
          </cell>
          <cell r="AS463" t="str">
            <v>MARCHE-PIED-RETR-CIT-JUMPER-AVECATTE</v>
          </cell>
        </row>
        <row r="464">
          <cell r="N464" t="str">
            <v>0963 180 017</v>
          </cell>
          <cell r="O464" t="str">
            <v>TRICJ01</v>
          </cell>
          <cell r="P464">
            <v>651.61</v>
          </cell>
          <cell r="Q464">
            <v>1</v>
          </cell>
          <cell r="R464">
            <v>35</v>
          </cell>
          <cell r="S464">
            <v>651.61</v>
          </cell>
          <cell r="T464">
            <v>1149</v>
          </cell>
          <cell r="U464">
            <v>35</v>
          </cell>
          <cell r="V464">
            <v>47</v>
          </cell>
          <cell r="W464" t="str">
            <v>TRICJ01</v>
          </cell>
          <cell r="X464" t="e">
            <v>#REF!</v>
          </cell>
          <cell r="Y464">
            <v>1034.0999999999999</v>
          </cell>
          <cell r="Z464">
            <v>1034.0999999999999</v>
          </cell>
          <cell r="AA464">
            <v>0.1</v>
          </cell>
          <cell r="AB464">
            <v>0.1</v>
          </cell>
          <cell r="AC464">
            <v>250</v>
          </cell>
          <cell r="AD464">
            <v>1600</v>
          </cell>
          <cell r="AE464">
            <v>0</v>
          </cell>
          <cell r="AF464" t="str">
            <v>MARCHEPIED</v>
          </cell>
          <cell r="AG464"/>
          <cell r="AI464">
            <v>626.54999999999995</v>
          </cell>
          <cell r="AL464" t="str">
            <v/>
          </cell>
          <cell r="AM464" t="str">
            <v/>
          </cell>
          <cell r="AN464">
            <v>0.1</v>
          </cell>
          <cell r="AO464">
            <v>1034.0999999999999</v>
          </cell>
          <cell r="AS464" t="str">
            <v>MARCHE-PIED-RETR-CIT-JUMPER-SANSATTE</v>
          </cell>
        </row>
        <row r="465">
          <cell r="N465" t="str">
            <v>0963 180 012</v>
          </cell>
          <cell r="O465" t="str">
            <v>TRIVW06</v>
          </cell>
          <cell r="P465">
            <v>622.87</v>
          </cell>
          <cell r="Q465">
            <v>1</v>
          </cell>
          <cell r="R465">
            <v>35</v>
          </cell>
          <cell r="S465">
            <v>622.87</v>
          </cell>
          <cell r="T465">
            <v>1149</v>
          </cell>
          <cell r="U465">
            <v>35</v>
          </cell>
          <cell r="V465">
            <v>47</v>
          </cell>
          <cell r="W465" t="str">
            <v>TRIVW06</v>
          </cell>
          <cell r="X465" t="e">
            <v>#REF!</v>
          </cell>
          <cell r="Y465">
            <v>1034.0999999999999</v>
          </cell>
          <cell r="Z465">
            <v>1034.0999999999999</v>
          </cell>
          <cell r="AA465">
            <v>0.1</v>
          </cell>
          <cell r="AB465">
            <v>0.1</v>
          </cell>
          <cell r="AC465">
            <v>250</v>
          </cell>
          <cell r="AD465">
            <v>1600</v>
          </cell>
          <cell r="AE465">
            <v>0</v>
          </cell>
          <cell r="AF465" t="str">
            <v>MARCHEPIED</v>
          </cell>
          <cell r="AG465"/>
          <cell r="AI465">
            <v>598.91</v>
          </cell>
          <cell r="AL465">
            <v>0</v>
          </cell>
          <cell r="AM465">
            <v>1243.9000000000001</v>
          </cell>
          <cell r="AN465">
            <v>0.1</v>
          </cell>
          <cell r="AO465">
            <v>1034.0999999999999</v>
          </cell>
          <cell r="AS465" t="str">
            <v>MARCHE-PIED-RETR-CRAFTERDOUB-AVECATT</v>
          </cell>
        </row>
        <row r="466">
          <cell r="N466" t="str">
            <v>0963 180 010</v>
          </cell>
          <cell r="O466" t="str">
            <v>TRIVW05</v>
          </cell>
          <cell r="P466">
            <v>622.87</v>
          </cell>
          <cell r="Q466">
            <v>1</v>
          </cell>
          <cell r="R466">
            <v>35</v>
          </cell>
          <cell r="S466">
            <v>622.87</v>
          </cell>
          <cell r="T466">
            <v>1149</v>
          </cell>
          <cell r="U466">
            <v>35</v>
          </cell>
          <cell r="V466">
            <v>47</v>
          </cell>
          <cell r="W466" t="str">
            <v>TRIVW05</v>
          </cell>
          <cell r="X466" t="e">
            <v>#REF!</v>
          </cell>
          <cell r="Y466">
            <v>1034.0999999999999</v>
          </cell>
          <cell r="Z466">
            <v>1034.0999999999999</v>
          </cell>
          <cell r="AA466">
            <v>0.1</v>
          </cell>
          <cell r="AB466">
            <v>0.1</v>
          </cell>
          <cell r="AC466">
            <v>250</v>
          </cell>
          <cell r="AD466">
            <v>1600</v>
          </cell>
          <cell r="AE466">
            <v>0</v>
          </cell>
          <cell r="AF466" t="str">
            <v>MARCHEPIED</v>
          </cell>
          <cell r="AG466"/>
          <cell r="AI466">
            <v>598.91</v>
          </cell>
          <cell r="AL466">
            <v>0</v>
          </cell>
          <cell r="AM466">
            <v>1243.9000000000001</v>
          </cell>
          <cell r="AN466">
            <v>0.1</v>
          </cell>
          <cell r="AO466">
            <v>1034.0999999999999</v>
          </cell>
          <cell r="AS466" t="str">
            <v>MARCHE-PIED-RETR-CRAFTERDOUB-SANSATT</v>
          </cell>
        </row>
        <row r="467">
          <cell r="N467" t="str">
            <v>0963 180 004</v>
          </cell>
          <cell r="O467" t="str">
            <v>TRIVW02</v>
          </cell>
          <cell r="P467">
            <v>622.87</v>
          </cell>
          <cell r="Q467">
            <v>1</v>
          </cell>
          <cell r="R467">
            <v>35</v>
          </cell>
          <cell r="S467">
            <v>622.87</v>
          </cell>
          <cell r="T467">
            <v>1149</v>
          </cell>
          <cell r="U467">
            <v>35</v>
          </cell>
          <cell r="V467">
            <v>47</v>
          </cell>
          <cell r="W467" t="str">
            <v>TRIVW02</v>
          </cell>
          <cell r="X467" t="e">
            <v>#REF!</v>
          </cell>
          <cell r="Y467">
            <v>1034.0999999999999</v>
          </cell>
          <cell r="Z467">
            <v>1034.0999999999999</v>
          </cell>
          <cell r="AA467">
            <v>0.1</v>
          </cell>
          <cell r="AB467">
            <v>0.1</v>
          </cell>
          <cell r="AC467">
            <v>250</v>
          </cell>
          <cell r="AD467">
            <v>1600</v>
          </cell>
          <cell r="AE467">
            <v>0</v>
          </cell>
          <cell r="AF467" t="str">
            <v>MARCHEPIED</v>
          </cell>
          <cell r="AG467"/>
          <cell r="AI467">
            <v>598.91</v>
          </cell>
          <cell r="AL467">
            <v>0</v>
          </cell>
          <cell r="AM467">
            <v>1243.9000000000001</v>
          </cell>
          <cell r="AN467">
            <v>0.1</v>
          </cell>
          <cell r="AO467">
            <v>1034.0999999999999</v>
          </cell>
          <cell r="AS467" t="str">
            <v>MARCHE-PIED-RETR-CRAFTERL1-AVEC-ATTE</v>
          </cell>
        </row>
        <row r="468">
          <cell r="N468" t="str">
            <v>0963 180 002</v>
          </cell>
          <cell r="O468" t="str">
            <v>TRIVW01</v>
          </cell>
          <cell r="P468">
            <v>622.87</v>
          </cell>
          <cell r="Q468">
            <v>1</v>
          </cell>
          <cell r="R468">
            <v>35</v>
          </cell>
          <cell r="S468">
            <v>622.87</v>
          </cell>
          <cell r="T468">
            <v>1149</v>
          </cell>
          <cell r="U468">
            <v>35</v>
          </cell>
          <cell r="V468">
            <v>47</v>
          </cell>
          <cell r="W468" t="str">
            <v>TRIVW01</v>
          </cell>
          <cell r="X468" t="e">
            <v>#REF!</v>
          </cell>
          <cell r="Y468">
            <v>1034.0999999999999</v>
          </cell>
          <cell r="Z468">
            <v>1034.0999999999999</v>
          </cell>
          <cell r="AA468">
            <v>0.1</v>
          </cell>
          <cell r="AB468">
            <v>0.1</v>
          </cell>
          <cell r="AC468">
            <v>250</v>
          </cell>
          <cell r="AD468">
            <v>1600</v>
          </cell>
          <cell r="AE468">
            <v>0</v>
          </cell>
          <cell r="AF468" t="str">
            <v>MARCHEPIED</v>
          </cell>
          <cell r="AG468"/>
          <cell r="AI468">
            <v>598.91</v>
          </cell>
          <cell r="AL468">
            <v>0</v>
          </cell>
          <cell r="AM468">
            <v>1243.9000000000001</v>
          </cell>
          <cell r="AN468">
            <v>0.1</v>
          </cell>
          <cell r="AO468">
            <v>1034.0999999999999</v>
          </cell>
          <cell r="AS468" t="str">
            <v>MARCHE-PIED-RETR-CRAFTERL1-SANS-ATTE</v>
          </cell>
        </row>
        <row r="469">
          <cell r="N469" t="str">
            <v>0963 180 008</v>
          </cell>
          <cell r="O469" t="str">
            <v>TRIVW04</v>
          </cell>
          <cell r="P469">
            <v>622.87</v>
          </cell>
          <cell r="Q469">
            <v>1</v>
          </cell>
          <cell r="R469">
            <v>35</v>
          </cell>
          <cell r="S469">
            <v>622.87</v>
          </cell>
          <cell r="T469">
            <v>1149</v>
          </cell>
          <cell r="U469">
            <v>35</v>
          </cell>
          <cell r="V469">
            <v>47</v>
          </cell>
          <cell r="W469" t="str">
            <v>TRIVW04</v>
          </cell>
          <cell r="X469" t="e">
            <v>#REF!</v>
          </cell>
          <cell r="Y469">
            <v>1034.0999999999999</v>
          </cell>
          <cell r="Z469">
            <v>1034.0999999999999</v>
          </cell>
          <cell r="AA469">
            <v>0.1</v>
          </cell>
          <cell r="AB469">
            <v>0.1</v>
          </cell>
          <cell r="AC469">
            <v>250</v>
          </cell>
          <cell r="AD469">
            <v>1600</v>
          </cell>
          <cell r="AE469">
            <v>0</v>
          </cell>
          <cell r="AF469" t="str">
            <v>MARCHEPIED</v>
          </cell>
          <cell r="AG469"/>
          <cell r="AI469">
            <v>598.91</v>
          </cell>
          <cell r="AL469">
            <v>0</v>
          </cell>
          <cell r="AM469">
            <v>1243.9000000000001</v>
          </cell>
          <cell r="AN469">
            <v>0.1</v>
          </cell>
          <cell r="AO469">
            <v>1034.0999999999999</v>
          </cell>
          <cell r="AS469" t="str">
            <v>MARCHE-PIED-RETR-CRAFTERL2L3-AVECATT</v>
          </cell>
        </row>
        <row r="470">
          <cell r="N470" t="str">
            <v>0963 180 006</v>
          </cell>
          <cell r="O470" t="str">
            <v>TRIVW03</v>
          </cell>
          <cell r="P470">
            <v>622.87</v>
          </cell>
          <cell r="Q470">
            <v>1</v>
          </cell>
          <cell r="R470">
            <v>35</v>
          </cell>
          <cell r="S470">
            <v>622.87</v>
          </cell>
          <cell r="T470">
            <v>1149</v>
          </cell>
          <cell r="U470">
            <v>35</v>
          </cell>
          <cell r="V470">
            <v>47</v>
          </cell>
          <cell r="W470" t="str">
            <v>TRIVW03</v>
          </cell>
          <cell r="X470" t="e">
            <v>#REF!</v>
          </cell>
          <cell r="Y470">
            <v>1034.0999999999999</v>
          </cell>
          <cell r="Z470">
            <v>1034.0999999999999</v>
          </cell>
          <cell r="AA470">
            <v>0.1</v>
          </cell>
          <cell r="AB470">
            <v>0.1</v>
          </cell>
          <cell r="AC470">
            <v>250</v>
          </cell>
          <cell r="AD470">
            <v>1600</v>
          </cell>
          <cell r="AE470">
            <v>0</v>
          </cell>
          <cell r="AF470" t="str">
            <v>MARCHEPIED</v>
          </cell>
          <cell r="AG470"/>
          <cell r="AI470">
            <v>598.91</v>
          </cell>
          <cell r="AL470">
            <v>0</v>
          </cell>
          <cell r="AM470">
            <v>1243.9000000000001</v>
          </cell>
          <cell r="AN470">
            <v>0.1</v>
          </cell>
          <cell r="AO470">
            <v>1034.0999999999999</v>
          </cell>
          <cell r="AS470" t="str">
            <v>MARCHE-PIED-RETR-CRAFTERL2L3-SANSATT</v>
          </cell>
        </row>
        <row r="471">
          <cell r="N471" t="str">
            <v>0963 180 014</v>
          </cell>
          <cell r="O471" t="str">
            <v>TRIFO02</v>
          </cell>
          <cell r="P471">
            <v>622.87</v>
          </cell>
          <cell r="Q471">
            <v>1</v>
          </cell>
          <cell r="R471">
            <v>35</v>
          </cell>
          <cell r="S471">
            <v>622.87</v>
          </cell>
          <cell r="T471">
            <v>1149</v>
          </cell>
          <cell r="U471">
            <v>35</v>
          </cell>
          <cell r="V471">
            <v>47</v>
          </cell>
          <cell r="W471" t="str">
            <v>TRIFO02</v>
          </cell>
          <cell r="X471" t="e">
            <v>#REF!</v>
          </cell>
          <cell r="Y471">
            <v>1034.0999999999999</v>
          </cell>
          <cell r="Z471">
            <v>1034.0999999999999</v>
          </cell>
          <cell r="AA471">
            <v>0.1</v>
          </cell>
          <cell r="AB471">
            <v>0.1</v>
          </cell>
          <cell r="AC471">
            <v>250</v>
          </cell>
          <cell r="AD471">
            <v>1600</v>
          </cell>
          <cell r="AE471">
            <v>0</v>
          </cell>
          <cell r="AF471" t="str">
            <v>MARCHEPIED</v>
          </cell>
          <cell r="AG471"/>
          <cell r="AI471">
            <v>598.91</v>
          </cell>
          <cell r="AL471" t="str">
            <v/>
          </cell>
          <cell r="AM471" t="str">
            <v/>
          </cell>
          <cell r="AN471">
            <v>0.1</v>
          </cell>
          <cell r="AO471">
            <v>1034.0999999999999</v>
          </cell>
          <cell r="AS471" t="str">
            <v>MARCHE-PIED-RETR-CUSTOM-SANSCATTELAG</v>
          </cell>
        </row>
        <row r="472">
          <cell r="N472" t="str">
            <v>0963 180 021</v>
          </cell>
          <cell r="O472" t="str">
            <v>TRIFD02</v>
          </cell>
          <cell r="P472">
            <v>651.61</v>
          </cell>
          <cell r="Q472">
            <v>1</v>
          </cell>
          <cell r="R472">
            <v>35</v>
          </cell>
          <cell r="S472">
            <v>651.61</v>
          </cell>
          <cell r="T472">
            <v>1119</v>
          </cell>
          <cell r="U472">
            <v>35</v>
          </cell>
          <cell r="V472">
            <v>47</v>
          </cell>
          <cell r="W472" t="str">
            <v>TRIFD02</v>
          </cell>
          <cell r="X472" t="e">
            <v>#REF!</v>
          </cell>
          <cell r="Y472">
            <v>1007.1</v>
          </cell>
          <cell r="Z472">
            <v>1007.1</v>
          </cell>
          <cell r="AA472">
            <v>0.1</v>
          </cell>
          <cell r="AB472">
            <v>0.1</v>
          </cell>
          <cell r="AC472">
            <v>250</v>
          </cell>
          <cell r="AD472">
            <v>1600</v>
          </cell>
          <cell r="AE472">
            <v>0</v>
          </cell>
          <cell r="AF472" t="str">
            <v>MARCHEPIED</v>
          </cell>
          <cell r="AG472"/>
          <cell r="AI472">
            <v>626.54999999999995</v>
          </cell>
          <cell r="AL472" t="str">
            <v/>
          </cell>
          <cell r="AM472" t="str">
            <v/>
          </cell>
          <cell r="AN472">
            <v>0.1</v>
          </cell>
          <cell r="AO472">
            <v>1007.1</v>
          </cell>
          <cell r="AS472" t="str">
            <v>MARCHE-PIED-RETR-DUCATO-AVECATTELAGE</v>
          </cell>
        </row>
        <row r="473">
          <cell r="N473" t="str">
            <v>0963 180 015</v>
          </cell>
          <cell r="O473" t="str">
            <v>TRIFID01</v>
          </cell>
          <cell r="P473">
            <v>651.61</v>
          </cell>
          <cell r="Q473">
            <v>1</v>
          </cell>
          <cell r="R473">
            <v>35</v>
          </cell>
          <cell r="S473">
            <v>651.61</v>
          </cell>
          <cell r="T473">
            <v>1149</v>
          </cell>
          <cell r="U473">
            <v>35</v>
          </cell>
          <cell r="V473">
            <v>47</v>
          </cell>
          <cell r="W473" t="str">
            <v>TRIFID01</v>
          </cell>
          <cell r="X473" t="e">
            <v>#REF!</v>
          </cell>
          <cell r="Y473">
            <v>1034.0999999999999</v>
          </cell>
          <cell r="Z473">
            <v>1034.0999999999999</v>
          </cell>
          <cell r="AA473">
            <v>0.1</v>
          </cell>
          <cell r="AB473">
            <v>0.1</v>
          </cell>
          <cell r="AC473">
            <v>250</v>
          </cell>
          <cell r="AD473">
            <v>1600</v>
          </cell>
          <cell r="AE473">
            <v>0</v>
          </cell>
          <cell r="AF473" t="str">
            <v>MARCHEPIED</v>
          </cell>
          <cell r="AG473"/>
          <cell r="AI473">
            <v>626.54999999999995</v>
          </cell>
          <cell r="AL473" t="str">
            <v/>
          </cell>
          <cell r="AM473" t="str">
            <v/>
          </cell>
          <cell r="AN473">
            <v>0.1</v>
          </cell>
          <cell r="AO473">
            <v>1034.0999999999999</v>
          </cell>
          <cell r="AS473" t="str">
            <v>MARCHE-PIED-RETR-DUCATO-SANSCATTELAG</v>
          </cell>
        </row>
        <row r="474">
          <cell r="N474" t="str">
            <v>0963 180 024</v>
          </cell>
          <cell r="O474" t="str">
            <v>TRIRM02</v>
          </cell>
          <cell r="P474">
            <v>651.61</v>
          </cell>
          <cell r="Q474">
            <v>1</v>
          </cell>
          <cell r="R474">
            <v>35</v>
          </cell>
          <cell r="S474">
            <v>651.61</v>
          </cell>
          <cell r="T474">
            <v>1119</v>
          </cell>
          <cell r="U474">
            <v>35</v>
          </cell>
          <cell r="V474">
            <v>47</v>
          </cell>
          <cell r="W474" t="str">
            <v>TRIRM02</v>
          </cell>
          <cell r="X474" t="e">
            <v>#REF!</v>
          </cell>
          <cell r="Y474">
            <v>1007.1</v>
          </cell>
          <cell r="Z474">
            <v>1007.1</v>
          </cell>
          <cell r="AA474">
            <v>0.1</v>
          </cell>
          <cell r="AB474">
            <v>0.1</v>
          </cell>
          <cell r="AC474">
            <v>250</v>
          </cell>
          <cell r="AD474">
            <v>1600</v>
          </cell>
          <cell r="AE474">
            <v>0</v>
          </cell>
          <cell r="AF474" t="str">
            <v>MARCHEPIED</v>
          </cell>
          <cell r="AG474"/>
          <cell r="AI474">
            <v>626.54999999999995</v>
          </cell>
          <cell r="AL474" t="str">
            <v/>
          </cell>
          <cell r="AM474" t="str">
            <v/>
          </cell>
          <cell r="AN474">
            <v>0.1</v>
          </cell>
          <cell r="AO474">
            <v>1007.1</v>
          </cell>
          <cell r="AS474" t="str">
            <v>MARCHE-PIED-RETR-MASTER14-AVEC-ATTEL</v>
          </cell>
        </row>
        <row r="475">
          <cell r="N475" t="str">
            <v>0963 180 018</v>
          </cell>
          <cell r="O475" t="str">
            <v>TRIRM01</v>
          </cell>
          <cell r="P475">
            <v>622.87</v>
          </cell>
          <cell r="Q475">
            <v>1</v>
          </cell>
          <cell r="R475">
            <v>35</v>
          </cell>
          <cell r="S475">
            <v>622.87</v>
          </cell>
          <cell r="T475">
            <v>1039</v>
          </cell>
          <cell r="U475">
            <v>35</v>
          </cell>
          <cell r="V475">
            <v>47</v>
          </cell>
          <cell r="W475" t="str">
            <v>TRIRM01</v>
          </cell>
          <cell r="X475" t="e">
            <v>#REF!</v>
          </cell>
          <cell r="Y475">
            <v>935.1</v>
          </cell>
          <cell r="Z475">
            <v>935.1</v>
          </cell>
          <cell r="AA475">
            <v>0.1</v>
          </cell>
          <cell r="AB475">
            <v>0.1</v>
          </cell>
          <cell r="AC475">
            <v>250</v>
          </cell>
          <cell r="AD475">
            <v>1600</v>
          </cell>
          <cell r="AE475">
            <v>0</v>
          </cell>
          <cell r="AF475" t="str">
            <v>MARCHEPIED</v>
          </cell>
          <cell r="AG475"/>
          <cell r="AI475">
            <v>598.91</v>
          </cell>
          <cell r="AL475" t="str">
            <v/>
          </cell>
          <cell r="AM475" t="str">
            <v/>
          </cell>
          <cell r="AN475">
            <v>0.1</v>
          </cell>
          <cell r="AO475">
            <v>935.1</v>
          </cell>
          <cell r="AS475" t="str">
            <v>MARCHE-PIED-RETR-MASTER14-SANS-ATTEL</v>
          </cell>
        </row>
        <row r="476">
          <cell r="N476" t="str">
            <v>0963 180 013</v>
          </cell>
          <cell r="O476" t="str">
            <v>TRIFO01</v>
          </cell>
          <cell r="P476">
            <v>622.87</v>
          </cell>
          <cell r="Q476">
            <v>1</v>
          </cell>
          <cell r="R476">
            <v>35</v>
          </cell>
          <cell r="S476">
            <v>622.87</v>
          </cell>
          <cell r="T476">
            <v>1149</v>
          </cell>
          <cell r="U476">
            <v>35</v>
          </cell>
          <cell r="V476">
            <v>47</v>
          </cell>
          <cell r="W476" t="str">
            <v>TRIFO01</v>
          </cell>
          <cell r="X476" t="e">
            <v>#REF!</v>
          </cell>
          <cell r="Y476">
            <v>1034.0999999999999</v>
          </cell>
          <cell r="Z476">
            <v>1034.0999999999999</v>
          </cell>
          <cell r="AA476">
            <v>0.1</v>
          </cell>
          <cell r="AB476">
            <v>0.1</v>
          </cell>
          <cell r="AC476">
            <v>250</v>
          </cell>
          <cell r="AD476">
            <v>1600</v>
          </cell>
          <cell r="AE476">
            <v>0</v>
          </cell>
          <cell r="AF476" t="str">
            <v>MARCHEPIED</v>
          </cell>
          <cell r="AG476"/>
          <cell r="AI476">
            <v>598.91</v>
          </cell>
          <cell r="AL476" t="str">
            <v/>
          </cell>
          <cell r="AM476" t="str">
            <v/>
          </cell>
          <cell r="AN476">
            <v>0.1</v>
          </cell>
          <cell r="AO476">
            <v>1034.0999999999999</v>
          </cell>
          <cell r="AS476" t="str">
            <v>MARCHE-PIED-RETR-TRANSIT-SANSCATTELA</v>
          </cell>
        </row>
        <row r="477">
          <cell r="N477" t="str">
            <v>0963 180 011</v>
          </cell>
          <cell r="O477" t="str">
            <v>TRIMB06</v>
          </cell>
          <cell r="P477">
            <v>622.87</v>
          </cell>
          <cell r="Q477">
            <v>1</v>
          </cell>
          <cell r="R477">
            <v>35</v>
          </cell>
          <cell r="S477">
            <v>622.87</v>
          </cell>
          <cell r="T477">
            <v>1149</v>
          </cell>
          <cell r="U477">
            <v>35</v>
          </cell>
          <cell r="V477">
            <v>47</v>
          </cell>
          <cell r="W477" t="str">
            <v>TRIMB06</v>
          </cell>
          <cell r="X477" t="e">
            <v>#REF!</v>
          </cell>
          <cell r="Y477">
            <v>1034.0999999999999</v>
          </cell>
          <cell r="Z477">
            <v>1034.0999999999999</v>
          </cell>
          <cell r="AA477">
            <v>0.1</v>
          </cell>
          <cell r="AB477">
            <v>0.1</v>
          </cell>
          <cell r="AC477">
            <v>250</v>
          </cell>
          <cell r="AD477">
            <v>1600</v>
          </cell>
          <cell r="AE477">
            <v>0</v>
          </cell>
          <cell r="AF477" t="str">
            <v>MARCHEPIED</v>
          </cell>
          <cell r="AG477"/>
          <cell r="AI477">
            <v>598.91</v>
          </cell>
          <cell r="AL477" t="str">
            <v/>
          </cell>
          <cell r="AM477" t="str">
            <v/>
          </cell>
          <cell r="AN477">
            <v>0.1</v>
          </cell>
          <cell r="AO477">
            <v>1034.0999999999999</v>
          </cell>
          <cell r="AS477" t="str">
            <v>MARCHE-PIED-RET-SPRINTERDOUB-AVECATT</v>
          </cell>
        </row>
        <row r="478">
          <cell r="N478" t="str">
            <v>0963 180 009</v>
          </cell>
          <cell r="O478" t="str">
            <v>TRIMB05</v>
          </cell>
          <cell r="P478">
            <v>622.87</v>
          </cell>
          <cell r="Q478">
            <v>1</v>
          </cell>
          <cell r="R478">
            <v>35</v>
          </cell>
          <cell r="S478">
            <v>622.87</v>
          </cell>
          <cell r="T478">
            <v>1149</v>
          </cell>
          <cell r="U478">
            <v>35</v>
          </cell>
          <cell r="V478">
            <v>47</v>
          </cell>
          <cell r="W478" t="str">
            <v>TRIMB05</v>
          </cell>
          <cell r="X478" t="e">
            <v>#REF!</v>
          </cell>
          <cell r="Y478">
            <v>1034.0999999999999</v>
          </cell>
          <cell r="Z478">
            <v>1034.0999999999999</v>
          </cell>
          <cell r="AA478">
            <v>0.1</v>
          </cell>
          <cell r="AB478">
            <v>0.1</v>
          </cell>
          <cell r="AC478">
            <v>250</v>
          </cell>
          <cell r="AD478">
            <v>1600</v>
          </cell>
          <cell r="AE478">
            <v>0</v>
          </cell>
          <cell r="AF478" t="str">
            <v>MARCHEPIED</v>
          </cell>
          <cell r="AG478"/>
          <cell r="AI478">
            <v>598.91</v>
          </cell>
          <cell r="AL478" t="str">
            <v/>
          </cell>
          <cell r="AM478" t="str">
            <v/>
          </cell>
          <cell r="AN478">
            <v>0.1</v>
          </cell>
          <cell r="AO478">
            <v>1034.0999999999999</v>
          </cell>
          <cell r="AS478" t="str">
            <v>MARCHE-PIED-RET-SPRINTERDOUB-SANSATT</v>
          </cell>
        </row>
        <row r="479">
          <cell r="N479" t="str">
            <v>0963 180 003</v>
          </cell>
          <cell r="O479" t="str">
            <v>TRIMB02</v>
          </cell>
          <cell r="P479">
            <v>622.87</v>
          </cell>
          <cell r="Q479">
            <v>1</v>
          </cell>
          <cell r="R479">
            <v>35</v>
          </cell>
          <cell r="S479">
            <v>622.87</v>
          </cell>
          <cell r="T479">
            <v>1149</v>
          </cell>
          <cell r="U479">
            <v>35</v>
          </cell>
          <cell r="V479">
            <v>47</v>
          </cell>
          <cell r="W479" t="str">
            <v>TRIMB02</v>
          </cell>
          <cell r="X479" t="e">
            <v>#REF!</v>
          </cell>
          <cell r="Y479">
            <v>1034.0999999999999</v>
          </cell>
          <cell r="Z479">
            <v>1034.0999999999999</v>
          </cell>
          <cell r="AA479">
            <v>0.1</v>
          </cell>
          <cell r="AB479">
            <v>0.1</v>
          </cell>
          <cell r="AC479">
            <v>250</v>
          </cell>
          <cell r="AD479">
            <v>1600</v>
          </cell>
          <cell r="AE479">
            <v>0</v>
          </cell>
          <cell r="AF479" t="str">
            <v>MARCHEPIED</v>
          </cell>
          <cell r="AG479"/>
          <cell r="AI479">
            <v>598.91</v>
          </cell>
          <cell r="AL479" t="str">
            <v/>
          </cell>
          <cell r="AM479" t="str">
            <v/>
          </cell>
          <cell r="AN479">
            <v>0.1</v>
          </cell>
          <cell r="AO479">
            <v>1034.0999999999999</v>
          </cell>
          <cell r="AS479" t="str">
            <v>MARCHE-PIED-RET-SPRINTERL1-AVECCATTE</v>
          </cell>
        </row>
        <row r="480">
          <cell r="N480" t="str">
            <v>0963 180 001</v>
          </cell>
          <cell r="O480" t="str">
            <v>TRIMB01</v>
          </cell>
          <cell r="P480">
            <v>622.87</v>
          </cell>
          <cell r="Q480">
            <v>1</v>
          </cell>
          <cell r="R480">
            <v>35</v>
          </cell>
          <cell r="S480">
            <v>622.87</v>
          </cell>
          <cell r="T480">
            <v>1149</v>
          </cell>
          <cell r="U480">
            <v>35</v>
          </cell>
          <cell r="V480">
            <v>47</v>
          </cell>
          <cell r="W480" t="str">
            <v>TRIMB01</v>
          </cell>
          <cell r="X480" t="e">
            <v>#REF!</v>
          </cell>
          <cell r="Y480">
            <v>1034.0999999999999</v>
          </cell>
          <cell r="Z480">
            <v>1034.0999999999999</v>
          </cell>
          <cell r="AA480">
            <v>0.1</v>
          </cell>
          <cell r="AB480">
            <v>0.1</v>
          </cell>
          <cell r="AC480">
            <v>250</v>
          </cell>
          <cell r="AD480">
            <v>1600</v>
          </cell>
          <cell r="AE480">
            <v>0</v>
          </cell>
          <cell r="AF480" t="str">
            <v>MARCHEPIED</v>
          </cell>
          <cell r="AG480"/>
          <cell r="AI480">
            <v>598.91</v>
          </cell>
          <cell r="AL480" t="str">
            <v/>
          </cell>
          <cell r="AM480" t="str">
            <v/>
          </cell>
          <cell r="AN480">
            <v>0.1</v>
          </cell>
          <cell r="AO480">
            <v>1034.0999999999999</v>
          </cell>
          <cell r="AS480" t="str">
            <v>MARCHE-PIED-RET-SPRINTERL1-SANSCATTE</v>
          </cell>
        </row>
        <row r="481">
          <cell r="N481" t="str">
            <v>0963 180 007</v>
          </cell>
          <cell r="O481" t="str">
            <v>TRIMB04</v>
          </cell>
          <cell r="P481">
            <v>622.87</v>
          </cell>
          <cell r="Q481">
            <v>1</v>
          </cell>
          <cell r="R481">
            <v>35</v>
          </cell>
          <cell r="S481">
            <v>622.87</v>
          </cell>
          <cell r="T481">
            <v>1149</v>
          </cell>
          <cell r="U481">
            <v>35</v>
          </cell>
          <cell r="V481">
            <v>47</v>
          </cell>
          <cell r="W481" t="str">
            <v>TRIMB04</v>
          </cell>
          <cell r="X481" t="e">
            <v>#REF!</v>
          </cell>
          <cell r="Y481">
            <v>1034.0999999999999</v>
          </cell>
          <cell r="Z481">
            <v>804.3</v>
          </cell>
          <cell r="AA481">
            <v>0.1</v>
          </cell>
          <cell r="AB481">
            <v>0.3</v>
          </cell>
          <cell r="AC481">
            <v>250</v>
          </cell>
          <cell r="AD481">
            <v>1600</v>
          </cell>
          <cell r="AE481">
            <v>0</v>
          </cell>
          <cell r="AF481" t="str">
            <v>MARCHEPIED</v>
          </cell>
          <cell r="AG481"/>
          <cell r="AI481">
            <v>598.91</v>
          </cell>
          <cell r="AL481" t="str">
            <v/>
          </cell>
          <cell r="AM481" t="str">
            <v/>
          </cell>
          <cell r="AN481">
            <v>0.3</v>
          </cell>
          <cell r="AO481">
            <v>804.3</v>
          </cell>
          <cell r="AS481" t="str">
            <v>MARCHE-PIED-RET-SPRINTERL2L3-AVECATT</v>
          </cell>
        </row>
        <row r="482">
          <cell r="N482" t="str">
            <v>0963 180 005</v>
          </cell>
          <cell r="O482" t="str">
            <v>TRIMB03</v>
          </cell>
          <cell r="P482">
            <v>622.87</v>
          </cell>
          <cell r="Q482">
            <v>1</v>
          </cell>
          <cell r="R482">
            <v>35</v>
          </cell>
          <cell r="S482">
            <v>622.87</v>
          </cell>
          <cell r="T482">
            <v>1149</v>
          </cell>
          <cell r="U482">
            <v>35</v>
          </cell>
          <cell r="V482">
            <v>47</v>
          </cell>
          <cell r="W482" t="str">
            <v>TRIMB03</v>
          </cell>
          <cell r="X482" t="e">
            <v>#REF!</v>
          </cell>
          <cell r="Y482">
            <v>1034.0999999999999</v>
          </cell>
          <cell r="Z482">
            <v>804.3</v>
          </cell>
          <cell r="AA482">
            <v>0.1</v>
          </cell>
          <cell r="AB482">
            <v>0.3</v>
          </cell>
          <cell r="AC482">
            <v>250</v>
          </cell>
          <cell r="AD482">
            <v>1600</v>
          </cell>
          <cell r="AE482">
            <v>0</v>
          </cell>
          <cell r="AF482" t="str">
            <v>MARCHEPIED</v>
          </cell>
          <cell r="AG482"/>
          <cell r="AI482">
            <v>598.91</v>
          </cell>
          <cell r="AL482" t="str">
            <v/>
          </cell>
          <cell r="AM482" t="str">
            <v/>
          </cell>
          <cell r="AN482">
            <v>0.3</v>
          </cell>
          <cell r="AO482">
            <v>804.3</v>
          </cell>
          <cell r="AS482" t="str">
            <v>MARCHE-PIED-RET-SPRINTERL2L3-SANSATT</v>
          </cell>
        </row>
        <row r="483">
          <cell r="N483" t="str">
            <v>0963 511 101</v>
          </cell>
          <cell r="O483" t="str">
            <v>MUNI1</v>
          </cell>
          <cell r="P483">
            <v>160.16</v>
          </cell>
          <cell r="Q483">
            <v>1</v>
          </cell>
          <cell r="R483">
            <v>27</v>
          </cell>
          <cell r="S483">
            <v>160.16</v>
          </cell>
          <cell r="T483">
            <v>409</v>
          </cell>
          <cell r="U483">
            <v>60</v>
          </cell>
          <cell r="V483">
            <v>80</v>
          </cell>
          <cell r="W483" t="str">
            <v>MUNI1</v>
          </cell>
          <cell r="X483" t="e">
            <v>#REF!</v>
          </cell>
          <cell r="Y483">
            <v>286.3</v>
          </cell>
          <cell r="Z483">
            <v>286.3</v>
          </cell>
          <cell r="AA483">
            <v>0.3</v>
          </cell>
          <cell r="AB483">
            <v>0.3</v>
          </cell>
          <cell r="AC483">
            <v>382</v>
          </cell>
          <cell r="AD483">
            <v>1112</v>
          </cell>
          <cell r="AE483">
            <v>980</v>
          </cell>
          <cell r="AF483" t="str">
            <v>PREMONTES</v>
          </cell>
          <cell r="AG483"/>
          <cell r="AI483">
            <v>154</v>
          </cell>
          <cell r="AL483">
            <v>0</v>
          </cell>
          <cell r="AM483">
            <v>312</v>
          </cell>
          <cell r="AN483">
            <v>0.3</v>
          </cell>
          <cell r="AO483">
            <v>286.3</v>
          </cell>
          <cell r="AS483" t="str">
            <v>MODULE ACCES 1 LD</v>
          </cell>
        </row>
        <row r="484">
          <cell r="N484" t="str">
            <v>0963 511 103</v>
          </cell>
          <cell r="O484" t="str">
            <v>MUNI3</v>
          </cell>
          <cell r="P484">
            <v>191.36</v>
          </cell>
          <cell r="Q484">
            <v>1</v>
          </cell>
          <cell r="R484">
            <v>37</v>
          </cell>
          <cell r="S484">
            <v>191.36</v>
          </cell>
          <cell r="T484">
            <v>509</v>
          </cell>
          <cell r="U484">
            <v>60</v>
          </cell>
          <cell r="V484">
            <v>80</v>
          </cell>
          <cell r="W484" t="str">
            <v>MUNI3</v>
          </cell>
          <cell r="X484" t="e">
            <v>#REF!</v>
          </cell>
          <cell r="Y484">
            <v>356.3</v>
          </cell>
          <cell r="Z484">
            <v>356.3</v>
          </cell>
          <cell r="AA484">
            <v>0.3</v>
          </cell>
          <cell r="AB484">
            <v>0.3</v>
          </cell>
          <cell r="AC484">
            <v>382</v>
          </cell>
          <cell r="AD484">
            <v>1112</v>
          </cell>
          <cell r="AE484">
            <v>1160</v>
          </cell>
          <cell r="AF484" t="str">
            <v>PREMONTES</v>
          </cell>
          <cell r="AG484"/>
          <cell r="AI484">
            <v>184</v>
          </cell>
          <cell r="AL484">
            <v>0</v>
          </cell>
          <cell r="AM484">
            <v>392</v>
          </cell>
          <cell r="AN484">
            <v>0.3</v>
          </cell>
          <cell r="AO484">
            <v>356.3</v>
          </cell>
          <cell r="AS484" t="str">
            <v>MODULE ACCESS 3 LD</v>
          </cell>
        </row>
        <row r="485">
          <cell r="N485" t="str">
            <v>0963 60  802</v>
          </cell>
          <cell r="O485" t="e">
            <v>#N/A</v>
          </cell>
          <cell r="P485">
            <v>199.68</v>
          </cell>
          <cell r="Q485">
            <v>1</v>
          </cell>
          <cell r="R485">
            <v>24</v>
          </cell>
          <cell r="S485">
            <v>199.68</v>
          </cell>
          <cell r="T485">
            <v>499</v>
          </cell>
          <cell r="U485">
            <v>60</v>
          </cell>
          <cell r="V485">
            <v>80</v>
          </cell>
          <cell r="W485" t="str">
            <v>MBFG02</v>
          </cell>
          <cell r="X485" t="e">
            <v>#REF!</v>
          </cell>
          <cell r="Y485">
            <v>349.3</v>
          </cell>
          <cell r="Z485">
            <v>349.3</v>
          </cell>
          <cell r="AA485">
            <v>0.3</v>
          </cell>
          <cell r="AB485">
            <v>0.3</v>
          </cell>
          <cell r="AC485">
            <v>330</v>
          </cell>
          <cell r="AD485">
            <v>834</v>
          </cell>
          <cell r="AE485">
            <v>990</v>
          </cell>
          <cell r="AF485" t="str">
            <v>PREMONTES</v>
          </cell>
          <cell r="AG485"/>
          <cell r="AI485">
            <v>192</v>
          </cell>
          <cell r="AL485">
            <v>0</v>
          </cell>
          <cell r="AM485">
            <v>384</v>
          </cell>
          <cell r="AN485">
            <v>0.3</v>
          </cell>
          <cell r="AO485">
            <v>349.3</v>
          </cell>
          <cell r="AS485" t="str">
            <v>Module MBFG02</v>
          </cell>
        </row>
        <row r="486">
          <cell r="N486" t="str">
            <v>0963 60  803</v>
          </cell>
          <cell r="O486" t="e">
            <v>#N/A</v>
          </cell>
          <cell r="P486">
            <v>421.2</v>
          </cell>
          <cell r="Q486">
            <v>1</v>
          </cell>
          <cell r="R486">
            <v>47.5</v>
          </cell>
          <cell r="S486">
            <v>421.2</v>
          </cell>
          <cell r="T486">
            <v>1029</v>
          </cell>
          <cell r="U486">
            <v>60</v>
          </cell>
          <cell r="V486">
            <v>80</v>
          </cell>
          <cell r="W486" t="str">
            <v>MBFG03</v>
          </cell>
          <cell r="X486" t="e">
            <v>#REF!</v>
          </cell>
          <cell r="Y486">
            <v>720.3</v>
          </cell>
          <cell r="Z486">
            <v>720.3</v>
          </cell>
          <cell r="AA486">
            <v>0.3</v>
          </cell>
          <cell r="AB486">
            <v>0.3</v>
          </cell>
          <cell r="AC486">
            <v>380</v>
          </cell>
          <cell r="AD486">
            <v>1112</v>
          </cell>
          <cell r="AE486">
            <v>990</v>
          </cell>
          <cell r="AF486" t="str">
            <v>PREMONTES</v>
          </cell>
          <cell r="AG486"/>
          <cell r="AI486">
            <v>405</v>
          </cell>
          <cell r="AL486">
            <v>0</v>
          </cell>
          <cell r="AM486">
            <v>792</v>
          </cell>
          <cell r="AN486">
            <v>0.3</v>
          </cell>
          <cell r="AO486">
            <v>720.3</v>
          </cell>
          <cell r="AS486" t="str">
            <v>Module MBFG03</v>
          </cell>
        </row>
        <row r="487">
          <cell r="N487" t="str">
            <v>0963 60  804</v>
          </cell>
          <cell r="O487" t="e">
            <v>#N/A</v>
          </cell>
          <cell r="P487">
            <v>224.64</v>
          </cell>
          <cell r="Q487">
            <v>1</v>
          </cell>
          <cell r="R487">
            <v>33.5</v>
          </cell>
          <cell r="S487">
            <v>224.64</v>
          </cell>
          <cell r="T487">
            <v>579</v>
          </cell>
          <cell r="U487">
            <v>60</v>
          </cell>
          <cell r="V487">
            <v>80</v>
          </cell>
          <cell r="W487" t="str">
            <v>MBFG04</v>
          </cell>
          <cell r="X487" t="e">
            <v>#REF!</v>
          </cell>
          <cell r="Y487">
            <v>405.3</v>
          </cell>
          <cell r="Z487">
            <v>405.3</v>
          </cell>
          <cell r="AA487">
            <v>0.3</v>
          </cell>
          <cell r="AB487">
            <v>0.3</v>
          </cell>
          <cell r="AC487">
            <v>382</v>
          </cell>
          <cell r="AD487">
            <v>1112</v>
          </cell>
          <cell r="AE487">
            <v>950</v>
          </cell>
          <cell r="AF487" t="str">
            <v>PREMONTES</v>
          </cell>
          <cell r="AG487"/>
          <cell r="AI487">
            <v>216</v>
          </cell>
          <cell r="AL487">
            <v>0</v>
          </cell>
          <cell r="AM487">
            <v>440</v>
          </cell>
          <cell r="AN487">
            <v>0.3</v>
          </cell>
          <cell r="AO487">
            <v>405.3</v>
          </cell>
          <cell r="AS487" t="str">
            <v>Module MBFG04</v>
          </cell>
        </row>
        <row r="488">
          <cell r="N488" t="str">
            <v>0963 60  805</v>
          </cell>
          <cell r="O488" t="e">
            <v>#N/A</v>
          </cell>
          <cell r="P488">
            <v>221.52</v>
          </cell>
          <cell r="Q488">
            <v>1</v>
          </cell>
          <cell r="R488">
            <v>25</v>
          </cell>
          <cell r="S488">
            <v>221.52</v>
          </cell>
          <cell r="T488">
            <v>569</v>
          </cell>
          <cell r="U488">
            <v>60</v>
          </cell>
          <cell r="V488">
            <v>80</v>
          </cell>
          <cell r="W488" t="str">
            <v>MBFG05</v>
          </cell>
          <cell r="X488" t="e">
            <v>#REF!</v>
          </cell>
          <cell r="Y488">
            <v>398.3</v>
          </cell>
          <cell r="Z488">
            <v>398.3</v>
          </cell>
          <cell r="AA488">
            <v>0.3</v>
          </cell>
          <cell r="AB488">
            <v>0.3</v>
          </cell>
          <cell r="AC488">
            <v>382</v>
          </cell>
          <cell r="AD488">
            <v>834</v>
          </cell>
          <cell r="AE488">
            <v>950</v>
          </cell>
          <cell r="AF488" t="str">
            <v>PREMONTES</v>
          </cell>
          <cell r="AG488"/>
          <cell r="AI488">
            <v>213</v>
          </cell>
          <cell r="AL488">
            <v>0</v>
          </cell>
          <cell r="AM488">
            <v>432</v>
          </cell>
          <cell r="AN488">
            <v>0.3</v>
          </cell>
          <cell r="AO488">
            <v>398.3</v>
          </cell>
          <cell r="AS488" t="str">
            <v>Module MBFG05</v>
          </cell>
        </row>
        <row r="489">
          <cell r="N489" t="str">
            <v>0963 60  806</v>
          </cell>
          <cell r="O489" t="e">
            <v>#N/A</v>
          </cell>
          <cell r="P489">
            <v>234</v>
          </cell>
          <cell r="Q489">
            <v>1</v>
          </cell>
          <cell r="R489">
            <v>39.5</v>
          </cell>
          <cell r="S489">
            <v>234</v>
          </cell>
          <cell r="T489">
            <v>599</v>
          </cell>
          <cell r="U489">
            <v>60</v>
          </cell>
          <cell r="V489">
            <v>80</v>
          </cell>
          <cell r="W489" t="str">
            <v>MBFG06</v>
          </cell>
          <cell r="X489" t="e">
            <v>#REF!</v>
          </cell>
          <cell r="Y489">
            <v>419.3</v>
          </cell>
          <cell r="Z489">
            <v>419.3</v>
          </cell>
          <cell r="AA489">
            <v>0.3</v>
          </cell>
          <cell r="AB489">
            <v>0.3</v>
          </cell>
          <cell r="AC489">
            <v>382</v>
          </cell>
          <cell r="AD489">
            <v>1112</v>
          </cell>
          <cell r="AE489">
            <v>1080</v>
          </cell>
          <cell r="AF489" t="str">
            <v>PREMONTES</v>
          </cell>
          <cell r="AG489"/>
          <cell r="AI489">
            <v>225</v>
          </cell>
          <cell r="AL489">
            <v>0</v>
          </cell>
          <cell r="AM489">
            <v>456</v>
          </cell>
          <cell r="AN489">
            <v>0.3</v>
          </cell>
          <cell r="AO489">
            <v>419.3</v>
          </cell>
          <cell r="AS489" t="str">
            <v>Module MBFG06</v>
          </cell>
        </row>
        <row r="490">
          <cell r="N490" t="str">
            <v>0963 60  807</v>
          </cell>
          <cell r="O490" t="e">
            <v>#N/A</v>
          </cell>
          <cell r="P490">
            <v>225.68</v>
          </cell>
          <cell r="Q490">
            <v>1</v>
          </cell>
          <cell r="R490">
            <v>30.5</v>
          </cell>
          <cell r="S490">
            <v>225.68</v>
          </cell>
          <cell r="T490">
            <v>559</v>
          </cell>
          <cell r="U490">
            <v>60</v>
          </cell>
          <cell r="V490">
            <v>80</v>
          </cell>
          <cell r="W490" t="str">
            <v>MBFG07</v>
          </cell>
          <cell r="X490" t="e">
            <v>#REF!</v>
          </cell>
          <cell r="Y490">
            <v>391.3</v>
          </cell>
          <cell r="Z490">
            <v>391.3</v>
          </cell>
          <cell r="AA490">
            <v>0.3</v>
          </cell>
          <cell r="AB490">
            <v>0.3</v>
          </cell>
          <cell r="AC490">
            <v>382</v>
          </cell>
          <cell r="AD490">
            <v>834</v>
          </cell>
          <cell r="AE490">
            <v>1080</v>
          </cell>
          <cell r="AF490" t="str">
            <v>PREMONTES</v>
          </cell>
          <cell r="AG490"/>
          <cell r="AI490">
            <v>217</v>
          </cell>
          <cell r="AL490">
            <v>0</v>
          </cell>
          <cell r="AM490">
            <v>424</v>
          </cell>
          <cell r="AN490">
            <v>0.3</v>
          </cell>
          <cell r="AO490">
            <v>391.3</v>
          </cell>
          <cell r="AS490" t="str">
            <v>Module MBFG07</v>
          </cell>
        </row>
        <row r="491">
          <cell r="N491" t="str">
            <v>0963 60  808</v>
          </cell>
          <cell r="O491" t="e">
            <v>#N/A</v>
          </cell>
          <cell r="P491">
            <v>253.76</v>
          </cell>
          <cell r="Q491">
            <v>1</v>
          </cell>
          <cell r="R491">
            <v>42</v>
          </cell>
          <cell r="S491">
            <v>253.76</v>
          </cell>
          <cell r="T491">
            <v>649</v>
          </cell>
          <cell r="U491">
            <v>60</v>
          </cell>
          <cell r="V491">
            <v>80</v>
          </cell>
          <cell r="W491" t="str">
            <v>MBFG08</v>
          </cell>
          <cell r="X491" t="e">
            <v>#REF!</v>
          </cell>
          <cell r="Y491">
            <v>454.3</v>
          </cell>
          <cell r="Z491">
            <v>454.3</v>
          </cell>
          <cell r="AA491">
            <v>0.3</v>
          </cell>
          <cell r="AB491">
            <v>0.3</v>
          </cell>
          <cell r="AC491">
            <v>382</v>
          </cell>
          <cell r="AD491">
            <v>1112</v>
          </cell>
          <cell r="AE491">
            <v>1120</v>
          </cell>
          <cell r="AF491" t="str">
            <v>PREMONTES</v>
          </cell>
          <cell r="AG491"/>
          <cell r="AI491">
            <v>244</v>
          </cell>
          <cell r="AL491">
            <v>0</v>
          </cell>
          <cell r="AM491">
            <v>496</v>
          </cell>
          <cell r="AN491">
            <v>0.3</v>
          </cell>
          <cell r="AO491">
            <v>454.3</v>
          </cell>
          <cell r="AS491" t="str">
            <v>Module MBFG08</v>
          </cell>
        </row>
        <row r="492">
          <cell r="N492" t="str">
            <v>0963 60  809</v>
          </cell>
          <cell r="O492" t="e">
            <v>#N/A</v>
          </cell>
          <cell r="P492">
            <v>252.72</v>
          </cell>
          <cell r="Q492">
            <v>1</v>
          </cell>
          <cell r="R492">
            <v>32</v>
          </cell>
          <cell r="S492">
            <v>252.72</v>
          </cell>
          <cell r="T492">
            <v>619</v>
          </cell>
          <cell r="U492">
            <v>60</v>
          </cell>
          <cell r="V492">
            <v>80</v>
          </cell>
          <cell r="W492" t="str">
            <v>MBFG09</v>
          </cell>
          <cell r="X492" t="e">
            <v>#REF!</v>
          </cell>
          <cell r="Y492">
            <v>433.3</v>
          </cell>
          <cell r="Z492">
            <v>433.3</v>
          </cell>
          <cell r="AA492">
            <v>0.3</v>
          </cell>
          <cell r="AB492">
            <v>0.3</v>
          </cell>
          <cell r="AC492">
            <v>382</v>
          </cell>
          <cell r="AD492">
            <v>834</v>
          </cell>
          <cell r="AE492">
            <v>1120</v>
          </cell>
          <cell r="AF492" t="str">
            <v>PREMONTES</v>
          </cell>
          <cell r="AG492"/>
          <cell r="AI492">
            <v>243</v>
          </cell>
          <cell r="AL492">
            <v>0</v>
          </cell>
          <cell r="AM492">
            <v>464</v>
          </cell>
          <cell r="AN492">
            <v>0.3</v>
          </cell>
          <cell r="AO492">
            <v>433.3</v>
          </cell>
          <cell r="AS492" t="str">
            <v>Module MBFG09</v>
          </cell>
        </row>
        <row r="493">
          <cell r="N493" t="str">
            <v>0963 60  810</v>
          </cell>
          <cell r="O493" t="e">
            <v>#N/A</v>
          </cell>
          <cell r="P493">
            <v>248.56</v>
          </cell>
          <cell r="Q493">
            <v>1</v>
          </cell>
          <cell r="R493">
            <v>42.5</v>
          </cell>
          <cell r="S493">
            <v>248.56</v>
          </cell>
          <cell r="T493">
            <v>639</v>
          </cell>
          <cell r="U493">
            <v>60</v>
          </cell>
          <cell r="V493">
            <v>80</v>
          </cell>
          <cell r="W493" t="str">
            <v>MBFG10</v>
          </cell>
          <cell r="X493" t="e">
            <v>#REF!</v>
          </cell>
          <cell r="Y493">
            <v>447.3</v>
          </cell>
          <cell r="Z493">
            <v>447.3</v>
          </cell>
          <cell r="AA493">
            <v>0.3</v>
          </cell>
          <cell r="AB493">
            <v>0.3</v>
          </cell>
          <cell r="AC493">
            <v>382</v>
          </cell>
          <cell r="AD493">
            <v>1112</v>
          </cell>
          <cell r="AE493">
            <v>1160</v>
          </cell>
          <cell r="AF493" t="str">
            <v>PREMONTES</v>
          </cell>
          <cell r="AG493"/>
          <cell r="AI493">
            <v>239</v>
          </cell>
          <cell r="AL493">
            <v>0</v>
          </cell>
          <cell r="AM493">
            <v>488</v>
          </cell>
          <cell r="AN493">
            <v>0.3</v>
          </cell>
          <cell r="AO493">
            <v>447.3</v>
          </cell>
          <cell r="AS493" t="str">
            <v>Module MBFG10</v>
          </cell>
        </row>
        <row r="494">
          <cell r="N494" t="str">
            <v>0963 60  812</v>
          </cell>
          <cell r="O494" t="e">
            <v>#N/A</v>
          </cell>
          <cell r="P494">
            <v>289.12</v>
          </cell>
          <cell r="Q494">
            <v>1</v>
          </cell>
          <cell r="R494">
            <v>51</v>
          </cell>
          <cell r="S494">
            <v>289.12</v>
          </cell>
          <cell r="T494">
            <v>729</v>
          </cell>
          <cell r="U494">
            <v>60</v>
          </cell>
          <cell r="V494">
            <v>80</v>
          </cell>
          <cell r="W494" t="str">
            <v>MBFG12</v>
          </cell>
          <cell r="X494" t="e">
            <v>#REF!</v>
          </cell>
          <cell r="Y494">
            <v>510.3</v>
          </cell>
          <cell r="Z494">
            <v>510.3</v>
          </cell>
          <cell r="AA494">
            <v>0.3</v>
          </cell>
          <cell r="AB494">
            <v>0.3</v>
          </cell>
          <cell r="AC494">
            <v>382</v>
          </cell>
          <cell r="AD494">
            <v>1112</v>
          </cell>
          <cell r="AE494">
            <v>1510</v>
          </cell>
          <cell r="AF494" t="str">
            <v>PREMONTES</v>
          </cell>
          <cell r="AG494"/>
          <cell r="AI494">
            <v>278</v>
          </cell>
          <cell r="AL494">
            <v>0</v>
          </cell>
          <cell r="AM494">
            <v>560</v>
          </cell>
          <cell r="AN494">
            <v>0.3</v>
          </cell>
          <cell r="AO494">
            <v>510.3</v>
          </cell>
          <cell r="AS494" t="str">
            <v>Module MBFG12</v>
          </cell>
        </row>
        <row r="495">
          <cell r="N495" t="str">
            <v>0963 60  813</v>
          </cell>
          <cell r="O495" t="e">
            <v>#N/A</v>
          </cell>
          <cell r="P495">
            <v>295.36</v>
          </cell>
          <cell r="Q495">
            <v>1</v>
          </cell>
          <cell r="R495">
            <v>52</v>
          </cell>
          <cell r="S495">
            <v>295.36</v>
          </cell>
          <cell r="T495">
            <v>759</v>
          </cell>
          <cell r="U495">
            <v>60</v>
          </cell>
          <cell r="V495">
            <v>80</v>
          </cell>
          <cell r="W495" t="str">
            <v>MBFG13</v>
          </cell>
          <cell r="X495" t="e">
            <v>#REF!</v>
          </cell>
          <cell r="Y495">
            <v>531.29999999999995</v>
          </cell>
          <cell r="Z495">
            <v>531.29999999999995</v>
          </cell>
          <cell r="AA495">
            <v>0.3</v>
          </cell>
          <cell r="AB495">
            <v>0.3</v>
          </cell>
          <cell r="AC495">
            <v>382</v>
          </cell>
          <cell r="AD495">
            <v>1112</v>
          </cell>
          <cell r="AE495">
            <v>1350</v>
          </cell>
          <cell r="AF495" t="str">
            <v>PREMONTES</v>
          </cell>
          <cell r="AG495"/>
          <cell r="AI495">
            <v>284</v>
          </cell>
          <cell r="AL495">
            <v>0</v>
          </cell>
          <cell r="AM495">
            <v>584</v>
          </cell>
          <cell r="AN495">
            <v>0.3</v>
          </cell>
          <cell r="AO495">
            <v>531.29999999999995</v>
          </cell>
          <cell r="AS495" t="str">
            <v>Module MBFG13</v>
          </cell>
        </row>
        <row r="496">
          <cell r="N496" t="str">
            <v>0963 60  814</v>
          </cell>
          <cell r="O496" t="e">
            <v>#N/A</v>
          </cell>
          <cell r="P496">
            <v>287.04000000000002</v>
          </cell>
          <cell r="Q496">
            <v>1</v>
          </cell>
          <cell r="R496">
            <v>50</v>
          </cell>
          <cell r="S496">
            <v>287.04000000000002</v>
          </cell>
          <cell r="T496">
            <v>739</v>
          </cell>
          <cell r="U496">
            <v>60</v>
          </cell>
          <cell r="V496">
            <v>80</v>
          </cell>
          <cell r="W496" t="str">
            <v>MBFG14</v>
          </cell>
          <cell r="X496" t="e">
            <v>#REF!</v>
          </cell>
          <cell r="Y496">
            <v>517.29999999999995</v>
          </cell>
          <cell r="Z496">
            <v>517.29999999999995</v>
          </cell>
          <cell r="AA496">
            <v>0.3</v>
          </cell>
          <cell r="AB496">
            <v>0.3</v>
          </cell>
          <cell r="AC496">
            <v>382</v>
          </cell>
          <cell r="AD496">
            <v>1112</v>
          </cell>
          <cell r="AE496">
            <v>1350</v>
          </cell>
          <cell r="AF496" t="str">
            <v>PREMONTES</v>
          </cell>
          <cell r="AG496"/>
          <cell r="AI496">
            <v>276</v>
          </cell>
          <cell r="AL496">
            <v>0</v>
          </cell>
          <cell r="AM496">
            <v>568</v>
          </cell>
          <cell r="AN496">
            <v>0.3</v>
          </cell>
          <cell r="AO496">
            <v>517.29999999999995</v>
          </cell>
          <cell r="AS496" t="str">
            <v>Module MBFG14</v>
          </cell>
        </row>
        <row r="497">
          <cell r="N497" t="str">
            <v>0963 60  815</v>
          </cell>
          <cell r="O497" t="e">
            <v>#N/A</v>
          </cell>
          <cell r="P497">
            <v>276.64</v>
          </cell>
          <cell r="Q497">
            <v>1</v>
          </cell>
          <cell r="R497">
            <v>39</v>
          </cell>
          <cell r="S497">
            <v>276.64</v>
          </cell>
          <cell r="T497">
            <v>709</v>
          </cell>
          <cell r="U497">
            <v>60</v>
          </cell>
          <cell r="V497">
            <v>80</v>
          </cell>
          <cell r="W497" t="str">
            <v>MBFG15</v>
          </cell>
          <cell r="X497" t="e">
            <v>#REF!</v>
          </cell>
          <cell r="Y497">
            <v>496.3</v>
          </cell>
          <cell r="Z497">
            <v>496.3</v>
          </cell>
          <cell r="AA497">
            <v>0.3</v>
          </cell>
          <cell r="AB497">
            <v>0.3</v>
          </cell>
          <cell r="AC497">
            <v>382</v>
          </cell>
          <cell r="AD497">
            <v>1112</v>
          </cell>
          <cell r="AE497">
            <v>1030</v>
          </cell>
          <cell r="AF497" t="str">
            <v>PREMONTES</v>
          </cell>
          <cell r="AG497"/>
          <cell r="AI497">
            <v>266</v>
          </cell>
          <cell r="AL497">
            <v>0</v>
          </cell>
          <cell r="AM497">
            <v>544</v>
          </cell>
          <cell r="AN497">
            <v>0.3</v>
          </cell>
          <cell r="AO497">
            <v>496.3</v>
          </cell>
          <cell r="AS497" t="str">
            <v>Module MBFG15</v>
          </cell>
        </row>
        <row r="498">
          <cell r="N498" t="str">
            <v>0963 60  816</v>
          </cell>
          <cell r="O498" t="e">
            <v>#N/A</v>
          </cell>
          <cell r="P498">
            <v>295.36</v>
          </cell>
          <cell r="Q498">
            <v>1</v>
          </cell>
          <cell r="R498">
            <v>52.5</v>
          </cell>
          <cell r="S498">
            <v>295.36</v>
          </cell>
          <cell r="T498">
            <v>759</v>
          </cell>
          <cell r="U498">
            <v>60</v>
          </cell>
          <cell r="V498">
            <v>80</v>
          </cell>
          <cell r="W498" t="str">
            <v>MBFG16</v>
          </cell>
          <cell r="X498" t="e">
            <v>#REF!</v>
          </cell>
          <cell r="Y498">
            <v>531.29999999999995</v>
          </cell>
          <cell r="Z498">
            <v>531.29999999999995</v>
          </cell>
          <cell r="AA498">
            <v>0.3</v>
          </cell>
          <cell r="AB498">
            <v>0.3</v>
          </cell>
          <cell r="AC498">
            <v>382</v>
          </cell>
          <cell r="AD498">
            <v>1112</v>
          </cell>
          <cell r="AE498">
            <v>1390</v>
          </cell>
          <cell r="AF498" t="str">
            <v>PREMONTES</v>
          </cell>
          <cell r="AG498"/>
          <cell r="AI498">
            <v>284</v>
          </cell>
          <cell r="AL498">
            <v>0</v>
          </cell>
          <cell r="AM498">
            <v>580</v>
          </cell>
          <cell r="AN498">
            <v>0.3</v>
          </cell>
          <cell r="AO498">
            <v>531.29999999999995</v>
          </cell>
          <cell r="AS498" t="str">
            <v>Module MBFG16</v>
          </cell>
        </row>
        <row r="499">
          <cell r="N499" t="str">
            <v>0963 60  817</v>
          </cell>
          <cell r="O499" t="e">
            <v>#N/A</v>
          </cell>
          <cell r="P499">
            <v>292.24</v>
          </cell>
          <cell r="Q499">
            <v>1</v>
          </cell>
          <cell r="R499">
            <v>50</v>
          </cell>
          <cell r="S499">
            <v>292.24</v>
          </cell>
          <cell r="T499">
            <v>749</v>
          </cell>
          <cell r="U499">
            <v>60</v>
          </cell>
          <cell r="V499">
            <v>80</v>
          </cell>
          <cell r="W499" t="str">
            <v>MBFG17</v>
          </cell>
          <cell r="X499" t="e">
            <v>#REF!</v>
          </cell>
          <cell r="Y499">
            <v>524.29999999999995</v>
          </cell>
          <cell r="Z499">
            <v>524.29999999999995</v>
          </cell>
          <cell r="AA499">
            <v>0.3</v>
          </cell>
          <cell r="AB499">
            <v>0.3</v>
          </cell>
          <cell r="AC499">
            <v>382</v>
          </cell>
          <cell r="AD499">
            <v>1112</v>
          </cell>
          <cell r="AE499">
            <v>1390</v>
          </cell>
          <cell r="AF499" t="str">
            <v>PREMONTES</v>
          </cell>
          <cell r="AG499"/>
          <cell r="AI499">
            <v>281</v>
          </cell>
          <cell r="AL499">
            <v>0</v>
          </cell>
          <cell r="AM499">
            <v>572</v>
          </cell>
          <cell r="AN499">
            <v>0.3</v>
          </cell>
          <cell r="AO499">
            <v>524.29999999999995</v>
          </cell>
          <cell r="AS499" t="str">
            <v>Module MBFG17</v>
          </cell>
        </row>
        <row r="500">
          <cell r="N500" t="str">
            <v>0963 60  818</v>
          </cell>
          <cell r="O500" t="e">
            <v>#N/A</v>
          </cell>
          <cell r="P500">
            <v>210.08</v>
          </cell>
          <cell r="Q500">
            <v>1</v>
          </cell>
          <cell r="R500">
            <v>32.5</v>
          </cell>
          <cell r="S500">
            <v>210.08</v>
          </cell>
          <cell r="T500">
            <v>499</v>
          </cell>
          <cell r="U500">
            <v>60</v>
          </cell>
          <cell r="V500">
            <v>80</v>
          </cell>
          <cell r="W500" t="str">
            <v>MBFG18</v>
          </cell>
          <cell r="X500" t="e">
            <v>#REF!</v>
          </cell>
          <cell r="Y500">
            <v>349.3</v>
          </cell>
          <cell r="Z500">
            <v>349.3</v>
          </cell>
          <cell r="AA500">
            <v>0.3</v>
          </cell>
          <cell r="AB500">
            <v>0.3</v>
          </cell>
          <cell r="AC500">
            <v>382</v>
          </cell>
          <cell r="AD500">
            <v>1112</v>
          </cell>
          <cell r="AE500">
            <v>930</v>
          </cell>
          <cell r="AF500" t="str">
            <v>PREMONTES</v>
          </cell>
          <cell r="AG500"/>
          <cell r="AI500">
            <v>202</v>
          </cell>
          <cell r="AL500">
            <v>0</v>
          </cell>
          <cell r="AM500">
            <v>372</v>
          </cell>
          <cell r="AN500">
            <v>0.3</v>
          </cell>
          <cell r="AO500">
            <v>349.3</v>
          </cell>
          <cell r="AS500" t="str">
            <v>Module MBFG18</v>
          </cell>
        </row>
        <row r="501">
          <cell r="N501" t="str">
            <v>0963 60  819</v>
          </cell>
          <cell r="O501" t="e">
            <v>#N/A</v>
          </cell>
          <cell r="P501">
            <v>183.04</v>
          </cell>
          <cell r="Q501">
            <v>1</v>
          </cell>
          <cell r="R501">
            <v>21</v>
          </cell>
          <cell r="S501">
            <v>183.04</v>
          </cell>
          <cell r="T501">
            <v>429</v>
          </cell>
          <cell r="U501">
            <v>60</v>
          </cell>
          <cell r="V501">
            <v>80</v>
          </cell>
          <cell r="W501" t="str">
            <v>MBFG19</v>
          </cell>
          <cell r="X501" t="e">
            <v>#REF!</v>
          </cell>
          <cell r="Y501">
            <v>300.3</v>
          </cell>
          <cell r="Z501">
            <v>300.3</v>
          </cell>
          <cell r="AA501">
            <v>0.3</v>
          </cell>
          <cell r="AB501">
            <v>0.3</v>
          </cell>
          <cell r="AC501">
            <v>382</v>
          </cell>
          <cell r="AD501">
            <v>834</v>
          </cell>
          <cell r="AE501">
            <v>865</v>
          </cell>
          <cell r="AF501" t="str">
            <v>PREMONTES</v>
          </cell>
          <cell r="AG501"/>
          <cell r="AI501">
            <v>176</v>
          </cell>
          <cell r="AL501">
            <v>0</v>
          </cell>
          <cell r="AM501">
            <v>312</v>
          </cell>
          <cell r="AN501">
            <v>0.3</v>
          </cell>
          <cell r="AO501">
            <v>300.3</v>
          </cell>
          <cell r="AS501" t="str">
            <v>Module MBFG19</v>
          </cell>
        </row>
        <row r="502">
          <cell r="N502" t="str">
            <v>0963 60  820</v>
          </cell>
          <cell r="O502" t="e">
            <v>#N/A</v>
          </cell>
          <cell r="P502">
            <v>214.24</v>
          </cell>
          <cell r="Q502">
            <v>1</v>
          </cell>
          <cell r="R502">
            <v>33</v>
          </cell>
          <cell r="S502">
            <v>214.24</v>
          </cell>
          <cell r="T502">
            <v>536</v>
          </cell>
          <cell r="U502">
            <v>60</v>
          </cell>
          <cell r="V502">
            <v>80</v>
          </cell>
          <cell r="W502" t="str">
            <v>MBFG20</v>
          </cell>
          <cell r="X502" t="e">
            <v>#REF!</v>
          </cell>
          <cell r="Y502">
            <v>375.2</v>
          </cell>
          <cell r="Z502">
            <v>375.2</v>
          </cell>
          <cell r="AA502">
            <v>0.3</v>
          </cell>
          <cell r="AB502">
            <v>0.3</v>
          </cell>
          <cell r="AC502">
            <v>382</v>
          </cell>
          <cell r="AD502">
            <v>1112</v>
          </cell>
          <cell r="AE502">
            <v>930</v>
          </cell>
          <cell r="AF502" t="str">
            <v>PREMONTES</v>
          </cell>
          <cell r="AG502"/>
          <cell r="AI502">
            <v>206</v>
          </cell>
          <cell r="AL502">
            <v>0</v>
          </cell>
          <cell r="AM502">
            <v>372</v>
          </cell>
          <cell r="AN502">
            <v>0.3</v>
          </cell>
          <cell r="AO502">
            <v>375.2</v>
          </cell>
          <cell r="AS502" t="str">
            <v>Module MBFG20</v>
          </cell>
        </row>
        <row r="503">
          <cell r="N503" t="str">
            <v>0963 60  801</v>
          </cell>
          <cell r="O503" t="e">
            <v>#N/A</v>
          </cell>
          <cell r="P503">
            <v>210.08</v>
          </cell>
          <cell r="Q503">
            <v>1</v>
          </cell>
          <cell r="R503">
            <v>30</v>
          </cell>
          <cell r="S503">
            <v>210.08</v>
          </cell>
          <cell r="T503">
            <v>529</v>
          </cell>
          <cell r="U503">
            <v>60</v>
          </cell>
          <cell r="V503">
            <v>80</v>
          </cell>
          <cell r="W503" t="str">
            <v>MBFG01</v>
          </cell>
          <cell r="X503" t="e">
            <v>#REF!</v>
          </cell>
          <cell r="Y503">
            <v>370.3</v>
          </cell>
          <cell r="Z503">
            <v>370.3</v>
          </cell>
          <cell r="AA503">
            <v>0.3</v>
          </cell>
          <cell r="AB503">
            <v>0.3</v>
          </cell>
          <cell r="AC503">
            <v>330</v>
          </cell>
          <cell r="AD503">
            <v>1112</v>
          </cell>
          <cell r="AE503">
            <v>990</v>
          </cell>
          <cell r="AF503" t="str">
            <v>PREMONTES</v>
          </cell>
          <cell r="AG503"/>
          <cell r="AI503">
            <v>202</v>
          </cell>
          <cell r="AL503">
            <v>0</v>
          </cell>
          <cell r="AM503">
            <v>400</v>
          </cell>
          <cell r="AN503">
            <v>0.3</v>
          </cell>
          <cell r="AO503">
            <v>370.3</v>
          </cell>
          <cell r="AS503" t="str">
            <v>Module MBFG01</v>
          </cell>
        </row>
        <row r="504">
          <cell r="N504" t="str">
            <v>0963 60  811</v>
          </cell>
          <cell r="O504" t="e">
            <v>#N/A</v>
          </cell>
          <cell r="P504">
            <v>296.39999999999998</v>
          </cell>
          <cell r="Q504">
            <v>1</v>
          </cell>
          <cell r="R504">
            <v>53</v>
          </cell>
          <cell r="S504">
            <v>296.39999999999998</v>
          </cell>
          <cell r="T504">
            <v>749</v>
          </cell>
          <cell r="U504">
            <v>60</v>
          </cell>
          <cell r="V504">
            <v>80</v>
          </cell>
          <cell r="W504" t="str">
            <v>MBFG11</v>
          </cell>
          <cell r="X504" t="e">
            <v>#REF!</v>
          </cell>
          <cell r="Y504">
            <v>524.29999999999995</v>
          </cell>
          <cell r="Z504">
            <v>524.29999999999995</v>
          </cell>
          <cell r="AA504">
            <v>0.3</v>
          </cell>
          <cell r="AB504">
            <v>0.3</v>
          </cell>
          <cell r="AC504">
            <v>382</v>
          </cell>
          <cell r="AD504">
            <v>1112</v>
          </cell>
          <cell r="AE504">
            <v>1510</v>
          </cell>
          <cell r="AF504" t="str">
            <v>PREMONTES</v>
          </cell>
          <cell r="AG504"/>
          <cell r="AI504">
            <v>285</v>
          </cell>
          <cell r="AL504">
            <v>0</v>
          </cell>
          <cell r="AM504">
            <v>576</v>
          </cell>
          <cell r="AN504">
            <v>0.3</v>
          </cell>
          <cell r="AO504">
            <v>524.29999999999995</v>
          </cell>
          <cell r="AS504" t="str">
            <v>Module MBGF11</v>
          </cell>
        </row>
        <row r="505">
          <cell r="N505" t="str">
            <v>0963 544 310</v>
          </cell>
          <cell r="O505" t="str">
            <v>MKNB10</v>
          </cell>
          <cell r="P505">
            <v>191.67</v>
          </cell>
          <cell r="Q505">
            <v>1</v>
          </cell>
          <cell r="R505">
            <v>17</v>
          </cell>
          <cell r="S505">
            <v>191.67</v>
          </cell>
          <cell r="T505">
            <v>619</v>
          </cell>
          <cell r="U505">
            <v>3</v>
          </cell>
          <cell r="V505">
            <v>4</v>
          </cell>
          <cell r="W505" t="str">
            <v>MKNB10</v>
          </cell>
          <cell r="X505" t="e">
            <v>#REF!</v>
          </cell>
          <cell r="Y505">
            <v>433.3</v>
          </cell>
          <cell r="Z505">
            <v>433.3</v>
          </cell>
          <cell r="AA505">
            <v>0.3</v>
          </cell>
          <cell r="AB505">
            <v>0.3</v>
          </cell>
          <cell r="AC505">
            <v>382</v>
          </cell>
          <cell r="AD505">
            <v>834</v>
          </cell>
          <cell r="AE505">
            <v>670</v>
          </cell>
          <cell r="AF505" t="str">
            <v>MEUBLES</v>
          </cell>
          <cell r="AG505"/>
          <cell r="AI505">
            <v>184.3</v>
          </cell>
          <cell r="AL505" t="str">
            <v/>
          </cell>
          <cell r="AM505" t="str">
            <v/>
          </cell>
          <cell r="AN505">
            <v>0.3</v>
          </cell>
          <cell r="AO505">
            <v>433.3</v>
          </cell>
          <cell r="AS505" t="str">
            <v>MODULE STOCKAGE JERRYCAN-MKNB10-4X20</v>
          </cell>
        </row>
        <row r="506">
          <cell r="N506" t="str">
            <v>0963 544 311</v>
          </cell>
          <cell r="O506" t="str">
            <v>MKNB11</v>
          </cell>
          <cell r="P506">
            <v>200.4</v>
          </cell>
          <cell r="Q506">
            <v>1</v>
          </cell>
          <cell r="R506">
            <v>24</v>
          </cell>
          <cell r="S506">
            <v>200.4</v>
          </cell>
          <cell r="T506">
            <v>649</v>
          </cell>
          <cell r="U506">
            <v>3</v>
          </cell>
          <cell r="V506">
            <v>4</v>
          </cell>
          <cell r="W506" t="str">
            <v>MKNB11</v>
          </cell>
          <cell r="X506" t="e">
            <v>#REF!</v>
          </cell>
          <cell r="Y506">
            <v>454.3</v>
          </cell>
          <cell r="Z506">
            <v>454.3</v>
          </cell>
          <cell r="AA506">
            <v>0.3</v>
          </cell>
          <cell r="AB506">
            <v>0.3</v>
          </cell>
          <cell r="AC506">
            <v>382</v>
          </cell>
          <cell r="AD506">
            <v>1112</v>
          </cell>
          <cell r="AE506">
            <v>670</v>
          </cell>
          <cell r="AF506" t="str">
            <v>MEUBLES</v>
          </cell>
          <cell r="AG506"/>
          <cell r="AI506">
            <v>192.69</v>
          </cell>
          <cell r="AL506" t="str">
            <v/>
          </cell>
          <cell r="AM506" t="str">
            <v/>
          </cell>
          <cell r="AN506">
            <v>0.3</v>
          </cell>
          <cell r="AO506">
            <v>454.3</v>
          </cell>
          <cell r="AS506" t="str">
            <v>MODULE STOCKAGE JERRYCAN-MKNB11-5X20</v>
          </cell>
        </row>
        <row r="507">
          <cell r="N507" t="str">
            <v>0963 541 782</v>
          </cell>
          <cell r="O507" t="str">
            <v>MSML82</v>
          </cell>
          <cell r="P507">
            <v>398.12</v>
          </cell>
          <cell r="Q507">
            <v>1</v>
          </cell>
          <cell r="R507">
            <v>31.5</v>
          </cell>
          <cell r="S507">
            <v>398.12</v>
          </cell>
          <cell r="T507">
            <v>1199</v>
          </cell>
          <cell r="U507">
            <v>11</v>
          </cell>
          <cell r="V507">
            <v>15</v>
          </cell>
          <cell r="W507" t="str">
            <v>MSML82</v>
          </cell>
          <cell r="X507" t="e">
            <v>#REF!</v>
          </cell>
          <cell r="Y507">
            <v>839.3</v>
          </cell>
          <cell r="Z507">
            <v>839.3</v>
          </cell>
          <cell r="AA507">
            <v>0.3</v>
          </cell>
          <cell r="AB507">
            <v>0.3</v>
          </cell>
          <cell r="AC507">
            <v>834</v>
          </cell>
          <cell r="AD507">
            <v>382</v>
          </cell>
          <cell r="AE507">
            <v>430</v>
          </cell>
          <cell r="AF507" t="str">
            <v>MEUBLES</v>
          </cell>
          <cell r="AG507"/>
          <cell r="AI507">
            <v>382.81</v>
          </cell>
          <cell r="AL507" t="str">
            <v/>
          </cell>
          <cell r="AM507" t="str">
            <v/>
          </cell>
          <cell r="AN507">
            <v>0.3</v>
          </cell>
          <cell r="AO507">
            <v>839.3</v>
          </cell>
          <cell r="AS507" t="str">
            <v>MODULE TIROIR MSML82</v>
          </cell>
        </row>
        <row r="508">
          <cell r="N508" t="str">
            <v>0963 541 822</v>
          </cell>
          <cell r="O508" t="str">
            <v>MSM22</v>
          </cell>
          <cell r="P508">
            <v>198.04</v>
          </cell>
          <cell r="Q508">
            <v>1</v>
          </cell>
          <cell r="R508">
            <v>12.7</v>
          </cell>
          <cell r="S508">
            <v>198.04</v>
          </cell>
          <cell r="T508">
            <v>609</v>
          </cell>
          <cell r="U508">
            <v>11</v>
          </cell>
          <cell r="V508">
            <v>15</v>
          </cell>
          <cell r="W508" t="str">
            <v>MSM22</v>
          </cell>
          <cell r="X508" t="e">
            <v>#REF!</v>
          </cell>
          <cell r="Y508">
            <v>426.3</v>
          </cell>
          <cell r="Z508">
            <v>426.3</v>
          </cell>
          <cell r="AA508">
            <v>0.3</v>
          </cell>
          <cell r="AB508">
            <v>0.3</v>
          </cell>
          <cell r="AC508">
            <v>330</v>
          </cell>
          <cell r="AD508">
            <v>556</v>
          </cell>
          <cell r="AE508">
            <v>430</v>
          </cell>
          <cell r="AF508" t="str">
            <v>MEUBLES</v>
          </cell>
          <cell r="AG508"/>
          <cell r="AI508">
            <v>190.42</v>
          </cell>
          <cell r="AL508" t="str">
            <v/>
          </cell>
          <cell r="AM508" t="str">
            <v/>
          </cell>
          <cell r="AN508">
            <v>0.3</v>
          </cell>
          <cell r="AO508">
            <v>426.3</v>
          </cell>
          <cell r="AS508" t="str">
            <v>MODULE TIROIRS-MSM22</v>
          </cell>
        </row>
        <row r="509">
          <cell r="N509" t="str">
            <v>0963 541 823</v>
          </cell>
          <cell r="O509" t="str">
            <v>MSM23</v>
          </cell>
          <cell r="P509">
            <v>244.71</v>
          </cell>
          <cell r="Q509">
            <v>1</v>
          </cell>
          <cell r="R509">
            <v>14.4</v>
          </cell>
          <cell r="S509">
            <v>244.71</v>
          </cell>
          <cell r="T509">
            <v>749</v>
          </cell>
          <cell r="U509">
            <v>11</v>
          </cell>
          <cell r="V509">
            <v>15</v>
          </cell>
          <cell r="W509" t="str">
            <v>MSM23</v>
          </cell>
          <cell r="X509" t="e">
            <v>#REF!</v>
          </cell>
          <cell r="Y509">
            <v>524.29999999999995</v>
          </cell>
          <cell r="Z509">
            <v>524.29999999999995</v>
          </cell>
          <cell r="AA509">
            <v>0.3</v>
          </cell>
          <cell r="AB509">
            <v>0.3</v>
          </cell>
          <cell r="AC509">
            <v>330</v>
          </cell>
          <cell r="AD509">
            <v>556</v>
          </cell>
          <cell r="AE509">
            <v>430</v>
          </cell>
          <cell r="AF509" t="str">
            <v>MEUBLES</v>
          </cell>
          <cell r="AG509"/>
          <cell r="AI509">
            <v>235.3</v>
          </cell>
          <cell r="AL509" t="str">
            <v/>
          </cell>
          <cell r="AM509" t="str">
            <v/>
          </cell>
          <cell r="AN509">
            <v>0.3</v>
          </cell>
          <cell r="AO509">
            <v>524.29999999999995</v>
          </cell>
          <cell r="AS509" t="str">
            <v>MODULE TIROIRS-MSM23</v>
          </cell>
        </row>
        <row r="510">
          <cell r="N510" t="str">
            <v>0963 541 824</v>
          </cell>
          <cell r="O510" t="str">
            <v>MSM24</v>
          </cell>
          <cell r="P510">
            <v>291.04000000000002</v>
          </cell>
          <cell r="Q510">
            <v>1</v>
          </cell>
          <cell r="R510">
            <v>16.100000000000001</v>
          </cell>
          <cell r="S510">
            <v>291.04000000000002</v>
          </cell>
          <cell r="T510">
            <v>919</v>
          </cell>
          <cell r="U510">
            <v>11</v>
          </cell>
          <cell r="V510">
            <v>15</v>
          </cell>
          <cell r="W510" t="str">
            <v>MSM24</v>
          </cell>
          <cell r="X510" t="e">
            <v>#REF!</v>
          </cell>
          <cell r="Y510">
            <v>643.29999999999995</v>
          </cell>
          <cell r="Z510">
            <v>643.29999999999995</v>
          </cell>
          <cell r="AA510">
            <v>0.3</v>
          </cell>
          <cell r="AB510">
            <v>0.3</v>
          </cell>
          <cell r="AC510">
            <v>330</v>
          </cell>
          <cell r="AD510">
            <v>556</v>
          </cell>
          <cell r="AE510">
            <v>430</v>
          </cell>
          <cell r="AF510" t="str">
            <v>MEUBLES</v>
          </cell>
          <cell r="AG510"/>
          <cell r="AI510">
            <v>279.85000000000002</v>
          </cell>
          <cell r="AL510" t="str">
            <v/>
          </cell>
          <cell r="AM510" t="str">
            <v/>
          </cell>
          <cell r="AN510">
            <v>0.3</v>
          </cell>
          <cell r="AO510">
            <v>643.29999999999995</v>
          </cell>
          <cell r="AS510" t="str">
            <v>MODULE TIROIRS-MSM24</v>
          </cell>
        </row>
        <row r="511">
          <cell r="N511" t="str">
            <v>0963 541 827</v>
          </cell>
          <cell r="O511" t="str">
            <v>MSM27</v>
          </cell>
          <cell r="P511">
            <v>247.73</v>
          </cell>
          <cell r="Q511">
            <v>1</v>
          </cell>
          <cell r="R511">
            <v>14.4</v>
          </cell>
          <cell r="S511">
            <v>247.73</v>
          </cell>
          <cell r="T511">
            <v>759</v>
          </cell>
          <cell r="U511">
            <v>11</v>
          </cell>
          <cell r="V511">
            <v>15</v>
          </cell>
          <cell r="W511" t="str">
            <v>MSM27</v>
          </cell>
          <cell r="X511" t="e">
            <v>#REF!</v>
          </cell>
          <cell r="Y511">
            <v>531.29999999999995</v>
          </cell>
          <cell r="Z511">
            <v>531.29999999999995</v>
          </cell>
          <cell r="AA511">
            <v>0.3</v>
          </cell>
          <cell r="AB511">
            <v>0.3</v>
          </cell>
          <cell r="AC511">
            <v>330</v>
          </cell>
          <cell r="AD511">
            <v>556</v>
          </cell>
          <cell r="AE511">
            <v>430</v>
          </cell>
          <cell r="AF511" t="str">
            <v>MEUBLES</v>
          </cell>
          <cell r="AG511"/>
          <cell r="AI511">
            <v>238.2</v>
          </cell>
          <cell r="AL511" t="str">
            <v/>
          </cell>
          <cell r="AM511" t="str">
            <v/>
          </cell>
          <cell r="AN511">
            <v>0.3</v>
          </cell>
          <cell r="AO511">
            <v>531.29999999999995</v>
          </cell>
          <cell r="AS511" t="str">
            <v>MODULE TIROIRS-MSM27</v>
          </cell>
        </row>
        <row r="512">
          <cell r="N512" t="str">
            <v>0963 541 138</v>
          </cell>
          <cell r="O512" t="str">
            <v>MSM302</v>
          </cell>
          <cell r="P512">
            <v>206.14</v>
          </cell>
          <cell r="Q512">
            <v>1</v>
          </cell>
          <cell r="R512">
            <v>16.8</v>
          </cell>
          <cell r="S512">
            <v>206.14</v>
          </cell>
          <cell r="T512">
            <v>639</v>
          </cell>
          <cell r="U512">
            <v>11</v>
          </cell>
          <cell r="V512">
            <v>15</v>
          </cell>
          <cell r="W512" t="str">
            <v>MSM302</v>
          </cell>
          <cell r="X512" t="e">
            <v>#REF!</v>
          </cell>
          <cell r="Y512">
            <v>447.3</v>
          </cell>
          <cell r="Z512">
            <v>447.3</v>
          </cell>
          <cell r="AA512">
            <v>0.3</v>
          </cell>
          <cell r="AB512">
            <v>0.3</v>
          </cell>
          <cell r="AC512">
            <v>382</v>
          </cell>
          <cell r="AD512">
            <v>556</v>
          </cell>
          <cell r="AE512">
            <v>430</v>
          </cell>
          <cell r="AF512" t="str">
            <v>MEUBLES</v>
          </cell>
          <cell r="AG512"/>
          <cell r="AI512">
            <v>198.21</v>
          </cell>
          <cell r="AL512" t="str">
            <v/>
          </cell>
          <cell r="AM512" t="str">
            <v/>
          </cell>
          <cell r="AN512">
            <v>0.3</v>
          </cell>
          <cell r="AO512">
            <v>447.3</v>
          </cell>
          <cell r="AS512" t="str">
            <v>MODULE TIROIRS-MSM302</v>
          </cell>
        </row>
        <row r="513">
          <cell r="N513" t="str">
            <v>0963 541 132</v>
          </cell>
          <cell r="O513" t="str">
            <v>MSM32</v>
          </cell>
          <cell r="P513">
            <v>180.03</v>
          </cell>
          <cell r="Q513">
            <v>1</v>
          </cell>
          <cell r="R513">
            <v>17.5</v>
          </cell>
          <cell r="S513">
            <v>180.03</v>
          </cell>
          <cell r="T513">
            <v>559</v>
          </cell>
          <cell r="U513">
            <v>11</v>
          </cell>
          <cell r="V513">
            <v>15</v>
          </cell>
          <cell r="W513" t="str">
            <v>MSM32</v>
          </cell>
          <cell r="X513" t="e">
            <v>#REF!</v>
          </cell>
          <cell r="Y513">
            <v>391.3</v>
          </cell>
          <cell r="Z513">
            <v>391.3</v>
          </cell>
          <cell r="AA513">
            <v>0.3</v>
          </cell>
          <cell r="AB513">
            <v>0.3</v>
          </cell>
          <cell r="AC513">
            <v>382</v>
          </cell>
          <cell r="AD513">
            <v>556</v>
          </cell>
          <cell r="AE513">
            <v>430</v>
          </cell>
          <cell r="AF513" t="str">
            <v>MEUBLES</v>
          </cell>
          <cell r="AG513"/>
          <cell r="AI513">
            <v>173.11</v>
          </cell>
          <cell r="AL513" t="str">
            <v/>
          </cell>
          <cell r="AM513" t="str">
            <v/>
          </cell>
          <cell r="AN513">
            <v>0.3</v>
          </cell>
          <cell r="AO513">
            <v>391.3</v>
          </cell>
          <cell r="AS513" t="str">
            <v>MODULE TIROIRS-MSM32</v>
          </cell>
        </row>
        <row r="514">
          <cell r="N514" t="str">
            <v>0963 541 133</v>
          </cell>
          <cell r="O514" t="str">
            <v>MSM33</v>
          </cell>
          <cell r="P514">
            <v>223.54</v>
          </cell>
          <cell r="Q514">
            <v>1</v>
          </cell>
          <cell r="R514">
            <v>20.2</v>
          </cell>
          <cell r="S514">
            <v>223.54</v>
          </cell>
          <cell r="T514">
            <v>689</v>
          </cell>
          <cell r="U514">
            <v>11</v>
          </cell>
          <cell r="V514">
            <v>15</v>
          </cell>
          <cell r="W514" t="str">
            <v>MSM33</v>
          </cell>
          <cell r="X514" t="e">
            <v>#REF!</v>
          </cell>
          <cell r="Y514">
            <v>482.3</v>
          </cell>
          <cell r="Z514">
            <v>482.3</v>
          </cell>
          <cell r="AA514">
            <v>0.3</v>
          </cell>
          <cell r="AB514">
            <v>0.3</v>
          </cell>
          <cell r="AC514">
            <v>382</v>
          </cell>
          <cell r="AD514">
            <v>556</v>
          </cell>
          <cell r="AE514">
            <v>430</v>
          </cell>
          <cell r="AF514" t="str">
            <v>MEUBLES</v>
          </cell>
          <cell r="AG514"/>
          <cell r="AI514">
            <v>214.94</v>
          </cell>
          <cell r="AL514" t="str">
            <v/>
          </cell>
          <cell r="AM514" t="str">
            <v/>
          </cell>
          <cell r="AN514">
            <v>0.3</v>
          </cell>
          <cell r="AO514">
            <v>482.3</v>
          </cell>
          <cell r="AS514" t="str">
            <v>MODULE TIROIRS-MSM33</v>
          </cell>
        </row>
        <row r="515">
          <cell r="N515" t="str">
            <v>0963 541 134</v>
          </cell>
          <cell r="O515" t="str">
            <v>MSM34</v>
          </cell>
          <cell r="P515">
            <v>267.11</v>
          </cell>
          <cell r="Q515">
            <v>1</v>
          </cell>
          <cell r="R515">
            <v>22.9</v>
          </cell>
          <cell r="S515">
            <v>267.11</v>
          </cell>
          <cell r="T515">
            <v>819</v>
          </cell>
          <cell r="U515">
            <v>11</v>
          </cell>
          <cell r="V515">
            <v>15</v>
          </cell>
          <cell r="W515" t="str">
            <v>MSM34</v>
          </cell>
          <cell r="X515" t="e">
            <v>#REF!</v>
          </cell>
          <cell r="Y515">
            <v>573.29999999999995</v>
          </cell>
          <cell r="Z515">
            <v>573.29999999999995</v>
          </cell>
          <cell r="AA515">
            <v>0.3</v>
          </cell>
          <cell r="AB515">
            <v>0.3</v>
          </cell>
          <cell r="AC515">
            <v>382</v>
          </cell>
          <cell r="AD515">
            <v>556</v>
          </cell>
          <cell r="AE515">
            <v>430</v>
          </cell>
          <cell r="AF515" t="str">
            <v>MEUBLES</v>
          </cell>
          <cell r="AG515"/>
          <cell r="AI515">
            <v>256.83999999999997</v>
          </cell>
          <cell r="AL515" t="str">
            <v/>
          </cell>
          <cell r="AM515" t="str">
            <v/>
          </cell>
          <cell r="AN515">
            <v>0.3</v>
          </cell>
          <cell r="AO515">
            <v>573.29999999999995</v>
          </cell>
          <cell r="AS515" t="str">
            <v>MODULE TIROIRS-MSM34</v>
          </cell>
        </row>
        <row r="516">
          <cell r="N516" t="str">
            <v>0963 541 135</v>
          </cell>
          <cell r="O516" t="str">
            <v>MSM35</v>
          </cell>
          <cell r="P516">
            <v>319.33</v>
          </cell>
          <cell r="Q516">
            <v>1</v>
          </cell>
          <cell r="R516">
            <v>25.3</v>
          </cell>
          <cell r="S516">
            <v>319.33</v>
          </cell>
          <cell r="T516">
            <v>979</v>
          </cell>
          <cell r="U516">
            <v>11</v>
          </cell>
          <cell r="V516">
            <v>15</v>
          </cell>
          <cell r="W516" t="str">
            <v>MSM35</v>
          </cell>
          <cell r="X516" t="e">
            <v>#REF!</v>
          </cell>
          <cell r="Y516">
            <v>685.3</v>
          </cell>
          <cell r="Z516">
            <v>685.3</v>
          </cell>
          <cell r="AA516">
            <v>0.3</v>
          </cell>
          <cell r="AB516">
            <v>0.3</v>
          </cell>
          <cell r="AC516">
            <v>382</v>
          </cell>
          <cell r="AD516">
            <v>556</v>
          </cell>
          <cell r="AE516">
            <v>430</v>
          </cell>
          <cell r="AF516" t="str">
            <v>MEUBLES</v>
          </cell>
          <cell r="AG516"/>
          <cell r="AI516">
            <v>307.05</v>
          </cell>
          <cell r="AL516" t="str">
            <v/>
          </cell>
          <cell r="AM516" t="str">
            <v/>
          </cell>
          <cell r="AN516">
            <v>0.3</v>
          </cell>
          <cell r="AO516">
            <v>685.3</v>
          </cell>
          <cell r="AS516" t="str">
            <v>MODULE TIROIRS-MSM35</v>
          </cell>
        </row>
        <row r="517">
          <cell r="N517" t="str">
            <v>0963 541 136</v>
          </cell>
          <cell r="O517" t="str">
            <v>MSM36</v>
          </cell>
          <cell r="P517">
            <v>362.82</v>
          </cell>
          <cell r="Q517">
            <v>1</v>
          </cell>
          <cell r="R517">
            <v>27.6</v>
          </cell>
          <cell r="S517">
            <v>362.82</v>
          </cell>
          <cell r="T517">
            <v>1119</v>
          </cell>
          <cell r="U517">
            <v>11</v>
          </cell>
          <cell r="V517">
            <v>15</v>
          </cell>
          <cell r="W517" t="str">
            <v>MSM36</v>
          </cell>
          <cell r="X517" t="e">
            <v>#REF!</v>
          </cell>
          <cell r="Y517">
            <v>783.3</v>
          </cell>
          <cell r="Z517">
            <v>783.3</v>
          </cell>
          <cell r="AA517">
            <v>0.3</v>
          </cell>
          <cell r="AB517">
            <v>0.3</v>
          </cell>
          <cell r="AC517">
            <v>382</v>
          </cell>
          <cell r="AD517">
            <v>556</v>
          </cell>
          <cell r="AE517">
            <v>430</v>
          </cell>
          <cell r="AF517" t="str">
            <v>MEUBLES</v>
          </cell>
          <cell r="AG517"/>
          <cell r="AI517">
            <v>348.87</v>
          </cell>
          <cell r="AL517" t="str">
            <v/>
          </cell>
          <cell r="AM517" t="str">
            <v/>
          </cell>
          <cell r="AN517">
            <v>0.3</v>
          </cell>
          <cell r="AO517">
            <v>783.3</v>
          </cell>
          <cell r="AS517" t="str">
            <v>MODULE TIROIRS-MSM36</v>
          </cell>
        </row>
        <row r="518">
          <cell r="N518" t="str">
            <v>0963 541 137</v>
          </cell>
          <cell r="O518" t="str">
            <v>MSM37</v>
          </cell>
          <cell r="P518">
            <v>234</v>
          </cell>
          <cell r="Q518">
            <v>1</v>
          </cell>
          <cell r="R518">
            <v>20.100000000000001</v>
          </cell>
          <cell r="S518">
            <v>234</v>
          </cell>
          <cell r="T518">
            <v>729</v>
          </cell>
          <cell r="U518">
            <v>11</v>
          </cell>
          <cell r="V518">
            <v>15</v>
          </cell>
          <cell r="W518" t="str">
            <v>MSM37</v>
          </cell>
          <cell r="X518" t="e">
            <v>#REF!</v>
          </cell>
          <cell r="Y518">
            <v>510.3</v>
          </cell>
          <cell r="Z518">
            <v>510.3</v>
          </cell>
          <cell r="AA518">
            <v>0.3</v>
          </cell>
          <cell r="AB518">
            <v>0.3</v>
          </cell>
          <cell r="AC518">
            <v>382</v>
          </cell>
          <cell r="AD518">
            <v>556</v>
          </cell>
          <cell r="AE518">
            <v>430</v>
          </cell>
          <cell r="AF518" t="str">
            <v>MEUBLES</v>
          </cell>
          <cell r="AG518"/>
          <cell r="AI518">
            <v>225</v>
          </cell>
          <cell r="AL518" t="str">
            <v/>
          </cell>
          <cell r="AM518" t="str">
            <v/>
          </cell>
          <cell r="AN518">
            <v>0.3</v>
          </cell>
          <cell r="AO518">
            <v>510.3</v>
          </cell>
          <cell r="AS518" t="str">
            <v>MODULE TIROIRS-MSM37</v>
          </cell>
        </row>
        <row r="519">
          <cell r="N519" t="str">
            <v>0963 541 142</v>
          </cell>
          <cell r="O519" t="str">
            <v>MSM42</v>
          </cell>
          <cell r="P519">
            <v>190.66</v>
          </cell>
          <cell r="Q519">
            <v>1</v>
          </cell>
          <cell r="R519">
            <v>18.8</v>
          </cell>
          <cell r="S519">
            <v>190.66</v>
          </cell>
          <cell r="T519">
            <v>599</v>
          </cell>
          <cell r="U519">
            <v>11</v>
          </cell>
          <cell r="V519">
            <v>15</v>
          </cell>
          <cell r="W519" t="str">
            <v>MSM42</v>
          </cell>
          <cell r="X519" t="e">
            <v>#REF!</v>
          </cell>
          <cell r="Y519">
            <v>419.3</v>
          </cell>
          <cell r="Z519">
            <v>419.3</v>
          </cell>
          <cell r="AA519">
            <v>0.3</v>
          </cell>
          <cell r="AB519">
            <v>0.3</v>
          </cell>
          <cell r="AC519">
            <v>452</v>
          </cell>
          <cell r="AD519">
            <v>556</v>
          </cell>
          <cell r="AE519">
            <v>430</v>
          </cell>
          <cell r="AF519" t="str">
            <v>MEUBLES</v>
          </cell>
          <cell r="AG519"/>
          <cell r="AI519">
            <v>183.33</v>
          </cell>
          <cell r="AL519" t="str">
            <v/>
          </cell>
          <cell r="AM519" t="str">
            <v/>
          </cell>
          <cell r="AN519">
            <v>0.3</v>
          </cell>
          <cell r="AO519">
            <v>419.3</v>
          </cell>
          <cell r="AS519" t="str">
            <v>MODULE TIROIRS-MSM42</v>
          </cell>
        </row>
        <row r="520">
          <cell r="N520" t="str">
            <v>0963 541 143</v>
          </cell>
          <cell r="O520" t="str">
            <v>MSM43</v>
          </cell>
          <cell r="P520">
            <v>234.17</v>
          </cell>
          <cell r="Q520">
            <v>1</v>
          </cell>
          <cell r="R520">
            <v>21.7</v>
          </cell>
          <cell r="S520">
            <v>234.17</v>
          </cell>
          <cell r="T520">
            <v>729</v>
          </cell>
          <cell r="U520">
            <v>11</v>
          </cell>
          <cell r="V520">
            <v>15</v>
          </cell>
          <cell r="W520" t="str">
            <v>MSM43</v>
          </cell>
          <cell r="X520" t="e">
            <v>#REF!</v>
          </cell>
          <cell r="Y520">
            <v>510.3</v>
          </cell>
          <cell r="Z520">
            <v>510.3</v>
          </cell>
          <cell r="AA520">
            <v>0.3</v>
          </cell>
          <cell r="AB520">
            <v>0.3</v>
          </cell>
          <cell r="AC520">
            <v>452</v>
          </cell>
          <cell r="AD520">
            <v>556</v>
          </cell>
          <cell r="AE520">
            <v>430</v>
          </cell>
          <cell r="AF520" t="str">
            <v>MEUBLES</v>
          </cell>
          <cell r="AG520"/>
          <cell r="AI520">
            <v>225.16</v>
          </cell>
          <cell r="AL520" t="str">
            <v/>
          </cell>
          <cell r="AM520" t="str">
            <v/>
          </cell>
          <cell r="AN520">
            <v>0.3</v>
          </cell>
          <cell r="AO520">
            <v>510.3</v>
          </cell>
          <cell r="AS520" t="str">
            <v>MODULE TIROIRS-MSM43</v>
          </cell>
        </row>
        <row r="521">
          <cell r="N521" t="str">
            <v>0963 541 144</v>
          </cell>
          <cell r="O521" t="str">
            <v>MSM44</v>
          </cell>
          <cell r="P521">
            <v>279.45999999999998</v>
          </cell>
          <cell r="Q521">
            <v>1</v>
          </cell>
          <cell r="R521">
            <v>24.5</v>
          </cell>
          <cell r="S521">
            <v>279.45999999999998</v>
          </cell>
          <cell r="T521">
            <v>859</v>
          </cell>
          <cell r="U521">
            <v>11</v>
          </cell>
          <cell r="V521">
            <v>15</v>
          </cell>
          <cell r="W521" t="str">
            <v>MSM44</v>
          </cell>
          <cell r="X521" t="e">
            <v>#REF!</v>
          </cell>
          <cell r="Y521">
            <v>601.29999999999995</v>
          </cell>
          <cell r="Z521">
            <v>601.29999999999995</v>
          </cell>
          <cell r="AA521">
            <v>0.3</v>
          </cell>
          <cell r="AB521">
            <v>0.3</v>
          </cell>
          <cell r="AC521">
            <v>452</v>
          </cell>
          <cell r="AD521">
            <v>556</v>
          </cell>
          <cell r="AE521">
            <v>430</v>
          </cell>
          <cell r="AF521" t="str">
            <v>MEUBLES</v>
          </cell>
          <cell r="AG521"/>
          <cell r="AI521">
            <v>268.70999999999998</v>
          </cell>
          <cell r="AL521" t="str">
            <v/>
          </cell>
          <cell r="AM521" t="str">
            <v/>
          </cell>
          <cell r="AN521">
            <v>0.3</v>
          </cell>
          <cell r="AO521">
            <v>601.29999999999995</v>
          </cell>
          <cell r="AS521" t="str">
            <v>MODULE TIROIRS-MSM44</v>
          </cell>
        </row>
        <row r="522">
          <cell r="N522" t="str">
            <v>0963 541 147</v>
          </cell>
          <cell r="O522" t="str">
            <v>MSM47</v>
          </cell>
          <cell r="P522">
            <v>251.57</v>
          </cell>
          <cell r="Q522">
            <v>1</v>
          </cell>
          <cell r="R522">
            <v>21.7</v>
          </cell>
          <cell r="S522">
            <v>251.57</v>
          </cell>
          <cell r="T522">
            <v>779</v>
          </cell>
          <cell r="U522">
            <v>11</v>
          </cell>
          <cell r="V522">
            <v>15</v>
          </cell>
          <cell r="W522" t="str">
            <v>MSM47</v>
          </cell>
          <cell r="X522" t="e">
            <v>#REF!</v>
          </cell>
          <cell r="Y522">
            <v>545.29999999999995</v>
          </cell>
          <cell r="Z522">
            <v>545.29999999999995</v>
          </cell>
          <cell r="AA522">
            <v>0.3</v>
          </cell>
          <cell r="AB522">
            <v>0.3</v>
          </cell>
          <cell r="AC522">
            <v>452</v>
          </cell>
          <cell r="AD522">
            <v>556</v>
          </cell>
          <cell r="AE522">
            <v>430</v>
          </cell>
          <cell r="AF522" t="str">
            <v>MEUBLES</v>
          </cell>
          <cell r="AG522"/>
          <cell r="AI522">
            <v>241.89</v>
          </cell>
          <cell r="AL522" t="str">
            <v/>
          </cell>
          <cell r="AM522" t="str">
            <v/>
          </cell>
          <cell r="AN522">
            <v>0.3</v>
          </cell>
          <cell r="AO522">
            <v>545.29999999999995</v>
          </cell>
          <cell r="AS522" t="str">
            <v>MODULE TIROIRS-MSM47</v>
          </cell>
        </row>
        <row r="523">
          <cell r="N523" t="str">
            <v>0963 541 332</v>
          </cell>
          <cell r="O523" t="str">
            <v>MSMD32</v>
          </cell>
          <cell r="P523">
            <v>243.24</v>
          </cell>
          <cell r="Q523">
            <v>1</v>
          </cell>
          <cell r="R523">
            <v>32.9</v>
          </cell>
          <cell r="S523">
            <v>243.24</v>
          </cell>
          <cell r="T523">
            <v>749</v>
          </cell>
          <cell r="U523">
            <v>11</v>
          </cell>
          <cell r="V523">
            <v>15</v>
          </cell>
          <cell r="W523" t="str">
            <v>MSMD32</v>
          </cell>
          <cell r="X523" t="e">
            <v>#REF!</v>
          </cell>
          <cell r="Y523">
            <v>524.29999999999995</v>
          </cell>
          <cell r="Z523">
            <v>524.29999999999995</v>
          </cell>
          <cell r="AA523">
            <v>0.3</v>
          </cell>
          <cell r="AB523">
            <v>0.3</v>
          </cell>
          <cell r="AC523">
            <v>382</v>
          </cell>
          <cell r="AD523">
            <v>1112</v>
          </cell>
          <cell r="AE523">
            <v>430</v>
          </cell>
          <cell r="AF523" t="str">
            <v>MEUBLES</v>
          </cell>
          <cell r="AG523"/>
          <cell r="AI523">
            <v>233.88</v>
          </cell>
          <cell r="AL523" t="str">
            <v/>
          </cell>
          <cell r="AM523" t="str">
            <v/>
          </cell>
          <cell r="AN523">
            <v>0.3</v>
          </cell>
          <cell r="AO523">
            <v>524.29999999999995</v>
          </cell>
          <cell r="AS523" t="str">
            <v>MODULE TIROIRS-MSMD32</v>
          </cell>
        </row>
        <row r="524">
          <cell r="N524" t="str">
            <v>0963 541 333</v>
          </cell>
          <cell r="O524" t="str">
            <v>MSMD33</v>
          </cell>
          <cell r="P524">
            <v>295.45999999999998</v>
          </cell>
          <cell r="Q524">
            <v>1</v>
          </cell>
          <cell r="R524">
            <v>38.200000000000003</v>
          </cell>
          <cell r="S524">
            <v>295.45999999999998</v>
          </cell>
          <cell r="T524">
            <v>919</v>
          </cell>
          <cell r="U524">
            <v>11</v>
          </cell>
          <cell r="V524">
            <v>15</v>
          </cell>
          <cell r="W524" t="str">
            <v>MSMD33</v>
          </cell>
          <cell r="X524" t="e">
            <v>#REF!</v>
          </cell>
          <cell r="Y524">
            <v>643.29999999999995</v>
          </cell>
          <cell r="Z524">
            <v>643.29999999999995</v>
          </cell>
          <cell r="AA524">
            <v>0.3</v>
          </cell>
          <cell r="AB524">
            <v>0.3</v>
          </cell>
          <cell r="AC524">
            <v>382</v>
          </cell>
          <cell r="AD524">
            <v>1112</v>
          </cell>
          <cell r="AE524">
            <v>430</v>
          </cell>
          <cell r="AF524" t="str">
            <v>MEUBLES</v>
          </cell>
          <cell r="AG524"/>
          <cell r="AI524">
            <v>284.10000000000002</v>
          </cell>
          <cell r="AL524" t="str">
            <v/>
          </cell>
          <cell r="AM524" t="str">
            <v/>
          </cell>
          <cell r="AN524">
            <v>0.3</v>
          </cell>
          <cell r="AO524">
            <v>643.29999999999995</v>
          </cell>
          <cell r="AS524" t="str">
            <v>MODULE TIROIRS-MSMD33</v>
          </cell>
        </row>
        <row r="525">
          <cell r="N525" t="str">
            <v>0963 541 334</v>
          </cell>
          <cell r="O525" t="str">
            <v>MSMD34</v>
          </cell>
          <cell r="P525">
            <v>361.62</v>
          </cell>
          <cell r="Q525">
            <v>1</v>
          </cell>
          <cell r="R525">
            <v>43.6</v>
          </cell>
          <cell r="S525">
            <v>361.62</v>
          </cell>
          <cell r="T525">
            <v>1109</v>
          </cell>
          <cell r="U525">
            <v>11</v>
          </cell>
          <cell r="V525">
            <v>15</v>
          </cell>
          <cell r="W525" t="str">
            <v>MSMD34</v>
          </cell>
          <cell r="X525" t="e">
            <v>#REF!</v>
          </cell>
          <cell r="Y525">
            <v>776.3</v>
          </cell>
          <cell r="Z525">
            <v>776.3</v>
          </cell>
          <cell r="AA525">
            <v>0.3</v>
          </cell>
          <cell r="AB525">
            <v>0.3</v>
          </cell>
          <cell r="AC525">
            <v>382</v>
          </cell>
          <cell r="AD525">
            <v>1112</v>
          </cell>
          <cell r="AE525">
            <v>430</v>
          </cell>
          <cell r="AF525" t="str">
            <v>MEUBLES</v>
          </cell>
          <cell r="AG525"/>
          <cell r="AI525">
            <v>347.71</v>
          </cell>
          <cell r="AL525" t="str">
            <v/>
          </cell>
          <cell r="AM525" t="str">
            <v/>
          </cell>
          <cell r="AN525">
            <v>0.3</v>
          </cell>
          <cell r="AO525">
            <v>776.3</v>
          </cell>
          <cell r="AS525" t="str">
            <v>MODULE TIROIRS-MSMD34</v>
          </cell>
        </row>
        <row r="526">
          <cell r="N526" t="str">
            <v>0963 541 337</v>
          </cell>
          <cell r="O526" t="str">
            <v>MSMD37</v>
          </cell>
          <cell r="P526">
            <v>307.64</v>
          </cell>
          <cell r="Q526">
            <v>1</v>
          </cell>
          <cell r="R526">
            <v>38.200000000000003</v>
          </cell>
          <cell r="S526">
            <v>307.64</v>
          </cell>
          <cell r="T526">
            <v>949</v>
          </cell>
          <cell r="U526">
            <v>11</v>
          </cell>
          <cell r="V526">
            <v>15</v>
          </cell>
          <cell r="W526" t="str">
            <v>MSMD37</v>
          </cell>
          <cell r="X526" t="e">
            <v>#REF!</v>
          </cell>
          <cell r="Y526">
            <v>664.3</v>
          </cell>
          <cell r="Z526">
            <v>664.3</v>
          </cell>
          <cell r="AA526">
            <v>0.3</v>
          </cell>
          <cell r="AB526">
            <v>0.3</v>
          </cell>
          <cell r="AC526">
            <v>382</v>
          </cell>
          <cell r="AD526">
            <v>1112</v>
          </cell>
          <cell r="AE526">
            <v>430</v>
          </cell>
          <cell r="AF526" t="str">
            <v>MEUBLES</v>
          </cell>
          <cell r="AG526"/>
          <cell r="AI526">
            <v>295.81</v>
          </cell>
          <cell r="AL526" t="str">
            <v/>
          </cell>
          <cell r="AM526" t="str">
            <v/>
          </cell>
          <cell r="AN526">
            <v>0.3</v>
          </cell>
          <cell r="AO526">
            <v>664.3</v>
          </cell>
          <cell r="AS526" t="str">
            <v>MODULE TIROIRS-MSMD37</v>
          </cell>
        </row>
        <row r="527">
          <cell r="N527" t="str">
            <v>0963 541 342</v>
          </cell>
          <cell r="O527" t="str">
            <v>MSMD42</v>
          </cell>
          <cell r="P527">
            <v>262.04000000000002</v>
          </cell>
          <cell r="Q527">
            <v>1</v>
          </cell>
          <cell r="R527">
            <v>36.1</v>
          </cell>
          <cell r="S527">
            <v>262.04000000000002</v>
          </cell>
          <cell r="T527">
            <v>809</v>
          </cell>
          <cell r="U527">
            <v>11</v>
          </cell>
          <cell r="V527">
            <v>15</v>
          </cell>
          <cell r="W527" t="str">
            <v>MSMD42</v>
          </cell>
          <cell r="X527" t="e">
            <v>#REF!</v>
          </cell>
          <cell r="Y527">
            <v>566.29999999999995</v>
          </cell>
          <cell r="Z527">
            <v>566.29999999999995</v>
          </cell>
          <cell r="AA527">
            <v>0.3</v>
          </cell>
          <cell r="AB527">
            <v>0.3</v>
          </cell>
          <cell r="AC527">
            <v>452</v>
          </cell>
          <cell r="AD527">
            <v>1112</v>
          </cell>
          <cell r="AE527">
            <v>430</v>
          </cell>
          <cell r="AF527" t="str">
            <v>MEUBLES</v>
          </cell>
          <cell r="AG527"/>
          <cell r="AI527">
            <v>251.96</v>
          </cell>
          <cell r="AL527" t="str">
            <v/>
          </cell>
          <cell r="AM527" t="str">
            <v/>
          </cell>
          <cell r="AN527">
            <v>0.3</v>
          </cell>
          <cell r="AO527">
            <v>566.29999999999995</v>
          </cell>
          <cell r="AS527" t="str">
            <v>MODULE TIROIRS-MSMD42</v>
          </cell>
        </row>
        <row r="528">
          <cell r="N528" t="str">
            <v>0963 541 343</v>
          </cell>
          <cell r="O528" t="str">
            <v>MSMD43</v>
          </cell>
          <cell r="P528">
            <v>314.26</v>
          </cell>
          <cell r="Q528">
            <v>1</v>
          </cell>
          <cell r="R528">
            <v>42.5</v>
          </cell>
          <cell r="S528">
            <v>314.26</v>
          </cell>
          <cell r="T528">
            <v>969</v>
          </cell>
          <cell r="U528">
            <v>11</v>
          </cell>
          <cell r="V528">
            <v>15</v>
          </cell>
          <cell r="W528" t="str">
            <v>MSMD43</v>
          </cell>
          <cell r="X528" t="e">
            <v>#REF!</v>
          </cell>
          <cell r="Y528">
            <v>678.3</v>
          </cell>
          <cell r="Z528">
            <v>678.3</v>
          </cell>
          <cell r="AA528">
            <v>0.3</v>
          </cell>
          <cell r="AB528">
            <v>0.3</v>
          </cell>
          <cell r="AC528">
            <v>452</v>
          </cell>
          <cell r="AD528">
            <v>1112</v>
          </cell>
          <cell r="AE528">
            <v>430</v>
          </cell>
          <cell r="AF528" t="str">
            <v>MEUBLES</v>
          </cell>
          <cell r="AG528"/>
          <cell r="AI528">
            <v>302.17</v>
          </cell>
          <cell r="AL528" t="str">
            <v/>
          </cell>
          <cell r="AM528" t="str">
            <v/>
          </cell>
          <cell r="AN528">
            <v>0.3</v>
          </cell>
          <cell r="AO528">
            <v>678.3</v>
          </cell>
          <cell r="AS528" t="str">
            <v>MODULE TIROIRS-MSMD43</v>
          </cell>
        </row>
        <row r="529">
          <cell r="N529" t="str">
            <v>0963 541 347</v>
          </cell>
          <cell r="O529" t="str">
            <v>MSMD47</v>
          </cell>
          <cell r="P529">
            <v>326.44</v>
          </cell>
          <cell r="Q529">
            <v>1</v>
          </cell>
          <cell r="R529">
            <v>42.5</v>
          </cell>
          <cell r="S529">
            <v>326.44</v>
          </cell>
          <cell r="T529">
            <v>999</v>
          </cell>
          <cell r="U529">
            <v>11</v>
          </cell>
          <cell r="V529">
            <v>15</v>
          </cell>
          <cell r="W529" t="str">
            <v>MSMD47</v>
          </cell>
          <cell r="X529" t="e">
            <v>#REF!</v>
          </cell>
          <cell r="Y529">
            <v>699.3</v>
          </cell>
          <cell r="Z529">
            <v>699.3</v>
          </cell>
          <cell r="AA529">
            <v>0.3</v>
          </cell>
          <cell r="AB529">
            <v>0.3</v>
          </cell>
          <cell r="AC529">
            <v>452</v>
          </cell>
          <cell r="AD529">
            <v>1112</v>
          </cell>
          <cell r="AE529">
            <v>430</v>
          </cell>
          <cell r="AF529" t="str">
            <v>MEUBLES</v>
          </cell>
          <cell r="AG529"/>
          <cell r="AI529">
            <v>313.88</v>
          </cell>
          <cell r="AL529" t="str">
            <v/>
          </cell>
          <cell r="AM529" t="str">
            <v/>
          </cell>
          <cell r="AN529">
            <v>0.3</v>
          </cell>
          <cell r="AO529">
            <v>699.3</v>
          </cell>
          <cell r="AS529" t="str">
            <v>MODULE TIROIRS-MSMD47</v>
          </cell>
        </row>
        <row r="530">
          <cell r="N530" t="str">
            <v>0963 541 431</v>
          </cell>
          <cell r="O530" t="str">
            <v>MSMH31</v>
          </cell>
          <cell r="P530">
            <v>117.33</v>
          </cell>
          <cell r="Q530">
            <v>1</v>
          </cell>
          <cell r="R530">
            <v>10.199999999999999</v>
          </cell>
          <cell r="S530">
            <v>117.33</v>
          </cell>
          <cell r="T530">
            <v>359</v>
          </cell>
          <cell r="U530">
            <v>11</v>
          </cell>
          <cell r="V530">
            <v>15</v>
          </cell>
          <cell r="W530" t="str">
            <v>MSMH31</v>
          </cell>
          <cell r="X530" t="e">
            <v>#REF!</v>
          </cell>
          <cell r="Y530">
            <v>251.3</v>
          </cell>
          <cell r="Z530">
            <v>251.3</v>
          </cell>
          <cell r="AA530">
            <v>0.3</v>
          </cell>
          <cell r="AB530">
            <v>0.3</v>
          </cell>
          <cell r="AC530">
            <v>382</v>
          </cell>
          <cell r="AD530">
            <v>556</v>
          </cell>
          <cell r="AE530">
            <v>250</v>
          </cell>
          <cell r="AF530" t="str">
            <v>MEUBLES</v>
          </cell>
          <cell r="AG530"/>
          <cell r="AI530">
            <v>112.82</v>
          </cell>
          <cell r="AL530" t="str">
            <v/>
          </cell>
          <cell r="AM530" t="str">
            <v/>
          </cell>
          <cell r="AN530">
            <v>0.3</v>
          </cell>
          <cell r="AO530">
            <v>251.3</v>
          </cell>
          <cell r="AS530" t="str">
            <v>MODULE TIROIRS-MSMH31</v>
          </cell>
        </row>
        <row r="531">
          <cell r="N531" t="str">
            <v>0963 541 432</v>
          </cell>
          <cell r="O531" t="str">
            <v>MSMH32</v>
          </cell>
          <cell r="P531">
            <v>162.62</v>
          </cell>
          <cell r="Q531">
            <v>1</v>
          </cell>
          <cell r="R531">
            <v>12.9</v>
          </cell>
          <cell r="S531">
            <v>162.62</v>
          </cell>
          <cell r="T531">
            <v>499</v>
          </cell>
          <cell r="U531">
            <v>11</v>
          </cell>
          <cell r="V531">
            <v>15</v>
          </cell>
          <cell r="W531" t="str">
            <v>MSMH32</v>
          </cell>
          <cell r="X531" t="e">
            <v>#REF!</v>
          </cell>
          <cell r="Y531">
            <v>349.3</v>
          </cell>
          <cell r="Z531">
            <v>349.3</v>
          </cell>
          <cell r="AA531">
            <v>0.3</v>
          </cell>
          <cell r="AB531">
            <v>0.3</v>
          </cell>
          <cell r="AC531">
            <v>382</v>
          </cell>
          <cell r="AD531">
            <v>556</v>
          </cell>
          <cell r="AE531">
            <v>250</v>
          </cell>
          <cell r="AF531" t="str">
            <v>MEUBLES</v>
          </cell>
          <cell r="AG531"/>
          <cell r="AI531">
            <v>156.37</v>
          </cell>
          <cell r="AL531" t="str">
            <v/>
          </cell>
          <cell r="AM531" t="str">
            <v/>
          </cell>
          <cell r="AN531">
            <v>0.3</v>
          </cell>
          <cell r="AO531">
            <v>349.3</v>
          </cell>
          <cell r="AS531" t="str">
            <v>MODULE TIROIRS-MSMH32</v>
          </cell>
        </row>
        <row r="532">
          <cell r="N532" t="str">
            <v>0963 541 441</v>
          </cell>
          <cell r="O532" t="str">
            <v>MSMH41</v>
          </cell>
          <cell r="P532">
            <v>127.97</v>
          </cell>
          <cell r="Q532">
            <v>1</v>
          </cell>
          <cell r="R532">
            <v>10.9</v>
          </cell>
          <cell r="S532">
            <v>127.97</v>
          </cell>
          <cell r="T532">
            <v>409</v>
          </cell>
          <cell r="U532">
            <v>11</v>
          </cell>
          <cell r="V532">
            <v>15</v>
          </cell>
          <cell r="W532" t="str">
            <v>MSMH41</v>
          </cell>
          <cell r="X532" t="e">
            <v>#REF!</v>
          </cell>
          <cell r="Y532">
            <v>286.3</v>
          </cell>
          <cell r="Z532">
            <v>286.3</v>
          </cell>
          <cell r="AA532">
            <v>0.3</v>
          </cell>
          <cell r="AB532">
            <v>0.3</v>
          </cell>
          <cell r="AC532">
            <v>452</v>
          </cell>
          <cell r="AD532">
            <v>556</v>
          </cell>
          <cell r="AE532">
            <v>250</v>
          </cell>
          <cell r="AF532" t="str">
            <v>MEUBLES</v>
          </cell>
          <cell r="AG532"/>
          <cell r="AI532">
            <v>123.05</v>
          </cell>
          <cell r="AL532" t="str">
            <v/>
          </cell>
          <cell r="AM532" t="str">
            <v/>
          </cell>
          <cell r="AN532">
            <v>0.3</v>
          </cell>
          <cell r="AO532">
            <v>286.3</v>
          </cell>
          <cell r="AS532" t="str">
            <v>MODULE TIROIRS-MSMH41</v>
          </cell>
        </row>
        <row r="533">
          <cell r="N533" t="str">
            <v>0963 541 442</v>
          </cell>
          <cell r="O533" t="str">
            <v>MSMH42</v>
          </cell>
          <cell r="P533">
            <v>173.24</v>
          </cell>
          <cell r="Q533">
            <v>1</v>
          </cell>
          <cell r="R533">
            <v>13.8</v>
          </cell>
          <cell r="S533">
            <v>173.24</v>
          </cell>
          <cell r="T533">
            <v>539</v>
          </cell>
          <cell r="U533">
            <v>11</v>
          </cell>
          <cell r="V533">
            <v>15</v>
          </cell>
          <cell r="W533" t="str">
            <v>MSMH42</v>
          </cell>
          <cell r="X533" t="e">
            <v>#REF!</v>
          </cell>
          <cell r="Y533">
            <v>377.3</v>
          </cell>
          <cell r="Z533">
            <v>377.3</v>
          </cell>
          <cell r="AA533">
            <v>0.3</v>
          </cell>
          <cell r="AB533">
            <v>0.3</v>
          </cell>
          <cell r="AC533">
            <v>452</v>
          </cell>
          <cell r="AD533">
            <v>556</v>
          </cell>
          <cell r="AE533">
            <v>250</v>
          </cell>
          <cell r="AF533" t="str">
            <v>MEUBLES</v>
          </cell>
          <cell r="AG533"/>
          <cell r="AI533">
            <v>166.58</v>
          </cell>
          <cell r="AL533" t="str">
            <v/>
          </cell>
          <cell r="AM533" t="str">
            <v/>
          </cell>
          <cell r="AN533">
            <v>0.3</v>
          </cell>
          <cell r="AO533">
            <v>377.3</v>
          </cell>
          <cell r="AS533" t="str">
            <v>MODULE TIROIRS-MSMH42</v>
          </cell>
        </row>
        <row r="534">
          <cell r="N534" t="str">
            <v>0963 541 752</v>
          </cell>
          <cell r="O534" t="str">
            <v>MSML52</v>
          </cell>
          <cell r="P534">
            <v>235.92</v>
          </cell>
          <cell r="Q534">
            <v>1</v>
          </cell>
          <cell r="R534">
            <v>20.100000000000001</v>
          </cell>
          <cell r="S534">
            <v>235.92</v>
          </cell>
          <cell r="T534">
            <v>729</v>
          </cell>
          <cell r="U534">
            <v>11</v>
          </cell>
          <cell r="V534">
            <v>15</v>
          </cell>
          <cell r="W534" t="str">
            <v>MSML52</v>
          </cell>
          <cell r="X534" t="e">
            <v>#REF!</v>
          </cell>
          <cell r="Y534">
            <v>510.3</v>
          </cell>
          <cell r="Z534">
            <v>510.3</v>
          </cell>
          <cell r="AA534">
            <v>0.3</v>
          </cell>
          <cell r="AB534">
            <v>0.3</v>
          </cell>
          <cell r="AC534">
            <v>556</v>
          </cell>
          <cell r="AD534">
            <v>380</v>
          </cell>
          <cell r="AE534">
            <v>430</v>
          </cell>
          <cell r="AF534" t="str">
            <v>MEUBLES</v>
          </cell>
          <cell r="AG534"/>
          <cell r="AI534">
            <v>226.85</v>
          </cell>
          <cell r="AL534" t="str">
            <v/>
          </cell>
          <cell r="AM534" t="str">
            <v/>
          </cell>
          <cell r="AN534">
            <v>0.3</v>
          </cell>
          <cell r="AO534">
            <v>510.3</v>
          </cell>
          <cell r="AS534" t="str">
            <v>MODULE TIROIRS-MSML52</v>
          </cell>
        </row>
        <row r="535">
          <cell r="N535" t="str">
            <v>0963 541 753</v>
          </cell>
          <cell r="O535" t="str">
            <v>MSML53</v>
          </cell>
          <cell r="P535">
            <v>290.98</v>
          </cell>
          <cell r="Q535">
            <v>1</v>
          </cell>
          <cell r="R535">
            <v>24</v>
          </cell>
          <cell r="S535">
            <v>290.98</v>
          </cell>
          <cell r="T535">
            <v>889</v>
          </cell>
          <cell r="U535">
            <v>11</v>
          </cell>
          <cell r="V535">
            <v>15</v>
          </cell>
          <cell r="W535" t="str">
            <v>MSML53</v>
          </cell>
          <cell r="X535" t="e">
            <v>#REF!</v>
          </cell>
          <cell r="Y535">
            <v>622.29999999999995</v>
          </cell>
          <cell r="Z535">
            <v>622.29999999999995</v>
          </cell>
          <cell r="AA535">
            <v>0.3</v>
          </cell>
          <cell r="AB535">
            <v>0.3</v>
          </cell>
          <cell r="AC535">
            <v>556</v>
          </cell>
          <cell r="AD535">
            <v>380</v>
          </cell>
          <cell r="AE535">
            <v>430</v>
          </cell>
          <cell r="AF535" t="str">
            <v>MEUBLES</v>
          </cell>
          <cell r="AG535"/>
          <cell r="AI535">
            <v>279.79000000000002</v>
          </cell>
          <cell r="AL535" t="str">
            <v/>
          </cell>
          <cell r="AM535" t="str">
            <v/>
          </cell>
          <cell r="AN535">
            <v>0.3</v>
          </cell>
          <cell r="AO535">
            <v>622.29999999999995</v>
          </cell>
          <cell r="AS535" t="str">
            <v>MODULE TIROIRS-MSML53</v>
          </cell>
        </row>
        <row r="536">
          <cell r="N536" t="str">
            <v>0963 541 754</v>
          </cell>
          <cell r="O536" t="str">
            <v>MSML54</v>
          </cell>
          <cell r="P536">
            <v>344.78</v>
          </cell>
          <cell r="Q536">
            <v>1</v>
          </cell>
          <cell r="R536">
            <v>27.9</v>
          </cell>
          <cell r="S536">
            <v>344.78</v>
          </cell>
          <cell r="T536">
            <v>1059</v>
          </cell>
          <cell r="U536">
            <v>11</v>
          </cell>
          <cell r="V536">
            <v>15</v>
          </cell>
          <cell r="W536" t="str">
            <v>MSML54</v>
          </cell>
          <cell r="X536" t="e">
            <v>#REF!</v>
          </cell>
          <cell r="Y536">
            <v>741.3</v>
          </cell>
          <cell r="Z536">
            <v>741.3</v>
          </cell>
          <cell r="AA536">
            <v>0.3</v>
          </cell>
          <cell r="AB536">
            <v>0.3</v>
          </cell>
          <cell r="AC536">
            <v>556</v>
          </cell>
          <cell r="AD536">
            <v>380</v>
          </cell>
          <cell r="AE536">
            <v>430</v>
          </cell>
          <cell r="AF536" t="str">
            <v>MEUBLES</v>
          </cell>
          <cell r="AG536"/>
          <cell r="AI536">
            <v>331.52</v>
          </cell>
          <cell r="AL536" t="str">
            <v/>
          </cell>
          <cell r="AM536" t="str">
            <v/>
          </cell>
          <cell r="AN536">
            <v>0.3</v>
          </cell>
          <cell r="AO536">
            <v>741.3</v>
          </cell>
          <cell r="AS536" t="str">
            <v>MODULE TIROIRS-MSML54</v>
          </cell>
        </row>
        <row r="537">
          <cell r="N537" t="str">
            <v>0963 541 757</v>
          </cell>
          <cell r="O537" t="str">
            <v>MSML57</v>
          </cell>
          <cell r="P537">
            <v>304.51</v>
          </cell>
          <cell r="Q537">
            <v>1</v>
          </cell>
          <cell r="R537">
            <v>24.1</v>
          </cell>
          <cell r="S537">
            <v>304.51</v>
          </cell>
          <cell r="T537">
            <v>949</v>
          </cell>
          <cell r="U537">
            <v>11</v>
          </cell>
          <cell r="V537">
            <v>15</v>
          </cell>
          <cell r="W537" t="str">
            <v>MSML57</v>
          </cell>
          <cell r="X537" t="e">
            <v>#REF!</v>
          </cell>
          <cell r="Y537">
            <v>664.3</v>
          </cell>
          <cell r="Z537">
            <v>664.3</v>
          </cell>
          <cell r="AA537">
            <v>0.3</v>
          </cell>
          <cell r="AB537">
            <v>0.3</v>
          </cell>
          <cell r="AC537">
            <v>556</v>
          </cell>
          <cell r="AD537">
            <v>380</v>
          </cell>
          <cell r="AE537">
            <v>430</v>
          </cell>
          <cell r="AF537" t="str">
            <v>MEUBLES</v>
          </cell>
          <cell r="AG537"/>
          <cell r="AI537">
            <v>292.8</v>
          </cell>
          <cell r="AL537" t="str">
            <v/>
          </cell>
          <cell r="AM537" t="str">
            <v/>
          </cell>
          <cell r="AN537">
            <v>0.3</v>
          </cell>
          <cell r="AO537">
            <v>664.3</v>
          </cell>
          <cell r="AS537" t="str">
            <v>MODULE TIROIRS-MSML57</v>
          </cell>
        </row>
        <row r="538">
          <cell r="N538" t="str">
            <v>0963 541 452</v>
          </cell>
          <cell r="O538" t="str">
            <v>MSMLH52</v>
          </cell>
          <cell r="P538">
            <v>225.48</v>
          </cell>
          <cell r="Q538">
            <v>1</v>
          </cell>
          <cell r="R538">
            <v>15.1</v>
          </cell>
          <cell r="S538">
            <v>225.48</v>
          </cell>
          <cell r="T538">
            <v>719</v>
          </cell>
          <cell r="U538">
            <v>11</v>
          </cell>
          <cell r="V538">
            <v>15</v>
          </cell>
          <cell r="W538" t="str">
            <v>MSMLH52</v>
          </cell>
          <cell r="X538" t="e">
            <v>#REF!</v>
          </cell>
          <cell r="Y538">
            <v>503.3</v>
          </cell>
          <cell r="Z538">
            <v>503.3</v>
          </cell>
          <cell r="AA538">
            <v>0.3</v>
          </cell>
          <cell r="AB538">
            <v>0.3</v>
          </cell>
          <cell r="AC538">
            <v>556</v>
          </cell>
          <cell r="AD538">
            <v>380</v>
          </cell>
          <cell r="AE538">
            <v>250</v>
          </cell>
          <cell r="AF538" t="str">
            <v>MEUBLES</v>
          </cell>
          <cell r="AG538"/>
          <cell r="AI538">
            <v>216.81</v>
          </cell>
          <cell r="AL538" t="str">
            <v/>
          </cell>
          <cell r="AM538" t="str">
            <v/>
          </cell>
          <cell r="AN538">
            <v>0.3</v>
          </cell>
          <cell r="AO538">
            <v>503.3</v>
          </cell>
          <cell r="AS538" t="str">
            <v>MODULE TIROIRS-MSMLH52</v>
          </cell>
        </row>
        <row r="539">
          <cell r="N539" t="str">
            <v>0963 541 231</v>
          </cell>
          <cell r="O539" t="str">
            <v>MSMS21</v>
          </cell>
          <cell r="P539">
            <v>273.93</v>
          </cell>
          <cell r="Q539">
            <v>1</v>
          </cell>
          <cell r="R539">
            <v>25.4</v>
          </cell>
          <cell r="S539">
            <v>273.93</v>
          </cell>
          <cell r="T539">
            <v>839</v>
          </cell>
          <cell r="U539">
            <v>11</v>
          </cell>
          <cell r="V539">
            <v>15</v>
          </cell>
          <cell r="W539" t="str">
            <v>MSMS21</v>
          </cell>
          <cell r="X539" t="e">
            <v>#REF!</v>
          </cell>
          <cell r="Y539">
            <v>587.29999999999995</v>
          </cell>
          <cell r="Z539">
            <v>587.29999999999995</v>
          </cell>
          <cell r="AA539">
            <v>0.3</v>
          </cell>
          <cell r="AB539">
            <v>0.3</v>
          </cell>
          <cell r="AC539">
            <v>330</v>
          </cell>
          <cell r="AD539">
            <v>834</v>
          </cell>
          <cell r="AE539">
            <v>430</v>
          </cell>
          <cell r="AF539" t="str">
            <v>MEUBLES</v>
          </cell>
          <cell r="AG539"/>
          <cell r="AI539">
            <v>263.39</v>
          </cell>
          <cell r="AL539" t="str">
            <v/>
          </cell>
          <cell r="AM539" t="str">
            <v/>
          </cell>
          <cell r="AN539">
            <v>0.3</v>
          </cell>
          <cell r="AO539">
            <v>587.29999999999995</v>
          </cell>
          <cell r="AS539" t="str">
            <v>MODULE TIROIRS-MSMS21</v>
          </cell>
        </row>
        <row r="540">
          <cell r="N540" t="str">
            <v>0963 541 235</v>
          </cell>
          <cell r="O540" t="str">
            <v>MSMS27</v>
          </cell>
          <cell r="P540">
            <v>284.54000000000002</v>
          </cell>
          <cell r="Q540">
            <v>1</v>
          </cell>
          <cell r="R540">
            <v>25.3</v>
          </cell>
          <cell r="S540">
            <v>284.54000000000002</v>
          </cell>
          <cell r="T540">
            <v>869</v>
          </cell>
          <cell r="U540">
            <v>11</v>
          </cell>
          <cell r="V540">
            <v>15</v>
          </cell>
          <cell r="W540" t="str">
            <v>MSMS27</v>
          </cell>
          <cell r="X540" t="e">
            <v>#REF!</v>
          </cell>
          <cell r="Y540">
            <v>608.29999999999995</v>
          </cell>
          <cell r="Z540">
            <v>608.29999999999995</v>
          </cell>
          <cell r="AA540">
            <v>0.3</v>
          </cell>
          <cell r="AB540">
            <v>0.3</v>
          </cell>
          <cell r="AC540">
            <v>330</v>
          </cell>
          <cell r="AD540">
            <v>834</v>
          </cell>
          <cell r="AE540">
            <v>430</v>
          </cell>
          <cell r="AF540" t="str">
            <v>MEUBLES</v>
          </cell>
          <cell r="AG540"/>
          <cell r="AI540">
            <v>273.60000000000002</v>
          </cell>
          <cell r="AL540" t="str">
            <v/>
          </cell>
          <cell r="AM540" t="str">
            <v/>
          </cell>
          <cell r="AN540">
            <v>0.3</v>
          </cell>
          <cell r="AO540">
            <v>608.29999999999995</v>
          </cell>
          <cell r="AS540" t="str">
            <v>MODULE TIROIRS-MSMS27</v>
          </cell>
        </row>
        <row r="541">
          <cell r="N541" t="str">
            <v>0963 541 232</v>
          </cell>
          <cell r="O541" t="str">
            <v>MSMS32</v>
          </cell>
          <cell r="P541">
            <v>212.21</v>
          </cell>
          <cell r="Q541">
            <v>1</v>
          </cell>
          <cell r="R541">
            <v>24.3</v>
          </cell>
          <cell r="S541">
            <v>212.21</v>
          </cell>
          <cell r="T541">
            <v>659</v>
          </cell>
          <cell r="U541">
            <v>11</v>
          </cell>
          <cell r="V541">
            <v>15</v>
          </cell>
          <cell r="W541" t="str">
            <v>MSMS32</v>
          </cell>
          <cell r="X541" t="e">
            <v>#REF!</v>
          </cell>
          <cell r="Y541">
            <v>461.3</v>
          </cell>
          <cell r="Z541">
            <v>461.3</v>
          </cell>
          <cell r="AA541">
            <v>0.3</v>
          </cell>
          <cell r="AB541">
            <v>0.3</v>
          </cell>
          <cell r="AC541">
            <v>382</v>
          </cell>
          <cell r="AD541">
            <v>834</v>
          </cell>
          <cell r="AE541">
            <v>430</v>
          </cell>
          <cell r="AF541" t="str">
            <v>MEUBLES</v>
          </cell>
          <cell r="AG541"/>
          <cell r="AI541">
            <v>204.05</v>
          </cell>
          <cell r="AL541" t="str">
            <v/>
          </cell>
          <cell r="AM541" t="str">
            <v/>
          </cell>
          <cell r="AN541">
            <v>0.3</v>
          </cell>
          <cell r="AO541">
            <v>461.3</v>
          </cell>
          <cell r="AS541" t="str">
            <v>MODULE TIROIRS-MSMS32</v>
          </cell>
        </row>
        <row r="542">
          <cell r="N542" t="str">
            <v>0963 541 233</v>
          </cell>
          <cell r="O542" t="str">
            <v>MSMS33</v>
          </cell>
          <cell r="P542">
            <v>264.47000000000003</v>
          </cell>
          <cell r="Q542">
            <v>1</v>
          </cell>
          <cell r="R542">
            <v>27</v>
          </cell>
          <cell r="S542">
            <v>264.47000000000003</v>
          </cell>
          <cell r="T542">
            <v>809</v>
          </cell>
          <cell r="U542">
            <v>11</v>
          </cell>
          <cell r="V542">
            <v>15</v>
          </cell>
          <cell r="W542" t="str">
            <v>MSMS33</v>
          </cell>
          <cell r="X542" t="e">
            <v>#REF!</v>
          </cell>
          <cell r="Y542">
            <v>566.29999999999995</v>
          </cell>
          <cell r="Z542">
            <v>566.29999999999995</v>
          </cell>
          <cell r="AA542">
            <v>0.3</v>
          </cell>
          <cell r="AB542">
            <v>0.3</v>
          </cell>
          <cell r="AC542">
            <v>382</v>
          </cell>
          <cell r="AD542">
            <v>834</v>
          </cell>
          <cell r="AE542">
            <v>430</v>
          </cell>
          <cell r="AF542" t="str">
            <v>MEUBLES</v>
          </cell>
          <cell r="AG542"/>
          <cell r="AI542">
            <v>254.3</v>
          </cell>
          <cell r="AL542" t="str">
            <v/>
          </cell>
          <cell r="AM542" t="str">
            <v/>
          </cell>
          <cell r="AN542">
            <v>0.3</v>
          </cell>
          <cell r="AO542">
            <v>566.29999999999995</v>
          </cell>
          <cell r="AS542" t="str">
            <v>MODULE TIROIRS-MSMS33</v>
          </cell>
        </row>
        <row r="543">
          <cell r="N543" t="str">
            <v>0963 541 234</v>
          </cell>
          <cell r="O543" t="str">
            <v>MSMS34</v>
          </cell>
          <cell r="P543">
            <v>332.36</v>
          </cell>
          <cell r="Q543">
            <v>1</v>
          </cell>
          <cell r="R543">
            <v>29.7</v>
          </cell>
          <cell r="S543">
            <v>332.36</v>
          </cell>
          <cell r="T543">
            <v>1029</v>
          </cell>
          <cell r="U543">
            <v>11</v>
          </cell>
          <cell r="V543">
            <v>15</v>
          </cell>
          <cell r="W543" t="str">
            <v>MSMS34</v>
          </cell>
          <cell r="X543" t="e">
            <v>#REF!</v>
          </cell>
          <cell r="Y543">
            <v>720.3</v>
          </cell>
          <cell r="Z543">
            <v>720.3</v>
          </cell>
          <cell r="AA543">
            <v>0.3</v>
          </cell>
          <cell r="AB543">
            <v>0.3</v>
          </cell>
          <cell r="AC543">
            <v>382</v>
          </cell>
          <cell r="AD543">
            <v>834</v>
          </cell>
          <cell r="AE543">
            <v>430</v>
          </cell>
          <cell r="AF543" t="str">
            <v>MEUBLES</v>
          </cell>
          <cell r="AG543"/>
          <cell r="AI543">
            <v>319.58</v>
          </cell>
          <cell r="AL543" t="str">
            <v/>
          </cell>
          <cell r="AM543" t="str">
            <v/>
          </cell>
          <cell r="AN543">
            <v>0.3</v>
          </cell>
          <cell r="AO543">
            <v>720.3</v>
          </cell>
          <cell r="AS543" t="str">
            <v>MODULE TIROIRS-MSMS34</v>
          </cell>
        </row>
        <row r="544">
          <cell r="N544" t="str">
            <v>0963 541 237</v>
          </cell>
          <cell r="O544" t="str">
            <v>MSMS37</v>
          </cell>
          <cell r="P544">
            <v>283.63</v>
          </cell>
          <cell r="Q544">
            <v>1</v>
          </cell>
          <cell r="R544">
            <v>28.5</v>
          </cell>
          <cell r="S544">
            <v>283.63</v>
          </cell>
          <cell r="T544">
            <v>879</v>
          </cell>
          <cell r="U544">
            <v>11</v>
          </cell>
          <cell r="V544">
            <v>15</v>
          </cell>
          <cell r="W544" t="str">
            <v>MSMS37</v>
          </cell>
          <cell r="X544" t="e">
            <v>#REF!</v>
          </cell>
          <cell r="Y544">
            <v>615.29999999999995</v>
          </cell>
          <cell r="Z544">
            <v>615.29999999999995</v>
          </cell>
          <cell r="AA544">
            <v>0.3</v>
          </cell>
          <cell r="AB544">
            <v>0.3</v>
          </cell>
          <cell r="AC544">
            <v>382</v>
          </cell>
          <cell r="AD544">
            <v>834</v>
          </cell>
          <cell r="AE544">
            <v>430</v>
          </cell>
          <cell r="AF544" t="str">
            <v>MEUBLES</v>
          </cell>
          <cell r="AG544"/>
          <cell r="AI544">
            <v>272.72000000000003</v>
          </cell>
          <cell r="AL544" t="str">
            <v/>
          </cell>
          <cell r="AM544" t="str">
            <v/>
          </cell>
          <cell r="AN544">
            <v>0.3</v>
          </cell>
          <cell r="AO544">
            <v>615.29999999999995</v>
          </cell>
          <cell r="AS544" t="str">
            <v>MODULE TIROIRS-MSMS37</v>
          </cell>
        </row>
        <row r="545">
          <cell r="N545" t="str">
            <v>0963 541 242</v>
          </cell>
          <cell r="O545" t="str">
            <v>MSMS42</v>
          </cell>
          <cell r="P545">
            <v>227.21</v>
          </cell>
          <cell r="Q545">
            <v>1</v>
          </cell>
          <cell r="R545">
            <v>26.8</v>
          </cell>
          <cell r="S545">
            <v>227.21</v>
          </cell>
          <cell r="T545">
            <v>709</v>
          </cell>
          <cell r="U545">
            <v>11</v>
          </cell>
          <cell r="V545">
            <v>15</v>
          </cell>
          <cell r="W545" t="str">
            <v>MSMS42</v>
          </cell>
          <cell r="X545" t="e">
            <v>#REF!</v>
          </cell>
          <cell r="Y545">
            <v>496.3</v>
          </cell>
          <cell r="Z545">
            <v>496.3</v>
          </cell>
          <cell r="AA545">
            <v>0.3</v>
          </cell>
          <cell r="AB545">
            <v>0.3</v>
          </cell>
          <cell r="AC545">
            <v>452</v>
          </cell>
          <cell r="AD545">
            <v>834</v>
          </cell>
          <cell r="AE545">
            <v>430</v>
          </cell>
          <cell r="AF545" t="str">
            <v>MEUBLES</v>
          </cell>
          <cell r="AG545"/>
          <cell r="AI545">
            <v>218.47</v>
          </cell>
          <cell r="AL545" t="str">
            <v/>
          </cell>
          <cell r="AM545" t="str">
            <v/>
          </cell>
          <cell r="AN545">
            <v>0.3</v>
          </cell>
          <cell r="AO545">
            <v>496.3</v>
          </cell>
          <cell r="AS545" t="str">
            <v>MODULE TIROIRS-MSMS42</v>
          </cell>
        </row>
        <row r="546">
          <cell r="N546" t="str">
            <v>0963 541 243</v>
          </cell>
          <cell r="O546" t="str">
            <v>MSMS43</v>
          </cell>
          <cell r="P546">
            <v>277.7</v>
          </cell>
          <cell r="Q546">
            <v>1</v>
          </cell>
          <cell r="R546">
            <v>29.6</v>
          </cell>
          <cell r="S546">
            <v>277.7</v>
          </cell>
          <cell r="T546">
            <v>849</v>
          </cell>
          <cell r="U546">
            <v>11</v>
          </cell>
          <cell r="V546">
            <v>15</v>
          </cell>
          <cell r="W546" t="str">
            <v>MSMS43</v>
          </cell>
          <cell r="X546" t="e">
            <v>#REF!</v>
          </cell>
          <cell r="Y546">
            <v>594.29999999999995</v>
          </cell>
          <cell r="Z546">
            <v>594.29999999999995</v>
          </cell>
          <cell r="AA546">
            <v>0.3</v>
          </cell>
          <cell r="AB546">
            <v>0.3</v>
          </cell>
          <cell r="AC546">
            <v>452</v>
          </cell>
          <cell r="AD546">
            <v>834</v>
          </cell>
          <cell r="AE546">
            <v>430</v>
          </cell>
          <cell r="AF546" t="str">
            <v>MEUBLES</v>
          </cell>
          <cell r="AG546"/>
          <cell r="AI546">
            <v>267.02</v>
          </cell>
          <cell r="AL546" t="str">
            <v/>
          </cell>
          <cell r="AM546" t="str">
            <v/>
          </cell>
          <cell r="AN546">
            <v>0.3</v>
          </cell>
          <cell r="AO546">
            <v>594.29999999999995</v>
          </cell>
          <cell r="AS546" t="str">
            <v>MODULE TIROIRS-MSMS43</v>
          </cell>
        </row>
        <row r="547">
          <cell r="N547" t="str">
            <v>0963 541 244</v>
          </cell>
          <cell r="O547" t="str">
            <v>MSMS44</v>
          </cell>
          <cell r="P547">
            <v>328.21</v>
          </cell>
          <cell r="Q547">
            <v>1</v>
          </cell>
          <cell r="R547">
            <v>32.4</v>
          </cell>
          <cell r="S547">
            <v>328.21</v>
          </cell>
          <cell r="T547">
            <v>1009</v>
          </cell>
          <cell r="U547">
            <v>11</v>
          </cell>
          <cell r="V547">
            <v>15</v>
          </cell>
          <cell r="W547" t="str">
            <v>MSMS44</v>
          </cell>
          <cell r="X547" t="e">
            <v>#REF!</v>
          </cell>
          <cell r="Y547">
            <v>706.3</v>
          </cell>
          <cell r="Z547">
            <v>706.3</v>
          </cell>
          <cell r="AA547">
            <v>0.3</v>
          </cell>
          <cell r="AB547">
            <v>0.3</v>
          </cell>
          <cell r="AC547">
            <v>452</v>
          </cell>
          <cell r="AD547">
            <v>834</v>
          </cell>
          <cell r="AE547">
            <v>430</v>
          </cell>
          <cell r="AF547" t="str">
            <v>MEUBLES</v>
          </cell>
          <cell r="AG547"/>
          <cell r="AI547">
            <v>315.58999999999997</v>
          </cell>
          <cell r="AL547" t="str">
            <v/>
          </cell>
          <cell r="AM547" t="str">
            <v/>
          </cell>
          <cell r="AN547">
            <v>0.3</v>
          </cell>
          <cell r="AO547">
            <v>706.3</v>
          </cell>
          <cell r="AS547" t="str">
            <v>MODULE TIROIRS-MSMS44</v>
          </cell>
        </row>
        <row r="548">
          <cell r="N548" t="str">
            <v>0963 541 247</v>
          </cell>
          <cell r="O548" t="str">
            <v>MSMS47</v>
          </cell>
          <cell r="P548">
            <v>298.60000000000002</v>
          </cell>
          <cell r="Q548">
            <v>1</v>
          </cell>
          <cell r="R548">
            <v>31.6</v>
          </cell>
          <cell r="S548">
            <v>298.60000000000002</v>
          </cell>
          <cell r="T548">
            <v>919</v>
          </cell>
          <cell r="U548">
            <v>11</v>
          </cell>
          <cell r="V548">
            <v>15</v>
          </cell>
          <cell r="W548" t="str">
            <v>MSMS47</v>
          </cell>
          <cell r="X548" t="e">
            <v>#REF!</v>
          </cell>
          <cell r="Y548">
            <v>643.29999999999995</v>
          </cell>
          <cell r="Z548">
            <v>643.29999999999995</v>
          </cell>
          <cell r="AA548">
            <v>0.3</v>
          </cell>
          <cell r="AB548">
            <v>0.3</v>
          </cell>
          <cell r="AC548">
            <v>452</v>
          </cell>
          <cell r="AD548">
            <v>834</v>
          </cell>
          <cell r="AE548">
            <v>430</v>
          </cell>
          <cell r="AF548" t="str">
            <v>MEUBLES</v>
          </cell>
          <cell r="AG548"/>
          <cell r="AI548">
            <v>287.12</v>
          </cell>
          <cell r="AL548" t="str">
            <v/>
          </cell>
          <cell r="AM548" t="str">
            <v/>
          </cell>
          <cell r="AN548">
            <v>0.3</v>
          </cell>
          <cell r="AO548">
            <v>643.29999999999995</v>
          </cell>
          <cell r="AS548" t="str">
            <v>MODULE TIROIRS-MSMS47</v>
          </cell>
        </row>
        <row r="549">
          <cell r="N549" t="str">
            <v>0963 541 531</v>
          </cell>
          <cell r="O549" t="str">
            <v>MSMSH31</v>
          </cell>
          <cell r="P549">
            <v>148.79</v>
          </cell>
          <cell r="Q549">
            <v>1</v>
          </cell>
          <cell r="R549">
            <v>14.2</v>
          </cell>
          <cell r="S549">
            <v>148.79</v>
          </cell>
          <cell r="T549">
            <v>459</v>
          </cell>
          <cell r="U549">
            <v>11</v>
          </cell>
          <cell r="V549">
            <v>15</v>
          </cell>
          <cell r="W549" t="str">
            <v>MSMSH31</v>
          </cell>
          <cell r="X549" t="e">
            <v>#REF!</v>
          </cell>
          <cell r="Y549">
            <v>321.3</v>
          </cell>
          <cell r="Z549">
            <v>321.3</v>
          </cell>
          <cell r="AA549">
            <v>0.3</v>
          </cell>
          <cell r="AB549">
            <v>0.3</v>
          </cell>
          <cell r="AC549">
            <v>382</v>
          </cell>
          <cell r="AD549">
            <v>834</v>
          </cell>
          <cell r="AE549">
            <v>250</v>
          </cell>
          <cell r="AF549" t="str">
            <v>MEUBLES</v>
          </cell>
          <cell r="AG549"/>
          <cell r="AI549">
            <v>143.07</v>
          </cell>
          <cell r="AL549" t="str">
            <v/>
          </cell>
          <cell r="AM549" t="str">
            <v/>
          </cell>
          <cell r="AN549">
            <v>0.3</v>
          </cell>
          <cell r="AO549">
            <v>321.3</v>
          </cell>
          <cell r="AS549" t="str">
            <v>MODULE TIROIRS-MSMSH31</v>
          </cell>
        </row>
        <row r="550">
          <cell r="N550" t="str">
            <v>0963 541 532</v>
          </cell>
          <cell r="O550" t="str">
            <v>MSMSH32</v>
          </cell>
          <cell r="P550">
            <v>200.97</v>
          </cell>
          <cell r="Q550">
            <v>1</v>
          </cell>
          <cell r="R550">
            <v>17</v>
          </cell>
          <cell r="S550">
            <v>200.97</v>
          </cell>
          <cell r="T550">
            <v>629</v>
          </cell>
          <cell r="U550">
            <v>11</v>
          </cell>
          <cell r="V550">
            <v>15</v>
          </cell>
          <cell r="W550" t="str">
            <v>MSMSH32</v>
          </cell>
          <cell r="X550" t="e">
            <v>#REF!</v>
          </cell>
          <cell r="Y550">
            <v>440.3</v>
          </cell>
          <cell r="Z550">
            <v>440.3</v>
          </cell>
          <cell r="AA550">
            <v>0.3</v>
          </cell>
          <cell r="AB550">
            <v>0.3</v>
          </cell>
          <cell r="AC550">
            <v>382</v>
          </cell>
          <cell r="AD550">
            <v>834</v>
          </cell>
          <cell r="AE550">
            <v>250</v>
          </cell>
          <cell r="AF550" t="str">
            <v>MEUBLES</v>
          </cell>
          <cell r="AG550"/>
          <cell r="AI550">
            <v>193.24</v>
          </cell>
          <cell r="AL550" t="str">
            <v/>
          </cell>
          <cell r="AM550" t="str">
            <v/>
          </cell>
          <cell r="AN550">
            <v>0.3</v>
          </cell>
          <cell r="AO550">
            <v>440.3</v>
          </cell>
          <cell r="AS550" t="str">
            <v>MODULE TIROIRS-MSMSH32</v>
          </cell>
        </row>
        <row r="551">
          <cell r="N551" t="str">
            <v>0963 542 332</v>
          </cell>
          <cell r="O551" t="str">
            <v>MKM32</v>
          </cell>
          <cell r="P551">
            <v>150.38999999999999</v>
          </cell>
          <cell r="Q551">
            <v>1</v>
          </cell>
          <cell r="R551">
            <v>13.4</v>
          </cell>
          <cell r="S551">
            <v>150.38999999999999</v>
          </cell>
          <cell r="T551">
            <v>479</v>
          </cell>
          <cell r="U551">
            <v>11</v>
          </cell>
          <cell r="V551">
            <v>15</v>
          </cell>
          <cell r="W551" t="str">
            <v>MKM32</v>
          </cell>
          <cell r="X551" t="e">
            <v>#REF!</v>
          </cell>
          <cell r="Y551">
            <v>335.3</v>
          </cell>
          <cell r="Z551">
            <v>335.3</v>
          </cell>
          <cell r="AA551">
            <v>0.3</v>
          </cell>
          <cell r="AB551">
            <v>0.3</v>
          </cell>
          <cell r="AC551">
            <v>382</v>
          </cell>
          <cell r="AD551">
            <v>556</v>
          </cell>
          <cell r="AE551">
            <v>430</v>
          </cell>
          <cell r="AF551" t="str">
            <v>MEUBLES</v>
          </cell>
          <cell r="AG551"/>
          <cell r="AI551">
            <v>144.61000000000001</v>
          </cell>
          <cell r="AL551" t="str">
            <v/>
          </cell>
          <cell r="AM551" t="str">
            <v/>
          </cell>
          <cell r="AN551">
            <v>0.3</v>
          </cell>
          <cell r="AO551">
            <v>335.3</v>
          </cell>
          <cell r="AS551" t="str">
            <v>MODULE-2-COFFRETS-SK322-ORSY200-MKM32</v>
          </cell>
        </row>
        <row r="552">
          <cell r="N552" t="str">
            <v>0963 542 333</v>
          </cell>
          <cell r="O552" t="str">
            <v>MKM33</v>
          </cell>
          <cell r="P552">
            <v>192.21</v>
          </cell>
          <cell r="Q552">
            <v>1</v>
          </cell>
          <cell r="R552">
            <v>16.600000000000001</v>
          </cell>
          <cell r="S552">
            <v>192.21</v>
          </cell>
          <cell r="T552">
            <v>599</v>
          </cell>
          <cell r="U552">
            <v>11</v>
          </cell>
          <cell r="V552">
            <v>15</v>
          </cell>
          <cell r="W552" t="str">
            <v>MKM33</v>
          </cell>
          <cell r="X552" t="e">
            <v>#REF!</v>
          </cell>
          <cell r="Y552">
            <v>419.3</v>
          </cell>
          <cell r="Z552">
            <v>419.3</v>
          </cell>
          <cell r="AA552">
            <v>0.3</v>
          </cell>
          <cell r="AB552">
            <v>0.3</v>
          </cell>
          <cell r="AC552">
            <v>382</v>
          </cell>
          <cell r="AD552">
            <v>556</v>
          </cell>
          <cell r="AE552">
            <v>430</v>
          </cell>
          <cell r="AF552" t="str">
            <v>MEUBLES</v>
          </cell>
          <cell r="AG552"/>
          <cell r="AI552">
            <v>184.82</v>
          </cell>
          <cell r="AL552" t="str">
            <v/>
          </cell>
          <cell r="AM552" t="str">
            <v/>
          </cell>
          <cell r="AN552">
            <v>0.3</v>
          </cell>
          <cell r="AO552">
            <v>419.3</v>
          </cell>
          <cell r="AS552" t="str">
            <v>MODULE-3-COFFRETS-SK424-ORSY200-MKM33</v>
          </cell>
        </row>
        <row r="553">
          <cell r="N553" t="str">
            <v>0963 542 334</v>
          </cell>
          <cell r="O553" t="str">
            <v>MKM34</v>
          </cell>
          <cell r="P553">
            <v>228.77</v>
          </cell>
          <cell r="Q553">
            <v>1</v>
          </cell>
          <cell r="R553">
            <v>19.899999999999999</v>
          </cell>
          <cell r="S553">
            <v>228.77</v>
          </cell>
          <cell r="T553">
            <v>699</v>
          </cell>
          <cell r="U553">
            <v>11</v>
          </cell>
          <cell r="V553">
            <v>15</v>
          </cell>
          <cell r="W553" t="str">
            <v>MKM34</v>
          </cell>
          <cell r="X553" t="e">
            <v>#REF!</v>
          </cell>
          <cell r="Y553">
            <v>489.3</v>
          </cell>
          <cell r="Z553">
            <v>489.3</v>
          </cell>
          <cell r="AA553">
            <v>0.3</v>
          </cell>
          <cell r="AB553">
            <v>0.3</v>
          </cell>
          <cell r="AC553">
            <v>382</v>
          </cell>
          <cell r="AD553">
            <v>556</v>
          </cell>
          <cell r="AE553">
            <v>430</v>
          </cell>
          <cell r="AF553" t="str">
            <v>MEUBLES</v>
          </cell>
          <cell r="AG553"/>
          <cell r="AI553">
            <v>219.97</v>
          </cell>
          <cell r="AL553" t="str">
            <v/>
          </cell>
          <cell r="AM553" t="str">
            <v/>
          </cell>
          <cell r="AN553">
            <v>0.3</v>
          </cell>
          <cell r="AO553">
            <v>489.3</v>
          </cell>
          <cell r="AS553" t="str">
            <v>MODULE-4-COFFRETS-SK423-ORSY200-MKM34</v>
          </cell>
        </row>
        <row r="554">
          <cell r="N554" t="str">
            <v>0963 542 131</v>
          </cell>
          <cell r="O554" t="str">
            <v>MSKM31</v>
          </cell>
          <cell r="P554">
            <v>218.32</v>
          </cell>
          <cell r="Q554">
            <v>1</v>
          </cell>
          <cell r="R554">
            <v>20.6</v>
          </cell>
          <cell r="S554">
            <v>218.32</v>
          </cell>
          <cell r="T554">
            <v>669</v>
          </cell>
          <cell r="U554">
            <v>11</v>
          </cell>
          <cell r="V554">
            <v>15</v>
          </cell>
          <cell r="W554" t="str">
            <v>MSKM31</v>
          </cell>
          <cell r="X554" t="e">
            <v>#REF!</v>
          </cell>
          <cell r="Y554">
            <v>468.3</v>
          </cell>
          <cell r="Z554">
            <v>468.3</v>
          </cell>
          <cell r="AA554">
            <v>0.3</v>
          </cell>
          <cell r="AB554">
            <v>0.3</v>
          </cell>
          <cell r="AC554">
            <v>382</v>
          </cell>
          <cell r="AD554">
            <v>556</v>
          </cell>
          <cell r="AE554">
            <v>430</v>
          </cell>
          <cell r="AF554" t="str">
            <v>MEUBLES</v>
          </cell>
          <cell r="AG554"/>
          <cell r="AI554">
            <v>209.92</v>
          </cell>
          <cell r="AL554" t="str">
            <v/>
          </cell>
          <cell r="AM554" t="str">
            <v/>
          </cell>
          <cell r="AN554">
            <v>0.3</v>
          </cell>
          <cell r="AO554">
            <v>468.3</v>
          </cell>
          <cell r="AS554" t="str">
            <v>MODULE-COMBI-TIROIRS-COFFRETS-MSKM31</v>
          </cell>
        </row>
        <row r="555">
          <cell r="N555" t="str">
            <v>0963 542 132</v>
          </cell>
          <cell r="O555" t="str">
            <v>MSKM32</v>
          </cell>
          <cell r="P555">
            <v>234</v>
          </cell>
          <cell r="Q555">
            <v>1</v>
          </cell>
          <cell r="R555">
            <v>21.4</v>
          </cell>
          <cell r="S555">
            <v>234</v>
          </cell>
          <cell r="T555">
            <v>729</v>
          </cell>
          <cell r="U555">
            <v>11</v>
          </cell>
          <cell r="V555">
            <v>15</v>
          </cell>
          <cell r="W555" t="str">
            <v>MSKM32</v>
          </cell>
          <cell r="X555" t="e">
            <v>#REF!</v>
          </cell>
          <cell r="Y555">
            <v>510.3</v>
          </cell>
          <cell r="Z555">
            <v>510.3</v>
          </cell>
          <cell r="AA555">
            <v>0.3</v>
          </cell>
          <cell r="AB555">
            <v>0.3</v>
          </cell>
          <cell r="AC555">
            <v>382</v>
          </cell>
          <cell r="AD555">
            <v>556</v>
          </cell>
          <cell r="AE555">
            <v>430</v>
          </cell>
          <cell r="AF555" t="str">
            <v>MEUBLES</v>
          </cell>
          <cell r="AG555"/>
          <cell r="AI555">
            <v>225</v>
          </cell>
          <cell r="AL555" t="str">
            <v/>
          </cell>
          <cell r="AM555" t="str">
            <v/>
          </cell>
          <cell r="AN555">
            <v>0.3</v>
          </cell>
          <cell r="AO555">
            <v>510.3</v>
          </cell>
          <cell r="AS555" t="str">
            <v>MODULE-COMBI-TIROIRS-COFFRETS-MSKM32</v>
          </cell>
        </row>
        <row r="556">
          <cell r="N556" t="str">
            <v>0963 542 133</v>
          </cell>
          <cell r="O556" t="str">
            <v>MSKM33</v>
          </cell>
          <cell r="P556">
            <v>243.57</v>
          </cell>
          <cell r="Q556">
            <v>1</v>
          </cell>
          <cell r="R556">
            <v>22.2</v>
          </cell>
          <cell r="S556">
            <v>243.57</v>
          </cell>
          <cell r="T556">
            <v>769</v>
          </cell>
          <cell r="U556">
            <v>11</v>
          </cell>
          <cell r="V556">
            <v>15</v>
          </cell>
          <cell r="W556" t="str">
            <v>MSKM33</v>
          </cell>
          <cell r="X556" t="e">
            <v>#REF!</v>
          </cell>
          <cell r="Y556">
            <v>538.29999999999995</v>
          </cell>
          <cell r="Z556">
            <v>538.29999999999995</v>
          </cell>
          <cell r="AA556">
            <v>0.3</v>
          </cell>
          <cell r="AB556">
            <v>0.3</v>
          </cell>
          <cell r="AC556">
            <v>382</v>
          </cell>
          <cell r="AD556">
            <v>556</v>
          </cell>
          <cell r="AE556">
            <v>430</v>
          </cell>
          <cell r="AF556" t="str">
            <v>MEUBLES</v>
          </cell>
          <cell r="AG556"/>
          <cell r="AI556">
            <v>234.2</v>
          </cell>
          <cell r="AL556" t="str">
            <v/>
          </cell>
          <cell r="AM556" t="str">
            <v/>
          </cell>
          <cell r="AN556">
            <v>0.3</v>
          </cell>
          <cell r="AO556">
            <v>538.29999999999995</v>
          </cell>
          <cell r="AS556" t="str">
            <v>MODULE-COMBI-TIROIRS-COFFRETS-MSKM33</v>
          </cell>
        </row>
        <row r="557">
          <cell r="N557" t="str">
            <v>0963 543 408</v>
          </cell>
          <cell r="O557" t="str">
            <v>MTMK38</v>
          </cell>
          <cell r="P557">
            <v>76.97</v>
          </cell>
          <cell r="Q557">
            <v>1</v>
          </cell>
          <cell r="R557">
            <v>7.2</v>
          </cell>
          <cell r="S557">
            <v>76.97</v>
          </cell>
          <cell r="T557">
            <v>249</v>
          </cell>
          <cell r="U557">
            <v>11</v>
          </cell>
          <cell r="V557">
            <v>15</v>
          </cell>
          <cell r="W557" t="str">
            <v>MTMK38</v>
          </cell>
          <cell r="X557" t="e">
            <v>#REF!</v>
          </cell>
          <cell r="Y557">
            <v>174.3</v>
          </cell>
          <cell r="Z557">
            <v>174.3</v>
          </cell>
          <cell r="AA557">
            <v>0.3</v>
          </cell>
          <cell r="AB557">
            <v>0.3</v>
          </cell>
          <cell r="AC557">
            <v>382</v>
          </cell>
          <cell r="AD557">
            <v>278</v>
          </cell>
          <cell r="AE557">
            <v>430</v>
          </cell>
          <cell r="AF557" t="str">
            <v>MEUBLES</v>
          </cell>
          <cell r="AG557"/>
          <cell r="AI557">
            <v>74.010000000000005</v>
          </cell>
          <cell r="AL557" t="str">
            <v/>
          </cell>
          <cell r="AM557" t="str">
            <v/>
          </cell>
          <cell r="AN557">
            <v>0.3</v>
          </cell>
          <cell r="AO557">
            <v>174.3</v>
          </cell>
          <cell r="AS557" t="str">
            <v>MODULE-DE-RANGEMENT-MTMK38</v>
          </cell>
        </row>
        <row r="558">
          <cell r="N558" t="str">
            <v>0963 544 210</v>
          </cell>
          <cell r="O558" t="str">
            <v>MKR10</v>
          </cell>
          <cell r="P558">
            <v>200.74</v>
          </cell>
          <cell r="Q558">
            <v>1</v>
          </cell>
          <cell r="R558">
            <v>27.8</v>
          </cell>
          <cell r="S558">
            <v>200.74</v>
          </cell>
          <cell r="T558">
            <v>639</v>
          </cell>
          <cell r="U558">
            <v>3</v>
          </cell>
          <cell r="V558">
            <v>4</v>
          </cell>
          <cell r="W558" t="str">
            <v>MKR10</v>
          </cell>
          <cell r="X558" t="e">
            <v>#REF!</v>
          </cell>
          <cell r="Y558">
            <v>447.3</v>
          </cell>
          <cell r="Z558">
            <v>447.3</v>
          </cell>
          <cell r="AA558">
            <v>0.3</v>
          </cell>
          <cell r="AB558">
            <v>0.3</v>
          </cell>
          <cell r="AC558">
            <v>270</v>
          </cell>
          <cell r="AD558">
            <v>834</v>
          </cell>
          <cell r="AE558">
            <v>1120</v>
          </cell>
          <cell r="AF558" t="str">
            <v>MEUBLES</v>
          </cell>
          <cell r="AG558"/>
          <cell r="AI558">
            <v>193.02</v>
          </cell>
          <cell r="AL558" t="str">
            <v/>
          </cell>
          <cell r="AM558" t="str">
            <v/>
          </cell>
          <cell r="AN558">
            <v>0.3</v>
          </cell>
          <cell r="AO558">
            <v>447.3</v>
          </cell>
          <cell r="AS558" t="str">
            <v>MODULE-FLUIDE-FRIGORIGENE-6-BOUTEI-MKR10</v>
          </cell>
        </row>
        <row r="559">
          <cell r="N559" t="str">
            <v>0963 544 211</v>
          </cell>
          <cell r="O559" t="str">
            <v>MKR11</v>
          </cell>
          <cell r="P559">
            <v>233.11</v>
          </cell>
          <cell r="Q559">
            <v>1</v>
          </cell>
          <cell r="R559">
            <v>35</v>
          </cell>
          <cell r="S559">
            <v>233.11</v>
          </cell>
          <cell r="T559">
            <v>749</v>
          </cell>
          <cell r="U559">
            <v>3</v>
          </cell>
          <cell r="V559">
            <v>4</v>
          </cell>
          <cell r="W559" t="str">
            <v>MKR11</v>
          </cell>
          <cell r="X559" t="e">
            <v>#REF!</v>
          </cell>
          <cell r="Y559">
            <v>524.29999999999995</v>
          </cell>
          <cell r="Z559">
            <v>524.29999999999995</v>
          </cell>
          <cell r="AA559">
            <v>0.3</v>
          </cell>
          <cell r="AB559">
            <v>0.3</v>
          </cell>
          <cell r="AC559">
            <v>270</v>
          </cell>
          <cell r="AD559">
            <v>1112</v>
          </cell>
          <cell r="AE559">
            <v>1120</v>
          </cell>
          <cell r="AF559" t="str">
            <v>MEUBLES</v>
          </cell>
          <cell r="AG559"/>
          <cell r="AI559">
            <v>224.14</v>
          </cell>
          <cell r="AL559" t="str">
            <v/>
          </cell>
          <cell r="AM559" t="str">
            <v/>
          </cell>
          <cell r="AN559">
            <v>0.3</v>
          </cell>
          <cell r="AO559">
            <v>524.29999999999995</v>
          </cell>
          <cell r="AS559" t="str">
            <v>MODULE-FLUIDE-FRIGORIGENE-8-BOUTEI-MKR11</v>
          </cell>
        </row>
        <row r="560">
          <cell r="N560" t="str">
            <v>0963 544 312</v>
          </cell>
          <cell r="O560" t="str">
            <v>MKNB12</v>
          </cell>
          <cell r="P560">
            <v>226.86</v>
          </cell>
          <cell r="Q560">
            <v>1</v>
          </cell>
          <cell r="R560">
            <v>18</v>
          </cell>
          <cell r="S560">
            <v>226.86</v>
          </cell>
          <cell r="T560">
            <v>729</v>
          </cell>
          <cell r="U560">
            <v>3</v>
          </cell>
          <cell r="V560">
            <v>4</v>
          </cell>
          <cell r="W560" t="str">
            <v>MKNB12</v>
          </cell>
          <cell r="X560" t="e">
            <v>#REF!</v>
          </cell>
          <cell r="Y560">
            <v>510.3</v>
          </cell>
          <cell r="Z560">
            <v>510.3</v>
          </cell>
          <cell r="AA560">
            <v>0.3</v>
          </cell>
          <cell r="AB560">
            <v>0.3</v>
          </cell>
          <cell r="AC560">
            <v>382</v>
          </cell>
          <cell r="AD560">
            <v>834</v>
          </cell>
          <cell r="AE560">
            <v>670</v>
          </cell>
          <cell r="AF560" t="str">
            <v>MEUBLES</v>
          </cell>
          <cell r="AG560"/>
          <cell r="AI560">
            <v>218.13</v>
          </cell>
          <cell r="AL560" t="str">
            <v/>
          </cell>
          <cell r="AM560" t="str">
            <v/>
          </cell>
          <cell r="AN560">
            <v>0.3</v>
          </cell>
          <cell r="AO560">
            <v>510.3</v>
          </cell>
          <cell r="AS560" t="str">
            <v>MODULE-JERRYCAN-4X20LTR-MKNB12</v>
          </cell>
        </row>
        <row r="561">
          <cell r="N561" t="str">
            <v>0963 560 003</v>
          </cell>
          <cell r="O561" t="str">
            <v>MSMB03</v>
          </cell>
          <cell r="P561">
            <v>338.68</v>
          </cell>
          <cell r="Q561">
            <v>1</v>
          </cell>
          <cell r="R561">
            <v>38.5</v>
          </cell>
          <cell r="S561">
            <v>338.68</v>
          </cell>
          <cell r="T561">
            <v>729</v>
          </cell>
          <cell r="U561">
            <v>60</v>
          </cell>
          <cell r="V561">
            <v>80</v>
          </cell>
          <cell r="W561" t="str">
            <v>MSMB03</v>
          </cell>
          <cell r="X561" t="e">
            <v>#REF!</v>
          </cell>
          <cell r="Y561">
            <v>510.3</v>
          </cell>
          <cell r="Z561">
            <v>510.3</v>
          </cell>
          <cell r="AA561">
            <v>0.3</v>
          </cell>
          <cell r="AB561">
            <v>0.3</v>
          </cell>
          <cell r="AC561">
            <v>382</v>
          </cell>
          <cell r="AD561">
            <v>1112</v>
          </cell>
          <cell r="AE561">
            <v>1135</v>
          </cell>
          <cell r="AF561" t="str">
            <v>PREMONTES</v>
          </cell>
          <cell r="AG561"/>
          <cell r="AI561">
            <v>325.64999999999998</v>
          </cell>
          <cell r="AL561">
            <v>0</v>
          </cell>
          <cell r="AM561">
            <v>520</v>
          </cell>
          <cell r="AN561">
            <v>0.3</v>
          </cell>
          <cell r="AO561">
            <v>510.3</v>
          </cell>
          <cell r="AS561" t="str">
            <v>MODULE-N°3-MSMB03</v>
          </cell>
        </row>
        <row r="562">
          <cell r="N562" t="str">
            <v>0963 560 005</v>
          </cell>
          <cell r="O562" t="str">
            <v>MSMB05</v>
          </cell>
          <cell r="P562">
            <v>300.74</v>
          </cell>
          <cell r="Q562">
            <v>1</v>
          </cell>
          <cell r="R562">
            <v>34</v>
          </cell>
          <cell r="S562">
            <v>300.74</v>
          </cell>
          <cell r="T562">
            <v>679</v>
          </cell>
          <cell r="U562">
            <v>60</v>
          </cell>
          <cell r="V562">
            <v>80</v>
          </cell>
          <cell r="W562" t="str">
            <v>MSMB05</v>
          </cell>
          <cell r="X562" t="e">
            <v>#REF!</v>
          </cell>
          <cell r="Y562">
            <v>475.3</v>
          </cell>
          <cell r="Z562">
            <v>475.3</v>
          </cell>
          <cell r="AA562">
            <v>0.3</v>
          </cell>
          <cell r="AB562">
            <v>0.3</v>
          </cell>
          <cell r="AC562">
            <v>382</v>
          </cell>
          <cell r="AD562">
            <v>1112</v>
          </cell>
          <cell r="AE562">
            <v>1135</v>
          </cell>
          <cell r="AF562" t="str">
            <v>PREMONTES</v>
          </cell>
          <cell r="AG562"/>
          <cell r="AI562">
            <v>289.17</v>
          </cell>
          <cell r="AL562">
            <v>0</v>
          </cell>
          <cell r="AM562">
            <v>520</v>
          </cell>
          <cell r="AN562">
            <v>0.3</v>
          </cell>
          <cell r="AO562">
            <v>475.3</v>
          </cell>
          <cell r="AS562" t="str">
            <v>MODULE-N°5-MSMB05</v>
          </cell>
        </row>
        <row r="563">
          <cell r="N563" t="str">
            <v>0963 560 006</v>
          </cell>
          <cell r="O563" t="str">
            <v>MSMB06</v>
          </cell>
          <cell r="P563">
            <v>397.1</v>
          </cell>
          <cell r="Q563">
            <v>1</v>
          </cell>
          <cell r="R563">
            <v>53.9</v>
          </cell>
          <cell r="S563">
            <v>397.1</v>
          </cell>
          <cell r="T563">
            <v>999</v>
          </cell>
          <cell r="U563">
            <v>60</v>
          </cell>
          <cell r="V563">
            <v>80</v>
          </cell>
          <cell r="W563" t="str">
            <v>MSMB06</v>
          </cell>
          <cell r="X563" t="e">
            <v>#REF!</v>
          </cell>
          <cell r="Y563">
            <v>699.3</v>
          </cell>
          <cell r="Z563">
            <v>699.3</v>
          </cell>
          <cell r="AA563">
            <v>0.3</v>
          </cell>
          <cell r="AB563">
            <v>0.3</v>
          </cell>
          <cell r="AC563">
            <v>382</v>
          </cell>
          <cell r="AD563">
            <v>1668</v>
          </cell>
          <cell r="AE563">
            <v>1135</v>
          </cell>
          <cell r="AF563" t="str">
            <v>PREMONTES</v>
          </cell>
          <cell r="AG563"/>
          <cell r="AI563">
            <v>381.83</v>
          </cell>
          <cell r="AL563">
            <v>0</v>
          </cell>
          <cell r="AM563">
            <v>712</v>
          </cell>
          <cell r="AN563">
            <v>0.3</v>
          </cell>
          <cell r="AO563">
            <v>699.3</v>
          </cell>
          <cell r="AS563" t="str">
            <v>MODULE-N°6-MSMB06</v>
          </cell>
        </row>
        <row r="564">
          <cell r="N564" t="str">
            <v>0963 544 110</v>
          </cell>
          <cell r="O564" t="str">
            <v>MOM10</v>
          </cell>
          <cell r="P564">
            <v>56.76</v>
          </cell>
          <cell r="Q564">
            <v>1</v>
          </cell>
          <cell r="R564">
            <v>4.2</v>
          </cell>
          <cell r="S564">
            <v>56.76</v>
          </cell>
          <cell r="T564">
            <v>189</v>
          </cell>
          <cell r="U564">
            <v>4</v>
          </cell>
          <cell r="V564">
            <v>6</v>
          </cell>
          <cell r="W564" t="str">
            <v>MOM10</v>
          </cell>
          <cell r="X564" t="e">
            <v>#REF!</v>
          </cell>
          <cell r="Y564">
            <v>132.30000000000001</v>
          </cell>
          <cell r="Z564">
            <v>132.30000000000001</v>
          </cell>
          <cell r="AA564">
            <v>0.3</v>
          </cell>
          <cell r="AB564">
            <v>0.3</v>
          </cell>
          <cell r="AC564">
            <v>310</v>
          </cell>
          <cell r="AD564">
            <v>556</v>
          </cell>
          <cell r="AE564">
            <v>200</v>
          </cell>
          <cell r="AF564" t="str">
            <v>MEUBLES</v>
          </cell>
          <cell r="AG564"/>
          <cell r="AI564">
            <v>54.58</v>
          </cell>
          <cell r="AL564" t="str">
            <v/>
          </cell>
          <cell r="AM564" t="str">
            <v/>
          </cell>
          <cell r="AN564">
            <v>0.3</v>
          </cell>
          <cell r="AO564">
            <v>132.30000000000001</v>
          </cell>
          <cell r="AS564" t="str">
            <v>MODULE-PORTE-CLASSEURS-MOM10</v>
          </cell>
        </row>
        <row r="565">
          <cell r="N565" t="str">
            <v>0963 544 111</v>
          </cell>
          <cell r="O565" t="str">
            <v>MOM11</v>
          </cell>
          <cell r="P565">
            <v>70.34</v>
          </cell>
          <cell r="Q565">
            <v>1</v>
          </cell>
          <cell r="R565">
            <v>6.2</v>
          </cell>
          <cell r="S565">
            <v>70.34</v>
          </cell>
          <cell r="T565">
            <v>229</v>
          </cell>
          <cell r="U565">
            <v>4</v>
          </cell>
          <cell r="V565">
            <v>6</v>
          </cell>
          <cell r="W565" t="str">
            <v>MOM11</v>
          </cell>
          <cell r="X565" t="e">
            <v>#REF!</v>
          </cell>
          <cell r="Y565">
            <v>160.30000000000001</v>
          </cell>
          <cell r="Z565">
            <v>160.30000000000001</v>
          </cell>
          <cell r="AA565">
            <v>0.3</v>
          </cell>
          <cell r="AB565">
            <v>0.3</v>
          </cell>
          <cell r="AC565">
            <v>310</v>
          </cell>
          <cell r="AD565">
            <v>834</v>
          </cell>
          <cell r="AE565">
            <v>200</v>
          </cell>
          <cell r="AF565" t="str">
            <v>MEUBLES</v>
          </cell>
          <cell r="AG565"/>
          <cell r="AI565">
            <v>67.63</v>
          </cell>
          <cell r="AL565" t="str">
            <v/>
          </cell>
          <cell r="AM565" t="str">
            <v/>
          </cell>
          <cell r="AN565">
            <v>0.3</v>
          </cell>
          <cell r="AO565">
            <v>160.30000000000001</v>
          </cell>
          <cell r="AS565" t="str">
            <v>MODULE-PORTE-CLASSEURS-MOM11</v>
          </cell>
        </row>
        <row r="566">
          <cell r="N566" t="str">
            <v>0963 542 120</v>
          </cell>
          <cell r="O566" t="str">
            <v>MKML</v>
          </cell>
          <cell r="P566">
            <v>75.12</v>
          </cell>
          <cell r="Q566">
            <v>1</v>
          </cell>
          <cell r="R566">
            <v>6.9</v>
          </cell>
          <cell r="S566">
            <v>75.12</v>
          </cell>
          <cell r="T566">
            <v>239</v>
          </cell>
          <cell r="U566">
            <v>11</v>
          </cell>
          <cell r="V566">
            <v>15</v>
          </cell>
          <cell r="W566" t="str">
            <v>MKML</v>
          </cell>
          <cell r="X566" t="e">
            <v>#REF!</v>
          </cell>
          <cell r="Y566">
            <v>167.3</v>
          </cell>
          <cell r="Z566">
            <v>167.3</v>
          </cell>
          <cell r="AA566">
            <v>0.3</v>
          </cell>
          <cell r="AB566">
            <v>0.3</v>
          </cell>
          <cell r="AC566">
            <v>382</v>
          </cell>
          <cell r="AD566">
            <v>556</v>
          </cell>
          <cell r="AE566">
            <v>430</v>
          </cell>
          <cell r="AF566" t="str">
            <v>MEUBLES</v>
          </cell>
          <cell r="AG566"/>
          <cell r="AI566">
            <v>72.23</v>
          </cell>
          <cell r="AL566" t="str">
            <v/>
          </cell>
          <cell r="AM566" t="str">
            <v/>
          </cell>
          <cell r="AN566">
            <v>0.3</v>
          </cell>
          <cell r="AO566">
            <v>167.3</v>
          </cell>
          <cell r="AS566" t="str">
            <v>MODULE-POUR-COFFRETS-VIDE-MKML</v>
          </cell>
        </row>
        <row r="567">
          <cell r="N567" t="str">
            <v>0963 543 502</v>
          </cell>
          <cell r="O567" t="str">
            <v>MSMD3S</v>
          </cell>
          <cell r="P567">
            <v>424.3</v>
          </cell>
          <cell r="Q567">
            <v>1</v>
          </cell>
          <cell r="R567">
            <v>28</v>
          </cell>
          <cell r="S567">
            <v>424.3</v>
          </cell>
          <cell r="T567">
            <v>1349</v>
          </cell>
          <cell r="U567">
            <v>14</v>
          </cell>
          <cell r="V567">
            <v>19</v>
          </cell>
          <cell r="W567" t="str">
            <v>MSMD3S</v>
          </cell>
          <cell r="X567" t="e">
            <v>#REF!</v>
          </cell>
          <cell r="Y567">
            <v>944.3</v>
          </cell>
          <cell r="Z567">
            <v>944.3</v>
          </cell>
          <cell r="AA567">
            <v>0.3</v>
          </cell>
          <cell r="AB567">
            <v>0.3</v>
          </cell>
          <cell r="AC567">
            <v>382</v>
          </cell>
          <cell r="AD567">
            <v>1112</v>
          </cell>
          <cell r="AE567">
            <v>430</v>
          </cell>
          <cell r="AF567" t="str">
            <v>MEUBLES</v>
          </cell>
          <cell r="AG567"/>
          <cell r="AI567">
            <v>407.98</v>
          </cell>
          <cell r="AL567" t="str">
            <v/>
          </cell>
          <cell r="AM567" t="str">
            <v/>
          </cell>
          <cell r="AN567">
            <v>0.3</v>
          </cell>
          <cell r="AO567">
            <v>944.3</v>
          </cell>
          <cell r="AS567" t="str">
            <v>MODULE-VISSERIE-MSMD3S</v>
          </cell>
        </row>
        <row r="568">
          <cell r="N568" t="str">
            <v>0963 543 501</v>
          </cell>
          <cell r="O568" t="str">
            <v>MSMS3S</v>
          </cell>
          <cell r="P568">
            <v>325.41000000000003</v>
          </cell>
          <cell r="Q568">
            <v>1</v>
          </cell>
          <cell r="R568">
            <v>23.2</v>
          </cell>
          <cell r="S568">
            <v>325.41000000000003</v>
          </cell>
          <cell r="T568">
            <v>1039</v>
          </cell>
          <cell r="U568">
            <v>14</v>
          </cell>
          <cell r="V568">
            <v>19</v>
          </cell>
          <cell r="W568" t="str">
            <v>MSMS3S</v>
          </cell>
          <cell r="X568" t="e">
            <v>#REF!</v>
          </cell>
          <cell r="Y568">
            <v>727.3</v>
          </cell>
          <cell r="Z568">
            <v>727.3</v>
          </cell>
          <cell r="AA568">
            <v>0.3</v>
          </cell>
          <cell r="AB568">
            <v>0.3</v>
          </cell>
          <cell r="AC568">
            <v>382</v>
          </cell>
          <cell r="AD568">
            <v>834</v>
          </cell>
          <cell r="AE568">
            <v>430</v>
          </cell>
          <cell r="AF568" t="str">
            <v>MEUBLES</v>
          </cell>
          <cell r="AG568"/>
          <cell r="AI568">
            <v>312.89</v>
          </cell>
          <cell r="AL568" t="str">
            <v/>
          </cell>
          <cell r="AM568" t="str">
            <v/>
          </cell>
          <cell r="AN568">
            <v>0.3</v>
          </cell>
          <cell r="AO568">
            <v>727.3</v>
          </cell>
          <cell r="AS568" t="str">
            <v>MODULE-VISSERIE-MSMS3S</v>
          </cell>
        </row>
        <row r="569">
          <cell r="N569" t="str">
            <v>0963 80  311</v>
          </cell>
          <cell r="O569" t="e">
            <v>#N/A</v>
          </cell>
          <cell r="P569">
            <v>1.4</v>
          </cell>
          <cell r="Q569">
            <v>1</v>
          </cell>
          <cell r="R569">
            <v>0.4</v>
          </cell>
          <cell r="S569">
            <v>1.4</v>
          </cell>
          <cell r="T569">
            <v>29</v>
          </cell>
          <cell r="U569">
            <v>0</v>
          </cell>
          <cell r="V569">
            <v>0</v>
          </cell>
          <cell r="W569" t="str">
            <v>MPAD4</v>
          </cell>
          <cell r="X569" t="e">
            <v>#REF!</v>
          </cell>
          <cell r="Y569">
            <v>20.3</v>
          </cell>
          <cell r="Z569">
            <v>20.3</v>
          </cell>
          <cell r="AA569">
            <v>0.3</v>
          </cell>
          <cell r="AB569">
            <v>0.3</v>
          </cell>
          <cell r="AC569">
            <v>200</v>
          </cell>
          <cell r="AD569">
            <v>240</v>
          </cell>
          <cell r="AE569">
            <v>4.5</v>
          </cell>
          <cell r="AF569" t="str">
            <v>ACCESSOIRES</v>
          </cell>
          <cell r="AG569"/>
          <cell r="AI569">
            <v>1.35</v>
          </cell>
          <cell r="AL569">
            <v>0</v>
          </cell>
          <cell r="AM569">
            <v>16.100000000000001</v>
          </cell>
          <cell r="AN569">
            <v>0.3</v>
          </cell>
          <cell r="AO569">
            <v>20.3</v>
          </cell>
          <cell r="AS569" t="str">
            <v>MPAD4 - LOT DE 4 MULTIPAD</v>
          </cell>
        </row>
        <row r="570">
          <cell r="N570" t="str">
            <v>0963 80  976</v>
          </cell>
          <cell r="O570" t="e">
            <v>#N/A</v>
          </cell>
          <cell r="P570">
            <v>2.42</v>
          </cell>
          <cell r="Q570">
            <v>1</v>
          </cell>
          <cell r="R570">
            <v>1.45</v>
          </cell>
          <cell r="S570">
            <v>2.42</v>
          </cell>
          <cell r="T570">
            <v>19</v>
          </cell>
          <cell r="U570">
            <v>0</v>
          </cell>
          <cell r="V570">
            <v>0</v>
          </cell>
          <cell r="W570" t="str">
            <v>RC1</v>
          </cell>
          <cell r="X570" t="e">
            <v>#REF!</v>
          </cell>
          <cell r="Y570">
            <v>13.3</v>
          </cell>
          <cell r="Z570">
            <v>13.3</v>
          </cell>
          <cell r="AA570">
            <v>0.3</v>
          </cell>
          <cell r="AB570">
            <v>0.3</v>
          </cell>
          <cell r="AC570">
            <v>190</v>
          </cell>
          <cell r="AD570">
            <v>190</v>
          </cell>
          <cell r="AE570">
            <v>190</v>
          </cell>
          <cell r="AF570" t="str">
            <v>ACCESSOIRES</v>
          </cell>
          <cell r="AG570"/>
          <cell r="AI570">
            <v>2.33</v>
          </cell>
          <cell r="AL570" t="str">
            <v>ZF.WU003-9852</v>
          </cell>
          <cell r="AM570">
            <v>6.3</v>
          </cell>
          <cell r="AN570">
            <v>0.3</v>
          </cell>
          <cell r="AO570">
            <v>13.3</v>
          </cell>
          <cell r="AS570" t="str">
            <v>PACK 3 ROULEAUX DE PAPIER-BLANC-RC1</v>
          </cell>
        </row>
        <row r="571">
          <cell r="N571" t="str">
            <v>0963 577 015</v>
          </cell>
          <cell r="O571" t="str">
            <v>MADL15</v>
          </cell>
          <cell r="P571">
            <v>12.06</v>
          </cell>
          <cell r="Q571">
            <v>1</v>
          </cell>
          <cell r="R571">
            <v>0.85</v>
          </cell>
          <cell r="S571">
            <v>12.06</v>
          </cell>
          <cell r="T571">
            <v>39</v>
          </cell>
          <cell r="U571">
            <v>1</v>
          </cell>
          <cell r="V571">
            <v>2</v>
          </cell>
          <cell r="W571" t="str">
            <v>MADL15L</v>
          </cell>
          <cell r="X571" t="e">
            <v>#REF!</v>
          </cell>
          <cell r="Y571">
            <v>27.3</v>
          </cell>
          <cell r="Z571">
            <v>27.3</v>
          </cell>
          <cell r="AA571">
            <v>0.3</v>
          </cell>
          <cell r="AB571">
            <v>0.3</v>
          </cell>
          <cell r="AC571">
            <v>270</v>
          </cell>
          <cell r="AD571">
            <v>1390</v>
          </cell>
          <cell r="AE571">
            <v>55</v>
          </cell>
          <cell r="AF571" t="str">
            <v>MEUBLES</v>
          </cell>
          <cell r="AG571"/>
          <cell r="AI571">
            <v>11.6</v>
          </cell>
          <cell r="AL571" t="str">
            <v/>
          </cell>
          <cell r="AM571" t="str">
            <v/>
          </cell>
          <cell r="AN571">
            <v>0.3</v>
          </cell>
          <cell r="AO571">
            <v>27.3</v>
          </cell>
          <cell r="AS571" t="str">
            <v>PAIR DE REHAUSSES-MADL15</v>
          </cell>
        </row>
        <row r="572">
          <cell r="N572" t="str">
            <v>0963 577 015</v>
          </cell>
          <cell r="O572" t="str">
            <v>MADL15</v>
          </cell>
          <cell r="P572">
            <v>12.06</v>
          </cell>
          <cell r="Q572">
            <v>1</v>
          </cell>
          <cell r="R572">
            <v>0.85</v>
          </cell>
          <cell r="S572">
            <v>12.06</v>
          </cell>
          <cell r="T572">
            <v>39</v>
          </cell>
          <cell r="U572">
            <v>1</v>
          </cell>
          <cell r="V572">
            <v>2</v>
          </cell>
          <cell r="W572" t="str">
            <v>MADL15M</v>
          </cell>
          <cell r="X572" t="e">
            <v>#REF!</v>
          </cell>
          <cell r="Y572">
            <v>27.3</v>
          </cell>
          <cell r="Z572">
            <v>27.3</v>
          </cell>
          <cell r="AA572">
            <v>0.3</v>
          </cell>
          <cell r="AB572">
            <v>0.3</v>
          </cell>
          <cell r="AC572">
            <v>270</v>
          </cell>
          <cell r="AD572">
            <v>1390</v>
          </cell>
          <cell r="AE572">
            <v>55</v>
          </cell>
          <cell r="AF572" t="str">
            <v>MEUBLES</v>
          </cell>
          <cell r="AG572"/>
          <cell r="AI572">
            <v>11.6</v>
          </cell>
          <cell r="AL572" t="str">
            <v/>
          </cell>
          <cell r="AM572" t="str">
            <v/>
          </cell>
          <cell r="AN572">
            <v>0.3</v>
          </cell>
          <cell r="AO572">
            <v>27.3</v>
          </cell>
          <cell r="AS572" t="str">
            <v>PAIR DE REHAUSSES-MADL15</v>
          </cell>
        </row>
        <row r="573">
          <cell r="N573" t="str">
            <v>0963 577 015</v>
          </cell>
          <cell r="O573" t="str">
            <v>MADL15</v>
          </cell>
          <cell r="P573">
            <v>12.06</v>
          </cell>
          <cell r="Q573">
            <v>1</v>
          </cell>
          <cell r="R573">
            <v>0.85</v>
          </cell>
          <cell r="S573">
            <v>12.06</v>
          </cell>
          <cell r="T573">
            <v>39</v>
          </cell>
          <cell r="U573">
            <v>1</v>
          </cell>
          <cell r="V573">
            <v>2</v>
          </cell>
          <cell r="W573" t="str">
            <v>MADL15S</v>
          </cell>
          <cell r="X573" t="e">
            <v>#REF!</v>
          </cell>
          <cell r="Y573">
            <v>27.3</v>
          </cell>
          <cell r="Z573">
            <v>27.3</v>
          </cell>
          <cell r="AA573">
            <v>0.3</v>
          </cell>
          <cell r="AB573">
            <v>0.3</v>
          </cell>
          <cell r="AC573">
            <v>270</v>
          </cell>
          <cell r="AD573">
            <v>1390</v>
          </cell>
          <cell r="AE573">
            <v>55</v>
          </cell>
          <cell r="AF573" t="str">
            <v>MEUBLES</v>
          </cell>
          <cell r="AG573"/>
          <cell r="AI573">
            <v>11.6</v>
          </cell>
          <cell r="AL573" t="str">
            <v/>
          </cell>
          <cell r="AM573" t="str">
            <v/>
          </cell>
          <cell r="AN573">
            <v>0.3</v>
          </cell>
          <cell r="AO573">
            <v>27.3</v>
          </cell>
          <cell r="AS573" t="str">
            <v>PAIR DE REHAUSSES-MADL15</v>
          </cell>
        </row>
        <row r="574">
          <cell r="N574" t="str">
            <v>0963 577 015</v>
          </cell>
          <cell r="O574" t="str">
            <v>MADL15</v>
          </cell>
          <cell r="P574">
            <v>12.06</v>
          </cell>
          <cell r="Q574">
            <v>1</v>
          </cell>
          <cell r="R574">
            <v>0.85</v>
          </cell>
          <cell r="S574">
            <v>12.06</v>
          </cell>
          <cell r="T574">
            <v>39</v>
          </cell>
          <cell r="U574">
            <v>1</v>
          </cell>
          <cell r="V574">
            <v>2</v>
          </cell>
          <cell r="W574" t="str">
            <v>MADL15US</v>
          </cell>
          <cell r="X574" t="e">
            <v>#REF!</v>
          </cell>
          <cell r="Y574">
            <v>27.3</v>
          </cell>
          <cell r="Z574">
            <v>27.3</v>
          </cell>
          <cell r="AA574">
            <v>0.3</v>
          </cell>
          <cell r="AB574">
            <v>0.3</v>
          </cell>
          <cell r="AC574">
            <v>270</v>
          </cell>
          <cell r="AD574">
            <v>1390</v>
          </cell>
          <cell r="AE574">
            <v>55</v>
          </cell>
          <cell r="AF574" t="str">
            <v>MEUBLES</v>
          </cell>
          <cell r="AG574"/>
          <cell r="AI574">
            <v>11.6</v>
          </cell>
          <cell r="AL574" t="str">
            <v/>
          </cell>
          <cell r="AM574" t="str">
            <v/>
          </cell>
          <cell r="AN574">
            <v>0.3</v>
          </cell>
          <cell r="AO574">
            <v>27.3</v>
          </cell>
          <cell r="AS574" t="str">
            <v>PAIR DE REHAUSSES-MADL15</v>
          </cell>
        </row>
        <row r="575">
          <cell r="N575" t="str">
            <v>0963 577 015</v>
          </cell>
          <cell r="O575" t="str">
            <v>MADL15</v>
          </cell>
          <cell r="P575">
            <v>12.06</v>
          </cell>
          <cell r="Q575">
            <v>1</v>
          </cell>
          <cell r="R575">
            <v>0.85</v>
          </cell>
          <cell r="S575">
            <v>12.06</v>
          </cell>
          <cell r="T575">
            <v>39</v>
          </cell>
          <cell r="U575">
            <v>1</v>
          </cell>
          <cell r="V575">
            <v>2</v>
          </cell>
          <cell r="W575" t="str">
            <v>MADL15XL</v>
          </cell>
          <cell r="X575" t="e">
            <v>#REF!</v>
          </cell>
          <cell r="Y575">
            <v>27.3</v>
          </cell>
          <cell r="Z575">
            <v>27.3</v>
          </cell>
          <cell r="AA575">
            <v>0.3</v>
          </cell>
          <cell r="AB575">
            <v>0.3</v>
          </cell>
          <cell r="AC575">
            <v>270</v>
          </cell>
          <cell r="AD575">
            <v>1390</v>
          </cell>
          <cell r="AE575">
            <v>55</v>
          </cell>
          <cell r="AF575" t="str">
            <v>MEUBLES</v>
          </cell>
          <cell r="AG575"/>
          <cell r="AI575">
            <v>11.6</v>
          </cell>
          <cell r="AL575" t="str">
            <v/>
          </cell>
          <cell r="AM575" t="str">
            <v/>
          </cell>
          <cell r="AN575">
            <v>0.3</v>
          </cell>
          <cell r="AO575">
            <v>27.3</v>
          </cell>
          <cell r="AS575" t="str">
            <v>PAIR DE REHAUSSES-MADL15</v>
          </cell>
        </row>
        <row r="576">
          <cell r="N576" t="str">
            <v>0963 541 001</v>
          </cell>
          <cell r="O576" t="str">
            <v>MASL380</v>
          </cell>
          <cell r="P576">
            <v>26.09</v>
          </cell>
          <cell r="Q576">
            <v>1</v>
          </cell>
          <cell r="R576">
            <v>1</v>
          </cell>
          <cell r="S576">
            <v>26.09</v>
          </cell>
          <cell r="T576">
            <v>119</v>
          </cell>
          <cell r="U576">
            <v>15</v>
          </cell>
          <cell r="V576">
            <v>20</v>
          </cell>
          <cell r="W576" t="str">
            <v>MASL380</v>
          </cell>
          <cell r="X576" t="e">
            <v>#REF!</v>
          </cell>
          <cell r="Y576">
            <v>83.3</v>
          </cell>
          <cell r="Z576">
            <v>83.3</v>
          </cell>
          <cell r="AA576">
            <v>0.3</v>
          </cell>
          <cell r="AB576">
            <v>0.3</v>
          </cell>
          <cell r="AC576">
            <v>380</v>
          </cell>
          <cell r="AD576">
            <v>0</v>
          </cell>
          <cell r="AE576">
            <v>0</v>
          </cell>
          <cell r="AF576" t="str">
            <v>MEUBLES</v>
          </cell>
          <cell r="AG576"/>
          <cell r="AI576">
            <v>25.09</v>
          </cell>
          <cell r="AL576">
            <v>0</v>
          </cell>
          <cell r="AM576">
            <v>77</v>
          </cell>
          <cell r="AN576">
            <v>0.3</v>
          </cell>
          <cell r="AO576">
            <v>83.3</v>
          </cell>
          <cell r="AS576" t="str">
            <v>Paire de coulisse MASL380 40 kg 380 mm</v>
          </cell>
        </row>
        <row r="577">
          <cell r="N577" t="str">
            <v>0963 541 002</v>
          </cell>
          <cell r="O577" t="str">
            <v>MASL450</v>
          </cell>
          <cell r="P577">
            <v>27.85</v>
          </cell>
          <cell r="Q577">
            <v>1</v>
          </cell>
          <cell r="R577">
            <v>1.5</v>
          </cell>
          <cell r="S577">
            <v>27.85</v>
          </cell>
          <cell r="T577">
            <v>129</v>
          </cell>
          <cell r="U577">
            <v>15</v>
          </cell>
          <cell r="V577">
            <v>20</v>
          </cell>
          <cell r="W577" t="str">
            <v>MASL450</v>
          </cell>
          <cell r="X577" t="e">
            <v>#REF!</v>
          </cell>
          <cell r="Y577">
            <v>90.3</v>
          </cell>
          <cell r="Z577">
            <v>90.3</v>
          </cell>
          <cell r="AA577">
            <v>0.3</v>
          </cell>
          <cell r="AB577">
            <v>0.3</v>
          </cell>
          <cell r="AC577">
            <v>450</v>
          </cell>
          <cell r="AD577">
            <v>0</v>
          </cell>
          <cell r="AE577">
            <v>0</v>
          </cell>
          <cell r="AF577" t="str">
            <v>MEUBLES</v>
          </cell>
          <cell r="AG577"/>
          <cell r="AI577">
            <v>26.78</v>
          </cell>
          <cell r="AL577">
            <v>0</v>
          </cell>
          <cell r="AM577">
            <v>84.7</v>
          </cell>
          <cell r="AN577">
            <v>0.3</v>
          </cell>
          <cell r="AO577">
            <v>90.3</v>
          </cell>
          <cell r="AS577" t="str">
            <v>Paire de coulisse MASL450 40 kg 450 mm</v>
          </cell>
        </row>
        <row r="578">
          <cell r="N578" t="str">
            <v>0963 541 003</v>
          </cell>
          <cell r="O578" t="str">
            <v>MASS380</v>
          </cell>
          <cell r="P578">
            <v>33.6</v>
          </cell>
          <cell r="Q578">
            <v>1</v>
          </cell>
          <cell r="R578">
            <v>1.85</v>
          </cell>
          <cell r="S578">
            <v>33.6</v>
          </cell>
          <cell r="T578">
            <v>149</v>
          </cell>
          <cell r="U578">
            <v>15</v>
          </cell>
          <cell r="V578">
            <v>20</v>
          </cell>
          <cell r="W578" t="str">
            <v>MASS380</v>
          </cell>
          <cell r="X578" t="e">
            <v>#REF!</v>
          </cell>
          <cell r="Y578">
            <v>104.3</v>
          </cell>
          <cell r="Z578">
            <v>104.3</v>
          </cell>
          <cell r="AA578">
            <v>0.3</v>
          </cell>
          <cell r="AB578">
            <v>0.3</v>
          </cell>
          <cell r="AC578">
            <v>380</v>
          </cell>
          <cell r="AD578">
            <v>0</v>
          </cell>
          <cell r="AE578">
            <v>0</v>
          </cell>
          <cell r="AF578" t="str">
            <v>MEUBLES</v>
          </cell>
          <cell r="AG578"/>
          <cell r="AI578">
            <v>32.31</v>
          </cell>
          <cell r="AL578">
            <v>0</v>
          </cell>
          <cell r="AM578">
            <v>99.4</v>
          </cell>
          <cell r="AN578">
            <v>0.3</v>
          </cell>
          <cell r="AO578">
            <v>104.3</v>
          </cell>
          <cell r="AS578" t="str">
            <v>Paire de coulisse MASS380 75 kg 380 mm</v>
          </cell>
        </row>
        <row r="579">
          <cell r="N579" t="str">
            <v>0963 541 004</v>
          </cell>
          <cell r="O579" t="str">
            <v>MASS450</v>
          </cell>
          <cell r="P579">
            <v>36.03</v>
          </cell>
          <cell r="Q579">
            <v>1</v>
          </cell>
          <cell r="R579">
            <v>2.2999999999999998</v>
          </cell>
          <cell r="S579">
            <v>36.03</v>
          </cell>
          <cell r="T579">
            <v>159</v>
          </cell>
          <cell r="U579">
            <v>15</v>
          </cell>
          <cell r="V579">
            <v>20</v>
          </cell>
          <cell r="W579" t="str">
            <v>MASS450</v>
          </cell>
          <cell r="X579" t="e">
            <v>#REF!</v>
          </cell>
          <cell r="Y579">
            <v>111.3</v>
          </cell>
          <cell r="Z579">
            <v>111.3</v>
          </cell>
          <cell r="AA579">
            <v>0.3</v>
          </cell>
          <cell r="AB579">
            <v>0.3</v>
          </cell>
          <cell r="AC579">
            <v>450</v>
          </cell>
          <cell r="AD579">
            <v>0</v>
          </cell>
          <cell r="AE579">
            <v>0</v>
          </cell>
          <cell r="AF579" t="str">
            <v>MEUBLES</v>
          </cell>
          <cell r="AG579"/>
          <cell r="AI579">
            <v>34.64</v>
          </cell>
          <cell r="AL579">
            <v>0</v>
          </cell>
          <cell r="AM579">
            <v>109.9</v>
          </cell>
          <cell r="AN579">
            <v>0.3</v>
          </cell>
          <cell r="AO579">
            <v>111.3</v>
          </cell>
          <cell r="AS579" t="str">
            <v>Paire de coulisse MASS450 75 kg 450 mm</v>
          </cell>
        </row>
        <row r="580">
          <cell r="N580" t="str">
            <v>0963 577 013</v>
          </cell>
          <cell r="O580" t="str">
            <v>MADL13</v>
          </cell>
          <cell r="P580">
            <v>15.55</v>
          </cell>
          <cell r="Q580">
            <v>1</v>
          </cell>
          <cell r="R580">
            <v>0.9</v>
          </cell>
          <cell r="S580">
            <v>15.55</v>
          </cell>
          <cell r="T580">
            <v>49</v>
          </cell>
          <cell r="U580">
            <v>1</v>
          </cell>
          <cell r="V580">
            <v>2</v>
          </cell>
          <cell r="W580" t="str">
            <v>MADL13L</v>
          </cell>
          <cell r="X580" t="e">
            <v>#REF!</v>
          </cell>
          <cell r="Y580">
            <v>34.299999999999997</v>
          </cell>
          <cell r="Z580">
            <v>34.299999999999997</v>
          </cell>
          <cell r="AA580">
            <v>0.3</v>
          </cell>
          <cell r="AB580">
            <v>0.3</v>
          </cell>
          <cell r="AC580">
            <v>330</v>
          </cell>
          <cell r="AD580">
            <v>1390</v>
          </cell>
          <cell r="AE580">
            <v>50</v>
          </cell>
          <cell r="AF580" t="str">
            <v>MEUBLES</v>
          </cell>
          <cell r="AG580"/>
          <cell r="AI580">
            <v>14.95</v>
          </cell>
          <cell r="AL580" t="str">
            <v/>
          </cell>
          <cell r="AM580" t="str">
            <v/>
          </cell>
          <cell r="AN580">
            <v>0.3</v>
          </cell>
          <cell r="AO580">
            <v>34.299999999999997</v>
          </cell>
          <cell r="AS580" t="str">
            <v>PAIRE DE REHAUSSES MADL13</v>
          </cell>
        </row>
        <row r="581">
          <cell r="N581" t="str">
            <v>0963 577 013</v>
          </cell>
          <cell r="O581" t="str">
            <v>MADL13</v>
          </cell>
          <cell r="P581">
            <v>15.55</v>
          </cell>
          <cell r="Q581">
            <v>1</v>
          </cell>
          <cell r="R581">
            <v>0.9</v>
          </cell>
          <cell r="S581">
            <v>15.55</v>
          </cell>
          <cell r="T581">
            <v>49</v>
          </cell>
          <cell r="U581">
            <v>1</v>
          </cell>
          <cell r="V581">
            <v>2</v>
          </cell>
          <cell r="W581" t="str">
            <v>MADL13M</v>
          </cell>
          <cell r="X581" t="e">
            <v>#REF!</v>
          </cell>
          <cell r="Y581">
            <v>34.299999999999997</v>
          </cell>
          <cell r="Z581">
            <v>34.299999999999997</v>
          </cell>
          <cell r="AA581">
            <v>0.3</v>
          </cell>
          <cell r="AB581">
            <v>0.3</v>
          </cell>
          <cell r="AC581">
            <v>330</v>
          </cell>
          <cell r="AD581">
            <v>1390</v>
          </cell>
          <cell r="AE581">
            <v>50</v>
          </cell>
          <cell r="AF581" t="str">
            <v>MEUBLES</v>
          </cell>
          <cell r="AG581"/>
          <cell r="AI581">
            <v>14.95</v>
          </cell>
          <cell r="AL581" t="str">
            <v/>
          </cell>
          <cell r="AM581" t="str">
            <v/>
          </cell>
          <cell r="AN581">
            <v>0.3</v>
          </cell>
          <cell r="AO581">
            <v>34.299999999999997</v>
          </cell>
          <cell r="AS581" t="str">
            <v>PAIRE DE REHAUSSES MADL13</v>
          </cell>
        </row>
        <row r="582">
          <cell r="N582" t="str">
            <v>0963 577 013</v>
          </cell>
          <cell r="O582" t="str">
            <v>MADL13</v>
          </cell>
          <cell r="P582">
            <v>15.55</v>
          </cell>
          <cell r="Q582">
            <v>1</v>
          </cell>
          <cell r="R582">
            <v>0.9</v>
          </cell>
          <cell r="S582">
            <v>15.55</v>
          </cell>
          <cell r="T582">
            <v>49</v>
          </cell>
          <cell r="U582">
            <v>1</v>
          </cell>
          <cell r="V582">
            <v>2</v>
          </cell>
          <cell r="W582" t="str">
            <v>MADL13S</v>
          </cell>
          <cell r="X582" t="e">
            <v>#REF!</v>
          </cell>
          <cell r="Y582">
            <v>34.299999999999997</v>
          </cell>
          <cell r="Z582">
            <v>34.299999999999997</v>
          </cell>
          <cell r="AA582">
            <v>0.3</v>
          </cell>
          <cell r="AB582">
            <v>0.3</v>
          </cell>
          <cell r="AC582">
            <v>330</v>
          </cell>
          <cell r="AD582">
            <v>1390</v>
          </cell>
          <cell r="AE582">
            <v>50</v>
          </cell>
          <cell r="AF582" t="str">
            <v>MEUBLES</v>
          </cell>
          <cell r="AG582"/>
          <cell r="AI582">
            <v>14.95</v>
          </cell>
          <cell r="AL582" t="str">
            <v/>
          </cell>
          <cell r="AM582" t="str">
            <v/>
          </cell>
          <cell r="AN582">
            <v>0.3</v>
          </cell>
          <cell r="AO582">
            <v>34.299999999999997</v>
          </cell>
          <cell r="AS582" t="str">
            <v>PAIRE DE REHAUSSES MADL13</v>
          </cell>
        </row>
        <row r="583">
          <cell r="N583" t="str">
            <v>0963 577 013</v>
          </cell>
          <cell r="O583" t="str">
            <v>MADL13</v>
          </cell>
          <cell r="P583">
            <v>15.55</v>
          </cell>
          <cell r="Q583">
            <v>1</v>
          </cell>
          <cell r="R583">
            <v>0.9</v>
          </cell>
          <cell r="S583">
            <v>15.55</v>
          </cell>
          <cell r="T583">
            <v>49</v>
          </cell>
          <cell r="U583">
            <v>1</v>
          </cell>
          <cell r="V583">
            <v>2</v>
          </cell>
          <cell r="W583" t="str">
            <v>MADL13US</v>
          </cell>
          <cell r="X583" t="e">
            <v>#REF!</v>
          </cell>
          <cell r="Y583">
            <v>34.299999999999997</v>
          </cell>
          <cell r="Z583">
            <v>34.299999999999997</v>
          </cell>
          <cell r="AA583">
            <v>0.3</v>
          </cell>
          <cell r="AB583">
            <v>0.3</v>
          </cell>
          <cell r="AC583">
            <v>330</v>
          </cell>
          <cell r="AD583">
            <v>1390</v>
          </cell>
          <cell r="AE583">
            <v>50</v>
          </cell>
          <cell r="AF583" t="str">
            <v>MEUBLES</v>
          </cell>
          <cell r="AG583"/>
          <cell r="AI583">
            <v>14.95</v>
          </cell>
          <cell r="AL583" t="str">
            <v/>
          </cell>
          <cell r="AM583" t="str">
            <v/>
          </cell>
          <cell r="AN583">
            <v>0.3</v>
          </cell>
          <cell r="AO583">
            <v>34.299999999999997</v>
          </cell>
          <cell r="AS583" t="str">
            <v>PAIRE DE REHAUSSES MADL13</v>
          </cell>
        </row>
        <row r="584">
          <cell r="N584" t="str">
            <v>0963 577 013</v>
          </cell>
          <cell r="O584" t="str">
            <v>MADL13</v>
          </cell>
          <cell r="P584">
            <v>15.55</v>
          </cell>
          <cell r="Q584">
            <v>1</v>
          </cell>
          <cell r="R584">
            <v>0.9</v>
          </cell>
          <cell r="S584">
            <v>15.55</v>
          </cell>
          <cell r="T584">
            <v>49</v>
          </cell>
          <cell r="U584">
            <v>1</v>
          </cell>
          <cell r="V584">
            <v>2</v>
          </cell>
          <cell r="W584" t="str">
            <v>MADL13XL</v>
          </cell>
          <cell r="X584" t="e">
            <v>#REF!</v>
          </cell>
          <cell r="Y584">
            <v>34.299999999999997</v>
          </cell>
          <cell r="Z584">
            <v>34.299999999999997</v>
          </cell>
          <cell r="AA584">
            <v>0.3</v>
          </cell>
          <cell r="AB584">
            <v>0.3</v>
          </cell>
          <cell r="AC584">
            <v>330</v>
          </cell>
          <cell r="AD584">
            <v>1390</v>
          </cell>
          <cell r="AE584">
            <v>50</v>
          </cell>
          <cell r="AF584" t="str">
            <v>MEUBLES</v>
          </cell>
          <cell r="AG584"/>
          <cell r="AI584">
            <v>14.95</v>
          </cell>
          <cell r="AL584" t="str">
            <v/>
          </cell>
          <cell r="AM584" t="str">
            <v/>
          </cell>
          <cell r="AN584">
            <v>0.3</v>
          </cell>
          <cell r="AO584">
            <v>34.299999999999997</v>
          </cell>
          <cell r="AS584" t="str">
            <v>PAIRE DE REHAUSSES MADL13</v>
          </cell>
        </row>
        <row r="585">
          <cell r="N585" t="str">
            <v>0963 577 028</v>
          </cell>
          <cell r="O585" t="str">
            <v>MADL28</v>
          </cell>
          <cell r="P585">
            <v>20.260000000000002</v>
          </cell>
          <cell r="Q585">
            <v>1</v>
          </cell>
          <cell r="R585">
            <v>2.4</v>
          </cell>
          <cell r="S585">
            <v>20.260000000000002</v>
          </cell>
          <cell r="T585">
            <v>69</v>
          </cell>
          <cell r="U585">
            <v>1</v>
          </cell>
          <cell r="V585">
            <v>2</v>
          </cell>
          <cell r="W585" t="str">
            <v>MADL28L</v>
          </cell>
          <cell r="X585" t="e">
            <v>#REF!</v>
          </cell>
          <cell r="Y585">
            <v>48.3</v>
          </cell>
          <cell r="Z585">
            <v>48.3</v>
          </cell>
          <cell r="AA585">
            <v>0.3</v>
          </cell>
          <cell r="AB585">
            <v>0.3</v>
          </cell>
          <cell r="AC585">
            <v>382</v>
          </cell>
          <cell r="AD585">
            <v>1390</v>
          </cell>
          <cell r="AE585">
            <v>280</v>
          </cell>
          <cell r="AF585" t="str">
            <v>MEUBLES</v>
          </cell>
          <cell r="AG585"/>
          <cell r="AI585">
            <v>19.48</v>
          </cell>
          <cell r="AL585" t="str">
            <v/>
          </cell>
          <cell r="AM585" t="str">
            <v/>
          </cell>
          <cell r="AN585">
            <v>0.3</v>
          </cell>
          <cell r="AO585">
            <v>48.3</v>
          </cell>
          <cell r="AS585" t="str">
            <v>PAIRE DE REHAUSSES MADL28</v>
          </cell>
        </row>
        <row r="586">
          <cell r="N586" t="str">
            <v>0963 577 028</v>
          </cell>
          <cell r="O586" t="str">
            <v>MADL28</v>
          </cell>
          <cell r="P586">
            <v>20.260000000000002</v>
          </cell>
          <cell r="Q586">
            <v>1</v>
          </cell>
          <cell r="R586">
            <v>2.4</v>
          </cell>
          <cell r="S586">
            <v>20.260000000000002</v>
          </cell>
          <cell r="T586">
            <v>69</v>
          </cell>
          <cell r="U586">
            <v>1</v>
          </cell>
          <cell r="V586">
            <v>2</v>
          </cell>
          <cell r="W586" t="str">
            <v>MADL28M</v>
          </cell>
          <cell r="X586" t="e">
            <v>#REF!</v>
          </cell>
          <cell r="Y586">
            <v>48.3</v>
          </cell>
          <cell r="Z586">
            <v>48.3</v>
          </cell>
          <cell r="AA586">
            <v>0.3</v>
          </cell>
          <cell r="AB586">
            <v>0.3</v>
          </cell>
          <cell r="AC586">
            <v>382</v>
          </cell>
          <cell r="AD586">
            <v>1390</v>
          </cell>
          <cell r="AE586">
            <v>280</v>
          </cell>
          <cell r="AF586" t="str">
            <v>MEUBLES</v>
          </cell>
          <cell r="AG586"/>
          <cell r="AI586">
            <v>19.48</v>
          </cell>
          <cell r="AL586" t="str">
            <v/>
          </cell>
          <cell r="AM586" t="str">
            <v/>
          </cell>
          <cell r="AN586">
            <v>0.3</v>
          </cell>
          <cell r="AO586">
            <v>48.3</v>
          </cell>
          <cell r="AS586" t="str">
            <v>PAIRE DE REHAUSSES MADL28</v>
          </cell>
        </row>
        <row r="587">
          <cell r="N587" t="str">
            <v>0963 577 028</v>
          </cell>
          <cell r="O587" t="str">
            <v>MADL28</v>
          </cell>
          <cell r="P587">
            <v>20.260000000000002</v>
          </cell>
          <cell r="Q587">
            <v>1</v>
          </cell>
          <cell r="R587">
            <v>2.4</v>
          </cell>
          <cell r="S587">
            <v>20.260000000000002</v>
          </cell>
          <cell r="T587">
            <v>69</v>
          </cell>
          <cell r="U587">
            <v>1</v>
          </cell>
          <cell r="V587">
            <v>2</v>
          </cell>
          <cell r="W587" t="str">
            <v>MADL28S</v>
          </cell>
          <cell r="X587" t="e">
            <v>#REF!</v>
          </cell>
          <cell r="Y587">
            <v>48.3</v>
          </cell>
          <cell r="Z587">
            <v>48.3</v>
          </cell>
          <cell r="AA587">
            <v>0.3</v>
          </cell>
          <cell r="AB587">
            <v>0.3</v>
          </cell>
          <cell r="AC587">
            <v>382</v>
          </cell>
          <cell r="AD587">
            <v>1390</v>
          </cell>
          <cell r="AE587">
            <v>280</v>
          </cell>
          <cell r="AF587" t="str">
            <v>MEUBLES</v>
          </cell>
          <cell r="AG587"/>
          <cell r="AI587">
            <v>19.48</v>
          </cell>
          <cell r="AL587" t="str">
            <v/>
          </cell>
          <cell r="AM587" t="str">
            <v/>
          </cell>
          <cell r="AN587">
            <v>0.3</v>
          </cell>
          <cell r="AO587">
            <v>48.3</v>
          </cell>
          <cell r="AS587" t="str">
            <v>PAIRE DE REHAUSSES MADL28</v>
          </cell>
        </row>
        <row r="588">
          <cell r="N588" t="str">
            <v>0963 577 028</v>
          </cell>
          <cell r="O588" t="str">
            <v>MADL28</v>
          </cell>
          <cell r="P588">
            <v>20.260000000000002</v>
          </cell>
          <cell r="Q588">
            <v>1</v>
          </cell>
          <cell r="R588">
            <v>2.4</v>
          </cell>
          <cell r="S588">
            <v>20.260000000000002</v>
          </cell>
          <cell r="T588">
            <v>69</v>
          </cell>
          <cell r="U588">
            <v>1</v>
          </cell>
          <cell r="V588">
            <v>2</v>
          </cell>
          <cell r="W588" t="str">
            <v>MADL28US</v>
          </cell>
          <cell r="X588" t="e">
            <v>#REF!</v>
          </cell>
          <cell r="Y588">
            <v>48.3</v>
          </cell>
          <cell r="Z588">
            <v>48.3</v>
          </cell>
          <cell r="AA588">
            <v>0.3</v>
          </cell>
          <cell r="AB588">
            <v>0.3</v>
          </cell>
          <cell r="AC588">
            <v>382</v>
          </cell>
          <cell r="AD588">
            <v>1390</v>
          </cell>
          <cell r="AE588">
            <v>280</v>
          </cell>
          <cell r="AF588" t="str">
            <v>MEUBLES</v>
          </cell>
          <cell r="AG588"/>
          <cell r="AI588">
            <v>19.48</v>
          </cell>
          <cell r="AL588" t="str">
            <v/>
          </cell>
          <cell r="AM588" t="str">
            <v/>
          </cell>
          <cell r="AN588">
            <v>0.3</v>
          </cell>
          <cell r="AO588">
            <v>48.3</v>
          </cell>
          <cell r="AS588" t="str">
            <v>PAIRE DE REHAUSSES MADL28</v>
          </cell>
        </row>
        <row r="589">
          <cell r="N589" t="str">
            <v>0963 577 028</v>
          </cell>
          <cell r="O589" t="str">
            <v>MADL28</v>
          </cell>
          <cell r="P589">
            <v>20.260000000000002</v>
          </cell>
          <cell r="Q589">
            <v>1</v>
          </cell>
          <cell r="R589">
            <v>2.4</v>
          </cell>
          <cell r="S589">
            <v>20.260000000000002</v>
          </cell>
          <cell r="T589">
            <v>69</v>
          </cell>
          <cell r="U589">
            <v>1</v>
          </cell>
          <cell r="V589">
            <v>2</v>
          </cell>
          <cell r="W589" t="str">
            <v>MADL28XL</v>
          </cell>
          <cell r="X589" t="e">
            <v>#REF!</v>
          </cell>
          <cell r="Y589">
            <v>48.3</v>
          </cell>
          <cell r="Z589">
            <v>48.3</v>
          </cell>
          <cell r="AA589">
            <v>0.3</v>
          </cell>
          <cell r="AB589">
            <v>0.3</v>
          </cell>
          <cell r="AC589">
            <v>382</v>
          </cell>
          <cell r="AD589">
            <v>1390</v>
          </cell>
          <cell r="AE589">
            <v>280</v>
          </cell>
          <cell r="AF589" t="str">
            <v>MEUBLES</v>
          </cell>
          <cell r="AG589"/>
          <cell r="AI589">
            <v>19.48</v>
          </cell>
          <cell r="AL589" t="str">
            <v/>
          </cell>
          <cell r="AM589" t="str">
            <v/>
          </cell>
          <cell r="AN589">
            <v>0.3</v>
          </cell>
          <cell r="AO589">
            <v>48.3</v>
          </cell>
          <cell r="AS589" t="str">
            <v>PAIRE DE REHAUSSES MADL28</v>
          </cell>
        </row>
        <row r="590">
          <cell r="N590" t="str">
            <v>0963 577 014</v>
          </cell>
          <cell r="O590" t="str">
            <v>MADL14</v>
          </cell>
          <cell r="P590">
            <v>12.99</v>
          </cell>
          <cell r="Q590">
            <v>1</v>
          </cell>
          <cell r="R590">
            <v>1.4</v>
          </cell>
          <cell r="S590">
            <v>12.99</v>
          </cell>
          <cell r="T590">
            <v>49</v>
          </cell>
          <cell r="U590">
            <v>1</v>
          </cell>
          <cell r="V590">
            <v>2</v>
          </cell>
          <cell r="W590" t="str">
            <v>MADL14L</v>
          </cell>
          <cell r="X590" t="e">
            <v>#REF!</v>
          </cell>
          <cell r="Y590">
            <v>34.299999999999997</v>
          </cell>
          <cell r="Z590">
            <v>34.299999999999997</v>
          </cell>
          <cell r="AA590">
            <v>0.3</v>
          </cell>
          <cell r="AB590">
            <v>0.3</v>
          </cell>
          <cell r="AC590">
            <v>452</v>
          </cell>
          <cell r="AD590">
            <v>1390</v>
          </cell>
          <cell r="AE590">
            <v>50</v>
          </cell>
          <cell r="AF590" t="str">
            <v>MEUBLES</v>
          </cell>
          <cell r="AG590"/>
          <cell r="AI590">
            <v>12.49</v>
          </cell>
          <cell r="AL590" t="str">
            <v/>
          </cell>
          <cell r="AM590" t="str">
            <v/>
          </cell>
          <cell r="AN590">
            <v>0.3</v>
          </cell>
          <cell r="AO590">
            <v>34.299999999999997</v>
          </cell>
          <cell r="AS590" t="str">
            <v>PAIRE DE REHAUSSES-MADL14</v>
          </cell>
        </row>
        <row r="591">
          <cell r="N591" t="str">
            <v>0963 577 014</v>
          </cell>
          <cell r="O591" t="str">
            <v>MADL14</v>
          </cell>
          <cell r="P591">
            <v>12.99</v>
          </cell>
          <cell r="Q591">
            <v>1</v>
          </cell>
          <cell r="R591">
            <v>1.4</v>
          </cell>
          <cell r="S591">
            <v>12.99</v>
          </cell>
          <cell r="T591">
            <v>49</v>
          </cell>
          <cell r="U591">
            <v>1</v>
          </cell>
          <cell r="V591">
            <v>2</v>
          </cell>
          <cell r="W591" t="str">
            <v>MADL14M</v>
          </cell>
          <cell r="X591" t="e">
            <v>#REF!</v>
          </cell>
          <cell r="Y591">
            <v>34.299999999999997</v>
          </cell>
          <cell r="Z591">
            <v>34.299999999999997</v>
          </cell>
          <cell r="AA591">
            <v>0.3</v>
          </cell>
          <cell r="AB591">
            <v>0.3</v>
          </cell>
          <cell r="AC591">
            <v>452</v>
          </cell>
          <cell r="AD591">
            <v>1390</v>
          </cell>
          <cell r="AE591">
            <v>50</v>
          </cell>
          <cell r="AF591" t="str">
            <v>MEUBLES</v>
          </cell>
          <cell r="AG591"/>
          <cell r="AI591">
            <v>12.49</v>
          </cell>
          <cell r="AL591" t="str">
            <v/>
          </cell>
          <cell r="AM591" t="str">
            <v/>
          </cell>
          <cell r="AN591">
            <v>0.3</v>
          </cell>
          <cell r="AO591">
            <v>34.299999999999997</v>
          </cell>
          <cell r="AS591" t="str">
            <v>PAIRE DE REHAUSSES-MADL14</v>
          </cell>
        </row>
        <row r="592">
          <cell r="N592" t="str">
            <v>0963 577 014</v>
          </cell>
          <cell r="O592" t="str">
            <v>MADL14</v>
          </cell>
          <cell r="P592">
            <v>12.99</v>
          </cell>
          <cell r="Q592">
            <v>1</v>
          </cell>
          <cell r="R592">
            <v>1.4</v>
          </cell>
          <cell r="S592">
            <v>12.99</v>
          </cell>
          <cell r="T592">
            <v>49</v>
          </cell>
          <cell r="U592">
            <v>1</v>
          </cell>
          <cell r="V592">
            <v>2</v>
          </cell>
          <cell r="W592" t="str">
            <v>MADL14S</v>
          </cell>
          <cell r="X592" t="e">
            <v>#REF!</v>
          </cell>
          <cell r="Y592">
            <v>34.299999999999997</v>
          </cell>
          <cell r="Z592">
            <v>34.299999999999997</v>
          </cell>
          <cell r="AA592">
            <v>0.3</v>
          </cell>
          <cell r="AB592">
            <v>0.3</v>
          </cell>
          <cell r="AC592">
            <v>452</v>
          </cell>
          <cell r="AD592">
            <v>1390</v>
          </cell>
          <cell r="AE592">
            <v>50</v>
          </cell>
          <cell r="AF592" t="str">
            <v>MEUBLES</v>
          </cell>
          <cell r="AG592"/>
          <cell r="AI592">
            <v>12.49</v>
          </cell>
          <cell r="AL592" t="str">
            <v/>
          </cell>
          <cell r="AM592" t="str">
            <v/>
          </cell>
          <cell r="AN592">
            <v>0.3</v>
          </cell>
          <cell r="AO592">
            <v>34.299999999999997</v>
          </cell>
          <cell r="AS592" t="str">
            <v>PAIRE DE REHAUSSES-MADL14</v>
          </cell>
        </row>
        <row r="593">
          <cell r="N593" t="str">
            <v>0963 577 014</v>
          </cell>
          <cell r="O593" t="str">
            <v>MADL14</v>
          </cell>
          <cell r="P593">
            <v>12.99</v>
          </cell>
          <cell r="Q593">
            <v>1</v>
          </cell>
          <cell r="R593">
            <v>1.4</v>
          </cell>
          <cell r="S593">
            <v>12.99</v>
          </cell>
          <cell r="T593">
            <v>49</v>
          </cell>
          <cell r="U593">
            <v>1</v>
          </cell>
          <cell r="V593">
            <v>2</v>
          </cell>
          <cell r="W593" t="str">
            <v>MADL14US</v>
          </cell>
          <cell r="X593" t="e">
            <v>#REF!</v>
          </cell>
          <cell r="Y593">
            <v>34.299999999999997</v>
          </cell>
          <cell r="Z593">
            <v>34.299999999999997</v>
          </cell>
          <cell r="AA593">
            <v>0.3</v>
          </cell>
          <cell r="AB593">
            <v>0.3</v>
          </cell>
          <cell r="AC593">
            <v>452</v>
          </cell>
          <cell r="AD593">
            <v>1390</v>
          </cell>
          <cell r="AE593">
            <v>50</v>
          </cell>
          <cell r="AF593" t="str">
            <v>MEUBLES</v>
          </cell>
          <cell r="AG593"/>
          <cell r="AI593">
            <v>12.49</v>
          </cell>
          <cell r="AL593" t="str">
            <v/>
          </cell>
          <cell r="AM593" t="str">
            <v/>
          </cell>
          <cell r="AN593">
            <v>0.3</v>
          </cell>
          <cell r="AO593">
            <v>34.299999999999997</v>
          </cell>
          <cell r="AS593" t="str">
            <v>PAIRE DE REHAUSSES-MADL14</v>
          </cell>
        </row>
        <row r="594">
          <cell r="N594" t="str">
            <v>0963 577 014</v>
          </cell>
          <cell r="O594" t="str">
            <v>MADL14</v>
          </cell>
          <cell r="P594">
            <v>12.99</v>
          </cell>
          <cell r="Q594">
            <v>1</v>
          </cell>
          <cell r="R594">
            <v>1.4</v>
          </cell>
          <cell r="S594">
            <v>12.99</v>
          </cell>
          <cell r="T594">
            <v>49</v>
          </cell>
          <cell r="U594">
            <v>1</v>
          </cell>
          <cell r="V594">
            <v>2</v>
          </cell>
          <cell r="W594" t="str">
            <v>MADL14XL</v>
          </cell>
          <cell r="X594" t="e">
            <v>#REF!</v>
          </cell>
          <cell r="Y594">
            <v>34.299999999999997</v>
          </cell>
          <cell r="Z594">
            <v>34.299999999999997</v>
          </cell>
          <cell r="AA594">
            <v>0.3</v>
          </cell>
          <cell r="AB594">
            <v>0.3</v>
          </cell>
          <cell r="AC594">
            <v>452</v>
          </cell>
          <cell r="AD594">
            <v>1390</v>
          </cell>
          <cell r="AE594">
            <v>50</v>
          </cell>
          <cell r="AF594" t="str">
            <v>MEUBLES</v>
          </cell>
          <cell r="AG594"/>
          <cell r="AI594">
            <v>12.49</v>
          </cell>
          <cell r="AL594" t="str">
            <v/>
          </cell>
          <cell r="AM594" t="str">
            <v/>
          </cell>
          <cell r="AN594">
            <v>0.3</v>
          </cell>
          <cell r="AO594">
            <v>34.299999999999997</v>
          </cell>
          <cell r="AS594" t="str">
            <v>PAIRE DE REHAUSSES-MADL14</v>
          </cell>
        </row>
        <row r="595">
          <cell r="N595" t="str">
            <v>0963 589 009</v>
          </cell>
          <cell r="O595" t="str">
            <v>MKTE</v>
          </cell>
          <cell r="P595">
            <v>0.36</v>
          </cell>
          <cell r="Q595">
            <v>1</v>
          </cell>
          <cell r="R595">
            <v>0.01</v>
          </cell>
          <cell r="S595">
            <v>0.36</v>
          </cell>
          <cell r="T595">
            <v>6</v>
          </cell>
          <cell r="U595">
            <v>1</v>
          </cell>
          <cell r="V595">
            <v>2</v>
          </cell>
          <cell r="W595" t="str">
            <v>MKTE</v>
          </cell>
          <cell r="X595" t="e">
            <v>#REF!</v>
          </cell>
          <cell r="Y595">
            <v>4.2</v>
          </cell>
          <cell r="Z595">
            <v>4.2</v>
          </cell>
          <cell r="AA595">
            <v>0.3</v>
          </cell>
          <cell r="AB595">
            <v>0.3</v>
          </cell>
          <cell r="AC595">
            <v>0</v>
          </cell>
          <cell r="AD595">
            <v>0</v>
          </cell>
          <cell r="AE595">
            <v>0</v>
          </cell>
          <cell r="AF595" t="str">
            <v>MEUBLES</v>
          </cell>
          <cell r="AG595"/>
          <cell r="AI595">
            <v>0.35</v>
          </cell>
          <cell r="AL595" t="str">
            <v>ZF.WU003-9682</v>
          </cell>
          <cell r="AM595">
            <v>1.89</v>
          </cell>
          <cell r="AN595">
            <v>0.3</v>
          </cell>
          <cell r="AO595">
            <v>4.2</v>
          </cell>
          <cell r="AS595" t="str">
            <v>PAIRE-CLIPS-FIX-SERAT-TIROI-ETAGERES</v>
          </cell>
        </row>
        <row r="596">
          <cell r="N596" t="str">
            <v>0963 541 005</v>
          </cell>
          <cell r="O596" t="str">
            <v>MASL330</v>
          </cell>
          <cell r="P596">
            <v>34.75</v>
          </cell>
          <cell r="Q596">
            <v>1</v>
          </cell>
          <cell r="R596">
            <v>1</v>
          </cell>
          <cell r="S596">
            <v>34.75</v>
          </cell>
          <cell r="T596">
            <v>149</v>
          </cell>
          <cell r="U596">
            <v>15</v>
          </cell>
          <cell r="V596">
            <v>20</v>
          </cell>
          <cell r="W596" t="str">
            <v>MASL330</v>
          </cell>
          <cell r="X596" t="e">
            <v>#REF!</v>
          </cell>
          <cell r="Y596">
            <v>104.3</v>
          </cell>
          <cell r="Z596">
            <v>104.3</v>
          </cell>
          <cell r="AA596">
            <v>0.3</v>
          </cell>
          <cell r="AB596">
            <v>0.3</v>
          </cell>
          <cell r="AC596">
            <v>330</v>
          </cell>
          <cell r="AD596">
            <v>0</v>
          </cell>
          <cell r="AE596">
            <v>0</v>
          </cell>
          <cell r="AF596" t="str">
            <v>MEUBLES</v>
          </cell>
          <cell r="AG596"/>
          <cell r="AI596">
            <v>33.409999999999997</v>
          </cell>
          <cell r="AL596">
            <v>0</v>
          </cell>
          <cell r="AM596">
            <v>102.9</v>
          </cell>
          <cell r="AN596">
            <v>0.3</v>
          </cell>
          <cell r="AO596">
            <v>104.3</v>
          </cell>
          <cell r="AS596" t="str">
            <v>PAIRE-DE-COULISSES-POUR-TIROIR-MASL330</v>
          </cell>
        </row>
        <row r="597">
          <cell r="N597" t="str">
            <v>0963 541 006</v>
          </cell>
          <cell r="O597" t="str">
            <v>MASS556</v>
          </cell>
          <cell r="P597">
            <v>40.520000000000003</v>
          </cell>
          <cell r="Q597">
            <v>1</v>
          </cell>
          <cell r="R597">
            <v>2.8</v>
          </cell>
          <cell r="S597">
            <v>40.520000000000003</v>
          </cell>
          <cell r="T597">
            <v>179</v>
          </cell>
          <cell r="U597">
            <v>15</v>
          </cell>
          <cell r="V597">
            <v>20</v>
          </cell>
          <cell r="W597" t="str">
            <v>MASSS56</v>
          </cell>
          <cell r="X597" t="e">
            <v>#REF!</v>
          </cell>
          <cell r="Y597">
            <v>125.3</v>
          </cell>
          <cell r="Z597">
            <v>125.3</v>
          </cell>
          <cell r="AA597">
            <v>0.3</v>
          </cell>
          <cell r="AB597">
            <v>0.3</v>
          </cell>
          <cell r="AC597">
            <v>0</v>
          </cell>
          <cell r="AD597">
            <v>0</v>
          </cell>
          <cell r="AE597">
            <v>0</v>
          </cell>
          <cell r="AF597" t="str">
            <v>MEUBLES</v>
          </cell>
          <cell r="AG597"/>
          <cell r="AI597">
            <v>38.96</v>
          </cell>
          <cell r="AL597">
            <v>0</v>
          </cell>
          <cell r="AM597">
            <v>119.7</v>
          </cell>
          <cell r="AN597">
            <v>0.3</v>
          </cell>
          <cell r="AO597">
            <v>125.3</v>
          </cell>
          <cell r="AS597" t="str">
            <v>PAIRE-DE-COULISSES-POUR-TIROIR-MASS556</v>
          </cell>
        </row>
        <row r="598">
          <cell r="N598" t="str">
            <v>0963 577 001</v>
          </cell>
          <cell r="O598" t="str">
            <v>MADL1</v>
          </cell>
          <cell r="P598">
            <v>10.8</v>
          </cell>
          <cell r="Q598">
            <v>1</v>
          </cell>
          <cell r="R598">
            <v>1.6</v>
          </cell>
          <cell r="S598">
            <v>10.8</v>
          </cell>
          <cell r="T598">
            <v>39</v>
          </cell>
          <cell r="U598">
            <v>1</v>
          </cell>
          <cell r="V598">
            <v>2</v>
          </cell>
          <cell r="W598" t="str">
            <v>MADL1L</v>
          </cell>
          <cell r="X598" t="e">
            <v>#REF!</v>
          </cell>
          <cell r="Y598">
            <v>27.3</v>
          </cell>
          <cell r="Z598">
            <v>27.3</v>
          </cell>
          <cell r="AA598">
            <v>0.3</v>
          </cell>
          <cell r="AB598">
            <v>0.3</v>
          </cell>
          <cell r="AC598">
            <v>452</v>
          </cell>
          <cell r="AD598">
            <v>1390</v>
          </cell>
          <cell r="AE598">
            <v>80</v>
          </cell>
          <cell r="AF598" t="str">
            <v>MEUBLES</v>
          </cell>
          <cell r="AG598"/>
          <cell r="AI598">
            <v>10.38</v>
          </cell>
          <cell r="AL598" t="str">
            <v/>
          </cell>
          <cell r="AM598" t="str">
            <v/>
          </cell>
          <cell r="AN598">
            <v>0.3</v>
          </cell>
          <cell r="AO598">
            <v>27.3</v>
          </cell>
          <cell r="AS598" t="str">
            <v>PAIRE-DE-REHAUSSES-MADL1</v>
          </cell>
        </row>
        <row r="599">
          <cell r="N599" t="str">
            <v>0963 577 001</v>
          </cell>
          <cell r="O599" t="str">
            <v>MADL1</v>
          </cell>
          <cell r="P599">
            <v>10.8</v>
          </cell>
          <cell r="Q599">
            <v>1</v>
          </cell>
          <cell r="R599">
            <v>1.6</v>
          </cell>
          <cell r="S599">
            <v>10.8</v>
          </cell>
          <cell r="T599">
            <v>39</v>
          </cell>
          <cell r="U599">
            <v>1</v>
          </cell>
          <cell r="V599">
            <v>2</v>
          </cell>
          <cell r="W599" t="str">
            <v>MADL1M</v>
          </cell>
          <cell r="X599" t="e">
            <v>#REF!</v>
          </cell>
          <cell r="Y599">
            <v>27.3</v>
          </cell>
          <cell r="Z599">
            <v>27.3</v>
          </cell>
          <cell r="AA599">
            <v>0.3</v>
          </cell>
          <cell r="AB599">
            <v>0.3</v>
          </cell>
          <cell r="AC599">
            <v>452</v>
          </cell>
          <cell r="AD599">
            <v>1390</v>
          </cell>
          <cell r="AE599">
            <v>80</v>
          </cell>
          <cell r="AF599" t="str">
            <v>MEUBLES</v>
          </cell>
          <cell r="AG599"/>
          <cell r="AI599">
            <v>10.38</v>
          </cell>
          <cell r="AL599" t="str">
            <v/>
          </cell>
          <cell r="AM599" t="str">
            <v/>
          </cell>
          <cell r="AN599">
            <v>0.3</v>
          </cell>
          <cell r="AO599">
            <v>27.3</v>
          </cell>
          <cell r="AS599" t="str">
            <v>PAIRE-DE-REHAUSSES-MADL1</v>
          </cell>
        </row>
        <row r="600">
          <cell r="N600" t="str">
            <v>0963 577 001</v>
          </cell>
          <cell r="O600" t="str">
            <v>MADL1</v>
          </cell>
          <cell r="P600">
            <v>10.8</v>
          </cell>
          <cell r="Q600">
            <v>1</v>
          </cell>
          <cell r="R600">
            <v>1.6</v>
          </cell>
          <cell r="S600">
            <v>10.8</v>
          </cell>
          <cell r="T600">
            <v>39</v>
          </cell>
          <cell r="U600">
            <v>1</v>
          </cell>
          <cell r="V600">
            <v>2</v>
          </cell>
          <cell r="W600" t="str">
            <v>MADL1S</v>
          </cell>
          <cell r="X600" t="e">
            <v>#REF!</v>
          </cell>
          <cell r="Y600">
            <v>27.3</v>
          </cell>
          <cell r="Z600">
            <v>27.3</v>
          </cell>
          <cell r="AA600">
            <v>0.3</v>
          </cell>
          <cell r="AB600">
            <v>0.3</v>
          </cell>
          <cell r="AC600">
            <v>452</v>
          </cell>
          <cell r="AD600">
            <v>1390</v>
          </cell>
          <cell r="AE600">
            <v>80</v>
          </cell>
          <cell r="AF600" t="str">
            <v>MEUBLES</v>
          </cell>
          <cell r="AG600"/>
          <cell r="AI600">
            <v>10.38</v>
          </cell>
          <cell r="AL600" t="str">
            <v/>
          </cell>
          <cell r="AM600" t="str">
            <v/>
          </cell>
          <cell r="AN600">
            <v>0.3</v>
          </cell>
          <cell r="AO600">
            <v>27.3</v>
          </cell>
          <cell r="AS600" t="str">
            <v>PAIRE-DE-REHAUSSES-MADL1</v>
          </cell>
        </row>
        <row r="601">
          <cell r="N601" t="str">
            <v>0963 577 001</v>
          </cell>
          <cell r="O601" t="str">
            <v>MADL1</v>
          </cell>
          <cell r="P601">
            <v>10.8</v>
          </cell>
          <cell r="Q601">
            <v>1</v>
          </cell>
          <cell r="R601">
            <v>1.6</v>
          </cell>
          <cell r="S601">
            <v>10.8</v>
          </cell>
          <cell r="T601">
            <v>39</v>
          </cell>
          <cell r="U601">
            <v>1</v>
          </cell>
          <cell r="V601">
            <v>2</v>
          </cell>
          <cell r="W601" t="str">
            <v>MADL1US</v>
          </cell>
          <cell r="X601" t="e">
            <v>#REF!</v>
          </cell>
          <cell r="Y601">
            <v>27.3</v>
          </cell>
          <cell r="Z601">
            <v>27.3</v>
          </cell>
          <cell r="AA601">
            <v>0.3</v>
          </cell>
          <cell r="AB601">
            <v>0.3</v>
          </cell>
          <cell r="AC601">
            <v>452</v>
          </cell>
          <cell r="AD601">
            <v>1390</v>
          </cell>
          <cell r="AE601">
            <v>80</v>
          </cell>
          <cell r="AF601" t="str">
            <v>MEUBLES</v>
          </cell>
          <cell r="AG601"/>
          <cell r="AI601">
            <v>10.38</v>
          </cell>
          <cell r="AL601" t="str">
            <v/>
          </cell>
          <cell r="AM601" t="str">
            <v/>
          </cell>
          <cell r="AN601">
            <v>0.3</v>
          </cell>
          <cell r="AO601">
            <v>27.3</v>
          </cell>
          <cell r="AS601" t="str">
            <v>PAIRE-DE-REHAUSSES-MADL1</v>
          </cell>
        </row>
        <row r="602">
          <cell r="N602" t="str">
            <v>0963 577 001</v>
          </cell>
          <cell r="O602" t="str">
            <v>MADL1</v>
          </cell>
          <cell r="P602">
            <v>10.8</v>
          </cell>
          <cell r="Q602">
            <v>1</v>
          </cell>
          <cell r="R602">
            <v>1.6</v>
          </cell>
          <cell r="S602">
            <v>10.8</v>
          </cell>
          <cell r="T602">
            <v>39</v>
          </cell>
          <cell r="U602">
            <v>1</v>
          </cell>
          <cell r="V602">
            <v>2</v>
          </cell>
          <cell r="W602" t="str">
            <v>MADL1XL</v>
          </cell>
          <cell r="X602" t="e">
            <v>#REF!</v>
          </cell>
          <cell r="Y602">
            <v>27.3</v>
          </cell>
          <cell r="Z602">
            <v>27.3</v>
          </cell>
          <cell r="AA602">
            <v>0.3</v>
          </cell>
          <cell r="AB602">
            <v>0.3</v>
          </cell>
          <cell r="AC602">
            <v>452</v>
          </cell>
          <cell r="AD602">
            <v>1390</v>
          </cell>
          <cell r="AE602">
            <v>80</v>
          </cell>
          <cell r="AF602" t="str">
            <v>MEUBLES</v>
          </cell>
          <cell r="AG602"/>
          <cell r="AI602">
            <v>10.38</v>
          </cell>
          <cell r="AL602" t="str">
            <v/>
          </cell>
          <cell r="AM602" t="str">
            <v/>
          </cell>
          <cell r="AN602">
            <v>0.3</v>
          </cell>
          <cell r="AO602">
            <v>27.3</v>
          </cell>
          <cell r="AS602" t="str">
            <v>PAIRE-DE-REHAUSSES-MADL1</v>
          </cell>
        </row>
        <row r="603">
          <cell r="N603" t="str">
            <v>0963 577 010</v>
          </cell>
          <cell r="O603" t="str">
            <v>MADL10</v>
          </cell>
          <cell r="P603">
            <v>16.29</v>
          </cell>
          <cell r="Q603">
            <v>1</v>
          </cell>
          <cell r="R603">
            <v>1</v>
          </cell>
          <cell r="S603">
            <v>16.29</v>
          </cell>
          <cell r="T603">
            <v>59</v>
          </cell>
          <cell r="U603">
            <v>1</v>
          </cell>
          <cell r="V603">
            <v>2</v>
          </cell>
          <cell r="W603" t="str">
            <v>MADL10L</v>
          </cell>
          <cell r="X603" t="e">
            <v>#REF!</v>
          </cell>
          <cell r="Y603">
            <v>41.3</v>
          </cell>
          <cell r="Z603">
            <v>41.3</v>
          </cell>
          <cell r="AA603">
            <v>0.3</v>
          </cell>
          <cell r="AB603">
            <v>0.3</v>
          </cell>
          <cell r="AC603">
            <v>382</v>
          </cell>
          <cell r="AD603">
            <v>1390</v>
          </cell>
          <cell r="AE603">
            <v>60</v>
          </cell>
          <cell r="AF603" t="str">
            <v>MEUBLES</v>
          </cell>
          <cell r="AG603"/>
          <cell r="AI603">
            <v>15.66</v>
          </cell>
          <cell r="AL603" t="str">
            <v/>
          </cell>
          <cell r="AM603" t="str">
            <v/>
          </cell>
          <cell r="AN603">
            <v>0.3</v>
          </cell>
          <cell r="AO603">
            <v>41.3</v>
          </cell>
          <cell r="AS603" t="str">
            <v>PAIRE-DE-REHAUSSES-MADL10</v>
          </cell>
        </row>
        <row r="604">
          <cell r="N604" t="str">
            <v>0963 577 010</v>
          </cell>
          <cell r="O604" t="str">
            <v>MADL10</v>
          </cell>
          <cell r="P604">
            <v>16.29</v>
          </cell>
          <cell r="Q604">
            <v>1</v>
          </cell>
          <cell r="R604">
            <v>1</v>
          </cell>
          <cell r="S604">
            <v>16.29</v>
          </cell>
          <cell r="T604">
            <v>59</v>
          </cell>
          <cell r="U604">
            <v>1</v>
          </cell>
          <cell r="V604">
            <v>2</v>
          </cell>
          <cell r="W604" t="str">
            <v>MADL10M</v>
          </cell>
          <cell r="X604" t="e">
            <v>#REF!</v>
          </cell>
          <cell r="Y604">
            <v>41.3</v>
          </cell>
          <cell r="Z604">
            <v>41.3</v>
          </cell>
          <cell r="AA604">
            <v>0.3</v>
          </cell>
          <cell r="AB604">
            <v>0.3</v>
          </cell>
          <cell r="AC604">
            <v>382</v>
          </cell>
          <cell r="AD604">
            <v>1390</v>
          </cell>
          <cell r="AE604">
            <v>60</v>
          </cell>
          <cell r="AF604" t="str">
            <v>MEUBLES</v>
          </cell>
          <cell r="AG604"/>
          <cell r="AI604">
            <v>15.66</v>
          </cell>
          <cell r="AL604" t="str">
            <v/>
          </cell>
          <cell r="AM604" t="str">
            <v/>
          </cell>
          <cell r="AN604">
            <v>0.3</v>
          </cell>
          <cell r="AO604">
            <v>41.3</v>
          </cell>
          <cell r="AS604" t="str">
            <v>PAIRE-DE-REHAUSSES-MADL10</v>
          </cell>
        </row>
        <row r="605">
          <cell r="N605" t="str">
            <v>0963 577 010</v>
          </cell>
          <cell r="O605" t="str">
            <v>MADL10</v>
          </cell>
          <cell r="P605">
            <v>16.29</v>
          </cell>
          <cell r="Q605">
            <v>1</v>
          </cell>
          <cell r="R605">
            <v>1</v>
          </cell>
          <cell r="S605">
            <v>16.29</v>
          </cell>
          <cell r="T605">
            <v>59</v>
          </cell>
          <cell r="U605">
            <v>1</v>
          </cell>
          <cell r="V605">
            <v>2</v>
          </cell>
          <cell r="W605" t="str">
            <v>MADL10S</v>
          </cell>
          <cell r="X605" t="e">
            <v>#REF!</v>
          </cell>
          <cell r="Y605">
            <v>41.3</v>
          </cell>
          <cell r="Z605">
            <v>41.3</v>
          </cell>
          <cell r="AA605">
            <v>0.3</v>
          </cell>
          <cell r="AB605">
            <v>0.3</v>
          </cell>
          <cell r="AC605">
            <v>382</v>
          </cell>
          <cell r="AD605">
            <v>1390</v>
          </cell>
          <cell r="AE605">
            <v>60</v>
          </cell>
          <cell r="AF605" t="str">
            <v>MEUBLES</v>
          </cell>
          <cell r="AG605"/>
          <cell r="AI605">
            <v>15.66</v>
          </cell>
          <cell r="AL605" t="str">
            <v/>
          </cell>
          <cell r="AM605" t="str">
            <v/>
          </cell>
          <cell r="AN605">
            <v>0.3</v>
          </cell>
          <cell r="AO605">
            <v>41.3</v>
          </cell>
          <cell r="AS605" t="str">
            <v>PAIRE-DE-REHAUSSES-MADL10</v>
          </cell>
        </row>
        <row r="606">
          <cell r="N606" t="str">
            <v>0963 577 010</v>
          </cell>
          <cell r="O606" t="str">
            <v>MADL10</v>
          </cell>
          <cell r="P606">
            <v>16.29</v>
          </cell>
          <cell r="Q606">
            <v>1</v>
          </cell>
          <cell r="R606">
            <v>1</v>
          </cell>
          <cell r="S606">
            <v>16.29</v>
          </cell>
          <cell r="T606">
            <v>59</v>
          </cell>
          <cell r="U606">
            <v>1</v>
          </cell>
          <cell r="V606">
            <v>2</v>
          </cell>
          <cell r="W606" t="str">
            <v>MADL10US</v>
          </cell>
          <cell r="X606" t="e">
            <v>#REF!</v>
          </cell>
          <cell r="Y606">
            <v>41.3</v>
          </cell>
          <cell r="Z606">
            <v>41.3</v>
          </cell>
          <cell r="AA606">
            <v>0.3</v>
          </cell>
          <cell r="AB606">
            <v>0.3</v>
          </cell>
          <cell r="AC606">
            <v>382</v>
          </cell>
          <cell r="AD606">
            <v>1390</v>
          </cell>
          <cell r="AE606">
            <v>60</v>
          </cell>
          <cell r="AF606" t="str">
            <v>MEUBLES</v>
          </cell>
          <cell r="AG606"/>
          <cell r="AI606">
            <v>15.66</v>
          </cell>
          <cell r="AL606" t="str">
            <v/>
          </cell>
          <cell r="AM606" t="str">
            <v/>
          </cell>
          <cell r="AN606">
            <v>0.3</v>
          </cell>
          <cell r="AO606">
            <v>41.3</v>
          </cell>
          <cell r="AS606" t="str">
            <v>PAIRE-DE-REHAUSSES-MADL10</v>
          </cell>
        </row>
        <row r="607">
          <cell r="N607" t="str">
            <v>0963 577 010</v>
          </cell>
          <cell r="O607" t="str">
            <v>MADL10</v>
          </cell>
          <cell r="P607">
            <v>16.29</v>
          </cell>
          <cell r="Q607">
            <v>1</v>
          </cell>
          <cell r="R607">
            <v>1</v>
          </cell>
          <cell r="S607">
            <v>16.29</v>
          </cell>
          <cell r="T607">
            <v>59</v>
          </cell>
          <cell r="U607">
            <v>1</v>
          </cell>
          <cell r="V607">
            <v>2</v>
          </cell>
          <cell r="W607" t="str">
            <v>MADL10XL</v>
          </cell>
          <cell r="X607" t="e">
            <v>#REF!</v>
          </cell>
          <cell r="Y607">
            <v>41.3</v>
          </cell>
          <cell r="Z607">
            <v>41.3</v>
          </cell>
          <cell r="AA607">
            <v>0.3</v>
          </cell>
          <cell r="AB607">
            <v>0.3</v>
          </cell>
          <cell r="AC607">
            <v>382</v>
          </cell>
          <cell r="AD607">
            <v>1390</v>
          </cell>
          <cell r="AE607">
            <v>60</v>
          </cell>
          <cell r="AF607" t="str">
            <v>MEUBLES</v>
          </cell>
          <cell r="AG607"/>
          <cell r="AI607">
            <v>15.66</v>
          </cell>
          <cell r="AL607" t="str">
            <v/>
          </cell>
          <cell r="AM607" t="str">
            <v/>
          </cell>
          <cell r="AN607">
            <v>0.3</v>
          </cell>
          <cell r="AO607">
            <v>41.3</v>
          </cell>
          <cell r="AS607" t="str">
            <v>PAIRE-DE-REHAUSSES-MADL10</v>
          </cell>
        </row>
        <row r="608">
          <cell r="N608" t="str">
            <v>0963 577 011</v>
          </cell>
          <cell r="O608" t="str">
            <v>MADL11</v>
          </cell>
          <cell r="P608">
            <v>14.67</v>
          </cell>
          <cell r="Q608">
            <v>1</v>
          </cell>
          <cell r="R608">
            <v>0.9</v>
          </cell>
          <cell r="S608">
            <v>14.67</v>
          </cell>
          <cell r="T608">
            <v>49</v>
          </cell>
          <cell r="U608">
            <v>1</v>
          </cell>
          <cell r="V608">
            <v>2</v>
          </cell>
          <cell r="W608" t="str">
            <v>MADL11L</v>
          </cell>
          <cell r="X608" t="e">
            <v>#REF!</v>
          </cell>
          <cell r="Y608">
            <v>34.299999999999997</v>
          </cell>
          <cell r="Z608">
            <v>34.299999999999997</v>
          </cell>
          <cell r="AA608">
            <v>0.3</v>
          </cell>
          <cell r="AB608">
            <v>0.3</v>
          </cell>
          <cell r="AC608">
            <v>330</v>
          </cell>
          <cell r="AD608">
            <v>1390</v>
          </cell>
          <cell r="AE608">
            <v>40</v>
          </cell>
          <cell r="AF608" t="str">
            <v>MEUBLES</v>
          </cell>
          <cell r="AG608"/>
          <cell r="AI608">
            <v>14.11</v>
          </cell>
          <cell r="AL608" t="str">
            <v/>
          </cell>
          <cell r="AM608" t="str">
            <v/>
          </cell>
          <cell r="AN608">
            <v>0.3</v>
          </cell>
          <cell r="AO608">
            <v>34.299999999999997</v>
          </cell>
          <cell r="AS608" t="str">
            <v>PAIRE-DE-REHAUSSES-MADL11</v>
          </cell>
        </row>
        <row r="609">
          <cell r="N609" t="str">
            <v>0963 577 011</v>
          </cell>
          <cell r="O609" t="str">
            <v>MADL11</v>
          </cell>
          <cell r="P609">
            <v>14.67</v>
          </cell>
          <cell r="Q609">
            <v>1</v>
          </cell>
          <cell r="R609">
            <v>0.9</v>
          </cell>
          <cell r="S609">
            <v>14.67</v>
          </cell>
          <cell r="T609">
            <v>49</v>
          </cell>
          <cell r="U609">
            <v>1</v>
          </cell>
          <cell r="V609">
            <v>2</v>
          </cell>
          <cell r="W609" t="str">
            <v>MADL11M</v>
          </cell>
          <cell r="X609" t="e">
            <v>#REF!</v>
          </cell>
          <cell r="Y609">
            <v>34.299999999999997</v>
          </cell>
          <cell r="Z609">
            <v>34.299999999999997</v>
          </cell>
          <cell r="AA609">
            <v>0.3</v>
          </cell>
          <cell r="AB609">
            <v>0.3</v>
          </cell>
          <cell r="AC609">
            <v>330</v>
          </cell>
          <cell r="AD609">
            <v>1390</v>
          </cell>
          <cell r="AE609">
            <v>40</v>
          </cell>
          <cell r="AF609" t="str">
            <v>MEUBLES</v>
          </cell>
          <cell r="AG609"/>
          <cell r="AI609">
            <v>14.11</v>
          </cell>
          <cell r="AL609" t="str">
            <v/>
          </cell>
          <cell r="AM609" t="str">
            <v/>
          </cell>
          <cell r="AN609">
            <v>0.3</v>
          </cell>
          <cell r="AO609">
            <v>34.299999999999997</v>
          </cell>
          <cell r="AS609" t="str">
            <v>PAIRE-DE-REHAUSSES-MADL11</v>
          </cell>
        </row>
        <row r="610">
          <cell r="N610" t="str">
            <v>0963 577 011</v>
          </cell>
          <cell r="O610" t="str">
            <v>MADL11</v>
          </cell>
          <cell r="P610">
            <v>14.67</v>
          </cell>
          <cell r="Q610">
            <v>1</v>
          </cell>
          <cell r="R610">
            <v>0.9</v>
          </cell>
          <cell r="S610">
            <v>14.67</v>
          </cell>
          <cell r="T610">
            <v>49</v>
          </cell>
          <cell r="U610">
            <v>1</v>
          </cell>
          <cell r="V610">
            <v>2</v>
          </cell>
          <cell r="W610" t="str">
            <v>MADL11S</v>
          </cell>
          <cell r="X610" t="e">
            <v>#REF!</v>
          </cell>
          <cell r="Y610">
            <v>34.299999999999997</v>
          </cell>
          <cell r="Z610">
            <v>34.299999999999997</v>
          </cell>
          <cell r="AA610">
            <v>0.3</v>
          </cell>
          <cell r="AB610">
            <v>0.3</v>
          </cell>
          <cell r="AC610">
            <v>330</v>
          </cell>
          <cell r="AD610">
            <v>1390</v>
          </cell>
          <cell r="AE610">
            <v>40</v>
          </cell>
          <cell r="AF610" t="str">
            <v>MEUBLES</v>
          </cell>
          <cell r="AG610"/>
          <cell r="AI610">
            <v>14.11</v>
          </cell>
          <cell r="AL610" t="str">
            <v/>
          </cell>
          <cell r="AM610" t="str">
            <v/>
          </cell>
          <cell r="AN610">
            <v>0.3</v>
          </cell>
          <cell r="AO610">
            <v>34.299999999999997</v>
          </cell>
          <cell r="AS610" t="str">
            <v>PAIRE-DE-REHAUSSES-MADL11</v>
          </cell>
        </row>
        <row r="611">
          <cell r="N611" t="str">
            <v>0963 577 011</v>
          </cell>
          <cell r="O611" t="str">
            <v>MADL11</v>
          </cell>
          <cell r="P611">
            <v>14.67</v>
          </cell>
          <cell r="Q611">
            <v>1</v>
          </cell>
          <cell r="R611">
            <v>0.9</v>
          </cell>
          <cell r="S611">
            <v>14.67</v>
          </cell>
          <cell r="T611">
            <v>49</v>
          </cell>
          <cell r="U611">
            <v>1</v>
          </cell>
          <cell r="V611">
            <v>2</v>
          </cell>
          <cell r="W611" t="str">
            <v>MADL11US</v>
          </cell>
          <cell r="X611" t="e">
            <v>#REF!</v>
          </cell>
          <cell r="Y611">
            <v>34.299999999999997</v>
          </cell>
          <cell r="Z611">
            <v>34.299999999999997</v>
          </cell>
          <cell r="AA611">
            <v>0.3</v>
          </cell>
          <cell r="AB611">
            <v>0.3</v>
          </cell>
          <cell r="AC611">
            <v>330</v>
          </cell>
          <cell r="AD611">
            <v>1390</v>
          </cell>
          <cell r="AE611">
            <v>40</v>
          </cell>
          <cell r="AF611" t="str">
            <v>MEUBLES</v>
          </cell>
          <cell r="AG611"/>
          <cell r="AI611">
            <v>14.11</v>
          </cell>
          <cell r="AL611" t="str">
            <v/>
          </cell>
          <cell r="AM611" t="str">
            <v/>
          </cell>
          <cell r="AN611">
            <v>0.3</v>
          </cell>
          <cell r="AO611">
            <v>34.299999999999997</v>
          </cell>
          <cell r="AS611" t="str">
            <v>PAIRE-DE-REHAUSSES-MADL11</v>
          </cell>
        </row>
        <row r="612">
          <cell r="N612" t="str">
            <v>0963 577 011</v>
          </cell>
          <cell r="O612" t="str">
            <v>MADL11</v>
          </cell>
          <cell r="P612">
            <v>14.67</v>
          </cell>
          <cell r="Q612">
            <v>1</v>
          </cell>
          <cell r="R612">
            <v>0.9</v>
          </cell>
          <cell r="S612">
            <v>14.67</v>
          </cell>
          <cell r="T612">
            <v>49</v>
          </cell>
          <cell r="U612">
            <v>1</v>
          </cell>
          <cell r="V612">
            <v>2</v>
          </cell>
          <cell r="W612" t="str">
            <v>MADL11XL</v>
          </cell>
          <cell r="X612" t="e">
            <v>#REF!</v>
          </cell>
          <cell r="Y612">
            <v>34.299999999999997</v>
          </cell>
          <cell r="Z612">
            <v>34.299999999999997</v>
          </cell>
          <cell r="AA612">
            <v>0.3</v>
          </cell>
          <cell r="AB612">
            <v>0.3</v>
          </cell>
          <cell r="AC612">
            <v>330</v>
          </cell>
          <cell r="AD612">
            <v>1390</v>
          </cell>
          <cell r="AE612">
            <v>40</v>
          </cell>
          <cell r="AF612" t="str">
            <v>MEUBLES</v>
          </cell>
          <cell r="AG612"/>
          <cell r="AI612">
            <v>14.11</v>
          </cell>
          <cell r="AL612" t="str">
            <v/>
          </cell>
          <cell r="AM612" t="str">
            <v/>
          </cell>
          <cell r="AN612">
            <v>0.3</v>
          </cell>
          <cell r="AO612">
            <v>34.299999999999997</v>
          </cell>
          <cell r="AS612" t="str">
            <v>PAIRE-DE-REHAUSSES-MADL11</v>
          </cell>
        </row>
        <row r="613">
          <cell r="N613" t="str">
            <v>0963 577 012</v>
          </cell>
          <cell r="O613" t="str">
            <v>MADL12</v>
          </cell>
          <cell r="P613">
            <v>15.9</v>
          </cell>
          <cell r="Q613">
            <v>1</v>
          </cell>
          <cell r="R613">
            <v>1.1000000000000001</v>
          </cell>
          <cell r="S613">
            <v>15.9</v>
          </cell>
          <cell r="T613">
            <v>59</v>
          </cell>
          <cell r="U613">
            <v>1</v>
          </cell>
          <cell r="V613">
            <v>2</v>
          </cell>
          <cell r="W613" t="str">
            <v>MADL12L</v>
          </cell>
          <cell r="X613" t="e">
            <v>#REF!</v>
          </cell>
          <cell r="Y613">
            <v>41.3</v>
          </cell>
          <cell r="Z613">
            <v>41.3</v>
          </cell>
          <cell r="AA613">
            <v>0.3</v>
          </cell>
          <cell r="AB613">
            <v>0.3</v>
          </cell>
          <cell r="AC613">
            <v>330</v>
          </cell>
          <cell r="AD613">
            <v>1390</v>
          </cell>
          <cell r="AE613">
            <v>80</v>
          </cell>
          <cell r="AF613" t="str">
            <v>MEUBLES</v>
          </cell>
          <cell r="AG613"/>
          <cell r="AI613">
            <v>15.29</v>
          </cell>
          <cell r="AL613" t="str">
            <v/>
          </cell>
          <cell r="AM613" t="str">
            <v/>
          </cell>
          <cell r="AN613">
            <v>0.3</v>
          </cell>
          <cell r="AO613">
            <v>41.3</v>
          </cell>
          <cell r="AS613" t="str">
            <v>PAIRE-DE-REHAUSSES-MADL12</v>
          </cell>
        </row>
        <row r="614">
          <cell r="N614" t="str">
            <v>0963 577 012</v>
          </cell>
          <cell r="O614" t="str">
            <v>MADL12</v>
          </cell>
          <cell r="P614">
            <v>15.9</v>
          </cell>
          <cell r="Q614">
            <v>1</v>
          </cell>
          <cell r="R614">
            <v>1.1000000000000001</v>
          </cell>
          <cell r="S614">
            <v>15.9</v>
          </cell>
          <cell r="T614">
            <v>59</v>
          </cell>
          <cell r="U614">
            <v>1</v>
          </cell>
          <cell r="V614">
            <v>2</v>
          </cell>
          <cell r="W614" t="str">
            <v>MADL12M</v>
          </cell>
          <cell r="X614" t="e">
            <v>#REF!</v>
          </cell>
          <cell r="Y614">
            <v>41.3</v>
          </cell>
          <cell r="Z614">
            <v>41.3</v>
          </cell>
          <cell r="AA614">
            <v>0.3</v>
          </cell>
          <cell r="AB614">
            <v>0.3</v>
          </cell>
          <cell r="AC614">
            <v>330</v>
          </cell>
          <cell r="AD614">
            <v>1390</v>
          </cell>
          <cell r="AE614">
            <v>80</v>
          </cell>
          <cell r="AF614" t="str">
            <v>MEUBLES</v>
          </cell>
          <cell r="AG614"/>
          <cell r="AI614">
            <v>15.29</v>
          </cell>
          <cell r="AL614" t="str">
            <v/>
          </cell>
          <cell r="AM614" t="str">
            <v/>
          </cell>
          <cell r="AN614">
            <v>0.3</v>
          </cell>
          <cell r="AO614">
            <v>41.3</v>
          </cell>
          <cell r="AS614" t="str">
            <v>PAIRE-DE-REHAUSSES-MADL12</v>
          </cell>
        </row>
        <row r="615">
          <cell r="N615" t="str">
            <v>0963 577 012</v>
          </cell>
          <cell r="O615" t="str">
            <v>MADL12</v>
          </cell>
          <cell r="P615">
            <v>15.9</v>
          </cell>
          <cell r="Q615">
            <v>1</v>
          </cell>
          <cell r="R615">
            <v>1.1000000000000001</v>
          </cell>
          <cell r="S615">
            <v>15.9</v>
          </cell>
          <cell r="T615">
            <v>59</v>
          </cell>
          <cell r="U615">
            <v>1</v>
          </cell>
          <cell r="V615">
            <v>2</v>
          </cell>
          <cell r="W615" t="str">
            <v>MADL12S</v>
          </cell>
          <cell r="X615" t="e">
            <v>#REF!</v>
          </cell>
          <cell r="Y615">
            <v>41.3</v>
          </cell>
          <cell r="Z615">
            <v>41.3</v>
          </cell>
          <cell r="AA615">
            <v>0.3</v>
          </cell>
          <cell r="AB615">
            <v>0.3</v>
          </cell>
          <cell r="AC615">
            <v>330</v>
          </cell>
          <cell r="AD615">
            <v>1390</v>
          </cell>
          <cell r="AE615">
            <v>80</v>
          </cell>
          <cell r="AF615" t="str">
            <v>MEUBLES</v>
          </cell>
          <cell r="AG615"/>
          <cell r="AI615">
            <v>15.29</v>
          </cell>
          <cell r="AL615" t="str">
            <v/>
          </cell>
          <cell r="AM615" t="str">
            <v/>
          </cell>
          <cell r="AN615">
            <v>0.3</v>
          </cell>
          <cell r="AO615">
            <v>41.3</v>
          </cell>
          <cell r="AS615" t="str">
            <v>PAIRE-DE-REHAUSSES-MADL12</v>
          </cell>
        </row>
        <row r="616">
          <cell r="N616" t="str">
            <v>0963 577 012</v>
          </cell>
          <cell r="O616" t="str">
            <v>MADL12</v>
          </cell>
          <cell r="P616">
            <v>15.9</v>
          </cell>
          <cell r="Q616">
            <v>1</v>
          </cell>
          <cell r="R616">
            <v>1.1000000000000001</v>
          </cell>
          <cell r="S616">
            <v>15.9</v>
          </cell>
          <cell r="T616">
            <v>59</v>
          </cell>
          <cell r="U616">
            <v>1</v>
          </cell>
          <cell r="V616">
            <v>2</v>
          </cell>
          <cell r="W616" t="str">
            <v>MADL12US</v>
          </cell>
          <cell r="X616" t="e">
            <v>#REF!</v>
          </cell>
          <cell r="Y616">
            <v>41.3</v>
          </cell>
          <cell r="Z616">
            <v>41.3</v>
          </cell>
          <cell r="AA616">
            <v>0.3</v>
          </cell>
          <cell r="AB616">
            <v>0.3</v>
          </cell>
          <cell r="AC616">
            <v>330</v>
          </cell>
          <cell r="AD616">
            <v>1390</v>
          </cell>
          <cell r="AE616">
            <v>80</v>
          </cell>
          <cell r="AF616" t="str">
            <v>MEUBLES</v>
          </cell>
          <cell r="AG616"/>
          <cell r="AI616">
            <v>15.29</v>
          </cell>
          <cell r="AL616" t="str">
            <v/>
          </cell>
          <cell r="AM616" t="str">
            <v/>
          </cell>
          <cell r="AN616">
            <v>0.3</v>
          </cell>
          <cell r="AO616">
            <v>41.3</v>
          </cell>
          <cell r="AS616" t="str">
            <v>PAIRE-DE-REHAUSSES-MADL12</v>
          </cell>
        </row>
        <row r="617">
          <cell r="N617" t="str">
            <v>0963 577 012</v>
          </cell>
          <cell r="O617" t="str">
            <v>MADL12</v>
          </cell>
          <cell r="P617">
            <v>15.9</v>
          </cell>
          <cell r="Q617">
            <v>1</v>
          </cell>
          <cell r="R617">
            <v>1.1000000000000001</v>
          </cell>
          <cell r="S617">
            <v>15.9</v>
          </cell>
          <cell r="T617">
            <v>59</v>
          </cell>
          <cell r="U617">
            <v>1</v>
          </cell>
          <cell r="V617">
            <v>2</v>
          </cell>
          <cell r="W617" t="str">
            <v>MADL12XL</v>
          </cell>
          <cell r="X617" t="e">
            <v>#REF!</v>
          </cell>
          <cell r="Y617">
            <v>41.3</v>
          </cell>
          <cell r="Z617">
            <v>41.3</v>
          </cell>
          <cell r="AA617">
            <v>0.3</v>
          </cell>
          <cell r="AB617">
            <v>0.3</v>
          </cell>
          <cell r="AC617">
            <v>330</v>
          </cell>
          <cell r="AD617">
            <v>1390</v>
          </cell>
          <cell r="AE617">
            <v>80</v>
          </cell>
          <cell r="AF617" t="str">
            <v>MEUBLES</v>
          </cell>
          <cell r="AG617"/>
          <cell r="AI617">
            <v>15.29</v>
          </cell>
          <cell r="AL617" t="str">
            <v/>
          </cell>
          <cell r="AM617" t="str">
            <v/>
          </cell>
          <cell r="AN617">
            <v>0.3</v>
          </cell>
          <cell r="AO617">
            <v>41.3</v>
          </cell>
          <cell r="AS617" t="str">
            <v>PAIRE-DE-REHAUSSES-MADL12</v>
          </cell>
        </row>
        <row r="618">
          <cell r="N618" t="str">
            <v>0963 577 002</v>
          </cell>
          <cell r="O618" t="str">
            <v>MADL2</v>
          </cell>
          <cell r="P618">
            <v>9.9600000000000009</v>
          </cell>
          <cell r="Q618">
            <v>1</v>
          </cell>
          <cell r="R618">
            <v>1.2</v>
          </cell>
          <cell r="S618">
            <v>9.9600000000000009</v>
          </cell>
          <cell r="T618">
            <v>39</v>
          </cell>
          <cell r="U618">
            <v>1</v>
          </cell>
          <cell r="V618">
            <v>2</v>
          </cell>
          <cell r="W618" t="str">
            <v>MADL2L</v>
          </cell>
          <cell r="X618" t="e">
            <v>#REF!</v>
          </cell>
          <cell r="Y618">
            <v>27.3</v>
          </cell>
          <cell r="Z618">
            <v>27.3</v>
          </cell>
          <cell r="AA618">
            <v>0.3</v>
          </cell>
          <cell r="AB618">
            <v>0.3</v>
          </cell>
          <cell r="AC618">
            <v>452</v>
          </cell>
          <cell r="AD618">
            <v>1390</v>
          </cell>
          <cell r="AE618">
            <v>40</v>
          </cell>
          <cell r="AF618" t="str">
            <v>MEUBLES</v>
          </cell>
          <cell r="AG618"/>
          <cell r="AI618">
            <v>9.58</v>
          </cell>
          <cell r="AL618" t="str">
            <v/>
          </cell>
          <cell r="AM618" t="str">
            <v/>
          </cell>
          <cell r="AN618">
            <v>0.3</v>
          </cell>
          <cell r="AO618">
            <v>27.3</v>
          </cell>
          <cell r="AS618" t="str">
            <v>PAIRE-DE-REHAUSSES-MADL2</v>
          </cell>
        </row>
        <row r="619">
          <cell r="N619" t="str">
            <v>0963 577 002</v>
          </cell>
          <cell r="O619" t="str">
            <v>MADL2</v>
          </cell>
          <cell r="P619">
            <v>9.9600000000000009</v>
          </cell>
          <cell r="Q619">
            <v>1</v>
          </cell>
          <cell r="R619">
            <v>1.2</v>
          </cell>
          <cell r="S619">
            <v>9.9600000000000009</v>
          </cell>
          <cell r="T619">
            <v>39</v>
          </cell>
          <cell r="U619">
            <v>1</v>
          </cell>
          <cell r="V619">
            <v>2</v>
          </cell>
          <cell r="W619" t="str">
            <v>MADL2M</v>
          </cell>
          <cell r="X619" t="e">
            <v>#REF!</v>
          </cell>
          <cell r="Y619">
            <v>27.3</v>
          </cell>
          <cell r="Z619">
            <v>27.3</v>
          </cell>
          <cell r="AA619">
            <v>0.3</v>
          </cell>
          <cell r="AB619">
            <v>0.3</v>
          </cell>
          <cell r="AC619">
            <v>452</v>
          </cell>
          <cell r="AD619">
            <v>1390</v>
          </cell>
          <cell r="AE619">
            <v>40</v>
          </cell>
          <cell r="AF619" t="str">
            <v>MEUBLES</v>
          </cell>
          <cell r="AG619"/>
          <cell r="AI619">
            <v>9.58</v>
          </cell>
          <cell r="AL619" t="str">
            <v/>
          </cell>
          <cell r="AM619" t="str">
            <v/>
          </cell>
          <cell r="AN619">
            <v>0.3</v>
          </cell>
          <cell r="AO619">
            <v>27.3</v>
          </cell>
          <cell r="AS619" t="str">
            <v>PAIRE-DE-REHAUSSES-MADL2</v>
          </cell>
        </row>
        <row r="620">
          <cell r="N620" t="str">
            <v>0963 577 002</v>
          </cell>
          <cell r="O620" t="str">
            <v>MADL2</v>
          </cell>
          <cell r="P620">
            <v>9.9600000000000009</v>
          </cell>
          <cell r="Q620">
            <v>1</v>
          </cell>
          <cell r="R620">
            <v>1.2</v>
          </cell>
          <cell r="S620">
            <v>9.9600000000000009</v>
          </cell>
          <cell r="T620">
            <v>39</v>
          </cell>
          <cell r="U620">
            <v>1</v>
          </cell>
          <cell r="V620">
            <v>2</v>
          </cell>
          <cell r="W620" t="str">
            <v>MADL2S</v>
          </cell>
          <cell r="X620" t="e">
            <v>#REF!</v>
          </cell>
          <cell r="Y620">
            <v>27.3</v>
          </cell>
          <cell r="Z620">
            <v>27.3</v>
          </cell>
          <cell r="AA620">
            <v>0.3</v>
          </cell>
          <cell r="AB620">
            <v>0.3</v>
          </cell>
          <cell r="AC620">
            <v>452</v>
          </cell>
          <cell r="AD620">
            <v>1390</v>
          </cell>
          <cell r="AE620">
            <v>40</v>
          </cell>
          <cell r="AF620" t="str">
            <v>MEUBLES</v>
          </cell>
          <cell r="AG620"/>
          <cell r="AI620">
            <v>9.58</v>
          </cell>
          <cell r="AL620" t="str">
            <v/>
          </cell>
          <cell r="AM620" t="str">
            <v/>
          </cell>
          <cell r="AN620">
            <v>0.3</v>
          </cell>
          <cell r="AO620">
            <v>27.3</v>
          </cell>
          <cell r="AS620" t="str">
            <v>PAIRE-DE-REHAUSSES-MADL2</v>
          </cell>
        </row>
        <row r="621">
          <cell r="N621" t="str">
            <v>0963 577 002</v>
          </cell>
          <cell r="O621" t="str">
            <v>MADL2</v>
          </cell>
          <cell r="P621">
            <v>9.9600000000000009</v>
          </cell>
          <cell r="Q621">
            <v>1</v>
          </cell>
          <cell r="R621">
            <v>1.2</v>
          </cell>
          <cell r="S621">
            <v>9.9600000000000009</v>
          </cell>
          <cell r="T621">
            <v>39</v>
          </cell>
          <cell r="U621">
            <v>1</v>
          </cell>
          <cell r="V621">
            <v>2</v>
          </cell>
          <cell r="W621" t="str">
            <v>MADL2US</v>
          </cell>
          <cell r="X621" t="e">
            <v>#REF!</v>
          </cell>
          <cell r="Y621">
            <v>27.3</v>
          </cell>
          <cell r="Z621">
            <v>27.3</v>
          </cell>
          <cell r="AA621">
            <v>0.3</v>
          </cell>
          <cell r="AB621">
            <v>0.3</v>
          </cell>
          <cell r="AC621">
            <v>452</v>
          </cell>
          <cell r="AD621">
            <v>1390</v>
          </cell>
          <cell r="AE621">
            <v>40</v>
          </cell>
          <cell r="AF621" t="str">
            <v>MEUBLES</v>
          </cell>
          <cell r="AG621"/>
          <cell r="AI621">
            <v>9.58</v>
          </cell>
          <cell r="AL621" t="str">
            <v/>
          </cell>
          <cell r="AM621" t="str">
            <v/>
          </cell>
          <cell r="AN621">
            <v>0.3</v>
          </cell>
          <cell r="AO621">
            <v>27.3</v>
          </cell>
          <cell r="AS621" t="str">
            <v>PAIRE-DE-REHAUSSES-MADL2</v>
          </cell>
        </row>
        <row r="622">
          <cell r="N622" t="str">
            <v>0963 577 002</v>
          </cell>
          <cell r="O622" t="str">
            <v>MADL2</v>
          </cell>
          <cell r="P622">
            <v>9.9600000000000009</v>
          </cell>
          <cell r="Q622">
            <v>1</v>
          </cell>
          <cell r="R622">
            <v>1.2</v>
          </cell>
          <cell r="S622">
            <v>9.9600000000000009</v>
          </cell>
          <cell r="T622">
            <v>39</v>
          </cell>
          <cell r="U622">
            <v>1</v>
          </cell>
          <cell r="V622">
            <v>2</v>
          </cell>
          <cell r="W622" t="str">
            <v>MADL2XL</v>
          </cell>
          <cell r="X622" t="e">
            <v>#REF!</v>
          </cell>
          <cell r="Y622">
            <v>27.3</v>
          </cell>
          <cell r="Z622">
            <v>27.3</v>
          </cell>
          <cell r="AA622">
            <v>0.3</v>
          </cell>
          <cell r="AB622">
            <v>0.3</v>
          </cell>
          <cell r="AC622">
            <v>452</v>
          </cell>
          <cell r="AD622">
            <v>1390</v>
          </cell>
          <cell r="AE622">
            <v>40</v>
          </cell>
          <cell r="AF622" t="str">
            <v>MEUBLES</v>
          </cell>
          <cell r="AG622"/>
          <cell r="AI622">
            <v>9.58</v>
          </cell>
          <cell r="AL622" t="str">
            <v/>
          </cell>
          <cell r="AM622" t="str">
            <v/>
          </cell>
          <cell r="AN622">
            <v>0.3</v>
          </cell>
          <cell r="AO622">
            <v>27.3</v>
          </cell>
          <cell r="AS622" t="str">
            <v>PAIRE-DE-REHAUSSES-MADL2</v>
          </cell>
        </row>
        <row r="623">
          <cell r="N623" t="str">
            <v>0963 577 003</v>
          </cell>
          <cell r="O623" t="str">
            <v>MADL3</v>
          </cell>
          <cell r="P623">
            <v>8.7799999999999994</v>
          </cell>
          <cell r="Q623">
            <v>1</v>
          </cell>
          <cell r="R623">
            <v>1.2</v>
          </cell>
          <cell r="S623">
            <v>8.7799999999999994</v>
          </cell>
          <cell r="T623">
            <v>29</v>
          </cell>
          <cell r="U623">
            <v>1</v>
          </cell>
          <cell r="V623">
            <v>2</v>
          </cell>
          <cell r="W623" t="str">
            <v>MADL3L</v>
          </cell>
          <cell r="X623" t="e">
            <v>#REF!</v>
          </cell>
          <cell r="Y623">
            <v>20.3</v>
          </cell>
          <cell r="Z623">
            <v>20.3</v>
          </cell>
          <cell r="AA623">
            <v>0.3</v>
          </cell>
          <cell r="AB623">
            <v>0.3</v>
          </cell>
          <cell r="AC623">
            <v>382</v>
          </cell>
          <cell r="AD623">
            <v>1390</v>
          </cell>
          <cell r="AE623">
            <v>80</v>
          </cell>
          <cell r="AF623" t="str">
            <v>MEUBLES</v>
          </cell>
          <cell r="AG623"/>
          <cell r="AI623">
            <v>8.44</v>
          </cell>
          <cell r="AL623" t="str">
            <v/>
          </cell>
          <cell r="AM623" t="str">
            <v/>
          </cell>
          <cell r="AN623">
            <v>0.3</v>
          </cell>
          <cell r="AO623">
            <v>20.3</v>
          </cell>
          <cell r="AS623" t="str">
            <v>PAIRE-DE-REHAUSSES-MADL3</v>
          </cell>
        </row>
        <row r="624">
          <cell r="N624" t="str">
            <v>0963 577 003</v>
          </cell>
          <cell r="O624" t="str">
            <v>MADL3</v>
          </cell>
          <cell r="P624">
            <v>8.7799999999999994</v>
          </cell>
          <cell r="Q624">
            <v>1</v>
          </cell>
          <cell r="R624">
            <v>1.2</v>
          </cell>
          <cell r="S624">
            <v>8.7799999999999994</v>
          </cell>
          <cell r="T624">
            <v>29</v>
          </cell>
          <cell r="U624">
            <v>1</v>
          </cell>
          <cell r="V624">
            <v>2</v>
          </cell>
          <cell r="W624" t="str">
            <v>MADL3M</v>
          </cell>
          <cell r="X624" t="e">
            <v>#REF!</v>
          </cell>
          <cell r="Y624">
            <v>20.3</v>
          </cell>
          <cell r="Z624">
            <v>20.3</v>
          </cell>
          <cell r="AA624">
            <v>0.3</v>
          </cell>
          <cell r="AB624">
            <v>0.3</v>
          </cell>
          <cell r="AC624">
            <v>382</v>
          </cell>
          <cell r="AD624">
            <v>1390</v>
          </cell>
          <cell r="AE624">
            <v>80</v>
          </cell>
          <cell r="AF624" t="str">
            <v>MEUBLES</v>
          </cell>
          <cell r="AG624"/>
          <cell r="AI624">
            <v>8.44</v>
          </cell>
          <cell r="AL624" t="str">
            <v/>
          </cell>
          <cell r="AM624" t="str">
            <v/>
          </cell>
          <cell r="AN624">
            <v>0.3</v>
          </cell>
          <cell r="AO624">
            <v>20.3</v>
          </cell>
          <cell r="AS624" t="str">
            <v>PAIRE-DE-REHAUSSES-MADL3</v>
          </cell>
        </row>
        <row r="625">
          <cell r="N625" t="str">
            <v>0963 577 003</v>
          </cell>
          <cell r="O625" t="str">
            <v>MADL3</v>
          </cell>
          <cell r="P625">
            <v>8.7799999999999994</v>
          </cell>
          <cell r="Q625">
            <v>1</v>
          </cell>
          <cell r="R625">
            <v>1.2</v>
          </cell>
          <cell r="S625">
            <v>8.7799999999999994</v>
          </cell>
          <cell r="T625">
            <v>29</v>
          </cell>
          <cell r="U625">
            <v>1</v>
          </cell>
          <cell r="V625">
            <v>2</v>
          </cell>
          <cell r="W625" t="str">
            <v>MADL3S</v>
          </cell>
          <cell r="X625" t="e">
            <v>#REF!</v>
          </cell>
          <cell r="Y625">
            <v>20.3</v>
          </cell>
          <cell r="Z625">
            <v>20.3</v>
          </cell>
          <cell r="AA625">
            <v>0.3</v>
          </cell>
          <cell r="AB625">
            <v>0.3</v>
          </cell>
          <cell r="AC625">
            <v>382</v>
          </cell>
          <cell r="AD625">
            <v>1390</v>
          </cell>
          <cell r="AE625">
            <v>80</v>
          </cell>
          <cell r="AF625" t="str">
            <v>MEUBLES</v>
          </cell>
          <cell r="AG625"/>
          <cell r="AI625">
            <v>8.44</v>
          </cell>
          <cell r="AL625" t="str">
            <v/>
          </cell>
          <cell r="AM625" t="str">
            <v/>
          </cell>
          <cell r="AN625">
            <v>0.3</v>
          </cell>
          <cell r="AO625">
            <v>20.3</v>
          </cell>
          <cell r="AS625" t="str">
            <v>PAIRE-DE-REHAUSSES-MADL3</v>
          </cell>
        </row>
        <row r="626">
          <cell r="N626" t="str">
            <v>0963 577 003</v>
          </cell>
          <cell r="O626" t="str">
            <v>MADL3</v>
          </cell>
          <cell r="P626">
            <v>8.7799999999999994</v>
          </cell>
          <cell r="Q626">
            <v>1</v>
          </cell>
          <cell r="R626">
            <v>1.2</v>
          </cell>
          <cell r="S626">
            <v>8.7799999999999994</v>
          </cell>
          <cell r="T626">
            <v>29</v>
          </cell>
          <cell r="U626">
            <v>1</v>
          </cell>
          <cell r="V626">
            <v>2</v>
          </cell>
          <cell r="W626" t="str">
            <v>MADL3US</v>
          </cell>
          <cell r="X626" t="e">
            <v>#REF!</v>
          </cell>
          <cell r="Y626">
            <v>20.3</v>
          </cell>
          <cell r="Z626">
            <v>20.3</v>
          </cell>
          <cell r="AA626">
            <v>0.3</v>
          </cell>
          <cell r="AB626">
            <v>0.3</v>
          </cell>
          <cell r="AC626">
            <v>382</v>
          </cell>
          <cell r="AD626">
            <v>1390</v>
          </cell>
          <cell r="AE626">
            <v>80</v>
          </cell>
          <cell r="AF626" t="str">
            <v>MEUBLES</v>
          </cell>
          <cell r="AG626"/>
          <cell r="AI626">
            <v>8.44</v>
          </cell>
          <cell r="AL626" t="str">
            <v/>
          </cell>
          <cell r="AM626" t="str">
            <v/>
          </cell>
          <cell r="AN626">
            <v>0.3</v>
          </cell>
          <cell r="AO626">
            <v>20.3</v>
          </cell>
          <cell r="AS626" t="str">
            <v>PAIRE-DE-REHAUSSES-MADL3</v>
          </cell>
        </row>
        <row r="627">
          <cell r="N627" t="str">
            <v>0963 577 003</v>
          </cell>
          <cell r="O627" t="str">
            <v>MADL3</v>
          </cell>
          <cell r="P627">
            <v>8.7799999999999994</v>
          </cell>
          <cell r="Q627">
            <v>1</v>
          </cell>
          <cell r="R627">
            <v>1.2</v>
          </cell>
          <cell r="S627">
            <v>8.7799999999999994</v>
          </cell>
          <cell r="T627">
            <v>29</v>
          </cell>
          <cell r="U627">
            <v>1</v>
          </cell>
          <cell r="V627">
            <v>2</v>
          </cell>
          <cell r="W627" t="str">
            <v>MADL3XL</v>
          </cell>
          <cell r="X627" t="e">
            <v>#REF!</v>
          </cell>
          <cell r="Y627">
            <v>20.3</v>
          </cell>
          <cell r="Z627">
            <v>20.3</v>
          </cell>
          <cell r="AA627">
            <v>0.3</v>
          </cell>
          <cell r="AB627">
            <v>0.3</v>
          </cell>
          <cell r="AC627">
            <v>382</v>
          </cell>
          <cell r="AD627">
            <v>1390</v>
          </cell>
          <cell r="AE627">
            <v>80</v>
          </cell>
          <cell r="AF627" t="str">
            <v>MEUBLES</v>
          </cell>
          <cell r="AG627"/>
          <cell r="AI627">
            <v>8.44</v>
          </cell>
          <cell r="AL627" t="str">
            <v/>
          </cell>
          <cell r="AM627" t="str">
            <v/>
          </cell>
          <cell r="AN627">
            <v>0.3</v>
          </cell>
          <cell r="AO627">
            <v>20.3</v>
          </cell>
          <cell r="AS627" t="str">
            <v>PAIRE-DE-REHAUSSES-MADL3</v>
          </cell>
        </row>
        <row r="628">
          <cell r="N628" t="str">
            <v>0963 577 033</v>
          </cell>
          <cell r="O628" t="str">
            <v>MADL33</v>
          </cell>
          <cell r="P628">
            <v>19.12</v>
          </cell>
          <cell r="Q628">
            <v>1</v>
          </cell>
          <cell r="R628">
            <v>1.5</v>
          </cell>
          <cell r="S628">
            <v>19.12</v>
          </cell>
          <cell r="T628">
            <v>69</v>
          </cell>
          <cell r="U628">
            <v>1</v>
          </cell>
          <cell r="V628">
            <v>2</v>
          </cell>
          <cell r="W628" t="str">
            <v>MADL33L</v>
          </cell>
          <cell r="X628" t="e">
            <v>#REF!</v>
          </cell>
          <cell r="Y628">
            <v>48.3</v>
          </cell>
          <cell r="Z628">
            <v>48.3</v>
          </cell>
          <cell r="AA628">
            <v>0.3</v>
          </cell>
          <cell r="AB628">
            <v>0.3</v>
          </cell>
          <cell r="AC628">
            <v>330</v>
          </cell>
          <cell r="AD628">
            <v>1390</v>
          </cell>
          <cell r="AE628">
            <v>190</v>
          </cell>
          <cell r="AF628" t="str">
            <v>MEUBLES</v>
          </cell>
          <cell r="AG628"/>
          <cell r="AI628">
            <v>18.38</v>
          </cell>
          <cell r="AL628" t="str">
            <v/>
          </cell>
          <cell r="AM628" t="str">
            <v/>
          </cell>
          <cell r="AN628">
            <v>0.3</v>
          </cell>
          <cell r="AO628">
            <v>48.3</v>
          </cell>
          <cell r="AS628" t="str">
            <v>PAIRE-DE-REHAUSSES-MADL33</v>
          </cell>
        </row>
        <row r="629">
          <cell r="N629" t="str">
            <v>0963 577 033</v>
          </cell>
          <cell r="O629" t="str">
            <v>MADL33</v>
          </cell>
          <cell r="P629">
            <v>19.12</v>
          </cell>
          <cell r="Q629">
            <v>1</v>
          </cell>
          <cell r="R629">
            <v>1.5</v>
          </cell>
          <cell r="S629">
            <v>19.12</v>
          </cell>
          <cell r="T629">
            <v>69</v>
          </cell>
          <cell r="U629">
            <v>1</v>
          </cell>
          <cell r="V629">
            <v>2</v>
          </cell>
          <cell r="W629" t="str">
            <v>MADL33M</v>
          </cell>
          <cell r="X629" t="e">
            <v>#REF!</v>
          </cell>
          <cell r="Y629">
            <v>48.3</v>
          </cell>
          <cell r="Z629">
            <v>48.3</v>
          </cell>
          <cell r="AA629">
            <v>0.3</v>
          </cell>
          <cell r="AB629">
            <v>0.3</v>
          </cell>
          <cell r="AC629">
            <v>330</v>
          </cell>
          <cell r="AD629">
            <v>1390</v>
          </cell>
          <cell r="AE629">
            <v>190</v>
          </cell>
          <cell r="AF629" t="str">
            <v>MEUBLES</v>
          </cell>
          <cell r="AG629"/>
          <cell r="AI629">
            <v>18.38</v>
          </cell>
          <cell r="AL629" t="str">
            <v/>
          </cell>
          <cell r="AM629" t="str">
            <v/>
          </cell>
          <cell r="AN629">
            <v>0.3</v>
          </cell>
          <cell r="AO629">
            <v>48.3</v>
          </cell>
          <cell r="AS629" t="str">
            <v>PAIRE-DE-REHAUSSES-MADL33</v>
          </cell>
        </row>
        <row r="630">
          <cell r="N630" t="str">
            <v>0963 577 033</v>
          </cell>
          <cell r="O630" t="str">
            <v>MADL33</v>
          </cell>
          <cell r="P630">
            <v>19.12</v>
          </cell>
          <cell r="Q630">
            <v>1</v>
          </cell>
          <cell r="R630">
            <v>1.5</v>
          </cell>
          <cell r="S630">
            <v>19.12</v>
          </cell>
          <cell r="T630">
            <v>69</v>
          </cell>
          <cell r="U630">
            <v>1</v>
          </cell>
          <cell r="V630">
            <v>2</v>
          </cell>
          <cell r="W630" t="str">
            <v>MADL33S</v>
          </cell>
          <cell r="X630" t="e">
            <v>#REF!</v>
          </cell>
          <cell r="Y630">
            <v>48.3</v>
          </cell>
          <cell r="Z630">
            <v>48.3</v>
          </cell>
          <cell r="AA630">
            <v>0.3</v>
          </cell>
          <cell r="AB630">
            <v>0.3</v>
          </cell>
          <cell r="AC630">
            <v>330</v>
          </cell>
          <cell r="AD630">
            <v>1390</v>
          </cell>
          <cell r="AE630">
            <v>190</v>
          </cell>
          <cell r="AF630" t="str">
            <v>MEUBLES</v>
          </cell>
          <cell r="AG630"/>
          <cell r="AI630">
            <v>18.38</v>
          </cell>
          <cell r="AL630" t="str">
            <v/>
          </cell>
          <cell r="AM630" t="str">
            <v/>
          </cell>
          <cell r="AN630">
            <v>0.3</v>
          </cell>
          <cell r="AO630">
            <v>48.3</v>
          </cell>
          <cell r="AS630" t="str">
            <v>PAIRE-DE-REHAUSSES-MADL33</v>
          </cell>
        </row>
        <row r="631">
          <cell r="N631" t="str">
            <v>0963 577 033</v>
          </cell>
          <cell r="O631" t="str">
            <v>MADL33</v>
          </cell>
          <cell r="P631">
            <v>19.12</v>
          </cell>
          <cell r="Q631">
            <v>1</v>
          </cell>
          <cell r="R631">
            <v>1.5</v>
          </cell>
          <cell r="S631">
            <v>19.12</v>
          </cell>
          <cell r="T631">
            <v>69</v>
          </cell>
          <cell r="U631">
            <v>1</v>
          </cell>
          <cell r="V631">
            <v>2</v>
          </cell>
          <cell r="W631" t="str">
            <v>MADL33US</v>
          </cell>
          <cell r="X631" t="e">
            <v>#REF!</v>
          </cell>
          <cell r="Y631">
            <v>48.3</v>
          </cell>
          <cell r="Z631">
            <v>48.3</v>
          </cell>
          <cell r="AA631">
            <v>0.3</v>
          </cell>
          <cell r="AB631">
            <v>0.3</v>
          </cell>
          <cell r="AC631">
            <v>330</v>
          </cell>
          <cell r="AD631">
            <v>1390</v>
          </cell>
          <cell r="AE631">
            <v>190</v>
          </cell>
          <cell r="AF631" t="str">
            <v>MEUBLES</v>
          </cell>
          <cell r="AG631"/>
          <cell r="AI631">
            <v>18.38</v>
          </cell>
          <cell r="AL631" t="str">
            <v/>
          </cell>
          <cell r="AM631" t="str">
            <v/>
          </cell>
          <cell r="AN631">
            <v>0.3</v>
          </cell>
          <cell r="AO631">
            <v>48.3</v>
          </cell>
          <cell r="AS631" t="str">
            <v>PAIRE-DE-REHAUSSES-MADL33</v>
          </cell>
        </row>
        <row r="632">
          <cell r="N632" t="str">
            <v>0963 577 033</v>
          </cell>
          <cell r="O632" t="str">
            <v>MADL33</v>
          </cell>
          <cell r="P632">
            <v>19.12</v>
          </cell>
          <cell r="Q632">
            <v>1</v>
          </cell>
          <cell r="R632">
            <v>1.5</v>
          </cell>
          <cell r="S632">
            <v>19.12</v>
          </cell>
          <cell r="T632">
            <v>69</v>
          </cell>
          <cell r="U632">
            <v>1</v>
          </cell>
          <cell r="V632">
            <v>2</v>
          </cell>
          <cell r="W632" t="str">
            <v>MADL33XL</v>
          </cell>
          <cell r="X632" t="e">
            <v>#REF!</v>
          </cell>
          <cell r="Y632">
            <v>48.3</v>
          </cell>
          <cell r="Z632">
            <v>48.3</v>
          </cell>
          <cell r="AA632">
            <v>0.3</v>
          </cell>
          <cell r="AB632">
            <v>0.3</v>
          </cell>
          <cell r="AC632">
            <v>330</v>
          </cell>
          <cell r="AD632">
            <v>1390</v>
          </cell>
          <cell r="AE632">
            <v>190</v>
          </cell>
          <cell r="AF632" t="str">
            <v>MEUBLES</v>
          </cell>
          <cell r="AG632"/>
          <cell r="AI632">
            <v>18.38</v>
          </cell>
          <cell r="AL632" t="str">
            <v/>
          </cell>
          <cell r="AM632" t="str">
            <v/>
          </cell>
          <cell r="AN632">
            <v>0.3</v>
          </cell>
          <cell r="AO632">
            <v>48.3</v>
          </cell>
          <cell r="AS632" t="str">
            <v>PAIRE-DE-REHAUSSES-MADL33</v>
          </cell>
        </row>
        <row r="633">
          <cell r="N633" t="str">
            <v>0963 577 035</v>
          </cell>
          <cell r="O633" t="str">
            <v>MADL354</v>
          </cell>
          <cell r="P633">
            <v>11.15</v>
          </cell>
          <cell r="Q633">
            <v>1</v>
          </cell>
          <cell r="R633">
            <v>1</v>
          </cell>
          <cell r="S633">
            <v>11.15</v>
          </cell>
          <cell r="T633">
            <v>39</v>
          </cell>
          <cell r="U633">
            <v>1</v>
          </cell>
          <cell r="V633">
            <v>2</v>
          </cell>
          <cell r="W633" t="str">
            <v>MADL354L</v>
          </cell>
          <cell r="X633" t="e">
            <v>#REF!</v>
          </cell>
          <cell r="Y633">
            <v>27.3</v>
          </cell>
          <cell r="Z633">
            <v>27.3</v>
          </cell>
          <cell r="AA633">
            <v>0.3</v>
          </cell>
          <cell r="AB633">
            <v>0.3</v>
          </cell>
          <cell r="AC633">
            <v>382</v>
          </cell>
          <cell r="AD633">
            <v>1390</v>
          </cell>
          <cell r="AE633">
            <v>50</v>
          </cell>
          <cell r="AF633" t="str">
            <v>MEUBLES</v>
          </cell>
          <cell r="AG633"/>
          <cell r="AI633">
            <v>10.72</v>
          </cell>
          <cell r="AL633" t="str">
            <v/>
          </cell>
          <cell r="AM633" t="str">
            <v/>
          </cell>
          <cell r="AN633">
            <v>0.3</v>
          </cell>
          <cell r="AO633">
            <v>27.3</v>
          </cell>
          <cell r="AS633" t="str">
            <v>PAIRE-DE-REHAUSSES-MADL354</v>
          </cell>
        </row>
        <row r="634">
          <cell r="N634" t="str">
            <v>0963 577 035</v>
          </cell>
          <cell r="O634" t="str">
            <v>MADL354</v>
          </cell>
          <cell r="P634">
            <v>11.15</v>
          </cell>
          <cell r="Q634">
            <v>1</v>
          </cell>
          <cell r="R634">
            <v>1</v>
          </cell>
          <cell r="S634">
            <v>11.15</v>
          </cell>
          <cell r="T634">
            <v>39</v>
          </cell>
          <cell r="U634">
            <v>1</v>
          </cell>
          <cell r="V634">
            <v>2</v>
          </cell>
          <cell r="W634" t="str">
            <v>MADL354M</v>
          </cell>
          <cell r="X634" t="e">
            <v>#REF!</v>
          </cell>
          <cell r="Y634">
            <v>27.3</v>
          </cell>
          <cell r="Z634">
            <v>27.3</v>
          </cell>
          <cell r="AA634">
            <v>0.3</v>
          </cell>
          <cell r="AB634">
            <v>0.3</v>
          </cell>
          <cell r="AC634">
            <v>382</v>
          </cell>
          <cell r="AD634">
            <v>1390</v>
          </cell>
          <cell r="AE634">
            <v>50</v>
          </cell>
          <cell r="AF634" t="str">
            <v>MEUBLES</v>
          </cell>
          <cell r="AG634"/>
          <cell r="AI634">
            <v>10.72</v>
          </cell>
          <cell r="AL634" t="str">
            <v/>
          </cell>
          <cell r="AM634" t="str">
            <v/>
          </cell>
          <cell r="AN634">
            <v>0.3</v>
          </cell>
          <cell r="AO634">
            <v>27.3</v>
          </cell>
          <cell r="AS634" t="str">
            <v>PAIRE-DE-REHAUSSES-MADL354</v>
          </cell>
        </row>
        <row r="635">
          <cell r="N635" t="str">
            <v>0963 577 035</v>
          </cell>
          <cell r="O635" t="str">
            <v>MADL354</v>
          </cell>
          <cell r="P635">
            <v>11.15</v>
          </cell>
          <cell r="Q635">
            <v>1</v>
          </cell>
          <cell r="R635">
            <v>1</v>
          </cell>
          <cell r="S635">
            <v>11.15</v>
          </cell>
          <cell r="T635">
            <v>39</v>
          </cell>
          <cell r="U635">
            <v>1</v>
          </cell>
          <cell r="V635">
            <v>2</v>
          </cell>
          <cell r="W635" t="str">
            <v>MADL354S</v>
          </cell>
          <cell r="X635" t="e">
            <v>#REF!</v>
          </cell>
          <cell r="Y635">
            <v>27.3</v>
          </cell>
          <cell r="Z635">
            <v>27.3</v>
          </cell>
          <cell r="AA635">
            <v>0.3</v>
          </cell>
          <cell r="AB635">
            <v>0.3</v>
          </cell>
          <cell r="AC635">
            <v>382</v>
          </cell>
          <cell r="AD635">
            <v>1390</v>
          </cell>
          <cell r="AE635">
            <v>50</v>
          </cell>
          <cell r="AF635" t="str">
            <v>MEUBLES</v>
          </cell>
          <cell r="AG635"/>
          <cell r="AI635">
            <v>10.72</v>
          </cell>
          <cell r="AL635" t="str">
            <v/>
          </cell>
          <cell r="AM635" t="str">
            <v/>
          </cell>
          <cell r="AN635">
            <v>0.3</v>
          </cell>
          <cell r="AO635">
            <v>27.3</v>
          </cell>
          <cell r="AS635" t="str">
            <v>PAIRE-DE-REHAUSSES-MADL354</v>
          </cell>
        </row>
        <row r="636">
          <cell r="N636" t="str">
            <v>0963 577 035</v>
          </cell>
          <cell r="O636" t="str">
            <v>MADL354</v>
          </cell>
          <cell r="P636">
            <v>11.15</v>
          </cell>
          <cell r="Q636">
            <v>1</v>
          </cell>
          <cell r="R636">
            <v>1</v>
          </cell>
          <cell r="S636">
            <v>11.15</v>
          </cell>
          <cell r="T636">
            <v>39</v>
          </cell>
          <cell r="U636">
            <v>1</v>
          </cell>
          <cell r="V636">
            <v>2</v>
          </cell>
          <cell r="W636" t="str">
            <v>MADL354US</v>
          </cell>
          <cell r="X636" t="e">
            <v>#REF!</v>
          </cell>
          <cell r="Y636">
            <v>27.3</v>
          </cell>
          <cell r="Z636">
            <v>27.3</v>
          </cell>
          <cell r="AA636">
            <v>0.3</v>
          </cell>
          <cell r="AB636">
            <v>0.3</v>
          </cell>
          <cell r="AC636">
            <v>382</v>
          </cell>
          <cell r="AD636">
            <v>1390</v>
          </cell>
          <cell r="AE636">
            <v>50</v>
          </cell>
          <cell r="AF636" t="str">
            <v>MEUBLES</v>
          </cell>
          <cell r="AG636"/>
          <cell r="AI636">
            <v>10.72</v>
          </cell>
          <cell r="AL636" t="str">
            <v/>
          </cell>
          <cell r="AM636" t="str">
            <v/>
          </cell>
          <cell r="AN636">
            <v>0.3</v>
          </cell>
          <cell r="AO636">
            <v>27.3</v>
          </cell>
          <cell r="AS636" t="str">
            <v>PAIRE-DE-REHAUSSES-MADL354</v>
          </cell>
        </row>
        <row r="637">
          <cell r="N637" t="str">
            <v>0963 577 035</v>
          </cell>
          <cell r="O637" t="str">
            <v>MADL354</v>
          </cell>
          <cell r="P637">
            <v>11.15</v>
          </cell>
          <cell r="Q637">
            <v>1</v>
          </cell>
          <cell r="R637">
            <v>1</v>
          </cell>
          <cell r="S637">
            <v>11.15</v>
          </cell>
          <cell r="T637">
            <v>39</v>
          </cell>
          <cell r="U637">
            <v>1</v>
          </cell>
          <cell r="V637">
            <v>2</v>
          </cell>
          <cell r="W637" t="str">
            <v>MADL354XL</v>
          </cell>
          <cell r="X637" t="e">
            <v>#REF!</v>
          </cell>
          <cell r="Y637">
            <v>27.3</v>
          </cell>
          <cell r="Z637">
            <v>27.3</v>
          </cell>
          <cell r="AA637">
            <v>0.3</v>
          </cell>
          <cell r="AB637">
            <v>0.3</v>
          </cell>
          <cell r="AC637">
            <v>382</v>
          </cell>
          <cell r="AD637">
            <v>1390</v>
          </cell>
          <cell r="AE637">
            <v>50</v>
          </cell>
          <cell r="AF637" t="str">
            <v>MEUBLES</v>
          </cell>
          <cell r="AG637"/>
          <cell r="AI637">
            <v>10.72</v>
          </cell>
          <cell r="AL637" t="str">
            <v/>
          </cell>
          <cell r="AM637" t="str">
            <v/>
          </cell>
          <cell r="AN637">
            <v>0.3</v>
          </cell>
          <cell r="AO637">
            <v>27.3</v>
          </cell>
          <cell r="AS637" t="str">
            <v>PAIRE-DE-REHAUSSES-MADL354</v>
          </cell>
        </row>
        <row r="638">
          <cell r="N638" t="str">
            <v>0963 577 004</v>
          </cell>
          <cell r="O638" t="str">
            <v>MADL4</v>
          </cell>
          <cell r="P638">
            <v>9.86</v>
          </cell>
          <cell r="Q638">
            <v>1</v>
          </cell>
          <cell r="R638">
            <v>0.8</v>
          </cell>
          <cell r="S638">
            <v>9.86</v>
          </cell>
          <cell r="T638">
            <v>39</v>
          </cell>
          <cell r="U638">
            <v>1</v>
          </cell>
          <cell r="V638">
            <v>2</v>
          </cell>
          <cell r="W638" t="str">
            <v>MADL4L</v>
          </cell>
          <cell r="X638" t="e">
            <v>#REF!</v>
          </cell>
          <cell r="Y638">
            <v>27.3</v>
          </cell>
          <cell r="Z638">
            <v>27.3</v>
          </cell>
          <cell r="AA638">
            <v>0.3</v>
          </cell>
          <cell r="AB638">
            <v>0.3</v>
          </cell>
          <cell r="AC638">
            <v>382</v>
          </cell>
          <cell r="AD638">
            <v>1390</v>
          </cell>
          <cell r="AE638">
            <v>40</v>
          </cell>
          <cell r="AF638" t="str">
            <v>MEUBLES</v>
          </cell>
          <cell r="AG638"/>
          <cell r="AI638">
            <v>9.48</v>
          </cell>
          <cell r="AL638" t="str">
            <v/>
          </cell>
          <cell r="AM638" t="str">
            <v/>
          </cell>
          <cell r="AN638">
            <v>0.3</v>
          </cell>
          <cell r="AO638">
            <v>27.3</v>
          </cell>
          <cell r="AS638" t="str">
            <v>PAIRE-DE-REHAUSSES-MADL4</v>
          </cell>
        </row>
        <row r="639">
          <cell r="N639" t="str">
            <v>0963 577 004</v>
          </cell>
          <cell r="O639" t="str">
            <v>MADL4</v>
          </cell>
          <cell r="P639">
            <v>9.86</v>
          </cell>
          <cell r="Q639">
            <v>1</v>
          </cell>
          <cell r="R639">
            <v>0.8</v>
          </cell>
          <cell r="S639">
            <v>9.86</v>
          </cell>
          <cell r="T639">
            <v>39</v>
          </cell>
          <cell r="U639">
            <v>1</v>
          </cell>
          <cell r="V639">
            <v>2</v>
          </cell>
          <cell r="W639" t="str">
            <v>MADL4M</v>
          </cell>
          <cell r="X639" t="e">
            <v>#REF!</v>
          </cell>
          <cell r="Y639">
            <v>27.3</v>
          </cell>
          <cell r="Z639">
            <v>27.3</v>
          </cell>
          <cell r="AA639">
            <v>0.3</v>
          </cell>
          <cell r="AB639">
            <v>0.3</v>
          </cell>
          <cell r="AC639">
            <v>382</v>
          </cell>
          <cell r="AD639">
            <v>1390</v>
          </cell>
          <cell r="AE639">
            <v>40</v>
          </cell>
          <cell r="AF639" t="str">
            <v>MEUBLES</v>
          </cell>
          <cell r="AG639"/>
          <cell r="AI639">
            <v>9.48</v>
          </cell>
          <cell r="AL639" t="str">
            <v/>
          </cell>
          <cell r="AM639" t="str">
            <v/>
          </cell>
          <cell r="AN639">
            <v>0.3</v>
          </cell>
          <cell r="AO639">
            <v>27.3</v>
          </cell>
          <cell r="AS639" t="str">
            <v>PAIRE-DE-REHAUSSES-MADL4</v>
          </cell>
        </row>
        <row r="640">
          <cell r="N640" t="str">
            <v>0963 577 004</v>
          </cell>
          <cell r="O640" t="str">
            <v>MADL4</v>
          </cell>
          <cell r="P640">
            <v>9.86</v>
          </cell>
          <cell r="Q640">
            <v>1</v>
          </cell>
          <cell r="R640">
            <v>0.8</v>
          </cell>
          <cell r="S640">
            <v>9.86</v>
          </cell>
          <cell r="T640">
            <v>39</v>
          </cell>
          <cell r="U640">
            <v>1</v>
          </cell>
          <cell r="V640">
            <v>2</v>
          </cell>
          <cell r="W640" t="str">
            <v>MADL4S</v>
          </cell>
          <cell r="X640" t="e">
            <v>#REF!</v>
          </cell>
          <cell r="Y640">
            <v>27.3</v>
          </cell>
          <cell r="Z640">
            <v>27.3</v>
          </cell>
          <cell r="AA640">
            <v>0.3</v>
          </cell>
          <cell r="AB640">
            <v>0.3</v>
          </cell>
          <cell r="AC640">
            <v>382</v>
          </cell>
          <cell r="AD640">
            <v>1390</v>
          </cell>
          <cell r="AE640">
            <v>40</v>
          </cell>
          <cell r="AF640" t="str">
            <v>MEUBLES</v>
          </cell>
          <cell r="AG640"/>
          <cell r="AI640">
            <v>9.48</v>
          </cell>
          <cell r="AL640" t="str">
            <v/>
          </cell>
          <cell r="AM640" t="str">
            <v/>
          </cell>
          <cell r="AN640">
            <v>0.3</v>
          </cell>
          <cell r="AO640">
            <v>27.3</v>
          </cell>
          <cell r="AS640" t="str">
            <v>PAIRE-DE-REHAUSSES-MADL4</v>
          </cell>
        </row>
        <row r="641">
          <cell r="N641" t="str">
            <v>0963 577 004</v>
          </cell>
          <cell r="O641" t="str">
            <v>MADL4</v>
          </cell>
          <cell r="P641">
            <v>9.86</v>
          </cell>
          <cell r="Q641">
            <v>1</v>
          </cell>
          <cell r="R641">
            <v>0.8</v>
          </cell>
          <cell r="S641">
            <v>9.86</v>
          </cell>
          <cell r="T641">
            <v>39</v>
          </cell>
          <cell r="U641">
            <v>1</v>
          </cell>
          <cell r="V641">
            <v>2</v>
          </cell>
          <cell r="W641" t="str">
            <v>MADL4US</v>
          </cell>
          <cell r="X641" t="e">
            <v>#REF!</v>
          </cell>
          <cell r="Y641">
            <v>27.3</v>
          </cell>
          <cell r="Z641">
            <v>27.3</v>
          </cell>
          <cell r="AA641">
            <v>0.3</v>
          </cell>
          <cell r="AB641">
            <v>0.3</v>
          </cell>
          <cell r="AC641">
            <v>382</v>
          </cell>
          <cell r="AD641">
            <v>1390</v>
          </cell>
          <cell r="AE641">
            <v>40</v>
          </cell>
          <cell r="AF641" t="str">
            <v>MEUBLES</v>
          </cell>
          <cell r="AG641"/>
          <cell r="AI641">
            <v>9.48</v>
          </cell>
          <cell r="AL641" t="str">
            <v/>
          </cell>
          <cell r="AM641" t="str">
            <v/>
          </cell>
          <cell r="AN641">
            <v>0.3</v>
          </cell>
          <cell r="AO641">
            <v>27.3</v>
          </cell>
          <cell r="AS641" t="str">
            <v>PAIRE-DE-REHAUSSES-MADL4</v>
          </cell>
        </row>
        <row r="642">
          <cell r="N642" t="str">
            <v>0963 577 004</v>
          </cell>
          <cell r="O642" t="str">
            <v>MADL4</v>
          </cell>
          <cell r="P642">
            <v>9.86</v>
          </cell>
          <cell r="Q642">
            <v>1</v>
          </cell>
          <cell r="R642">
            <v>0.8</v>
          </cell>
          <cell r="S642">
            <v>9.86</v>
          </cell>
          <cell r="T642">
            <v>39</v>
          </cell>
          <cell r="U642">
            <v>1</v>
          </cell>
          <cell r="V642">
            <v>2</v>
          </cell>
          <cell r="W642" t="str">
            <v>MADL4XL</v>
          </cell>
          <cell r="X642" t="e">
            <v>#REF!</v>
          </cell>
          <cell r="Y642">
            <v>27.3</v>
          </cell>
          <cell r="Z642">
            <v>27.3</v>
          </cell>
          <cell r="AA642">
            <v>0.3</v>
          </cell>
          <cell r="AB642">
            <v>0.3</v>
          </cell>
          <cell r="AC642">
            <v>382</v>
          </cell>
          <cell r="AD642">
            <v>1390</v>
          </cell>
          <cell r="AE642">
            <v>40</v>
          </cell>
          <cell r="AF642" t="str">
            <v>MEUBLES</v>
          </cell>
          <cell r="AG642"/>
          <cell r="AI642">
            <v>9.48</v>
          </cell>
          <cell r="AL642" t="str">
            <v/>
          </cell>
          <cell r="AM642" t="str">
            <v/>
          </cell>
          <cell r="AN642">
            <v>0.3</v>
          </cell>
          <cell r="AO642">
            <v>27.3</v>
          </cell>
          <cell r="AS642" t="str">
            <v>PAIRE-DE-REHAUSSES-MADL4</v>
          </cell>
        </row>
        <row r="643">
          <cell r="N643" t="str">
            <v>0963 577 005</v>
          </cell>
          <cell r="O643" t="str">
            <v>MADL5</v>
          </cell>
          <cell r="P643">
            <v>8.7799999999999994</v>
          </cell>
          <cell r="Q643">
            <v>1</v>
          </cell>
          <cell r="R643">
            <v>1</v>
          </cell>
          <cell r="S643">
            <v>8.7799999999999994</v>
          </cell>
          <cell r="T643">
            <v>29</v>
          </cell>
          <cell r="U643">
            <v>1</v>
          </cell>
          <cell r="V643">
            <v>2</v>
          </cell>
          <cell r="W643" t="str">
            <v>MADL5L</v>
          </cell>
          <cell r="X643" t="e">
            <v>#REF!</v>
          </cell>
          <cell r="Y643">
            <v>20.3</v>
          </cell>
          <cell r="Z643">
            <v>20.3</v>
          </cell>
          <cell r="AA643">
            <v>0.3</v>
          </cell>
          <cell r="AB643">
            <v>0.3</v>
          </cell>
          <cell r="AC643">
            <v>270</v>
          </cell>
          <cell r="AD643">
            <v>1390</v>
          </cell>
          <cell r="AE643">
            <v>80</v>
          </cell>
          <cell r="AF643" t="str">
            <v>MEUBLES</v>
          </cell>
          <cell r="AG643"/>
          <cell r="AI643">
            <v>8.44</v>
          </cell>
          <cell r="AL643" t="str">
            <v/>
          </cell>
          <cell r="AM643" t="str">
            <v/>
          </cell>
          <cell r="AN643">
            <v>0.3</v>
          </cell>
          <cell r="AO643">
            <v>20.3</v>
          </cell>
          <cell r="AS643" t="str">
            <v>PAIRE-DE-REHAUSSES-MADL5</v>
          </cell>
        </row>
        <row r="644">
          <cell r="N644" t="str">
            <v>0963 577 005</v>
          </cell>
          <cell r="O644" t="str">
            <v>MADL5</v>
          </cell>
          <cell r="P644">
            <v>8.7799999999999994</v>
          </cell>
          <cell r="Q644">
            <v>1</v>
          </cell>
          <cell r="R644">
            <v>1</v>
          </cell>
          <cell r="S644">
            <v>8.7799999999999994</v>
          </cell>
          <cell r="T644">
            <v>29</v>
          </cell>
          <cell r="U644">
            <v>1</v>
          </cell>
          <cell r="V644">
            <v>2</v>
          </cell>
          <cell r="W644" t="str">
            <v>MADL5M</v>
          </cell>
          <cell r="X644" t="e">
            <v>#REF!</v>
          </cell>
          <cell r="Y644">
            <v>20.3</v>
          </cell>
          <cell r="Z644">
            <v>20.3</v>
          </cell>
          <cell r="AA644">
            <v>0.3</v>
          </cell>
          <cell r="AB644">
            <v>0.3</v>
          </cell>
          <cell r="AC644">
            <v>270</v>
          </cell>
          <cell r="AD644">
            <v>1390</v>
          </cell>
          <cell r="AE644">
            <v>80</v>
          </cell>
          <cell r="AF644" t="str">
            <v>MEUBLES</v>
          </cell>
          <cell r="AG644"/>
          <cell r="AI644">
            <v>8.44</v>
          </cell>
          <cell r="AL644" t="str">
            <v/>
          </cell>
          <cell r="AM644" t="str">
            <v/>
          </cell>
          <cell r="AN644">
            <v>0.3</v>
          </cell>
          <cell r="AO644">
            <v>20.3</v>
          </cell>
          <cell r="AS644" t="str">
            <v>PAIRE-DE-REHAUSSES-MADL5</v>
          </cell>
        </row>
        <row r="645">
          <cell r="N645" t="str">
            <v>0963 577 005</v>
          </cell>
          <cell r="O645" t="str">
            <v>MADL5</v>
          </cell>
          <cell r="P645">
            <v>8.7799999999999994</v>
          </cell>
          <cell r="Q645">
            <v>1</v>
          </cell>
          <cell r="R645">
            <v>1</v>
          </cell>
          <cell r="S645">
            <v>8.7799999999999994</v>
          </cell>
          <cell r="T645">
            <v>29</v>
          </cell>
          <cell r="U645">
            <v>1</v>
          </cell>
          <cell r="V645">
            <v>2</v>
          </cell>
          <cell r="W645" t="str">
            <v>MADL5S</v>
          </cell>
          <cell r="X645" t="e">
            <v>#REF!</v>
          </cell>
          <cell r="Y645">
            <v>20.3</v>
          </cell>
          <cell r="Z645">
            <v>20.3</v>
          </cell>
          <cell r="AA645">
            <v>0.3</v>
          </cell>
          <cell r="AB645">
            <v>0.3</v>
          </cell>
          <cell r="AC645">
            <v>270</v>
          </cell>
          <cell r="AD645">
            <v>1390</v>
          </cell>
          <cell r="AE645">
            <v>80</v>
          </cell>
          <cell r="AF645" t="str">
            <v>MEUBLES</v>
          </cell>
          <cell r="AG645"/>
          <cell r="AI645">
            <v>8.44</v>
          </cell>
          <cell r="AL645" t="str">
            <v/>
          </cell>
          <cell r="AM645" t="str">
            <v/>
          </cell>
          <cell r="AN645">
            <v>0.3</v>
          </cell>
          <cell r="AO645">
            <v>20.3</v>
          </cell>
          <cell r="AS645" t="str">
            <v>PAIRE-DE-REHAUSSES-MADL5</v>
          </cell>
        </row>
        <row r="646">
          <cell r="N646" t="str">
            <v>0963 577 005</v>
          </cell>
          <cell r="O646" t="str">
            <v>MADL5</v>
          </cell>
          <cell r="P646">
            <v>8.7799999999999994</v>
          </cell>
          <cell r="Q646">
            <v>1</v>
          </cell>
          <cell r="R646">
            <v>1</v>
          </cell>
          <cell r="S646">
            <v>8.7799999999999994</v>
          </cell>
          <cell r="T646">
            <v>29</v>
          </cell>
          <cell r="U646">
            <v>1</v>
          </cell>
          <cell r="V646">
            <v>2</v>
          </cell>
          <cell r="W646" t="str">
            <v>MADL5US</v>
          </cell>
          <cell r="X646" t="e">
            <v>#REF!</v>
          </cell>
          <cell r="Y646">
            <v>20.3</v>
          </cell>
          <cell r="Z646">
            <v>20.3</v>
          </cell>
          <cell r="AA646">
            <v>0.3</v>
          </cell>
          <cell r="AB646">
            <v>0.3</v>
          </cell>
          <cell r="AC646">
            <v>270</v>
          </cell>
          <cell r="AD646">
            <v>1390</v>
          </cell>
          <cell r="AE646">
            <v>80</v>
          </cell>
          <cell r="AF646" t="str">
            <v>MEUBLES</v>
          </cell>
          <cell r="AG646"/>
          <cell r="AI646">
            <v>8.44</v>
          </cell>
          <cell r="AL646" t="str">
            <v/>
          </cell>
          <cell r="AM646" t="str">
            <v/>
          </cell>
          <cell r="AN646">
            <v>0.3</v>
          </cell>
          <cell r="AO646">
            <v>20.3</v>
          </cell>
          <cell r="AS646" t="str">
            <v>PAIRE-DE-REHAUSSES-MADL5</v>
          </cell>
        </row>
        <row r="647">
          <cell r="N647" t="str">
            <v>0963 577 005</v>
          </cell>
          <cell r="O647" t="str">
            <v>MADL5</v>
          </cell>
          <cell r="P647">
            <v>8.7799999999999994</v>
          </cell>
          <cell r="Q647">
            <v>1</v>
          </cell>
          <cell r="R647">
            <v>1</v>
          </cell>
          <cell r="S647">
            <v>8.7799999999999994</v>
          </cell>
          <cell r="T647">
            <v>29</v>
          </cell>
          <cell r="U647">
            <v>1</v>
          </cell>
          <cell r="V647">
            <v>2</v>
          </cell>
          <cell r="W647" t="str">
            <v>MADL5XL</v>
          </cell>
          <cell r="X647" t="e">
            <v>#REF!</v>
          </cell>
          <cell r="Y647">
            <v>20.3</v>
          </cell>
          <cell r="Z647">
            <v>20.3</v>
          </cell>
          <cell r="AA647">
            <v>0.3</v>
          </cell>
          <cell r="AB647">
            <v>0.3</v>
          </cell>
          <cell r="AC647">
            <v>270</v>
          </cell>
          <cell r="AD647">
            <v>1390</v>
          </cell>
          <cell r="AE647">
            <v>80</v>
          </cell>
          <cell r="AF647" t="str">
            <v>MEUBLES</v>
          </cell>
          <cell r="AG647"/>
          <cell r="AI647">
            <v>8.44</v>
          </cell>
          <cell r="AL647" t="str">
            <v/>
          </cell>
          <cell r="AM647" t="str">
            <v/>
          </cell>
          <cell r="AN647">
            <v>0.3</v>
          </cell>
          <cell r="AO647">
            <v>20.3</v>
          </cell>
          <cell r="AS647" t="str">
            <v>PAIRE-DE-REHAUSSES-MADL5</v>
          </cell>
        </row>
        <row r="648">
          <cell r="N648" t="str">
            <v>0963 577 006</v>
          </cell>
          <cell r="O648" t="str">
            <v>MADL6</v>
          </cell>
          <cell r="P648">
            <v>9.11</v>
          </cell>
          <cell r="Q648">
            <v>1</v>
          </cell>
          <cell r="R648">
            <v>0.7</v>
          </cell>
          <cell r="S648">
            <v>9.11</v>
          </cell>
          <cell r="T648">
            <v>39</v>
          </cell>
          <cell r="U648">
            <v>1</v>
          </cell>
          <cell r="V648">
            <v>2</v>
          </cell>
          <cell r="W648" t="str">
            <v>MADL6L</v>
          </cell>
          <cell r="X648" t="e">
            <v>#REF!</v>
          </cell>
          <cell r="Y648">
            <v>27.3</v>
          </cell>
          <cell r="Z648">
            <v>27.3</v>
          </cell>
          <cell r="AA648">
            <v>0.3</v>
          </cell>
          <cell r="AB648">
            <v>0.3</v>
          </cell>
          <cell r="AC648">
            <v>270</v>
          </cell>
          <cell r="AD648">
            <v>1390</v>
          </cell>
          <cell r="AE648">
            <v>40</v>
          </cell>
          <cell r="AF648" t="str">
            <v>MEUBLES</v>
          </cell>
          <cell r="AG648"/>
          <cell r="AI648">
            <v>8.76</v>
          </cell>
          <cell r="AL648" t="str">
            <v/>
          </cell>
          <cell r="AM648" t="str">
            <v/>
          </cell>
          <cell r="AN648">
            <v>0.3</v>
          </cell>
          <cell r="AO648">
            <v>27.3</v>
          </cell>
          <cell r="AS648" t="str">
            <v>PAIRE-DE-REHAUSSES-MADL6</v>
          </cell>
        </row>
        <row r="649">
          <cell r="N649" t="str">
            <v>0963 577 006</v>
          </cell>
          <cell r="O649" t="str">
            <v>MADL6</v>
          </cell>
          <cell r="P649">
            <v>9.11</v>
          </cell>
          <cell r="Q649">
            <v>1</v>
          </cell>
          <cell r="R649">
            <v>0.7</v>
          </cell>
          <cell r="S649">
            <v>9.11</v>
          </cell>
          <cell r="T649">
            <v>39</v>
          </cell>
          <cell r="U649">
            <v>1</v>
          </cell>
          <cell r="V649">
            <v>2</v>
          </cell>
          <cell r="W649" t="str">
            <v>MADL6M</v>
          </cell>
          <cell r="X649" t="e">
            <v>#REF!</v>
          </cell>
          <cell r="Y649">
            <v>27.3</v>
          </cell>
          <cell r="Z649">
            <v>27.3</v>
          </cell>
          <cell r="AA649">
            <v>0.3</v>
          </cell>
          <cell r="AB649">
            <v>0.3</v>
          </cell>
          <cell r="AC649">
            <v>270</v>
          </cell>
          <cell r="AD649">
            <v>1390</v>
          </cell>
          <cell r="AE649">
            <v>40</v>
          </cell>
          <cell r="AF649" t="str">
            <v>MEUBLES</v>
          </cell>
          <cell r="AG649"/>
          <cell r="AI649">
            <v>8.76</v>
          </cell>
          <cell r="AL649" t="str">
            <v/>
          </cell>
          <cell r="AM649" t="str">
            <v/>
          </cell>
          <cell r="AN649">
            <v>0.3</v>
          </cell>
          <cell r="AO649">
            <v>27.3</v>
          </cell>
          <cell r="AS649" t="str">
            <v>PAIRE-DE-REHAUSSES-MADL6</v>
          </cell>
        </row>
        <row r="650">
          <cell r="N650" t="str">
            <v>0963 577 006</v>
          </cell>
          <cell r="O650" t="str">
            <v>MADL6</v>
          </cell>
          <cell r="P650">
            <v>9.11</v>
          </cell>
          <cell r="Q650">
            <v>1</v>
          </cell>
          <cell r="R650">
            <v>0.7</v>
          </cell>
          <cell r="S650">
            <v>9.11</v>
          </cell>
          <cell r="T650">
            <v>39</v>
          </cell>
          <cell r="U650">
            <v>1</v>
          </cell>
          <cell r="V650">
            <v>2</v>
          </cell>
          <cell r="W650" t="str">
            <v>MADL6S</v>
          </cell>
          <cell r="X650" t="e">
            <v>#REF!</v>
          </cell>
          <cell r="Y650">
            <v>27.3</v>
          </cell>
          <cell r="Z650">
            <v>27.3</v>
          </cell>
          <cell r="AA650">
            <v>0.3</v>
          </cell>
          <cell r="AB650">
            <v>0.3</v>
          </cell>
          <cell r="AC650">
            <v>270</v>
          </cell>
          <cell r="AD650">
            <v>1390</v>
          </cell>
          <cell r="AE650">
            <v>40</v>
          </cell>
          <cell r="AF650" t="str">
            <v>MEUBLES</v>
          </cell>
          <cell r="AG650"/>
          <cell r="AI650">
            <v>8.76</v>
          </cell>
          <cell r="AL650" t="str">
            <v/>
          </cell>
          <cell r="AM650" t="str">
            <v/>
          </cell>
          <cell r="AN650">
            <v>0.3</v>
          </cell>
          <cell r="AO650">
            <v>27.3</v>
          </cell>
          <cell r="AS650" t="str">
            <v>PAIRE-DE-REHAUSSES-MADL6</v>
          </cell>
        </row>
        <row r="651">
          <cell r="N651" t="str">
            <v>0963 577 006</v>
          </cell>
          <cell r="O651" t="str">
            <v>MADL6</v>
          </cell>
          <cell r="P651">
            <v>9.11</v>
          </cell>
          <cell r="Q651">
            <v>1</v>
          </cell>
          <cell r="R651">
            <v>0.7</v>
          </cell>
          <cell r="S651">
            <v>9.11</v>
          </cell>
          <cell r="T651">
            <v>39</v>
          </cell>
          <cell r="U651">
            <v>1</v>
          </cell>
          <cell r="V651">
            <v>2</v>
          </cell>
          <cell r="W651" t="str">
            <v>MADL6US</v>
          </cell>
          <cell r="X651" t="e">
            <v>#REF!</v>
          </cell>
          <cell r="Y651">
            <v>27.3</v>
          </cell>
          <cell r="Z651">
            <v>27.3</v>
          </cell>
          <cell r="AA651">
            <v>0.3</v>
          </cell>
          <cell r="AB651">
            <v>0.3</v>
          </cell>
          <cell r="AC651">
            <v>270</v>
          </cell>
          <cell r="AD651">
            <v>1390</v>
          </cell>
          <cell r="AE651">
            <v>40</v>
          </cell>
          <cell r="AF651" t="str">
            <v>MEUBLES</v>
          </cell>
          <cell r="AG651"/>
          <cell r="AI651">
            <v>8.76</v>
          </cell>
          <cell r="AL651" t="str">
            <v/>
          </cell>
          <cell r="AM651" t="str">
            <v/>
          </cell>
          <cell r="AN651">
            <v>0.3</v>
          </cell>
          <cell r="AO651">
            <v>27.3</v>
          </cell>
          <cell r="AS651" t="str">
            <v>PAIRE-DE-REHAUSSES-MADL6</v>
          </cell>
        </row>
        <row r="652">
          <cell r="N652" t="str">
            <v>0963 577 006</v>
          </cell>
          <cell r="O652" t="str">
            <v>MADL6</v>
          </cell>
          <cell r="P652">
            <v>9.11</v>
          </cell>
          <cell r="Q652">
            <v>1</v>
          </cell>
          <cell r="R652">
            <v>0.7</v>
          </cell>
          <cell r="S652">
            <v>9.11</v>
          </cell>
          <cell r="T652">
            <v>39</v>
          </cell>
          <cell r="U652">
            <v>1</v>
          </cell>
          <cell r="V652">
            <v>2</v>
          </cell>
          <cell r="W652" t="str">
            <v>MADL6XL</v>
          </cell>
          <cell r="X652" t="e">
            <v>#REF!</v>
          </cell>
          <cell r="Y652">
            <v>27.3</v>
          </cell>
          <cell r="Z652">
            <v>27.3</v>
          </cell>
          <cell r="AA652">
            <v>0.3</v>
          </cell>
          <cell r="AB652">
            <v>0.3</v>
          </cell>
          <cell r="AC652">
            <v>270</v>
          </cell>
          <cell r="AD652">
            <v>1390</v>
          </cell>
          <cell r="AE652">
            <v>40</v>
          </cell>
          <cell r="AF652" t="str">
            <v>MEUBLES</v>
          </cell>
          <cell r="AG652"/>
          <cell r="AI652">
            <v>8.76</v>
          </cell>
          <cell r="AL652" t="str">
            <v/>
          </cell>
          <cell r="AM652" t="str">
            <v/>
          </cell>
          <cell r="AN652">
            <v>0.3</v>
          </cell>
          <cell r="AO652">
            <v>27.3</v>
          </cell>
          <cell r="AS652" t="str">
            <v>PAIRE-DE-REHAUSSES-MADL6</v>
          </cell>
        </row>
        <row r="653">
          <cell r="N653" t="str">
            <v>0963 577 007</v>
          </cell>
          <cell r="O653" t="str">
            <v>MADL7</v>
          </cell>
          <cell r="P653">
            <v>19.190000000000001</v>
          </cell>
          <cell r="Q653">
            <v>1</v>
          </cell>
          <cell r="R653">
            <v>2.4</v>
          </cell>
          <cell r="S653">
            <v>19.190000000000001</v>
          </cell>
          <cell r="T653">
            <v>69</v>
          </cell>
          <cell r="U653">
            <v>1</v>
          </cell>
          <cell r="V653">
            <v>2</v>
          </cell>
          <cell r="W653" t="str">
            <v>MADL7L</v>
          </cell>
          <cell r="X653" t="e">
            <v>#REF!</v>
          </cell>
          <cell r="Y653">
            <v>48.3</v>
          </cell>
          <cell r="Z653">
            <v>48.3</v>
          </cell>
          <cell r="AA653">
            <v>0.3</v>
          </cell>
          <cell r="AB653">
            <v>0.3</v>
          </cell>
          <cell r="AC653">
            <v>382</v>
          </cell>
          <cell r="AD653">
            <v>1390</v>
          </cell>
          <cell r="AE653">
            <v>240</v>
          </cell>
          <cell r="AF653" t="str">
            <v>MEUBLES</v>
          </cell>
          <cell r="AG653"/>
          <cell r="AI653">
            <v>18.45</v>
          </cell>
          <cell r="AL653" t="str">
            <v/>
          </cell>
          <cell r="AM653" t="str">
            <v/>
          </cell>
          <cell r="AN653">
            <v>0.3</v>
          </cell>
          <cell r="AO653">
            <v>48.3</v>
          </cell>
          <cell r="AS653" t="str">
            <v>PAIRE-DE-REHAUSSES-MADL7</v>
          </cell>
        </row>
        <row r="654">
          <cell r="N654" t="str">
            <v>0963 577 007</v>
          </cell>
          <cell r="O654" t="str">
            <v>MADL7</v>
          </cell>
          <cell r="P654">
            <v>19.190000000000001</v>
          </cell>
          <cell r="Q654">
            <v>1</v>
          </cell>
          <cell r="R654">
            <v>2.4</v>
          </cell>
          <cell r="S654">
            <v>19.190000000000001</v>
          </cell>
          <cell r="T654">
            <v>69</v>
          </cell>
          <cell r="U654">
            <v>1</v>
          </cell>
          <cell r="V654">
            <v>2</v>
          </cell>
          <cell r="W654" t="str">
            <v>MADL7M</v>
          </cell>
          <cell r="X654" t="e">
            <v>#REF!</v>
          </cell>
          <cell r="Y654">
            <v>48.3</v>
          </cell>
          <cell r="Z654">
            <v>48.3</v>
          </cell>
          <cell r="AA654">
            <v>0.3</v>
          </cell>
          <cell r="AB654">
            <v>0.3</v>
          </cell>
          <cell r="AC654">
            <v>382</v>
          </cell>
          <cell r="AD654">
            <v>1390</v>
          </cell>
          <cell r="AE654">
            <v>240</v>
          </cell>
          <cell r="AF654" t="str">
            <v>MEUBLES</v>
          </cell>
          <cell r="AG654"/>
          <cell r="AI654">
            <v>18.45</v>
          </cell>
          <cell r="AL654" t="str">
            <v/>
          </cell>
          <cell r="AM654" t="str">
            <v/>
          </cell>
          <cell r="AN654">
            <v>0.3</v>
          </cell>
          <cell r="AO654">
            <v>48.3</v>
          </cell>
          <cell r="AS654" t="str">
            <v>PAIRE-DE-REHAUSSES-MADL7</v>
          </cell>
        </row>
        <row r="655">
          <cell r="N655" t="str">
            <v>0963 577 007</v>
          </cell>
          <cell r="O655" t="str">
            <v>MADL7</v>
          </cell>
          <cell r="P655">
            <v>19.190000000000001</v>
          </cell>
          <cell r="Q655">
            <v>1</v>
          </cell>
          <cell r="R655">
            <v>2.4</v>
          </cell>
          <cell r="S655">
            <v>19.190000000000001</v>
          </cell>
          <cell r="T655">
            <v>69</v>
          </cell>
          <cell r="U655">
            <v>1</v>
          </cell>
          <cell r="V655">
            <v>2</v>
          </cell>
          <cell r="W655" t="str">
            <v>MADL7S</v>
          </cell>
          <cell r="X655" t="e">
            <v>#REF!</v>
          </cell>
          <cell r="Y655">
            <v>48.3</v>
          </cell>
          <cell r="Z655">
            <v>48.3</v>
          </cell>
          <cell r="AA655">
            <v>0.3</v>
          </cell>
          <cell r="AB655">
            <v>0.3</v>
          </cell>
          <cell r="AC655">
            <v>382</v>
          </cell>
          <cell r="AD655">
            <v>1390</v>
          </cell>
          <cell r="AE655">
            <v>240</v>
          </cell>
          <cell r="AF655" t="str">
            <v>MEUBLES</v>
          </cell>
          <cell r="AG655"/>
          <cell r="AI655">
            <v>18.45</v>
          </cell>
          <cell r="AL655" t="str">
            <v/>
          </cell>
          <cell r="AM655" t="str">
            <v/>
          </cell>
          <cell r="AN655">
            <v>0.3</v>
          </cell>
          <cell r="AO655">
            <v>48.3</v>
          </cell>
          <cell r="AS655" t="str">
            <v>PAIRE-DE-REHAUSSES-MADL7</v>
          </cell>
        </row>
        <row r="656">
          <cell r="N656" t="str">
            <v>0963 577 007</v>
          </cell>
          <cell r="O656" t="str">
            <v>MADL7</v>
          </cell>
          <cell r="P656">
            <v>19.190000000000001</v>
          </cell>
          <cell r="Q656">
            <v>1</v>
          </cell>
          <cell r="R656">
            <v>2.4</v>
          </cell>
          <cell r="S656">
            <v>19.190000000000001</v>
          </cell>
          <cell r="T656">
            <v>69</v>
          </cell>
          <cell r="U656">
            <v>1</v>
          </cell>
          <cell r="V656">
            <v>2</v>
          </cell>
          <cell r="W656" t="str">
            <v>MADL7US</v>
          </cell>
          <cell r="X656" t="e">
            <v>#REF!</v>
          </cell>
          <cell r="Y656">
            <v>48.3</v>
          </cell>
          <cell r="Z656">
            <v>48.3</v>
          </cell>
          <cell r="AA656">
            <v>0.3</v>
          </cell>
          <cell r="AB656">
            <v>0.3</v>
          </cell>
          <cell r="AC656">
            <v>382</v>
          </cell>
          <cell r="AD656">
            <v>1390</v>
          </cell>
          <cell r="AE656">
            <v>240</v>
          </cell>
          <cell r="AF656" t="str">
            <v>MEUBLES</v>
          </cell>
          <cell r="AG656"/>
          <cell r="AI656">
            <v>18.45</v>
          </cell>
          <cell r="AL656" t="str">
            <v/>
          </cell>
          <cell r="AM656" t="str">
            <v/>
          </cell>
          <cell r="AN656">
            <v>0.3</v>
          </cell>
          <cell r="AO656">
            <v>48.3</v>
          </cell>
          <cell r="AS656" t="str">
            <v>PAIRE-DE-REHAUSSES-MADL7</v>
          </cell>
        </row>
        <row r="657">
          <cell r="N657" t="str">
            <v>0963 577 007</v>
          </cell>
          <cell r="O657" t="str">
            <v>MADL7</v>
          </cell>
          <cell r="P657">
            <v>19.190000000000001</v>
          </cell>
          <cell r="Q657">
            <v>1</v>
          </cell>
          <cell r="R657">
            <v>2.4</v>
          </cell>
          <cell r="S657">
            <v>19.190000000000001</v>
          </cell>
          <cell r="T657">
            <v>69</v>
          </cell>
          <cell r="U657">
            <v>1</v>
          </cell>
          <cell r="V657">
            <v>2</v>
          </cell>
          <cell r="W657" t="str">
            <v>MADL7XL</v>
          </cell>
          <cell r="X657" t="e">
            <v>#REF!</v>
          </cell>
          <cell r="Y657">
            <v>48.3</v>
          </cell>
          <cell r="Z657">
            <v>48.3</v>
          </cell>
          <cell r="AA657">
            <v>0.3</v>
          </cell>
          <cell r="AB657">
            <v>0.3</v>
          </cell>
          <cell r="AC657">
            <v>382</v>
          </cell>
          <cell r="AD657">
            <v>1390</v>
          </cell>
          <cell r="AE657">
            <v>240</v>
          </cell>
          <cell r="AF657" t="str">
            <v>MEUBLES</v>
          </cell>
          <cell r="AG657"/>
          <cell r="AI657">
            <v>18.45</v>
          </cell>
          <cell r="AL657" t="str">
            <v/>
          </cell>
          <cell r="AM657" t="str">
            <v/>
          </cell>
          <cell r="AN657">
            <v>0.3</v>
          </cell>
          <cell r="AO657">
            <v>48.3</v>
          </cell>
          <cell r="AS657" t="str">
            <v>PAIRE-DE-REHAUSSES-MADL7</v>
          </cell>
        </row>
        <row r="658">
          <cell r="N658" t="str">
            <v>0963 577 008</v>
          </cell>
          <cell r="O658" t="str">
            <v>MADL8</v>
          </cell>
          <cell r="P658">
            <v>22.1</v>
          </cell>
          <cell r="Q658">
            <v>1</v>
          </cell>
          <cell r="R658">
            <v>3.2</v>
          </cell>
          <cell r="S658">
            <v>22.1</v>
          </cell>
          <cell r="T658">
            <v>79</v>
          </cell>
          <cell r="U658">
            <v>1</v>
          </cell>
          <cell r="V658">
            <v>2</v>
          </cell>
          <cell r="W658" t="str">
            <v>MADL8L</v>
          </cell>
          <cell r="X658" t="e">
            <v>#REF!</v>
          </cell>
          <cell r="Y658">
            <v>55.3</v>
          </cell>
          <cell r="Z658">
            <v>55.3</v>
          </cell>
          <cell r="AA658">
            <v>0.3</v>
          </cell>
          <cell r="AB658">
            <v>0.3</v>
          </cell>
          <cell r="AC658">
            <v>452</v>
          </cell>
          <cell r="AD658">
            <v>1390</v>
          </cell>
          <cell r="AE658">
            <v>180</v>
          </cell>
          <cell r="AF658" t="str">
            <v>MEUBLES</v>
          </cell>
          <cell r="AG658"/>
          <cell r="AI658">
            <v>21.25</v>
          </cell>
          <cell r="AL658" t="str">
            <v/>
          </cell>
          <cell r="AM658" t="str">
            <v/>
          </cell>
          <cell r="AN658">
            <v>0.3</v>
          </cell>
          <cell r="AO658">
            <v>55.3</v>
          </cell>
          <cell r="AS658" t="str">
            <v>PAIRE-DE-REHAUSSES-MADL8</v>
          </cell>
        </row>
        <row r="659">
          <cell r="N659" t="str">
            <v>0963 577 008</v>
          </cell>
          <cell r="O659" t="str">
            <v>MADL8</v>
          </cell>
          <cell r="P659">
            <v>22.1</v>
          </cell>
          <cell r="Q659">
            <v>1</v>
          </cell>
          <cell r="R659">
            <v>3.2</v>
          </cell>
          <cell r="S659">
            <v>22.1</v>
          </cell>
          <cell r="T659">
            <v>79</v>
          </cell>
          <cell r="U659">
            <v>1</v>
          </cell>
          <cell r="V659">
            <v>2</v>
          </cell>
          <cell r="W659" t="str">
            <v>MADL8M</v>
          </cell>
          <cell r="X659" t="e">
            <v>#REF!</v>
          </cell>
          <cell r="Y659">
            <v>55.3</v>
          </cell>
          <cell r="Z659">
            <v>55.3</v>
          </cell>
          <cell r="AA659">
            <v>0.3</v>
          </cell>
          <cell r="AB659">
            <v>0.3</v>
          </cell>
          <cell r="AC659">
            <v>452</v>
          </cell>
          <cell r="AD659">
            <v>1390</v>
          </cell>
          <cell r="AE659">
            <v>180</v>
          </cell>
          <cell r="AF659" t="str">
            <v>MEUBLES</v>
          </cell>
          <cell r="AG659"/>
          <cell r="AI659">
            <v>21.25</v>
          </cell>
          <cell r="AL659" t="str">
            <v/>
          </cell>
          <cell r="AM659" t="str">
            <v/>
          </cell>
          <cell r="AN659">
            <v>0.3</v>
          </cell>
          <cell r="AO659">
            <v>55.3</v>
          </cell>
          <cell r="AS659" t="str">
            <v>PAIRE-DE-REHAUSSES-MADL8</v>
          </cell>
        </row>
        <row r="660">
          <cell r="N660" t="str">
            <v>0963 577 008</v>
          </cell>
          <cell r="O660" t="str">
            <v>MADL8</v>
          </cell>
          <cell r="P660">
            <v>22.1</v>
          </cell>
          <cell r="Q660">
            <v>1</v>
          </cell>
          <cell r="R660">
            <v>3.2</v>
          </cell>
          <cell r="S660">
            <v>22.1</v>
          </cell>
          <cell r="T660">
            <v>79</v>
          </cell>
          <cell r="U660">
            <v>1</v>
          </cell>
          <cell r="V660">
            <v>2</v>
          </cell>
          <cell r="W660" t="str">
            <v>MADL8S</v>
          </cell>
          <cell r="X660" t="e">
            <v>#REF!</v>
          </cell>
          <cell r="Y660">
            <v>55.3</v>
          </cell>
          <cell r="Z660">
            <v>55.3</v>
          </cell>
          <cell r="AA660">
            <v>0.3</v>
          </cell>
          <cell r="AB660">
            <v>0.3</v>
          </cell>
          <cell r="AC660">
            <v>452</v>
          </cell>
          <cell r="AD660">
            <v>1390</v>
          </cell>
          <cell r="AE660">
            <v>180</v>
          </cell>
          <cell r="AF660" t="str">
            <v>MEUBLES</v>
          </cell>
          <cell r="AG660"/>
          <cell r="AI660">
            <v>21.25</v>
          </cell>
          <cell r="AL660" t="str">
            <v/>
          </cell>
          <cell r="AM660" t="str">
            <v/>
          </cell>
          <cell r="AN660">
            <v>0.3</v>
          </cell>
          <cell r="AO660">
            <v>55.3</v>
          </cell>
          <cell r="AS660" t="str">
            <v>PAIRE-DE-REHAUSSES-MADL8</v>
          </cell>
        </row>
        <row r="661">
          <cell r="N661" t="str">
            <v>0963 577 008</v>
          </cell>
          <cell r="O661" t="str">
            <v>MADL8</v>
          </cell>
          <cell r="P661">
            <v>22.1</v>
          </cell>
          <cell r="Q661">
            <v>1</v>
          </cell>
          <cell r="R661">
            <v>3.2</v>
          </cell>
          <cell r="S661">
            <v>22.1</v>
          </cell>
          <cell r="T661">
            <v>79</v>
          </cell>
          <cell r="U661">
            <v>1</v>
          </cell>
          <cell r="V661">
            <v>2</v>
          </cell>
          <cell r="W661" t="str">
            <v>MADL8US</v>
          </cell>
          <cell r="X661" t="e">
            <v>#REF!</v>
          </cell>
          <cell r="Y661">
            <v>55.3</v>
          </cell>
          <cell r="Z661">
            <v>55.3</v>
          </cell>
          <cell r="AA661">
            <v>0.3</v>
          </cell>
          <cell r="AB661">
            <v>0.3</v>
          </cell>
          <cell r="AC661">
            <v>452</v>
          </cell>
          <cell r="AD661">
            <v>1390</v>
          </cell>
          <cell r="AE661">
            <v>180</v>
          </cell>
          <cell r="AF661" t="str">
            <v>MEUBLES</v>
          </cell>
          <cell r="AG661"/>
          <cell r="AI661">
            <v>21.25</v>
          </cell>
          <cell r="AL661" t="str">
            <v/>
          </cell>
          <cell r="AM661" t="str">
            <v/>
          </cell>
          <cell r="AN661">
            <v>0.3</v>
          </cell>
          <cell r="AO661">
            <v>55.3</v>
          </cell>
          <cell r="AS661" t="str">
            <v>PAIRE-DE-REHAUSSES-MADL8</v>
          </cell>
        </row>
        <row r="662">
          <cell r="N662" t="str">
            <v>0963 577 008</v>
          </cell>
          <cell r="O662" t="str">
            <v>MADL8</v>
          </cell>
          <cell r="P662">
            <v>22.1</v>
          </cell>
          <cell r="Q662">
            <v>1</v>
          </cell>
          <cell r="R662">
            <v>3.2</v>
          </cell>
          <cell r="S662">
            <v>22.1</v>
          </cell>
          <cell r="T662">
            <v>79</v>
          </cell>
          <cell r="U662">
            <v>1</v>
          </cell>
          <cell r="V662">
            <v>2</v>
          </cell>
          <cell r="W662" t="str">
            <v>MADL8XL</v>
          </cell>
          <cell r="X662" t="e">
            <v>#REF!</v>
          </cell>
          <cell r="Y662">
            <v>55.3</v>
          </cell>
          <cell r="Z662">
            <v>55.3</v>
          </cell>
          <cell r="AA662">
            <v>0.3</v>
          </cell>
          <cell r="AB662">
            <v>0.3</v>
          </cell>
          <cell r="AC662">
            <v>452</v>
          </cell>
          <cell r="AD662">
            <v>1390</v>
          </cell>
          <cell r="AE662">
            <v>180</v>
          </cell>
          <cell r="AF662" t="str">
            <v>MEUBLES</v>
          </cell>
          <cell r="AG662"/>
          <cell r="AI662">
            <v>21.25</v>
          </cell>
          <cell r="AL662" t="str">
            <v/>
          </cell>
          <cell r="AM662" t="str">
            <v/>
          </cell>
          <cell r="AN662">
            <v>0.3</v>
          </cell>
          <cell r="AO662">
            <v>55.3</v>
          </cell>
          <cell r="AS662" t="str">
            <v>PAIRE-DE-REHAUSSES-MADL8</v>
          </cell>
        </row>
        <row r="663">
          <cell r="N663" t="str">
            <v>0963 577 009</v>
          </cell>
          <cell r="O663" t="str">
            <v>MADL9</v>
          </cell>
          <cell r="P663">
            <v>15.79</v>
          </cell>
          <cell r="Q663">
            <v>1</v>
          </cell>
          <cell r="R663">
            <v>1.1000000000000001</v>
          </cell>
          <cell r="S663">
            <v>15.79</v>
          </cell>
          <cell r="T663">
            <v>59</v>
          </cell>
          <cell r="U663">
            <v>1</v>
          </cell>
          <cell r="V663">
            <v>2</v>
          </cell>
          <cell r="W663" t="str">
            <v>MADL9L</v>
          </cell>
          <cell r="X663" t="e">
            <v>#REF!</v>
          </cell>
          <cell r="Y663">
            <v>41.3</v>
          </cell>
          <cell r="Z663">
            <v>41.3</v>
          </cell>
          <cell r="AA663">
            <v>0.3</v>
          </cell>
          <cell r="AB663">
            <v>0.3</v>
          </cell>
          <cell r="AC663">
            <v>330</v>
          </cell>
          <cell r="AD663">
            <v>1390</v>
          </cell>
          <cell r="AE663">
            <v>70</v>
          </cell>
          <cell r="AF663" t="str">
            <v>MEUBLES</v>
          </cell>
          <cell r="AG663"/>
          <cell r="AI663">
            <v>15.18</v>
          </cell>
          <cell r="AL663" t="str">
            <v/>
          </cell>
          <cell r="AM663" t="str">
            <v/>
          </cell>
          <cell r="AN663">
            <v>0.3</v>
          </cell>
          <cell r="AO663">
            <v>41.3</v>
          </cell>
          <cell r="AS663" t="str">
            <v>PAIRE-DE-REHAUSSES-MADL9</v>
          </cell>
        </row>
        <row r="664">
          <cell r="N664" t="str">
            <v>0963 577 009</v>
          </cell>
          <cell r="O664" t="str">
            <v>MADL9</v>
          </cell>
          <cell r="P664">
            <v>15.79</v>
          </cell>
          <cell r="Q664">
            <v>1</v>
          </cell>
          <cell r="R664">
            <v>1.1000000000000001</v>
          </cell>
          <cell r="S664">
            <v>15.79</v>
          </cell>
          <cell r="T664">
            <v>59</v>
          </cell>
          <cell r="U664">
            <v>1</v>
          </cell>
          <cell r="V664">
            <v>2</v>
          </cell>
          <cell r="W664" t="str">
            <v>MADL9M</v>
          </cell>
          <cell r="X664" t="e">
            <v>#REF!</v>
          </cell>
          <cell r="Y664">
            <v>41.3</v>
          </cell>
          <cell r="Z664">
            <v>41.3</v>
          </cell>
          <cell r="AA664">
            <v>0.3</v>
          </cell>
          <cell r="AB664">
            <v>0.3</v>
          </cell>
          <cell r="AC664">
            <v>330</v>
          </cell>
          <cell r="AD664">
            <v>1390</v>
          </cell>
          <cell r="AE664">
            <v>70</v>
          </cell>
          <cell r="AF664" t="str">
            <v>MEUBLES</v>
          </cell>
          <cell r="AG664"/>
          <cell r="AI664">
            <v>15.18</v>
          </cell>
          <cell r="AL664" t="str">
            <v/>
          </cell>
          <cell r="AM664" t="str">
            <v/>
          </cell>
          <cell r="AN664">
            <v>0.3</v>
          </cell>
          <cell r="AO664">
            <v>41.3</v>
          </cell>
          <cell r="AS664" t="str">
            <v>PAIRE-DE-REHAUSSES-MADL9</v>
          </cell>
        </row>
        <row r="665">
          <cell r="N665" t="str">
            <v>0963 577 009</v>
          </cell>
          <cell r="O665" t="str">
            <v>MADL9</v>
          </cell>
          <cell r="P665">
            <v>15.79</v>
          </cell>
          <cell r="Q665">
            <v>1</v>
          </cell>
          <cell r="R665">
            <v>1.1000000000000001</v>
          </cell>
          <cell r="S665">
            <v>15.79</v>
          </cell>
          <cell r="T665">
            <v>59</v>
          </cell>
          <cell r="U665">
            <v>1</v>
          </cell>
          <cell r="V665">
            <v>2</v>
          </cell>
          <cell r="W665" t="str">
            <v>MADL9S</v>
          </cell>
          <cell r="X665" t="e">
            <v>#REF!</v>
          </cell>
          <cell r="Y665">
            <v>41.3</v>
          </cell>
          <cell r="Z665">
            <v>41.3</v>
          </cell>
          <cell r="AA665">
            <v>0.3</v>
          </cell>
          <cell r="AB665">
            <v>0.3</v>
          </cell>
          <cell r="AC665">
            <v>330</v>
          </cell>
          <cell r="AD665">
            <v>1390</v>
          </cell>
          <cell r="AE665">
            <v>70</v>
          </cell>
          <cell r="AF665" t="str">
            <v>MEUBLES</v>
          </cell>
          <cell r="AG665"/>
          <cell r="AI665">
            <v>15.18</v>
          </cell>
          <cell r="AL665" t="str">
            <v/>
          </cell>
          <cell r="AM665" t="str">
            <v/>
          </cell>
          <cell r="AN665">
            <v>0.3</v>
          </cell>
          <cell r="AO665">
            <v>41.3</v>
          </cell>
          <cell r="AS665" t="str">
            <v>PAIRE-DE-REHAUSSES-MADL9</v>
          </cell>
        </row>
        <row r="666">
          <cell r="N666" t="str">
            <v>0963 577 009</v>
          </cell>
          <cell r="O666" t="str">
            <v>MADL9</v>
          </cell>
          <cell r="P666">
            <v>15.79</v>
          </cell>
          <cell r="Q666">
            <v>1</v>
          </cell>
          <cell r="R666">
            <v>1.1000000000000001</v>
          </cell>
          <cell r="S666">
            <v>15.79</v>
          </cell>
          <cell r="T666">
            <v>59</v>
          </cell>
          <cell r="U666">
            <v>1</v>
          </cell>
          <cell r="V666">
            <v>2</v>
          </cell>
          <cell r="W666" t="str">
            <v>MADL9US</v>
          </cell>
          <cell r="X666" t="e">
            <v>#REF!</v>
          </cell>
          <cell r="Y666">
            <v>41.3</v>
          </cell>
          <cell r="Z666">
            <v>41.3</v>
          </cell>
          <cell r="AA666">
            <v>0.3</v>
          </cell>
          <cell r="AB666">
            <v>0.3</v>
          </cell>
          <cell r="AC666">
            <v>330</v>
          </cell>
          <cell r="AD666">
            <v>1390</v>
          </cell>
          <cell r="AE666">
            <v>70</v>
          </cell>
          <cell r="AF666" t="str">
            <v>MEUBLES</v>
          </cell>
          <cell r="AG666"/>
          <cell r="AI666">
            <v>15.18</v>
          </cell>
          <cell r="AL666" t="str">
            <v/>
          </cell>
          <cell r="AM666" t="str">
            <v/>
          </cell>
          <cell r="AN666">
            <v>0.3</v>
          </cell>
          <cell r="AO666">
            <v>41.3</v>
          </cell>
          <cell r="AS666" t="str">
            <v>PAIRE-DE-REHAUSSES-MADL9</v>
          </cell>
        </row>
        <row r="667">
          <cell r="N667" t="str">
            <v>0963 577 009</v>
          </cell>
          <cell r="O667" t="str">
            <v>MADL9</v>
          </cell>
          <cell r="P667">
            <v>15.79</v>
          </cell>
          <cell r="Q667">
            <v>1</v>
          </cell>
          <cell r="R667">
            <v>1.1000000000000001</v>
          </cell>
          <cell r="S667">
            <v>15.79</v>
          </cell>
          <cell r="T667">
            <v>59</v>
          </cell>
          <cell r="U667">
            <v>1</v>
          </cell>
          <cell r="V667">
            <v>2</v>
          </cell>
          <cell r="W667" t="str">
            <v>MADL9XL</v>
          </cell>
          <cell r="X667" t="e">
            <v>#REF!</v>
          </cell>
          <cell r="Y667">
            <v>41.3</v>
          </cell>
          <cell r="Z667">
            <v>41.3</v>
          </cell>
          <cell r="AA667">
            <v>0.3</v>
          </cell>
          <cell r="AB667">
            <v>0.3</v>
          </cell>
          <cell r="AC667">
            <v>330</v>
          </cell>
          <cell r="AD667">
            <v>1390</v>
          </cell>
          <cell r="AE667">
            <v>70</v>
          </cell>
          <cell r="AF667" t="str">
            <v>MEUBLES</v>
          </cell>
          <cell r="AG667"/>
          <cell r="AI667">
            <v>15.18</v>
          </cell>
          <cell r="AL667" t="str">
            <v/>
          </cell>
          <cell r="AM667" t="str">
            <v/>
          </cell>
          <cell r="AN667">
            <v>0.3</v>
          </cell>
          <cell r="AO667">
            <v>41.3</v>
          </cell>
          <cell r="AS667" t="str">
            <v>PAIRE-DE-REHAUSSES-MADL9</v>
          </cell>
        </row>
        <row r="668">
          <cell r="N668" t="str">
            <v>0963 536 101</v>
          </cell>
          <cell r="O668" t="str">
            <v>MSFU01</v>
          </cell>
          <cell r="P668">
            <v>19.07</v>
          </cell>
          <cell r="Q668">
            <v>1</v>
          </cell>
          <cell r="R668">
            <v>0.3</v>
          </cell>
          <cell r="S668">
            <v>19.07</v>
          </cell>
          <cell r="T668">
            <v>69</v>
          </cell>
          <cell r="U668">
            <v>1</v>
          </cell>
          <cell r="V668">
            <v>2</v>
          </cell>
          <cell r="W668" t="str">
            <v>SFU01</v>
          </cell>
          <cell r="X668" t="e">
            <v>#REF!</v>
          </cell>
          <cell r="Y668">
            <v>48.3</v>
          </cell>
          <cell r="Z668">
            <v>48.3</v>
          </cell>
          <cell r="AA668">
            <v>0.3</v>
          </cell>
          <cell r="AB668">
            <v>0.3</v>
          </cell>
          <cell r="AC668">
            <v>50</v>
          </cell>
          <cell r="AD668">
            <v>45</v>
          </cell>
          <cell r="AE668">
            <v>200</v>
          </cell>
          <cell r="AF668" t="str">
            <v>MEUBLES</v>
          </cell>
          <cell r="AG668"/>
          <cell r="AI668">
            <v>18.34</v>
          </cell>
          <cell r="AL668" t="str">
            <v/>
          </cell>
          <cell r="AM668" t="str">
            <v/>
          </cell>
          <cell r="AN668">
            <v>0.3</v>
          </cell>
          <cell r="AO668">
            <v>48.3</v>
          </cell>
          <cell r="AS668" t="str">
            <v>PIED DE RENFORT-MSFU01</v>
          </cell>
        </row>
        <row r="669">
          <cell r="N669" t="str">
            <v>0963 80  890</v>
          </cell>
          <cell r="O669" t="e">
            <v>#N/A</v>
          </cell>
          <cell r="P669">
            <v>4.09</v>
          </cell>
          <cell r="Q669">
            <v>1</v>
          </cell>
          <cell r="R669">
            <v>0.2</v>
          </cell>
          <cell r="S669">
            <v>4.09</v>
          </cell>
          <cell r="T669">
            <v>29</v>
          </cell>
          <cell r="U669">
            <v>0</v>
          </cell>
          <cell r="V669">
            <v>0</v>
          </cell>
          <cell r="W669" t="str">
            <v>GZ40</v>
          </cell>
          <cell r="X669" t="e">
            <v>#REF!</v>
          </cell>
          <cell r="Y669">
            <v>20.3</v>
          </cell>
          <cell r="Z669">
            <v>20.3</v>
          </cell>
          <cell r="AA669">
            <v>0.3</v>
          </cell>
          <cell r="AB669">
            <v>0.3</v>
          </cell>
          <cell r="AC669">
            <v>0</v>
          </cell>
          <cell r="AD669">
            <v>0</v>
          </cell>
          <cell r="AE669">
            <v>0</v>
          </cell>
          <cell r="AF669" t="str">
            <v>ACCESSOIRES</v>
          </cell>
          <cell r="AG669"/>
          <cell r="AI669">
            <v>3.93</v>
          </cell>
          <cell r="AL669" t="str">
            <v>ZF.WU003-9817</v>
          </cell>
          <cell r="AM669">
            <v>10.71</v>
          </cell>
          <cell r="AN669">
            <v>0.3</v>
          </cell>
          <cell r="AO669">
            <v>20.3</v>
          </cell>
          <cell r="AS669" t="str">
            <v>PINCE DE SANGLAGE COURTE GZ40</v>
          </cell>
        </row>
        <row r="670">
          <cell r="N670" t="str">
            <v>0963 80  891</v>
          </cell>
          <cell r="O670" t="e">
            <v>#N/A</v>
          </cell>
          <cell r="P670">
            <v>4.09</v>
          </cell>
          <cell r="Q670">
            <v>1</v>
          </cell>
          <cell r="R670">
            <v>0.2</v>
          </cell>
          <cell r="S670">
            <v>4.09</v>
          </cell>
          <cell r="T670">
            <v>29</v>
          </cell>
          <cell r="U670">
            <v>0</v>
          </cell>
          <cell r="V670">
            <v>0</v>
          </cell>
          <cell r="W670" t="str">
            <v>GZ50</v>
          </cell>
          <cell r="X670" t="e">
            <v>#REF!</v>
          </cell>
          <cell r="Y670">
            <v>20.3</v>
          </cell>
          <cell r="Z670">
            <v>20.3</v>
          </cell>
          <cell r="AA670">
            <v>0.3</v>
          </cell>
          <cell r="AB670">
            <v>0.3</v>
          </cell>
          <cell r="AC670">
            <v>0</v>
          </cell>
          <cell r="AD670">
            <v>0</v>
          </cell>
          <cell r="AE670">
            <v>0</v>
          </cell>
          <cell r="AF670" t="str">
            <v>ACCESSOIRES</v>
          </cell>
          <cell r="AG670"/>
          <cell r="AI670">
            <v>3.93</v>
          </cell>
          <cell r="AL670" t="str">
            <v>ZF.WU003-9818</v>
          </cell>
          <cell r="AM670">
            <v>10.71</v>
          </cell>
          <cell r="AN670">
            <v>0.3</v>
          </cell>
          <cell r="AO670">
            <v>20.3</v>
          </cell>
          <cell r="AS670" t="str">
            <v>PINCE DE SANGLAGE LONGUE GZ50</v>
          </cell>
        </row>
        <row r="671">
          <cell r="N671" t="str">
            <v>0963 80  281</v>
          </cell>
          <cell r="O671" t="e">
            <v>#N/A</v>
          </cell>
          <cell r="P671">
            <v>3.06</v>
          </cell>
          <cell r="Q671">
            <v>1</v>
          </cell>
          <cell r="R671">
            <v>7.0000000000000007E-2</v>
          </cell>
          <cell r="S671">
            <v>3.06</v>
          </cell>
          <cell r="T671">
            <v>29</v>
          </cell>
          <cell r="U671">
            <v>0</v>
          </cell>
          <cell r="V671">
            <v>0</v>
          </cell>
          <cell r="W671" t="str">
            <v>TF30</v>
          </cell>
          <cell r="X671" t="e">
            <v>#REF!</v>
          </cell>
          <cell r="Y671">
            <v>20.3</v>
          </cell>
          <cell r="Z671">
            <v>20.3</v>
          </cell>
          <cell r="AA671">
            <v>0.3</v>
          </cell>
          <cell r="AB671">
            <v>0.3</v>
          </cell>
          <cell r="AC671">
            <v>0</v>
          </cell>
          <cell r="AD671">
            <v>0</v>
          </cell>
          <cell r="AE671">
            <v>0</v>
          </cell>
          <cell r="AF671" t="str">
            <v>ACCESSOIRES</v>
          </cell>
          <cell r="AG671"/>
          <cell r="AI671">
            <v>2.94</v>
          </cell>
          <cell r="AL671" t="str">
            <v>ZF.WU003-3981</v>
          </cell>
          <cell r="AM671">
            <v>10.71</v>
          </cell>
          <cell r="AN671">
            <v>0.3</v>
          </cell>
          <cell r="AO671">
            <v>20.3</v>
          </cell>
          <cell r="AS671" t="str">
            <v>PINCE PORTE OUTIL TF30</v>
          </cell>
        </row>
        <row r="672">
          <cell r="N672" t="str">
            <v>0963 80  282</v>
          </cell>
          <cell r="O672" t="e">
            <v>#N/A</v>
          </cell>
          <cell r="P672">
            <v>3.24</v>
          </cell>
          <cell r="Q672">
            <v>1</v>
          </cell>
          <cell r="R672">
            <v>0.09</v>
          </cell>
          <cell r="S672">
            <v>3.24</v>
          </cell>
          <cell r="T672">
            <v>29</v>
          </cell>
          <cell r="U672">
            <v>0</v>
          </cell>
          <cell r="V672">
            <v>0</v>
          </cell>
          <cell r="W672" t="str">
            <v>TF40</v>
          </cell>
          <cell r="X672" t="e">
            <v>#REF!</v>
          </cell>
          <cell r="Y672">
            <v>20.3</v>
          </cell>
          <cell r="Z672">
            <v>20.3</v>
          </cell>
          <cell r="AA672">
            <v>0.3</v>
          </cell>
          <cell r="AB672">
            <v>0.3</v>
          </cell>
          <cell r="AC672">
            <v>0</v>
          </cell>
          <cell r="AD672">
            <v>0</v>
          </cell>
          <cell r="AE672">
            <v>0</v>
          </cell>
          <cell r="AF672" t="str">
            <v>ACCESSOIRES</v>
          </cell>
          <cell r="AG672"/>
          <cell r="AI672">
            <v>3.12</v>
          </cell>
          <cell r="AL672" t="str">
            <v>ZF.WU003-9770</v>
          </cell>
          <cell r="AM672">
            <v>10.71</v>
          </cell>
          <cell r="AN672">
            <v>0.3</v>
          </cell>
          <cell r="AO672">
            <v>20.3</v>
          </cell>
          <cell r="AS672" t="str">
            <v>PINCE PORTE OUTIL TF40</v>
          </cell>
        </row>
        <row r="673">
          <cell r="N673" t="str">
            <v>0963 80  214</v>
          </cell>
          <cell r="O673" t="e">
            <v>#N/A</v>
          </cell>
          <cell r="P673">
            <v>5.05</v>
          </cell>
          <cell r="Q673">
            <v>1</v>
          </cell>
          <cell r="R673">
            <v>0.1</v>
          </cell>
          <cell r="S673">
            <v>5.05</v>
          </cell>
          <cell r="T673">
            <v>28</v>
          </cell>
          <cell r="U673">
            <v>0</v>
          </cell>
          <cell r="V673">
            <v>0</v>
          </cell>
          <cell r="W673" t="str">
            <v>ZM14</v>
          </cell>
          <cell r="X673" t="e">
            <v>#REF!</v>
          </cell>
          <cell r="Y673">
            <v>19.600000000000001</v>
          </cell>
          <cell r="Z673">
            <v>19.600000000000001</v>
          </cell>
          <cell r="AA673">
            <v>0.3</v>
          </cell>
          <cell r="AB673">
            <v>0.3</v>
          </cell>
          <cell r="AC673">
            <v>0</v>
          </cell>
          <cell r="AD673">
            <v>0</v>
          </cell>
          <cell r="AE673">
            <v>0</v>
          </cell>
          <cell r="AF673" t="str">
            <v>ACCESSOIRES</v>
          </cell>
          <cell r="AG673"/>
          <cell r="AI673">
            <v>4.8600000000000003</v>
          </cell>
          <cell r="AL673" t="str">
            <v>ZF.WU003-9744</v>
          </cell>
          <cell r="AM673">
            <v>14.49</v>
          </cell>
          <cell r="AN673">
            <v>0.3</v>
          </cell>
          <cell r="AO673">
            <v>19.600000000000001</v>
          </cell>
          <cell r="AS673" t="str">
            <v>PION POUR RAIL D'ARRIMAGE ZM14</v>
          </cell>
        </row>
        <row r="674">
          <cell r="N674" t="str">
            <v>0963 80  212</v>
          </cell>
          <cell r="O674" t="e">
            <v>#N/A</v>
          </cell>
          <cell r="P674">
            <v>2.39</v>
          </cell>
          <cell r="Q674">
            <v>1</v>
          </cell>
          <cell r="R674">
            <v>0.1</v>
          </cell>
          <cell r="S674">
            <v>2.39</v>
          </cell>
          <cell r="T674">
            <v>13</v>
          </cell>
          <cell r="U674">
            <v>0</v>
          </cell>
          <cell r="V674">
            <v>0</v>
          </cell>
          <cell r="W674" t="str">
            <v>ZOE</v>
          </cell>
          <cell r="X674" t="e">
            <v>#REF!</v>
          </cell>
          <cell r="Y674">
            <v>9.1</v>
          </cell>
          <cell r="Z674">
            <v>9.1</v>
          </cell>
          <cell r="AA674">
            <v>0.3</v>
          </cell>
          <cell r="AB674">
            <v>0.3</v>
          </cell>
          <cell r="AC674">
            <v>0</v>
          </cell>
          <cell r="AD674">
            <v>0</v>
          </cell>
          <cell r="AE674">
            <v>0</v>
          </cell>
          <cell r="AF674" t="str">
            <v>ACCESSOIRES</v>
          </cell>
          <cell r="AG674"/>
          <cell r="AI674">
            <v>2.2999999999999998</v>
          </cell>
          <cell r="AL674" t="str">
            <v>ZF.WU003-4401</v>
          </cell>
          <cell r="AM674">
            <v>6.93</v>
          </cell>
          <cell r="AN674">
            <v>0.3</v>
          </cell>
          <cell r="AO674">
            <v>9.1</v>
          </cell>
          <cell r="AS674" t="str">
            <v>PION POUR RAIL D'ARRIMAGE ZOE</v>
          </cell>
        </row>
        <row r="675">
          <cell r="N675" t="str">
            <v>0963 80  312</v>
          </cell>
          <cell r="O675" t="e">
            <v>#N/A</v>
          </cell>
          <cell r="P675">
            <v>2.39</v>
          </cell>
          <cell r="Q675">
            <v>1</v>
          </cell>
          <cell r="R675">
            <v>0.05</v>
          </cell>
          <cell r="S675">
            <v>2.39</v>
          </cell>
          <cell r="T675">
            <v>19</v>
          </cell>
          <cell r="U675">
            <v>0</v>
          </cell>
          <cell r="V675">
            <v>0</v>
          </cell>
          <cell r="W675" t="str">
            <v>ZOA</v>
          </cell>
          <cell r="X675" t="e">
            <v>#REF!</v>
          </cell>
          <cell r="Y675">
            <v>13.3</v>
          </cell>
          <cell r="Z675">
            <v>13.3</v>
          </cell>
          <cell r="AA675">
            <v>0.3</v>
          </cell>
          <cell r="AB675">
            <v>0.3</v>
          </cell>
          <cell r="AC675">
            <v>18</v>
          </cell>
          <cell r="AD675">
            <v>40</v>
          </cell>
          <cell r="AE675">
            <v>62</v>
          </cell>
          <cell r="AF675" t="str">
            <v>ACCESSOIRES</v>
          </cell>
          <cell r="AG675"/>
          <cell r="AI675">
            <v>2.2999999999999998</v>
          </cell>
          <cell r="AL675" t="str">
            <v>ZF.WU003-9778</v>
          </cell>
          <cell r="AM675">
            <v>7</v>
          </cell>
          <cell r="AN675">
            <v>0.3</v>
          </cell>
          <cell r="AO675">
            <v>13.3</v>
          </cell>
          <cell r="AS675" t="str">
            <v>PION ZOA</v>
          </cell>
        </row>
        <row r="676">
          <cell r="N676" t="str">
            <v>0963 545 529</v>
          </cell>
          <cell r="O676" t="str">
            <v>MAP10</v>
          </cell>
          <cell r="P676">
            <v>53.61</v>
          </cell>
          <cell r="Q676">
            <v>1</v>
          </cell>
          <cell r="R676">
            <v>4.7</v>
          </cell>
          <cell r="S676">
            <v>53.61</v>
          </cell>
          <cell r="T676">
            <v>139</v>
          </cell>
          <cell r="U676">
            <v>11.3</v>
          </cell>
          <cell r="V676">
            <v>16</v>
          </cell>
          <cell r="W676" t="str">
            <v>MAP10</v>
          </cell>
          <cell r="X676" t="e">
            <v>#REF!</v>
          </cell>
          <cell r="Y676">
            <v>97.3</v>
          </cell>
          <cell r="Z676">
            <v>97.3</v>
          </cell>
          <cell r="AA676">
            <v>0.3</v>
          </cell>
          <cell r="AB676">
            <v>0.3</v>
          </cell>
          <cell r="AC676">
            <v>382</v>
          </cell>
          <cell r="AD676">
            <v>556</v>
          </cell>
          <cell r="AE676">
            <v>60</v>
          </cell>
          <cell r="AF676" t="str">
            <v>MEUBLES</v>
          </cell>
          <cell r="AG676"/>
          <cell r="AI676">
            <v>51.55</v>
          </cell>
          <cell r="AL676" t="str">
            <v/>
          </cell>
          <cell r="AM676" t="str">
            <v/>
          </cell>
          <cell r="AN676">
            <v>0.3</v>
          </cell>
          <cell r="AO676">
            <v>97.3</v>
          </cell>
          <cell r="AS676" t="str">
            <v>PLAN-DE-TRAVAIL-AVEC-ARRÊTS-MAP10</v>
          </cell>
        </row>
        <row r="677">
          <cell r="N677" t="str">
            <v>0963 545 521</v>
          </cell>
          <cell r="O677" t="str">
            <v>MAP2</v>
          </cell>
          <cell r="P677">
            <v>71.239999999999995</v>
          </cell>
          <cell r="Q677">
            <v>1</v>
          </cell>
          <cell r="R677">
            <v>11.5</v>
          </cell>
          <cell r="S677">
            <v>71.239999999999995</v>
          </cell>
          <cell r="T677">
            <v>169</v>
          </cell>
          <cell r="U677">
            <v>11.3</v>
          </cell>
          <cell r="V677">
            <v>16</v>
          </cell>
          <cell r="W677" t="str">
            <v>MAP2</v>
          </cell>
          <cell r="X677" t="e">
            <v>#REF!</v>
          </cell>
          <cell r="Y677">
            <v>118.3</v>
          </cell>
          <cell r="Z677">
            <v>118.3</v>
          </cell>
          <cell r="AA677">
            <v>0.3</v>
          </cell>
          <cell r="AB677">
            <v>0.3</v>
          </cell>
          <cell r="AC677">
            <v>452</v>
          </cell>
          <cell r="AD677">
            <v>1112</v>
          </cell>
          <cell r="AE677">
            <v>60</v>
          </cell>
          <cell r="AF677" t="str">
            <v>MEUBLES</v>
          </cell>
          <cell r="AG677"/>
          <cell r="AI677">
            <v>68.5</v>
          </cell>
          <cell r="AL677" t="str">
            <v/>
          </cell>
          <cell r="AM677" t="str">
            <v/>
          </cell>
          <cell r="AN677">
            <v>0.3</v>
          </cell>
          <cell r="AO677">
            <v>118.3</v>
          </cell>
          <cell r="AS677" t="str">
            <v>PLAN-DE-TRAVAIL-MAP2</v>
          </cell>
        </row>
        <row r="678">
          <cell r="N678" t="str">
            <v>0963 545 522</v>
          </cell>
          <cell r="O678" t="str">
            <v>MAP3</v>
          </cell>
          <cell r="P678">
            <v>95.07</v>
          </cell>
          <cell r="Q678">
            <v>1</v>
          </cell>
          <cell r="R678">
            <v>16</v>
          </cell>
          <cell r="S678">
            <v>95.07</v>
          </cell>
          <cell r="T678">
            <v>219</v>
          </cell>
          <cell r="U678">
            <v>11.3</v>
          </cell>
          <cell r="V678">
            <v>16</v>
          </cell>
          <cell r="W678" t="str">
            <v>MAP3</v>
          </cell>
          <cell r="X678" t="e">
            <v>#REF!</v>
          </cell>
          <cell r="Y678">
            <v>153.30000000000001</v>
          </cell>
          <cell r="Z678">
            <v>153.30000000000001</v>
          </cell>
          <cell r="AA678">
            <v>0.3</v>
          </cell>
          <cell r="AB678">
            <v>0.3</v>
          </cell>
          <cell r="AC678">
            <v>452</v>
          </cell>
          <cell r="AD678">
            <v>1668</v>
          </cell>
          <cell r="AE678">
            <v>60</v>
          </cell>
          <cell r="AF678" t="str">
            <v>MEUBLES</v>
          </cell>
          <cell r="AG678"/>
          <cell r="AI678">
            <v>91.41</v>
          </cell>
          <cell r="AL678" t="str">
            <v/>
          </cell>
          <cell r="AM678" t="str">
            <v/>
          </cell>
          <cell r="AN678">
            <v>0.3</v>
          </cell>
          <cell r="AO678">
            <v>153.30000000000001</v>
          </cell>
          <cell r="AS678" t="str">
            <v>PLAN-DE-TRAVAIL-MAP3</v>
          </cell>
        </row>
        <row r="679">
          <cell r="N679" t="str">
            <v>0963 545 523</v>
          </cell>
          <cell r="O679" t="str">
            <v>MAP5</v>
          </cell>
          <cell r="P679">
            <v>64.760000000000005</v>
          </cell>
          <cell r="Q679">
            <v>1</v>
          </cell>
          <cell r="R679">
            <v>9.1999999999999993</v>
          </cell>
          <cell r="S679">
            <v>64.760000000000005</v>
          </cell>
          <cell r="T679">
            <v>159</v>
          </cell>
          <cell r="U679">
            <v>11.3</v>
          </cell>
          <cell r="V679">
            <v>16</v>
          </cell>
          <cell r="W679" t="str">
            <v>MAP5</v>
          </cell>
          <cell r="X679" t="e">
            <v>#REF!</v>
          </cell>
          <cell r="Y679">
            <v>111.3</v>
          </cell>
          <cell r="Z679">
            <v>111.3</v>
          </cell>
          <cell r="AA679">
            <v>0.3</v>
          </cell>
          <cell r="AB679">
            <v>0.3</v>
          </cell>
          <cell r="AC679">
            <v>382</v>
          </cell>
          <cell r="AD679">
            <v>1112</v>
          </cell>
          <cell r="AE679">
            <v>60</v>
          </cell>
          <cell r="AF679" t="str">
            <v>MEUBLES</v>
          </cell>
          <cell r="AG679"/>
          <cell r="AI679">
            <v>62.27</v>
          </cell>
          <cell r="AL679" t="str">
            <v/>
          </cell>
          <cell r="AM679" t="str">
            <v/>
          </cell>
          <cell r="AN679">
            <v>0.3</v>
          </cell>
          <cell r="AO679">
            <v>111.3</v>
          </cell>
          <cell r="AS679" t="str">
            <v>PLAN-DE-TRAVAIL-MAP5</v>
          </cell>
        </row>
        <row r="680">
          <cell r="N680" t="str">
            <v>0963 545 524</v>
          </cell>
          <cell r="O680" t="str">
            <v>MAP6</v>
          </cell>
          <cell r="P680">
            <v>88.25</v>
          </cell>
          <cell r="Q680">
            <v>1</v>
          </cell>
          <cell r="R680">
            <v>11.5</v>
          </cell>
          <cell r="S680">
            <v>88.25</v>
          </cell>
          <cell r="T680">
            <v>209</v>
          </cell>
          <cell r="U680">
            <v>11.3</v>
          </cell>
          <cell r="V680">
            <v>16</v>
          </cell>
          <cell r="W680" t="str">
            <v>MAP6</v>
          </cell>
          <cell r="X680" t="e">
            <v>#REF!</v>
          </cell>
          <cell r="Y680">
            <v>146.30000000000001</v>
          </cell>
          <cell r="Z680">
            <v>146.30000000000001</v>
          </cell>
          <cell r="AA680">
            <v>0.3</v>
          </cell>
          <cell r="AB680">
            <v>0.3</v>
          </cell>
          <cell r="AC680">
            <v>382</v>
          </cell>
          <cell r="AD680">
            <v>1390</v>
          </cell>
          <cell r="AE680">
            <v>60</v>
          </cell>
          <cell r="AF680" t="str">
            <v>MEUBLES</v>
          </cell>
          <cell r="AG680"/>
          <cell r="AI680">
            <v>84.86</v>
          </cell>
          <cell r="AL680" t="str">
            <v/>
          </cell>
          <cell r="AM680" t="str">
            <v/>
          </cell>
          <cell r="AN680">
            <v>0.3</v>
          </cell>
          <cell r="AO680">
            <v>146.30000000000001</v>
          </cell>
          <cell r="AS680" t="str">
            <v>PLAN-DE-TRAVAIL-MAP6</v>
          </cell>
        </row>
        <row r="681">
          <cell r="N681" t="str">
            <v>0963 545 525</v>
          </cell>
          <cell r="O681" t="str">
            <v>MAP7</v>
          </cell>
          <cell r="P681">
            <v>93.34</v>
          </cell>
          <cell r="Q681">
            <v>1</v>
          </cell>
          <cell r="R681">
            <v>13.9</v>
          </cell>
          <cell r="S681">
            <v>93.34</v>
          </cell>
          <cell r="T681">
            <v>219</v>
          </cell>
          <cell r="U681">
            <v>11.3</v>
          </cell>
          <cell r="V681">
            <v>16</v>
          </cell>
          <cell r="W681" t="str">
            <v>MAP7</v>
          </cell>
          <cell r="X681" t="e">
            <v>#REF!</v>
          </cell>
          <cell r="Y681">
            <v>153.30000000000001</v>
          </cell>
          <cell r="Z681">
            <v>153.30000000000001</v>
          </cell>
          <cell r="AA681">
            <v>0.3</v>
          </cell>
          <cell r="AB681">
            <v>0.3</v>
          </cell>
          <cell r="AC681">
            <v>382</v>
          </cell>
          <cell r="AD681">
            <v>1668</v>
          </cell>
          <cell r="AE681">
            <v>60</v>
          </cell>
          <cell r="AF681" t="str">
            <v>MEUBLES</v>
          </cell>
          <cell r="AG681"/>
          <cell r="AI681">
            <v>89.75</v>
          </cell>
          <cell r="AL681" t="str">
            <v/>
          </cell>
          <cell r="AM681" t="str">
            <v/>
          </cell>
          <cell r="AN681">
            <v>0.3</v>
          </cell>
          <cell r="AO681">
            <v>153.30000000000001</v>
          </cell>
          <cell r="AS681" t="str">
            <v>PLAN-DE-TRAVAIL-MAP7</v>
          </cell>
        </row>
        <row r="682">
          <cell r="N682" t="str">
            <v>0963 545 527</v>
          </cell>
          <cell r="O682" t="str">
            <v>MAP8</v>
          </cell>
          <cell r="P682">
            <v>59.55</v>
          </cell>
          <cell r="Q682">
            <v>1</v>
          </cell>
          <cell r="R682">
            <v>6.9</v>
          </cell>
          <cell r="S682">
            <v>59.55</v>
          </cell>
          <cell r="T682">
            <v>139</v>
          </cell>
          <cell r="U682">
            <v>11.3</v>
          </cell>
          <cell r="V682">
            <v>16</v>
          </cell>
          <cell r="W682" t="str">
            <v>MAP8</v>
          </cell>
          <cell r="X682" t="e">
            <v>#REF!</v>
          </cell>
          <cell r="Y682">
            <v>97.3</v>
          </cell>
          <cell r="Z682">
            <v>97.3</v>
          </cell>
          <cell r="AA682">
            <v>0.3</v>
          </cell>
          <cell r="AB682">
            <v>0.3</v>
          </cell>
          <cell r="AC682">
            <v>382</v>
          </cell>
          <cell r="AD682">
            <v>834</v>
          </cell>
          <cell r="AE682">
            <v>60</v>
          </cell>
          <cell r="AF682" t="str">
            <v>MEUBLES</v>
          </cell>
          <cell r="AG682"/>
          <cell r="AI682">
            <v>57.26</v>
          </cell>
          <cell r="AL682" t="str">
            <v/>
          </cell>
          <cell r="AM682" t="str">
            <v/>
          </cell>
          <cell r="AN682">
            <v>0.3</v>
          </cell>
          <cell r="AO682">
            <v>97.3</v>
          </cell>
          <cell r="AS682" t="str">
            <v>PLAN-DE-TRAVAIL-MAP8</v>
          </cell>
        </row>
        <row r="683">
          <cell r="N683" t="str">
            <v>0963 545 528</v>
          </cell>
          <cell r="O683" t="str">
            <v>MAP9</v>
          </cell>
          <cell r="P683">
            <v>91.59</v>
          </cell>
          <cell r="Q683">
            <v>1</v>
          </cell>
          <cell r="R683">
            <v>13.7</v>
          </cell>
          <cell r="S683">
            <v>91.59</v>
          </cell>
          <cell r="T683">
            <v>219</v>
          </cell>
          <cell r="U683">
            <v>11.3</v>
          </cell>
          <cell r="V683">
            <v>16</v>
          </cell>
          <cell r="W683" t="str">
            <v>MAP9</v>
          </cell>
          <cell r="X683" t="e">
            <v>#REF!</v>
          </cell>
          <cell r="Y683">
            <v>153.30000000000001</v>
          </cell>
          <cell r="Z683">
            <v>153.30000000000001</v>
          </cell>
          <cell r="AA683">
            <v>0.3</v>
          </cell>
          <cell r="AB683">
            <v>0.3</v>
          </cell>
          <cell r="AC683">
            <v>452</v>
          </cell>
          <cell r="AD683">
            <v>1390</v>
          </cell>
          <cell r="AE683">
            <v>60</v>
          </cell>
          <cell r="AF683" t="str">
            <v>MEUBLES</v>
          </cell>
          <cell r="AG683"/>
          <cell r="AI683">
            <v>88.07</v>
          </cell>
          <cell r="AL683" t="str">
            <v/>
          </cell>
          <cell r="AM683" t="str">
            <v/>
          </cell>
          <cell r="AN683">
            <v>0.3</v>
          </cell>
          <cell r="AO683">
            <v>153.30000000000001</v>
          </cell>
          <cell r="AS683" t="str">
            <v>PLAN-DE-TRAVAIL-MAP9</v>
          </cell>
        </row>
        <row r="684">
          <cell r="N684" t="str">
            <v>0963 80  006</v>
          </cell>
          <cell r="O684" t="e">
            <v>#N/A</v>
          </cell>
          <cell r="P684">
            <v>78.319999999999993</v>
          </cell>
          <cell r="Q684">
            <v>1</v>
          </cell>
          <cell r="R684">
            <v>6.2</v>
          </cell>
          <cell r="S684">
            <v>78.319999999999993</v>
          </cell>
          <cell r="T684">
            <v>309</v>
          </cell>
          <cell r="U684">
            <v>22</v>
          </cell>
          <cell r="V684">
            <v>30</v>
          </cell>
          <cell r="W684" t="str">
            <v>ALUB1</v>
          </cell>
          <cell r="X684" t="e">
            <v>#REF!</v>
          </cell>
          <cell r="Y684">
            <v>216.3</v>
          </cell>
          <cell r="Z684">
            <v>216.3</v>
          </cell>
          <cell r="AA684">
            <v>0.3</v>
          </cell>
          <cell r="AB684">
            <v>0.3</v>
          </cell>
          <cell r="AC684">
            <v>1</v>
          </cell>
          <cell r="AD684">
            <v>2000</v>
          </cell>
          <cell r="AE684">
            <v>1000</v>
          </cell>
          <cell r="AF684" t="str">
            <v>ACCESSOIRES</v>
          </cell>
          <cell r="AG684"/>
          <cell r="AI684">
            <v>75.31</v>
          </cell>
          <cell r="AL684" t="str">
            <v>ZF.WU003-9725</v>
          </cell>
          <cell r="AM684">
            <v>180.18</v>
          </cell>
          <cell r="AN684">
            <v>0.3</v>
          </cell>
          <cell r="AO684">
            <v>216.3</v>
          </cell>
          <cell r="AS684" t="str">
            <v>PLAQUE ALU PERF 1MM 1000x2000</v>
          </cell>
        </row>
        <row r="685">
          <cell r="N685" t="str">
            <v>0963 80  008</v>
          </cell>
          <cell r="O685" t="e">
            <v>#N/A</v>
          </cell>
          <cell r="P685">
            <v>129.08000000000001</v>
          </cell>
          <cell r="Q685">
            <v>1</v>
          </cell>
          <cell r="R685">
            <v>10</v>
          </cell>
          <cell r="S685">
            <v>129.08000000000001</v>
          </cell>
          <cell r="T685">
            <v>519</v>
          </cell>
          <cell r="U685">
            <v>22</v>
          </cell>
          <cell r="V685">
            <v>30</v>
          </cell>
          <cell r="W685" t="str">
            <v>ALUB3</v>
          </cell>
          <cell r="X685" t="e">
            <v>#REF!</v>
          </cell>
          <cell r="Y685">
            <v>363.3</v>
          </cell>
          <cell r="Z685">
            <v>363.3</v>
          </cell>
          <cell r="AA685">
            <v>0.3</v>
          </cell>
          <cell r="AB685">
            <v>0.3</v>
          </cell>
          <cell r="AC685">
            <v>1</v>
          </cell>
          <cell r="AD685">
            <v>2500</v>
          </cell>
          <cell r="AE685">
            <v>1250</v>
          </cell>
          <cell r="AF685" t="str">
            <v>ACCESSOIRES</v>
          </cell>
          <cell r="AG685"/>
          <cell r="AI685">
            <v>124.12</v>
          </cell>
          <cell r="AL685" t="str">
            <v>ZF.WU003-9727</v>
          </cell>
          <cell r="AM685">
            <v>304.29000000000002</v>
          </cell>
          <cell r="AN685">
            <v>0.3</v>
          </cell>
          <cell r="AO685">
            <v>363.3</v>
          </cell>
          <cell r="AS685" t="str">
            <v>PLAQUE ALU PERF 1MM 1250x2500</v>
          </cell>
        </row>
        <row r="686">
          <cell r="N686" t="str">
            <v>0963 80  007</v>
          </cell>
          <cell r="O686" t="e">
            <v>#N/A</v>
          </cell>
          <cell r="P686">
            <v>92.6</v>
          </cell>
          <cell r="Q686">
            <v>1</v>
          </cell>
          <cell r="R686">
            <v>7.2</v>
          </cell>
          <cell r="S686">
            <v>92.6</v>
          </cell>
          <cell r="T686">
            <v>369</v>
          </cell>
          <cell r="U686">
            <v>22</v>
          </cell>
          <cell r="V686">
            <v>30</v>
          </cell>
          <cell r="W686" t="str">
            <v>ALUB2</v>
          </cell>
          <cell r="X686" t="e">
            <v>#REF!</v>
          </cell>
          <cell r="Y686">
            <v>258.3</v>
          </cell>
          <cell r="Z686">
            <v>258.3</v>
          </cell>
          <cell r="AA686">
            <v>0.3</v>
          </cell>
          <cell r="AB686">
            <v>0.3</v>
          </cell>
          <cell r="AC686" t="str">
            <v>1.5</v>
          </cell>
          <cell r="AD686">
            <v>2000</v>
          </cell>
          <cell r="AE686">
            <v>1000</v>
          </cell>
          <cell r="AF686" t="str">
            <v>ACCESSOIRES</v>
          </cell>
          <cell r="AG686"/>
          <cell r="AI686">
            <v>89.04</v>
          </cell>
          <cell r="AL686" t="str">
            <v>ZF.WU003-9726</v>
          </cell>
          <cell r="AM686">
            <v>212.94</v>
          </cell>
          <cell r="AN686">
            <v>0.3</v>
          </cell>
          <cell r="AO686">
            <v>258.3</v>
          </cell>
          <cell r="AS686" t="str">
            <v>PLAQUE ALU PERF1,5 MM 1000x2000</v>
          </cell>
        </row>
        <row r="687">
          <cell r="N687" t="str">
            <v>0963 80  962</v>
          </cell>
          <cell r="O687" t="e">
            <v>#N/A</v>
          </cell>
          <cell r="P687">
            <v>6.45</v>
          </cell>
          <cell r="Q687">
            <v>1</v>
          </cell>
          <cell r="R687">
            <v>0.04</v>
          </cell>
          <cell r="S687">
            <v>6.45</v>
          </cell>
          <cell r="T687">
            <v>29</v>
          </cell>
          <cell r="U687">
            <v>5</v>
          </cell>
          <cell r="V687">
            <v>7</v>
          </cell>
          <cell r="W687" t="str">
            <v>AZPL2</v>
          </cell>
          <cell r="X687" t="e">
            <v>#REF!</v>
          </cell>
          <cell r="Y687">
            <v>20.3</v>
          </cell>
          <cell r="Z687">
            <v>20.3</v>
          </cell>
          <cell r="AA687">
            <v>0.3</v>
          </cell>
          <cell r="AB687">
            <v>0.3</v>
          </cell>
          <cell r="AC687">
            <v>46</v>
          </cell>
          <cell r="AD687">
            <v>76</v>
          </cell>
          <cell r="AE687">
            <v>10</v>
          </cell>
          <cell r="AF687" t="str">
            <v>ACCESSOIRES</v>
          </cell>
          <cell r="AG687"/>
          <cell r="AI687">
            <v>6.2</v>
          </cell>
          <cell r="AL687" t="str">
            <v>ZF.WU003-9848</v>
          </cell>
          <cell r="AM687">
            <v>15.12</v>
          </cell>
          <cell r="AN687">
            <v>0.3</v>
          </cell>
          <cell r="AO687">
            <v>20.3</v>
          </cell>
          <cell r="AS687" t="str">
            <v>PLAQUE D ARRIMAGE AZPL2</v>
          </cell>
        </row>
        <row r="688">
          <cell r="N688" t="str">
            <v>0963 80  216</v>
          </cell>
          <cell r="O688" t="e">
            <v>#N/A</v>
          </cell>
          <cell r="P688">
            <v>4.3600000000000003</v>
          </cell>
          <cell r="Q688">
            <v>1</v>
          </cell>
          <cell r="R688">
            <v>0.02</v>
          </cell>
          <cell r="S688">
            <v>4.3600000000000003</v>
          </cell>
          <cell r="T688">
            <v>29</v>
          </cell>
          <cell r="U688">
            <v>5</v>
          </cell>
          <cell r="V688">
            <v>7</v>
          </cell>
          <cell r="W688" t="str">
            <v>AZPL1</v>
          </cell>
          <cell r="X688" t="e">
            <v>#REF!</v>
          </cell>
          <cell r="Y688">
            <v>20.3</v>
          </cell>
          <cell r="Z688">
            <v>20.3</v>
          </cell>
          <cell r="AA688">
            <v>0.3</v>
          </cell>
          <cell r="AB688">
            <v>0.3</v>
          </cell>
          <cell r="AC688">
            <v>0</v>
          </cell>
          <cell r="AD688">
            <v>44</v>
          </cell>
          <cell r="AE688">
            <v>10</v>
          </cell>
          <cell r="AF688" t="str">
            <v>ACCESSOIRES</v>
          </cell>
          <cell r="AG688"/>
          <cell r="AI688">
            <v>4.1900000000000004</v>
          </cell>
          <cell r="AL688" t="str">
            <v>ZF.WU003-9746</v>
          </cell>
          <cell r="AM688">
            <v>11.34</v>
          </cell>
          <cell r="AN688">
            <v>0.3</v>
          </cell>
          <cell r="AO688">
            <v>20.3</v>
          </cell>
          <cell r="AS688" t="str">
            <v>PLAQUE D'ARRIMAGE EN ALU AZPL1</v>
          </cell>
        </row>
        <row r="689">
          <cell r="N689" t="str">
            <v>0963 75  401</v>
          </cell>
          <cell r="O689" t="e">
            <v>#N/A</v>
          </cell>
          <cell r="P689">
            <v>35.04</v>
          </cell>
          <cell r="Q689">
            <v>1</v>
          </cell>
          <cell r="R689">
            <v>4.5</v>
          </cell>
          <cell r="S689">
            <v>35.04</v>
          </cell>
          <cell r="T689">
            <v>139</v>
          </cell>
          <cell r="U689">
            <v>5</v>
          </cell>
          <cell r="V689">
            <v>7</v>
          </cell>
          <cell r="W689" t="str">
            <v>LA4</v>
          </cell>
          <cell r="X689" t="e">
            <v>#REF!</v>
          </cell>
          <cell r="Y689">
            <v>97.3</v>
          </cell>
          <cell r="Z689">
            <v>97.3</v>
          </cell>
          <cell r="AA689">
            <v>0.3</v>
          </cell>
          <cell r="AB689">
            <v>0.3</v>
          </cell>
          <cell r="AC689">
            <v>850</v>
          </cell>
          <cell r="AD689">
            <v>556</v>
          </cell>
          <cell r="AE689">
            <v>10</v>
          </cell>
          <cell r="AF689" t="str">
            <v>MEUBLES</v>
          </cell>
          <cell r="AG689"/>
          <cell r="AI689">
            <v>33.69</v>
          </cell>
          <cell r="AL689" t="str">
            <v/>
          </cell>
          <cell r="AM689" t="str">
            <v/>
          </cell>
          <cell r="AN689">
            <v>0.3</v>
          </cell>
          <cell r="AO689">
            <v>97.3</v>
          </cell>
          <cell r="AS689" t="str">
            <v>Plateau 12mm pour LA400L MLA4</v>
          </cell>
        </row>
        <row r="690">
          <cell r="N690" t="str">
            <v>0963 75  402</v>
          </cell>
          <cell r="O690" t="e">
            <v>#N/A</v>
          </cell>
          <cell r="P690">
            <v>43.34</v>
          </cell>
          <cell r="Q690">
            <v>1</v>
          </cell>
          <cell r="R690">
            <v>7.5</v>
          </cell>
          <cell r="S690">
            <v>43.34</v>
          </cell>
          <cell r="T690">
            <v>119</v>
          </cell>
          <cell r="U690">
            <v>5</v>
          </cell>
          <cell r="V690">
            <v>7</v>
          </cell>
          <cell r="W690" t="str">
            <v>LA8</v>
          </cell>
          <cell r="X690" t="e">
            <v>#REF!</v>
          </cell>
          <cell r="Y690">
            <v>83.3</v>
          </cell>
          <cell r="Z690">
            <v>83.3</v>
          </cell>
          <cell r="AA690">
            <v>0.3</v>
          </cell>
          <cell r="AB690">
            <v>0.3</v>
          </cell>
          <cell r="AC690">
            <v>850</v>
          </cell>
          <cell r="AD690">
            <v>834</v>
          </cell>
          <cell r="AE690">
            <v>10</v>
          </cell>
          <cell r="AF690" t="str">
            <v>MEUBLES</v>
          </cell>
          <cell r="AG690"/>
          <cell r="AI690">
            <v>41.67</v>
          </cell>
          <cell r="AL690" t="str">
            <v/>
          </cell>
          <cell r="AM690" t="str">
            <v/>
          </cell>
          <cell r="AN690">
            <v>0.3</v>
          </cell>
          <cell r="AO690">
            <v>83.3</v>
          </cell>
          <cell r="AS690" t="str">
            <v>Plateau 12mm pour LA800L</v>
          </cell>
        </row>
        <row r="691">
          <cell r="N691" t="str">
            <v>0963 541 021</v>
          </cell>
          <cell r="O691" t="str">
            <v>MTKM380</v>
          </cell>
          <cell r="P691">
            <v>37.07</v>
          </cell>
          <cell r="Q691">
            <v>1</v>
          </cell>
          <cell r="R691">
            <v>3.5</v>
          </cell>
          <cell r="S691">
            <v>37.07</v>
          </cell>
          <cell r="T691">
            <v>129</v>
          </cell>
          <cell r="U691">
            <v>5</v>
          </cell>
          <cell r="V691">
            <v>7</v>
          </cell>
          <cell r="W691" t="str">
            <v>MKM380</v>
          </cell>
          <cell r="X691" t="e">
            <v>#REF!</v>
          </cell>
          <cell r="Y691">
            <v>90.3</v>
          </cell>
          <cell r="Z691">
            <v>90.3</v>
          </cell>
          <cell r="AA691">
            <v>0.3</v>
          </cell>
          <cell r="AB691">
            <v>0.3</v>
          </cell>
          <cell r="AC691">
            <v>380</v>
          </cell>
          <cell r="AD691">
            <v>556</v>
          </cell>
          <cell r="AE691">
            <v>57</v>
          </cell>
          <cell r="AF691" t="str">
            <v>MEUBLES</v>
          </cell>
          <cell r="AG691"/>
          <cell r="AI691">
            <v>35.64</v>
          </cell>
          <cell r="AL691" t="str">
            <v/>
          </cell>
          <cell r="AM691" t="str">
            <v/>
          </cell>
          <cell r="AN691">
            <v>0.3</v>
          </cell>
          <cell r="AO691">
            <v>90.3</v>
          </cell>
          <cell r="AS691" t="str">
            <v>PLATEAU A COULISSES UNIV  MTKM380</v>
          </cell>
        </row>
        <row r="692">
          <cell r="N692" t="str">
            <v>0963 543 005</v>
          </cell>
          <cell r="O692" t="str">
            <v>MFB42</v>
          </cell>
          <cell r="P692">
            <v>17.91</v>
          </cell>
          <cell r="Q692">
            <v>1</v>
          </cell>
          <cell r="R692">
            <v>2.2000000000000002</v>
          </cell>
          <cell r="S692">
            <v>17.91</v>
          </cell>
          <cell r="T692">
            <v>79</v>
          </cell>
          <cell r="U692">
            <v>5</v>
          </cell>
          <cell r="V692">
            <v>7</v>
          </cell>
          <cell r="W692" t="str">
            <v>MFB42</v>
          </cell>
          <cell r="X692" t="e">
            <v>#REF!</v>
          </cell>
          <cell r="Y692">
            <v>55.3</v>
          </cell>
          <cell r="Z692">
            <v>55.3</v>
          </cell>
          <cell r="AA692">
            <v>0.3</v>
          </cell>
          <cell r="AB692">
            <v>0.3</v>
          </cell>
          <cell r="AC692">
            <v>382</v>
          </cell>
          <cell r="AD692">
            <v>400</v>
          </cell>
          <cell r="AE692">
            <v>100</v>
          </cell>
          <cell r="AF692" t="str">
            <v>MEUBLES</v>
          </cell>
          <cell r="AG692"/>
          <cell r="AI692">
            <v>17.22</v>
          </cell>
          <cell r="AL692" t="str">
            <v/>
          </cell>
          <cell r="AM692" t="str">
            <v/>
          </cell>
          <cell r="AN692">
            <v>0.3</v>
          </cell>
          <cell r="AO692">
            <v>55.3</v>
          </cell>
          <cell r="AS692" t="str">
            <v>PLATEAU-FIXE-UNIVERSEL-MFB42</v>
          </cell>
        </row>
        <row r="693">
          <cell r="N693" t="str">
            <v>0963 545 519</v>
          </cell>
          <cell r="O693" t="str">
            <v>MLA1400L</v>
          </cell>
          <cell r="P693">
            <v>769.58</v>
          </cell>
          <cell r="Q693">
            <v>1</v>
          </cell>
          <cell r="R693">
            <v>35</v>
          </cell>
          <cell r="S693">
            <v>769.58</v>
          </cell>
          <cell r="T693">
            <v>2639</v>
          </cell>
          <cell r="U693">
            <v>46</v>
          </cell>
          <cell r="V693">
            <v>62</v>
          </cell>
          <cell r="W693" t="str">
            <v>MLA1400L</v>
          </cell>
          <cell r="X693" t="e">
            <v>#REF!</v>
          </cell>
          <cell r="Y693">
            <v>1847.3</v>
          </cell>
          <cell r="Z693">
            <v>1847.3</v>
          </cell>
          <cell r="AA693">
            <v>0.3</v>
          </cell>
          <cell r="AB693">
            <v>0.3</v>
          </cell>
          <cell r="AC693">
            <v>1400</v>
          </cell>
          <cell r="AD693">
            <v>556</v>
          </cell>
          <cell r="AE693">
            <v>120</v>
          </cell>
          <cell r="AF693" t="str">
            <v>MEUBLES</v>
          </cell>
          <cell r="AG693"/>
          <cell r="AI693">
            <v>739.98</v>
          </cell>
          <cell r="AL693" t="str">
            <v/>
          </cell>
          <cell r="AM693" t="str">
            <v/>
          </cell>
          <cell r="AN693">
            <v>0.3</v>
          </cell>
          <cell r="AO693">
            <v>1847.3</v>
          </cell>
          <cell r="AS693" t="str">
            <v>PORTE CHARGE EXTENSIBLE MLA1400L</v>
          </cell>
        </row>
        <row r="694">
          <cell r="N694" t="str">
            <v>0963 545 517</v>
          </cell>
          <cell r="O694" t="str">
            <v>MLA400L</v>
          </cell>
          <cell r="P694">
            <v>408.99</v>
          </cell>
          <cell r="Q694">
            <v>1</v>
          </cell>
          <cell r="R694">
            <v>19.2</v>
          </cell>
          <cell r="S694">
            <v>408.99</v>
          </cell>
          <cell r="T694">
            <v>1469</v>
          </cell>
          <cell r="U694">
            <v>46</v>
          </cell>
          <cell r="V694">
            <v>62</v>
          </cell>
          <cell r="W694" t="str">
            <v>MLA400L</v>
          </cell>
          <cell r="X694" t="e">
            <v>#REF!</v>
          </cell>
          <cell r="Y694">
            <v>1028.3</v>
          </cell>
          <cell r="Z694">
            <v>1028.3</v>
          </cell>
          <cell r="AA694">
            <v>0.3</v>
          </cell>
          <cell r="AB694">
            <v>0.3</v>
          </cell>
          <cell r="AC694">
            <v>840</v>
          </cell>
          <cell r="AD694">
            <v>400</v>
          </cell>
          <cell r="AE694">
            <v>95</v>
          </cell>
          <cell r="AF694" t="str">
            <v>MEUBLES</v>
          </cell>
          <cell r="AG694"/>
          <cell r="AI694">
            <v>393.26</v>
          </cell>
          <cell r="AL694" t="str">
            <v/>
          </cell>
          <cell r="AM694" t="str">
            <v/>
          </cell>
          <cell r="AN694">
            <v>0.3</v>
          </cell>
          <cell r="AO694">
            <v>1028.3</v>
          </cell>
          <cell r="AS694" t="str">
            <v>PORTE CHARGE EXTENSIBLE-MLA400L</v>
          </cell>
        </row>
        <row r="695">
          <cell r="N695" t="str">
            <v>0963 545 518</v>
          </cell>
          <cell r="O695" t="str">
            <v>MLA800L</v>
          </cell>
          <cell r="P695">
            <v>431.26</v>
          </cell>
          <cell r="Q695">
            <v>1</v>
          </cell>
          <cell r="R695">
            <v>23.8</v>
          </cell>
          <cell r="S695">
            <v>431.26</v>
          </cell>
          <cell r="T695">
            <v>1589</v>
          </cell>
          <cell r="U695">
            <v>46</v>
          </cell>
          <cell r="V695">
            <v>62</v>
          </cell>
          <cell r="W695" t="str">
            <v>MLA800L</v>
          </cell>
          <cell r="X695" t="e">
            <v>#REF!</v>
          </cell>
          <cell r="Y695">
            <v>1112.3</v>
          </cell>
          <cell r="Z695">
            <v>1112.3</v>
          </cell>
          <cell r="AA695">
            <v>0.3</v>
          </cell>
          <cell r="AB695">
            <v>0.3</v>
          </cell>
          <cell r="AC695">
            <v>840</v>
          </cell>
          <cell r="AD695">
            <v>800</v>
          </cell>
          <cell r="AE695">
            <v>95</v>
          </cell>
          <cell r="AF695" t="str">
            <v>MEUBLES</v>
          </cell>
          <cell r="AG695"/>
          <cell r="AI695">
            <v>414.67</v>
          </cell>
          <cell r="AL695" t="str">
            <v/>
          </cell>
          <cell r="AM695" t="str">
            <v/>
          </cell>
          <cell r="AN695">
            <v>0.3</v>
          </cell>
          <cell r="AO695">
            <v>1112.3</v>
          </cell>
          <cell r="AS695" t="str">
            <v>PORTE CHARGE EXTENSIBLE-MLA800L</v>
          </cell>
        </row>
        <row r="696">
          <cell r="N696" t="str">
            <v>0963 80  284</v>
          </cell>
          <cell r="O696" t="e">
            <v>#N/A</v>
          </cell>
          <cell r="P696">
            <v>24.34</v>
          </cell>
          <cell r="Q696">
            <v>1</v>
          </cell>
          <cell r="R696">
            <v>0.4</v>
          </cell>
          <cell r="S696">
            <v>24.34</v>
          </cell>
          <cell r="T696">
            <v>99</v>
          </cell>
          <cell r="U696">
            <v>6</v>
          </cell>
          <cell r="V696">
            <v>8</v>
          </cell>
          <cell r="W696" t="str">
            <v>PH73</v>
          </cell>
          <cell r="X696" t="e">
            <v>#REF!</v>
          </cell>
          <cell r="Y696">
            <v>69.3</v>
          </cell>
          <cell r="Z696">
            <v>69.3</v>
          </cell>
          <cell r="AA696">
            <v>0.3</v>
          </cell>
          <cell r="AB696">
            <v>0.3</v>
          </cell>
          <cell r="AC696">
            <v>280</v>
          </cell>
          <cell r="AD696">
            <v>280</v>
          </cell>
          <cell r="AE696">
            <v>510</v>
          </cell>
          <cell r="AF696" t="str">
            <v>ACCESSOIRES</v>
          </cell>
          <cell r="AG696"/>
          <cell r="AI696">
            <v>23.4</v>
          </cell>
          <cell r="AL696" t="str">
            <v>ZF.WU003-9771</v>
          </cell>
          <cell r="AM696">
            <v>57.33</v>
          </cell>
          <cell r="AN696">
            <v>0.3</v>
          </cell>
          <cell r="AO696">
            <v>69.3</v>
          </cell>
          <cell r="AS696" t="str">
            <v>PORTE CONE DE SIGNALISATION PH73</v>
          </cell>
        </row>
        <row r="697">
          <cell r="N697" t="str">
            <v>0963 80  919</v>
          </cell>
          <cell r="O697" t="e">
            <v>#N/A</v>
          </cell>
          <cell r="P697">
            <v>4.57</v>
          </cell>
          <cell r="Q697">
            <v>1</v>
          </cell>
          <cell r="R697">
            <v>0.01</v>
          </cell>
          <cell r="S697">
            <v>4.57</v>
          </cell>
          <cell r="T697">
            <v>19</v>
          </cell>
          <cell r="U697">
            <v>35</v>
          </cell>
          <cell r="V697">
            <v>47</v>
          </cell>
          <cell r="W697" t="str">
            <v>STD2</v>
          </cell>
          <cell r="X697" t="e">
            <v>#REF!</v>
          </cell>
          <cell r="Y697">
            <v>13.3</v>
          </cell>
          <cell r="Z697">
            <v>13.3</v>
          </cell>
          <cell r="AA697">
            <v>0.3</v>
          </cell>
          <cell r="AB697">
            <v>0.3</v>
          </cell>
          <cell r="AC697">
            <v>0</v>
          </cell>
          <cell r="AD697">
            <v>0</v>
          </cell>
          <cell r="AE697">
            <v>0</v>
          </cell>
          <cell r="AF697" t="str">
            <v>ACCESSOIRES</v>
          </cell>
          <cell r="AG697"/>
          <cell r="AI697">
            <v>4.3899999999999997</v>
          </cell>
          <cell r="AL697" t="str">
            <v>ZF.WU003-9834</v>
          </cell>
          <cell r="AM697">
            <v>10.5</v>
          </cell>
          <cell r="AN697">
            <v>0.3</v>
          </cell>
          <cell r="AO697">
            <v>13.3</v>
          </cell>
          <cell r="AS697" t="str">
            <v>PRISE COURANT FIXE STD2</v>
          </cell>
        </row>
        <row r="698">
          <cell r="N698" t="str">
            <v>0963 80  916</v>
          </cell>
          <cell r="O698" t="e">
            <v>#N/A</v>
          </cell>
          <cell r="P698">
            <v>3.6</v>
          </cell>
          <cell r="Q698">
            <v>1</v>
          </cell>
          <cell r="R698">
            <v>0.01</v>
          </cell>
          <cell r="S698">
            <v>3.6</v>
          </cell>
          <cell r="T698">
            <v>19</v>
          </cell>
          <cell r="U698">
            <v>35</v>
          </cell>
          <cell r="V698">
            <v>47</v>
          </cell>
          <cell r="W698" t="str">
            <v>STD1</v>
          </cell>
          <cell r="X698" t="e">
            <v>#REF!</v>
          </cell>
          <cell r="Y698">
            <v>13.3</v>
          </cell>
          <cell r="Z698">
            <v>13.3</v>
          </cell>
          <cell r="AA698">
            <v>0.3</v>
          </cell>
          <cell r="AB698">
            <v>0.3</v>
          </cell>
          <cell r="AC698">
            <v>0</v>
          </cell>
          <cell r="AD698">
            <v>0</v>
          </cell>
          <cell r="AE698">
            <v>0</v>
          </cell>
          <cell r="AF698" t="str">
            <v>ACCESSOIRES</v>
          </cell>
          <cell r="AG698"/>
          <cell r="AI698">
            <v>3.46</v>
          </cell>
          <cell r="AL698" t="str">
            <v>ZF.WU003-9831</v>
          </cell>
          <cell r="AM698">
            <v>10.5</v>
          </cell>
          <cell r="AN698">
            <v>0.3</v>
          </cell>
          <cell r="AO698">
            <v>13.3</v>
          </cell>
          <cell r="AS698" t="str">
            <v>PRISE DE COURANT STD1</v>
          </cell>
        </row>
        <row r="699">
          <cell r="N699" t="str">
            <v>0963 80  992</v>
          </cell>
          <cell r="O699" t="e">
            <v>#N/A</v>
          </cell>
          <cell r="P699">
            <v>6.67</v>
          </cell>
          <cell r="Q699">
            <v>1</v>
          </cell>
          <cell r="R699">
            <v>0.02</v>
          </cell>
          <cell r="S699">
            <v>6.67</v>
          </cell>
          <cell r="T699">
            <v>29</v>
          </cell>
          <cell r="U699">
            <v>35</v>
          </cell>
          <cell r="V699">
            <v>47</v>
          </cell>
          <cell r="W699" t="str">
            <v>LEDAK13</v>
          </cell>
          <cell r="X699" t="e">
            <v>#REF!</v>
          </cell>
          <cell r="Y699">
            <v>20.3</v>
          </cell>
          <cell r="Z699">
            <v>20.3</v>
          </cell>
          <cell r="AA699">
            <v>0.3</v>
          </cell>
          <cell r="AB699">
            <v>0.3</v>
          </cell>
          <cell r="AC699">
            <v>40</v>
          </cell>
          <cell r="AD699">
            <v>40</v>
          </cell>
          <cell r="AE699">
            <v>100</v>
          </cell>
          <cell r="AF699" t="str">
            <v>ACCESSOIRES</v>
          </cell>
          <cell r="AG699"/>
          <cell r="AI699">
            <v>6.41</v>
          </cell>
          <cell r="AL699" t="str">
            <v>ZF.WU003-9859</v>
          </cell>
          <cell r="AM699">
            <v>16.38</v>
          </cell>
          <cell r="AN699">
            <v>0.3</v>
          </cell>
          <cell r="AO699">
            <v>20.3</v>
          </cell>
          <cell r="AS699" t="str">
            <v>PRISE LED ALLUME CIGARE LEDAK13</v>
          </cell>
        </row>
        <row r="700">
          <cell r="N700" t="str">
            <v>0963 80  243</v>
          </cell>
          <cell r="O700" t="e">
            <v>#N/A</v>
          </cell>
          <cell r="P700">
            <v>0.95</v>
          </cell>
          <cell r="Q700">
            <v>1</v>
          </cell>
          <cell r="R700">
            <v>0.1</v>
          </cell>
          <cell r="S700">
            <v>0.95</v>
          </cell>
          <cell r="T700">
            <v>19</v>
          </cell>
          <cell r="U700">
            <v>0</v>
          </cell>
          <cell r="V700">
            <v>0</v>
          </cell>
          <cell r="W700" t="str">
            <v>SH35</v>
          </cell>
          <cell r="X700" t="e">
            <v>#REF!</v>
          </cell>
          <cell r="Y700">
            <v>13.3</v>
          </cell>
          <cell r="Z700">
            <v>13.3</v>
          </cell>
          <cell r="AA700">
            <v>0.3</v>
          </cell>
          <cell r="AB700">
            <v>0.3</v>
          </cell>
          <cell r="AC700">
            <v>9</v>
          </cell>
          <cell r="AD700">
            <v>35</v>
          </cell>
          <cell r="AE700">
            <v>2000</v>
          </cell>
          <cell r="AF700" t="str">
            <v>BARRES</v>
          </cell>
          <cell r="AG700"/>
          <cell r="AI700">
            <v>0.91</v>
          </cell>
          <cell r="AL700" t="str">
            <v>ZF.WU003-9761</v>
          </cell>
          <cell r="AM700">
            <v>3.2</v>
          </cell>
          <cell r="AN700">
            <v>0.3</v>
          </cell>
          <cell r="AO700">
            <v>13.3</v>
          </cell>
          <cell r="AS700" t="str">
            <v>PROTECTION-MOUSSE POUR BARRE-SH35</v>
          </cell>
        </row>
        <row r="701">
          <cell r="N701" t="str">
            <v>0963 80  245</v>
          </cell>
          <cell r="O701" t="e">
            <v>#N/A</v>
          </cell>
          <cell r="P701">
            <v>11.48</v>
          </cell>
          <cell r="Q701">
            <v>1</v>
          </cell>
          <cell r="R701">
            <v>0.8</v>
          </cell>
          <cell r="S701">
            <v>11.48</v>
          </cell>
          <cell r="T701">
            <v>44</v>
          </cell>
          <cell r="U701">
            <v>15</v>
          </cell>
          <cell r="V701">
            <v>20</v>
          </cell>
          <cell r="W701" t="str">
            <v>ZSA995</v>
          </cell>
          <cell r="X701" t="e">
            <v>#REF!</v>
          </cell>
          <cell r="Y701">
            <v>30.8</v>
          </cell>
          <cell r="Z701">
            <v>30.8</v>
          </cell>
          <cell r="AA701">
            <v>0.3</v>
          </cell>
          <cell r="AB701">
            <v>0.3</v>
          </cell>
          <cell r="AC701" t="str">
            <v>65.5</v>
          </cell>
          <cell r="AD701">
            <v>995</v>
          </cell>
          <cell r="AE701">
            <v>11</v>
          </cell>
          <cell r="AF701" t="str">
            <v>ACCESSOIRES</v>
          </cell>
          <cell r="AG701"/>
          <cell r="AI701">
            <v>11.04</v>
          </cell>
          <cell r="AL701">
            <v>0</v>
          </cell>
          <cell r="AM701">
            <v>26.6</v>
          </cell>
          <cell r="AN701">
            <v>0.3</v>
          </cell>
          <cell r="AO701">
            <v>30.8</v>
          </cell>
          <cell r="AS701" t="str">
            <v>Rail Alu 995 mm ZSA 995</v>
          </cell>
        </row>
        <row r="702">
          <cell r="N702" t="str">
            <v>0963 80  250</v>
          </cell>
          <cell r="O702" t="e">
            <v>#N/A</v>
          </cell>
          <cell r="P702">
            <v>9.9</v>
          </cell>
          <cell r="Q702">
            <v>1</v>
          </cell>
          <cell r="R702">
            <v>0.8</v>
          </cell>
          <cell r="S702">
            <v>9.9</v>
          </cell>
          <cell r="T702">
            <v>39</v>
          </cell>
          <cell r="U702">
            <v>15</v>
          </cell>
          <cell r="V702">
            <v>20</v>
          </cell>
          <cell r="W702" t="str">
            <v>ZSC995</v>
          </cell>
          <cell r="X702" t="e">
            <v>#REF!</v>
          </cell>
          <cell r="Y702">
            <v>27.3</v>
          </cell>
          <cell r="Z702">
            <v>27.3</v>
          </cell>
          <cell r="AA702">
            <v>0.3</v>
          </cell>
          <cell r="AB702">
            <v>0.3</v>
          </cell>
          <cell r="AC702">
            <v>50</v>
          </cell>
          <cell r="AD702">
            <v>995</v>
          </cell>
          <cell r="AE702">
            <v>11</v>
          </cell>
          <cell r="AF702" t="str">
            <v>ACCESSOIRES</v>
          </cell>
          <cell r="AG702"/>
          <cell r="AI702">
            <v>9.52</v>
          </cell>
          <cell r="AL702">
            <v>0</v>
          </cell>
          <cell r="AM702">
            <v>23.1</v>
          </cell>
          <cell r="AN702">
            <v>0.3</v>
          </cell>
          <cell r="AO702">
            <v>27.3</v>
          </cell>
          <cell r="AS702" t="str">
            <v>RAIL ALU ARRONDI POUR SOL 995mm</v>
          </cell>
        </row>
        <row r="703">
          <cell r="N703" t="str">
            <v>0963 80  276</v>
          </cell>
          <cell r="O703" t="e">
            <v>#N/A</v>
          </cell>
          <cell r="P703">
            <v>6.24</v>
          </cell>
          <cell r="Q703">
            <v>1</v>
          </cell>
          <cell r="R703">
            <v>0.1</v>
          </cell>
          <cell r="S703">
            <v>6.24</v>
          </cell>
          <cell r="T703">
            <v>34</v>
          </cell>
          <cell r="U703">
            <v>10</v>
          </cell>
          <cell r="V703">
            <v>14</v>
          </cell>
          <cell r="W703" t="str">
            <v>TFL50</v>
          </cell>
          <cell r="X703" t="e">
            <v>#REF!</v>
          </cell>
          <cell r="Y703">
            <v>23.8</v>
          </cell>
          <cell r="Z703">
            <v>23.8</v>
          </cell>
          <cell r="AA703">
            <v>0.3</v>
          </cell>
          <cell r="AB703">
            <v>0.3</v>
          </cell>
          <cell r="AC703">
            <v>0</v>
          </cell>
          <cell r="AD703">
            <v>500</v>
          </cell>
          <cell r="AE703">
            <v>0</v>
          </cell>
          <cell r="AF703" t="str">
            <v>ACCESSOIRES</v>
          </cell>
          <cell r="AG703"/>
          <cell r="AI703">
            <v>6</v>
          </cell>
          <cell r="AL703" t="str">
            <v>ZF.WU003-3982</v>
          </cell>
          <cell r="AM703">
            <v>17.64</v>
          </cell>
          <cell r="AN703">
            <v>0.3</v>
          </cell>
          <cell r="AO703">
            <v>23.8</v>
          </cell>
          <cell r="AS703" t="str">
            <v>RAIL ALU PR PINCE PORTE OUTIL TFL50</v>
          </cell>
        </row>
        <row r="704">
          <cell r="N704" t="str">
            <v>0963 80  275</v>
          </cell>
          <cell r="O704" t="e">
            <v>#N/A</v>
          </cell>
          <cell r="P704">
            <v>8.93</v>
          </cell>
          <cell r="Q704">
            <v>1</v>
          </cell>
          <cell r="R704">
            <v>0.2</v>
          </cell>
          <cell r="S704">
            <v>8.93</v>
          </cell>
          <cell r="T704">
            <v>48</v>
          </cell>
          <cell r="U704">
            <v>10</v>
          </cell>
          <cell r="V704">
            <v>14</v>
          </cell>
          <cell r="W704" t="str">
            <v>TFL90</v>
          </cell>
          <cell r="X704" t="e">
            <v>#REF!</v>
          </cell>
          <cell r="Y704">
            <v>33.6</v>
          </cell>
          <cell r="Z704">
            <v>33.6</v>
          </cell>
          <cell r="AA704">
            <v>0.3</v>
          </cell>
          <cell r="AB704">
            <v>0.3</v>
          </cell>
          <cell r="AC704">
            <v>0</v>
          </cell>
          <cell r="AD704">
            <v>900</v>
          </cell>
          <cell r="AE704">
            <v>0</v>
          </cell>
          <cell r="AF704" t="str">
            <v>ACCESSOIRES</v>
          </cell>
          <cell r="AG704"/>
          <cell r="AI704">
            <v>8.59</v>
          </cell>
          <cell r="AL704" t="str">
            <v>ZF.WU003-9769</v>
          </cell>
          <cell r="AM704">
            <v>25.2</v>
          </cell>
          <cell r="AN704">
            <v>0.3</v>
          </cell>
          <cell r="AO704">
            <v>33.6</v>
          </cell>
          <cell r="AS704" t="str">
            <v>RAIL ALU PR PINCE PORTE OUTIL TFL90</v>
          </cell>
        </row>
        <row r="705">
          <cell r="N705" t="str">
            <v>0963 80  246</v>
          </cell>
          <cell r="O705" t="e">
            <v>#N/A</v>
          </cell>
          <cell r="P705">
            <v>17.22</v>
          </cell>
          <cell r="Q705">
            <v>1</v>
          </cell>
          <cell r="R705">
            <v>1.2</v>
          </cell>
          <cell r="S705">
            <v>17.22</v>
          </cell>
          <cell r="T705">
            <v>68</v>
          </cell>
          <cell r="U705">
            <v>15</v>
          </cell>
          <cell r="V705">
            <v>20</v>
          </cell>
          <cell r="W705" t="str">
            <v>ZSA1500</v>
          </cell>
          <cell r="X705" t="e">
            <v>#REF!</v>
          </cell>
          <cell r="Y705">
            <v>47.6</v>
          </cell>
          <cell r="Z705">
            <v>47.6</v>
          </cell>
          <cell r="AA705">
            <v>0.3</v>
          </cell>
          <cell r="AB705">
            <v>0.3</v>
          </cell>
          <cell r="AC705" t="str">
            <v>65.5</v>
          </cell>
          <cell r="AD705">
            <v>1500</v>
          </cell>
          <cell r="AE705">
            <v>11</v>
          </cell>
          <cell r="AF705" t="str">
            <v>ACCESSOIRES</v>
          </cell>
          <cell r="AG705"/>
          <cell r="AI705">
            <v>16.559999999999999</v>
          </cell>
          <cell r="AL705">
            <v>0</v>
          </cell>
          <cell r="AM705">
            <v>40.6</v>
          </cell>
          <cell r="AN705">
            <v>0.3</v>
          </cell>
          <cell r="AO705">
            <v>47.6</v>
          </cell>
          <cell r="AS705" t="str">
            <v>RAIL ALU ZSA1500</v>
          </cell>
        </row>
        <row r="706">
          <cell r="N706" t="str">
            <v>0963 80  247</v>
          </cell>
          <cell r="O706" t="e">
            <v>#N/A</v>
          </cell>
          <cell r="P706">
            <v>22.95</v>
          </cell>
          <cell r="Q706">
            <v>1</v>
          </cell>
          <cell r="R706">
            <v>1.6</v>
          </cell>
          <cell r="S706">
            <v>22.95</v>
          </cell>
          <cell r="T706">
            <v>88</v>
          </cell>
          <cell r="U706">
            <v>15</v>
          </cell>
          <cell r="V706">
            <v>20</v>
          </cell>
          <cell r="W706" t="str">
            <v>ZSA2000</v>
          </cell>
          <cell r="X706" t="e">
            <v>#REF!</v>
          </cell>
          <cell r="Y706">
            <v>61.6</v>
          </cell>
          <cell r="Z706">
            <v>61.6</v>
          </cell>
          <cell r="AA706">
            <v>0.3</v>
          </cell>
          <cell r="AB706">
            <v>0.3</v>
          </cell>
          <cell r="AC706" t="str">
            <v>65.5</v>
          </cell>
          <cell r="AD706">
            <v>2000</v>
          </cell>
          <cell r="AE706">
            <v>11</v>
          </cell>
          <cell r="AF706" t="str">
            <v>ACCESSOIRES</v>
          </cell>
          <cell r="AG706"/>
          <cell r="AI706">
            <v>22.07</v>
          </cell>
          <cell r="AL706">
            <v>0</v>
          </cell>
          <cell r="AM706">
            <v>53.2</v>
          </cell>
          <cell r="AN706">
            <v>0.3</v>
          </cell>
          <cell r="AO706">
            <v>61.6</v>
          </cell>
          <cell r="AS706" t="str">
            <v>rail alu ZSA2000</v>
          </cell>
        </row>
        <row r="707">
          <cell r="N707" t="str">
            <v>0963 80  266</v>
          </cell>
          <cell r="O707" t="e">
            <v>#N/A</v>
          </cell>
          <cell r="P707">
            <v>13.29</v>
          </cell>
          <cell r="Q707">
            <v>1</v>
          </cell>
          <cell r="R707">
            <v>0.8</v>
          </cell>
          <cell r="S707">
            <v>13.29</v>
          </cell>
          <cell r="T707">
            <v>58</v>
          </cell>
          <cell r="U707">
            <v>15</v>
          </cell>
          <cell r="V707">
            <v>20</v>
          </cell>
          <cell r="W707" t="str">
            <v>ZSB1500</v>
          </cell>
          <cell r="X707" t="e">
            <v>#REF!</v>
          </cell>
          <cell r="Y707">
            <v>40.6</v>
          </cell>
          <cell r="Z707">
            <v>40.6</v>
          </cell>
          <cell r="AA707">
            <v>0.3</v>
          </cell>
          <cell r="AB707">
            <v>0.3</v>
          </cell>
          <cell r="AC707">
            <v>34</v>
          </cell>
          <cell r="AD707">
            <v>1500</v>
          </cell>
          <cell r="AE707">
            <v>9</v>
          </cell>
          <cell r="AF707" t="str">
            <v>ACCESSOIRES</v>
          </cell>
          <cell r="AG707"/>
          <cell r="AI707">
            <v>12.78</v>
          </cell>
          <cell r="AL707">
            <v>0</v>
          </cell>
          <cell r="AM707">
            <v>35</v>
          </cell>
          <cell r="AN707">
            <v>0.3</v>
          </cell>
          <cell r="AO707">
            <v>40.6</v>
          </cell>
          <cell r="AS707" t="str">
            <v>RAIL ALU ZSB1500</v>
          </cell>
        </row>
        <row r="708">
          <cell r="N708" t="str">
            <v>0963 80  267</v>
          </cell>
          <cell r="O708" t="e">
            <v>#N/A</v>
          </cell>
          <cell r="P708">
            <v>17.72</v>
          </cell>
          <cell r="Q708">
            <v>1</v>
          </cell>
          <cell r="R708">
            <v>1</v>
          </cell>
          <cell r="S708">
            <v>17.72</v>
          </cell>
          <cell r="T708">
            <v>80</v>
          </cell>
          <cell r="U708">
            <v>15</v>
          </cell>
          <cell r="V708">
            <v>20</v>
          </cell>
          <cell r="W708" t="str">
            <v>ZSB2000</v>
          </cell>
          <cell r="X708" t="e">
            <v>#REF!</v>
          </cell>
          <cell r="Y708">
            <v>56</v>
          </cell>
          <cell r="Z708">
            <v>56</v>
          </cell>
          <cell r="AA708">
            <v>0.3</v>
          </cell>
          <cell r="AB708">
            <v>0.3</v>
          </cell>
          <cell r="AC708">
            <v>34</v>
          </cell>
          <cell r="AD708">
            <v>2000</v>
          </cell>
          <cell r="AE708">
            <v>9</v>
          </cell>
          <cell r="AF708" t="str">
            <v>ACCESSOIRES</v>
          </cell>
          <cell r="AG708"/>
          <cell r="AI708">
            <v>17.04</v>
          </cell>
          <cell r="AL708">
            <v>0</v>
          </cell>
          <cell r="AM708">
            <v>48.3</v>
          </cell>
          <cell r="AN708">
            <v>0.3</v>
          </cell>
          <cell r="AO708">
            <v>56</v>
          </cell>
          <cell r="AS708" t="str">
            <v>Rail alu ZSB2000</v>
          </cell>
        </row>
        <row r="709">
          <cell r="N709" t="str">
            <v>0963 80  265</v>
          </cell>
          <cell r="O709" t="e">
            <v>#N/A</v>
          </cell>
          <cell r="P709">
            <v>7.79</v>
          </cell>
          <cell r="Q709">
            <v>1</v>
          </cell>
          <cell r="R709">
            <v>0.6</v>
          </cell>
          <cell r="S709">
            <v>7.79</v>
          </cell>
          <cell r="T709">
            <v>47</v>
          </cell>
          <cell r="U709">
            <v>15</v>
          </cell>
          <cell r="V709">
            <v>20</v>
          </cell>
          <cell r="W709" t="str">
            <v>ZSB995</v>
          </cell>
          <cell r="X709" t="e">
            <v>#REF!</v>
          </cell>
          <cell r="Y709">
            <v>32.9</v>
          </cell>
          <cell r="Z709">
            <v>32.9</v>
          </cell>
          <cell r="AA709">
            <v>0.3</v>
          </cell>
          <cell r="AB709">
            <v>0.3</v>
          </cell>
          <cell r="AC709">
            <v>34</v>
          </cell>
          <cell r="AD709">
            <v>995</v>
          </cell>
          <cell r="AE709">
            <v>9</v>
          </cell>
          <cell r="AF709" t="str">
            <v>ACCESSOIRES</v>
          </cell>
          <cell r="AG709"/>
          <cell r="AI709">
            <v>7.49</v>
          </cell>
          <cell r="AL709">
            <v>0</v>
          </cell>
          <cell r="AM709">
            <v>27.3</v>
          </cell>
          <cell r="AN709">
            <v>0.3</v>
          </cell>
          <cell r="AO709">
            <v>32.9</v>
          </cell>
          <cell r="AS709" t="str">
            <v>RAIL ALU ZSB995</v>
          </cell>
        </row>
        <row r="710">
          <cell r="N710" t="str">
            <v>0963 80  251</v>
          </cell>
          <cell r="O710" t="e">
            <v>#N/A</v>
          </cell>
          <cell r="P710">
            <v>14.85</v>
          </cell>
          <cell r="Q710">
            <v>1</v>
          </cell>
          <cell r="R710">
            <v>1.2</v>
          </cell>
          <cell r="S710">
            <v>14.85</v>
          </cell>
          <cell r="T710">
            <v>57</v>
          </cell>
          <cell r="U710">
            <v>15</v>
          </cell>
          <cell r="V710">
            <v>20</v>
          </cell>
          <cell r="W710" t="str">
            <v>ZSC1495</v>
          </cell>
          <cell r="X710" t="e">
            <v>#REF!</v>
          </cell>
          <cell r="Y710">
            <v>39.9</v>
          </cell>
          <cell r="Z710">
            <v>39.9</v>
          </cell>
          <cell r="AA710">
            <v>0.3</v>
          </cell>
          <cell r="AB710">
            <v>0.3</v>
          </cell>
          <cell r="AC710">
            <v>50</v>
          </cell>
          <cell r="AD710">
            <v>1495</v>
          </cell>
          <cell r="AE710">
            <v>11</v>
          </cell>
          <cell r="AF710" t="str">
            <v>ACCESSOIRES</v>
          </cell>
          <cell r="AG710"/>
          <cell r="AI710">
            <v>14.28</v>
          </cell>
          <cell r="AL710">
            <v>0</v>
          </cell>
          <cell r="AM710">
            <v>34.299999999999997</v>
          </cell>
          <cell r="AN710">
            <v>0.3</v>
          </cell>
          <cell r="AO710">
            <v>39.9</v>
          </cell>
          <cell r="AS710" t="str">
            <v>Rail alu ZSC1495</v>
          </cell>
        </row>
        <row r="711">
          <cell r="N711" t="str">
            <v>0963 80  252</v>
          </cell>
          <cell r="O711" t="e">
            <v>#N/A</v>
          </cell>
          <cell r="P711">
            <v>19.8</v>
          </cell>
          <cell r="Q711">
            <v>1</v>
          </cell>
          <cell r="R711">
            <v>1.6</v>
          </cell>
          <cell r="S711">
            <v>19.8</v>
          </cell>
          <cell r="T711">
            <v>77</v>
          </cell>
          <cell r="U711">
            <v>15</v>
          </cell>
          <cell r="V711">
            <v>20</v>
          </cell>
          <cell r="W711" t="str">
            <v>ZSC2000</v>
          </cell>
          <cell r="X711" t="e">
            <v>#REF!</v>
          </cell>
          <cell r="Y711">
            <v>53.9</v>
          </cell>
          <cell r="Z711">
            <v>53.9</v>
          </cell>
          <cell r="AA711">
            <v>0.3</v>
          </cell>
          <cell r="AB711">
            <v>0.3</v>
          </cell>
          <cell r="AC711">
            <v>50</v>
          </cell>
          <cell r="AD711">
            <v>2000</v>
          </cell>
          <cell r="AE711">
            <v>11</v>
          </cell>
          <cell r="AF711" t="str">
            <v>ACCESSOIRES</v>
          </cell>
          <cell r="AG711"/>
          <cell r="AI711">
            <v>19.04</v>
          </cell>
          <cell r="AL711">
            <v>0</v>
          </cell>
          <cell r="AM711">
            <v>46.2</v>
          </cell>
          <cell r="AN711">
            <v>0.3</v>
          </cell>
          <cell r="AO711">
            <v>53.9</v>
          </cell>
          <cell r="AS711" t="str">
            <v>Rail alu ZSC2000</v>
          </cell>
        </row>
        <row r="712">
          <cell r="N712" t="str">
            <v>0963 80  256</v>
          </cell>
          <cell r="O712" t="e">
            <v>#N/A</v>
          </cell>
          <cell r="P712">
            <v>20.350000000000001</v>
          </cell>
          <cell r="Q712">
            <v>1</v>
          </cell>
          <cell r="R712">
            <v>2.1</v>
          </cell>
          <cell r="S712">
            <v>20.350000000000001</v>
          </cell>
          <cell r="T712">
            <v>98</v>
          </cell>
          <cell r="U712">
            <v>15</v>
          </cell>
          <cell r="V712">
            <v>20</v>
          </cell>
          <cell r="W712" t="str">
            <v>ZSS1495</v>
          </cell>
          <cell r="X712" t="e">
            <v>#REF!</v>
          </cell>
          <cell r="Y712">
            <v>68.599999999999994</v>
          </cell>
          <cell r="Z712">
            <v>68.599999999999994</v>
          </cell>
          <cell r="AA712">
            <v>0.3</v>
          </cell>
          <cell r="AB712">
            <v>0.3</v>
          </cell>
          <cell r="AC712">
            <v>43</v>
          </cell>
          <cell r="AD712">
            <v>1495</v>
          </cell>
          <cell r="AE712">
            <v>25</v>
          </cell>
          <cell r="AF712" t="str">
            <v>ACCESSOIRES</v>
          </cell>
          <cell r="AG712"/>
          <cell r="AI712">
            <v>19.57</v>
          </cell>
          <cell r="AL712">
            <v>0</v>
          </cell>
          <cell r="AM712">
            <v>58.8</v>
          </cell>
          <cell r="AN712">
            <v>0.3</v>
          </cell>
          <cell r="AO712">
            <v>68.599999999999994</v>
          </cell>
          <cell r="AS712" t="str">
            <v>RAIL ALU ZSS1495</v>
          </cell>
        </row>
        <row r="713">
          <cell r="N713" t="str">
            <v>0963 80  257</v>
          </cell>
          <cell r="O713" t="e">
            <v>#N/A</v>
          </cell>
          <cell r="P713">
            <v>28.88</v>
          </cell>
          <cell r="Q713">
            <v>1</v>
          </cell>
          <cell r="R713">
            <v>2.8</v>
          </cell>
          <cell r="S713">
            <v>28.88</v>
          </cell>
          <cell r="T713">
            <v>136</v>
          </cell>
          <cell r="U713">
            <v>15</v>
          </cell>
          <cell r="V713">
            <v>20</v>
          </cell>
          <cell r="W713" t="str">
            <v>ZSS2000</v>
          </cell>
          <cell r="X713" t="e">
            <v>#REF!</v>
          </cell>
          <cell r="Y713">
            <v>95.2</v>
          </cell>
          <cell r="Z713">
            <v>95.2</v>
          </cell>
          <cell r="AA713">
            <v>0.3</v>
          </cell>
          <cell r="AB713">
            <v>0.3</v>
          </cell>
          <cell r="AC713">
            <v>43</v>
          </cell>
          <cell r="AD713">
            <v>2000</v>
          </cell>
          <cell r="AE713">
            <v>25</v>
          </cell>
          <cell r="AF713" t="str">
            <v>ACCESSOIRES</v>
          </cell>
          <cell r="AG713"/>
          <cell r="AI713">
            <v>27.77</v>
          </cell>
          <cell r="AL713">
            <v>0</v>
          </cell>
          <cell r="AM713">
            <v>81.900000000000006</v>
          </cell>
          <cell r="AN713">
            <v>0.3</v>
          </cell>
          <cell r="AO713">
            <v>95.2</v>
          </cell>
          <cell r="AS713" t="str">
            <v>RAIL ALU ZSS2000</v>
          </cell>
        </row>
        <row r="714">
          <cell r="N714" t="str">
            <v>0963 80  255</v>
          </cell>
          <cell r="O714" t="e">
            <v>#N/A</v>
          </cell>
          <cell r="P714">
            <v>15.83</v>
          </cell>
          <cell r="Q714">
            <v>1</v>
          </cell>
          <cell r="R714">
            <v>1.4</v>
          </cell>
          <cell r="S714">
            <v>15.83</v>
          </cell>
          <cell r="T714">
            <v>77</v>
          </cell>
          <cell r="U714">
            <v>15</v>
          </cell>
          <cell r="V714">
            <v>20</v>
          </cell>
          <cell r="W714" t="str">
            <v>ZSS997</v>
          </cell>
          <cell r="X714" t="e">
            <v>#REF!</v>
          </cell>
          <cell r="Y714">
            <v>53.9</v>
          </cell>
          <cell r="Z714">
            <v>53.9</v>
          </cell>
          <cell r="AA714">
            <v>0.3</v>
          </cell>
          <cell r="AB714">
            <v>0.3</v>
          </cell>
          <cell r="AC714">
            <v>43</v>
          </cell>
          <cell r="AD714">
            <v>997</v>
          </cell>
          <cell r="AE714">
            <v>25</v>
          </cell>
          <cell r="AF714" t="str">
            <v>ACCESSOIRES</v>
          </cell>
          <cell r="AG714"/>
          <cell r="AI714">
            <v>15.22</v>
          </cell>
          <cell r="AL714">
            <v>0</v>
          </cell>
          <cell r="AM714">
            <v>46.2</v>
          </cell>
          <cell r="AN714">
            <v>0.3</v>
          </cell>
          <cell r="AO714">
            <v>53.9</v>
          </cell>
          <cell r="AS714" t="str">
            <v>RAIL ALU ZSS997</v>
          </cell>
        </row>
        <row r="715">
          <cell r="N715" t="str">
            <v>0963 80  294</v>
          </cell>
          <cell r="O715" t="e">
            <v>#N/A</v>
          </cell>
          <cell r="P715">
            <v>8.33</v>
          </cell>
          <cell r="Q715">
            <v>1</v>
          </cell>
          <cell r="R715">
            <v>0.69</v>
          </cell>
          <cell r="S715">
            <v>8.33</v>
          </cell>
          <cell r="T715">
            <v>40</v>
          </cell>
          <cell r="U715">
            <v>15</v>
          </cell>
          <cell r="V715">
            <v>20</v>
          </cell>
          <cell r="W715" t="str">
            <v>ZSF1000</v>
          </cell>
          <cell r="X715" t="e">
            <v>#REF!</v>
          </cell>
          <cell r="Y715">
            <v>28</v>
          </cell>
          <cell r="Z715">
            <v>28</v>
          </cell>
          <cell r="AA715">
            <v>0.3</v>
          </cell>
          <cell r="AB715">
            <v>0.3</v>
          </cell>
          <cell r="AC715">
            <v>44</v>
          </cell>
          <cell r="AD715">
            <v>1000</v>
          </cell>
          <cell r="AE715">
            <v>11</v>
          </cell>
          <cell r="AF715" t="str">
            <v>ACCESSOIRES</v>
          </cell>
          <cell r="AG715"/>
          <cell r="AI715">
            <v>8.01</v>
          </cell>
          <cell r="AL715">
            <v>0</v>
          </cell>
          <cell r="AM715">
            <v>23.8</v>
          </cell>
          <cell r="AN715">
            <v>0.3</v>
          </cell>
          <cell r="AO715">
            <v>28</v>
          </cell>
          <cell r="AS715" t="str">
            <v>RAIL D'ARRIMAGE ALU ZSF1000</v>
          </cell>
        </row>
        <row r="716">
          <cell r="N716" t="str">
            <v>0963 80  295</v>
          </cell>
          <cell r="O716" t="e">
            <v>#N/A</v>
          </cell>
          <cell r="P716">
            <v>12.2</v>
          </cell>
          <cell r="Q716">
            <v>1</v>
          </cell>
          <cell r="R716">
            <v>1.04</v>
          </cell>
          <cell r="S716">
            <v>12.2</v>
          </cell>
          <cell r="T716">
            <v>57</v>
          </cell>
          <cell r="U716">
            <v>15</v>
          </cell>
          <cell r="V716">
            <v>20</v>
          </cell>
          <cell r="W716" t="str">
            <v>ZSF1500</v>
          </cell>
          <cell r="X716" t="e">
            <v>#REF!</v>
          </cell>
          <cell r="Y716">
            <v>39.9</v>
          </cell>
          <cell r="Z716">
            <v>39.9</v>
          </cell>
          <cell r="AA716">
            <v>0.3</v>
          </cell>
          <cell r="AB716">
            <v>0.3</v>
          </cell>
          <cell r="AC716">
            <v>44</v>
          </cell>
          <cell r="AD716">
            <v>1500</v>
          </cell>
          <cell r="AE716">
            <v>11</v>
          </cell>
          <cell r="AF716" t="str">
            <v>ACCESSOIRES</v>
          </cell>
          <cell r="AG716"/>
          <cell r="AI716">
            <v>11.73</v>
          </cell>
          <cell r="AL716">
            <v>0</v>
          </cell>
          <cell r="AM716">
            <v>34.299999999999997</v>
          </cell>
          <cell r="AN716">
            <v>0.3</v>
          </cell>
          <cell r="AO716">
            <v>39.9</v>
          </cell>
          <cell r="AS716" t="str">
            <v>RAIL D'ARRIMAGE ALU ZSF1500</v>
          </cell>
        </row>
        <row r="717">
          <cell r="N717" t="str">
            <v>0963 80  296</v>
          </cell>
          <cell r="O717" t="e">
            <v>#N/A</v>
          </cell>
          <cell r="P717">
            <v>16.48</v>
          </cell>
          <cell r="Q717">
            <v>1</v>
          </cell>
          <cell r="R717">
            <v>1.38</v>
          </cell>
          <cell r="S717">
            <v>16.48</v>
          </cell>
          <cell r="T717">
            <v>78</v>
          </cell>
          <cell r="U717">
            <v>15</v>
          </cell>
          <cell r="V717">
            <v>20</v>
          </cell>
          <cell r="W717" t="str">
            <v>ZSF2000</v>
          </cell>
          <cell r="X717" t="e">
            <v>#REF!</v>
          </cell>
          <cell r="Y717">
            <v>54.6</v>
          </cell>
          <cell r="Z717">
            <v>54.6</v>
          </cell>
          <cell r="AA717">
            <v>0.3</v>
          </cell>
          <cell r="AB717">
            <v>0.3</v>
          </cell>
          <cell r="AC717">
            <v>44</v>
          </cell>
          <cell r="AD717">
            <v>2000</v>
          </cell>
          <cell r="AE717">
            <v>11</v>
          </cell>
          <cell r="AF717" t="str">
            <v>ACCESSOIRES</v>
          </cell>
          <cell r="AG717"/>
          <cell r="AI717">
            <v>15.85</v>
          </cell>
          <cell r="AL717">
            <v>0</v>
          </cell>
          <cell r="AM717">
            <v>46.9</v>
          </cell>
          <cell r="AN717">
            <v>0.3</v>
          </cell>
          <cell r="AO717">
            <v>54.6</v>
          </cell>
          <cell r="AS717" t="str">
            <v>RAIL D'ARRIMAGE ALU ZSF2000</v>
          </cell>
        </row>
        <row r="718">
          <cell r="N718" t="str">
            <v>0963 80  202</v>
          </cell>
          <cell r="O718" t="e">
            <v>#N/A</v>
          </cell>
          <cell r="P718">
            <v>9.36</v>
          </cell>
          <cell r="Q718">
            <v>1</v>
          </cell>
          <cell r="R718">
            <v>0.5</v>
          </cell>
          <cell r="S718">
            <v>9.36</v>
          </cell>
          <cell r="T718">
            <v>48</v>
          </cell>
          <cell r="U718">
            <v>15</v>
          </cell>
          <cell r="V718">
            <v>20</v>
          </cell>
          <cell r="W718" t="str">
            <v>ZS10</v>
          </cell>
          <cell r="X718" t="e">
            <v>#REF!</v>
          </cell>
          <cell r="Y718">
            <v>33.6</v>
          </cell>
          <cell r="Z718">
            <v>33.6</v>
          </cell>
          <cell r="AA718">
            <v>0.3</v>
          </cell>
          <cell r="AB718">
            <v>0.3</v>
          </cell>
          <cell r="AC718" t="str">
            <v>65.5</v>
          </cell>
          <cell r="AD718">
            <v>450</v>
          </cell>
          <cell r="AE718">
            <v>11</v>
          </cell>
          <cell r="AF718" t="str">
            <v>ACCESSOIRES</v>
          </cell>
          <cell r="AG718"/>
          <cell r="AI718">
            <v>9</v>
          </cell>
          <cell r="AL718" t="str">
            <v>ZF.WU003-9734</v>
          </cell>
          <cell r="AM718">
            <v>25.2</v>
          </cell>
          <cell r="AN718">
            <v>0.3</v>
          </cell>
          <cell r="AO718">
            <v>33.6</v>
          </cell>
          <cell r="AS718" t="str">
            <v>RAIL D'ARRIMAGE ZS10</v>
          </cell>
        </row>
        <row r="719">
          <cell r="N719" t="str">
            <v>0963 80  203</v>
          </cell>
          <cell r="O719" t="e">
            <v>#N/A</v>
          </cell>
          <cell r="P719">
            <v>8.14</v>
          </cell>
          <cell r="Q719">
            <v>1</v>
          </cell>
          <cell r="R719">
            <v>0.3</v>
          </cell>
          <cell r="S719">
            <v>8.14</v>
          </cell>
          <cell r="T719">
            <v>41</v>
          </cell>
          <cell r="U719">
            <v>15</v>
          </cell>
          <cell r="V719">
            <v>20</v>
          </cell>
          <cell r="W719" t="str">
            <v>ZS11</v>
          </cell>
          <cell r="X719" t="e">
            <v>#REF!</v>
          </cell>
          <cell r="Y719">
            <v>28.7</v>
          </cell>
          <cell r="Z719">
            <v>28.7</v>
          </cell>
          <cell r="AA719">
            <v>0.3</v>
          </cell>
          <cell r="AB719">
            <v>0.3</v>
          </cell>
          <cell r="AC719" t="str">
            <v>65.5</v>
          </cell>
          <cell r="AD719">
            <v>380</v>
          </cell>
          <cell r="AE719">
            <v>11</v>
          </cell>
          <cell r="AF719" t="str">
            <v>ACCESSOIRES</v>
          </cell>
          <cell r="AG719"/>
          <cell r="AI719">
            <v>7.83</v>
          </cell>
          <cell r="AL719" t="str">
            <v>ZF.WU003-9735</v>
          </cell>
          <cell r="AM719">
            <v>21.42</v>
          </cell>
          <cell r="AN719">
            <v>0.3</v>
          </cell>
          <cell r="AO719">
            <v>28.7</v>
          </cell>
          <cell r="AS719" t="str">
            <v>RAIL D'ARRIMAGE ZS11</v>
          </cell>
        </row>
        <row r="720">
          <cell r="N720" t="str">
            <v>0963 80  291</v>
          </cell>
          <cell r="O720" t="e">
            <v>#N/A</v>
          </cell>
          <cell r="P720">
            <v>32.4</v>
          </cell>
          <cell r="Q720">
            <v>1</v>
          </cell>
          <cell r="R720">
            <v>2</v>
          </cell>
          <cell r="S720">
            <v>32.4</v>
          </cell>
          <cell r="T720">
            <v>151</v>
          </cell>
          <cell r="U720">
            <v>15</v>
          </cell>
          <cell r="V720">
            <v>20</v>
          </cell>
          <cell r="W720" t="str">
            <v>ZST2010</v>
          </cell>
          <cell r="X720" t="e">
            <v>#REF!</v>
          </cell>
          <cell r="Y720">
            <v>105.7</v>
          </cell>
          <cell r="Z720">
            <v>105.7</v>
          </cell>
          <cell r="AA720">
            <v>0.3</v>
          </cell>
          <cell r="AB720">
            <v>0.3</v>
          </cell>
          <cell r="AC720">
            <v>95</v>
          </cell>
          <cell r="AD720">
            <v>2010</v>
          </cell>
          <cell r="AE720">
            <v>12</v>
          </cell>
          <cell r="AF720" t="str">
            <v>ACCESSOIRES</v>
          </cell>
          <cell r="AG720"/>
          <cell r="AI720">
            <v>31.15</v>
          </cell>
          <cell r="AL720">
            <v>0</v>
          </cell>
          <cell r="AM720">
            <v>91.7</v>
          </cell>
          <cell r="AN720">
            <v>0.3</v>
          </cell>
          <cell r="AO720">
            <v>105.7</v>
          </cell>
          <cell r="AS720" t="str">
            <v>RAIL D'ARRIMAGE ZST2010</v>
          </cell>
        </row>
        <row r="721">
          <cell r="N721" t="str">
            <v>0963 80  411</v>
          </cell>
          <cell r="O721" t="e">
            <v>#N/A</v>
          </cell>
          <cell r="P721">
            <v>3.37</v>
          </cell>
          <cell r="Q721">
            <v>1</v>
          </cell>
          <cell r="R721">
            <v>0.25</v>
          </cell>
          <cell r="S721">
            <v>3.37</v>
          </cell>
          <cell r="T721">
            <v>18</v>
          </cell>
          <cell r="U721">
            <v>15</v>
          </cell>
          <cell r="V721">
            <v>20</v>
          </cell>
          <cell r="W721" t="str">
            <v>AKZSB</v>
          </cell>
          <cell r="X721" t="e">
            <v>#REF!</v>
          </cell>
          <cell r="Y721">
            <v>12.6</v>
          </cell>
          <cell r="Z721">
            <v>12.6</v>
          </cell>
          <cell r="AA721">
            <v>0.3</v>
          </cell>
          <cell r="AB721">
            <v>0.3</v>
          </cell>
          <cell r="AC721">
            <v>35</v>
          </cell>
          <cell r="AD721">
            <v>10</v>
          </cell>
          <cell r="AE721">
            <v>40</v>
          </cell>
          <cell r="AF721" t="str">
            <v>ACCESSOIRES</v>
          </cell>
          <cell r="AG721"/>
          <cell r="AI721">
            <v>3.24</v>
          </cell>
          <cell r="AL721" t="str">
            <v>ZF.WU003-9795</v>
          </cell>
          <cell r="AM721">
            <v>10.5</v>
          </cell>
          <cell r="AN721">
            <v>0.3</v>
          </cell>
          <cell r="AO721">
            <v>12.6</v>
          </cell>
          <cell r="AS721" t="str">
            <v>Rail de fixation AKZSB</v>
          </cell>
        </row>
        <row r="722">
          <cell r="N722" t="str">
            <v>0963 80  413</v>
          </cell>
          <cell r="O722" t="e">
            <v>#N/A</v>
          </cell>
          <cell r="P722">
            <v>2.42</v>
          </cell>
          <cell r="Q722">
            <v>1</v>
          </cell>
          <cell r="R722">
            <v>0.25</v>
          </cell>
          <cell r="S722">
            <v>2.42</v>
          </cell>
          <cell r="T722">
            <v>18</v>
          </cell>
          <cell r="U722">
            <v>15</v>
          </cell>
          <cell r="V722">
            <v>20</v>
          </cell>
          <cell r="W722" t="str">
            <v>AKZSC</v>
          </cell>
          <cell r="X722" t="e">
            <v>#REF!</v>
          </cell>
          <cell r="Y722">
            <v>12.6</v>
          </cell>
          <cell r="Z722">
            <v>12.6</v>
          </cell>
          <cell r="AA722">
            <v>0.3</v>
          </cell>
          <cell r="AB722">
            <v>0.3</v>
          </cell>
          <cell r="AC722">
            <v>50</v>
          </cell>
          <cell r="AD722">
            <v>11</v>
          </cell>
          <cell r="AE722">
            <v>48</v>
          </cell>
          <cell r="AF722" t="str">
            <v>ACCESSOIRES</v>
          </cell>
          <cell r="AG722"/>
          <cell r="AI722">
            <v>2.33</v>
          </cell>
          <cell r="AL722" t="str">
            <v>ZF.WU003-9797</v>
          </cell>
          <cell r="AM722">
            <v>10.5</v>
          </cell>
          <cell r="AN722">
            <v>0.3</v>
          </cell>
          <cell r="AO722">
            <v>12.6</v>
          </cell>
          <cell r="AS722" t="str">
            <v>Rail de fixation AKZSC</v>
          </cell>
        </row>
        <row r="723">
          <cell r="N723" t="str">
            <v>0963 80  412</v>
          </cell>
          <cell r="O723" t="e">
            <v>#N/A</v>
          </cell>
          <cell r="P723">
            <v>3.37</v>
          </cell>
          <cell r="Q723">
            <v>1</v>
          </cell>
          <cell r="R723">
            <v>0.25</v>
          </cell>
          <cell r="S723">
            <v>3.37</v>
          </cell>
          <cell r="T723">
            <v>18</v>
          </cell>
          <cell r="U723">
            <v>15</v>
          </cell>
          <cell r="V723">
            <v>20</v>
          </cell>
          <cell r="W723" t="str">
            <v>AKZSF</v>
          </cell>
          <cell r="X723" t="e">
            <v>#REF!</v>
          </cell>
          <cell r="Y723">
            <v>12.6</v>
          </cell>
          <cell r="Z723">
            <v>12.6</v>
          </cell>
          <cell r="AA723">
            <v>0.3</v>
          </cell>
          <cell r="AB723">
            <v>0.3</v>
          </cell>
          <cell r="AC723">
            <v>50</v>
          </cell>
          <cell r="AD723">
            <v>11</v>
          </cell>
          <cell r="AE723">
            <v>44</v>
          </cell>
          <cell r="AF723" t="str">
            <v>ACCESSOIRES</v>
          </cell>
          <cell r="AG723"/>
          <cell r="AI723">
            <v>3.24</v>
          </cell>
          <cell r="AL723" t="str">
            <v>ZF.WU003-9796</v>
          </cell>
          <cell r="AM723">
            <v>10.5</v>
          </cell>
          <cell r="AN723">
            <v>0.3</v>
          </cell>
          <cell r="AO723">
            <v>12.6</v>
          </cell>
          <cell r="AS723" t="str">
            <v>Rail de fixation AKZSF</v>
          </cell>
        </row>
        <row r="724">
          <cell r="N724" t="str">
            <v>0963 80  263</v>
          </cell>
          <cell r="O724" t="e">
            <v>#N/A</v>
          </cell>
          <cell r="P724">
            <v>13.27</v>
          </cell>
          <cell r="Q724">
            <v>1</v>
          </cell>
          <cell r="R724">
            <v>0.7</v>
          </cell>
          <cell r="S724">
            <v>13.27</v>
          </cell>
          <cell r="T724">
            <v>54</v>
          </cell>
          <cell r="U724">
            <v>15</v>
          </cell>
          <cell r="V724">
            <v>20</v>
          </cell>
          <cell r="W724" t="str">
            <v>RSZSB1000</v>
          </cell>
          <cell r="X724" t="e">
            <v>#REF!</v>
          </cell>
          <cell r="Y724">
            <v>37.799999999999997</v>
          </cell>
          <cell r="Z724">
            <v>37.799999999999997</v>
          </cell>
          <cell r="AA724">
            <v>0.3</v>
          </cell>
          <cell r="AB724">
            <v>0.3</v>
          </cell>
          <cell r="AC724">
            <v>40</v>
          </cell>
          <cell r="AD724">
            <v>1000</v>
          </cell>
          <cell r="AE724">
            <v>12</v>
          </cell>
          <cell r="AF724" t="str">
            <v>ACCESSOIRES</v>
          </cell>
          <cell r="AG724"/>
          <cell r="AI724">
            <v>12.76</v>
          </cell>
          <cell r="AL724">
            <v>0</v>
          </cell>
          <cell r="AM724">
            <v>32.9</v>
          </cell>
          <cell r="AN724">
            <v>0.3</v>
          </cell>
          <cell r="AO724">
            <v>37.799999999999997</v>
          </cell>
          <cell r="AS724" t="str">
            <v>RAIL DE FIXATION RSZSB1000</v>
          </cell>
        </row>
        <row r="725">
          <cell r="N725" t="str">
            <v>0963 80  285</v>
          </cell>
          <cell r="O725" t="e">
            <v>#N/A</v>
          </cell>
          <cell r="P725">
            <v>10.86</v>
          </cell>
          <cell r="Q725">
            <v>1</v>
          </cell>
          <cell r="R725">
            <v>0.8</v>
          </cell>
          <cell r="S725">
            <v>10.86</v>
          </cell>
          <cell r="T725">
            <v>47</v>
          </cell>
          <cell r="U725">
            <v>15</v>
          </cell>
          <cell r="V725">
            <v>20</v>
          </cell>
          <cell r="W725" t="str">
            <v>ZSCG1000</v>
          </cell>
          <cell r="X725" t="e">
            <v>#REF!</v>
          </cell>
          <cell r="Y725">
            <v>32.9</v>
          </cell>
          <cell r="Z725">
            <v>32.9</v>
          </cell>
          <cell r="AA725">
            <v>0.3</v>
          </cell>
          <cell r="AB725">
            <v>0.3</v>
          </cell>
          <cell r="AC725">
            <v>50</v>
          </cell>
          <cell r="AD725">
            <v>1000</v>
          </cell>
          <cell r="AE725">
            <v>11</v>
          </cell>
          <cell r="AF725" t="str">
            <v>ACCESSOIRES</v>
          </cell>
          <cell r="AG725"/>
          <cell r="AI725">
            <v>10.44</v>
          </cell>
          <cell r="AL725">
            <v>0</v>
          </cell>
          <cell r="AM725">
            <v>28</v>
          </cell>
          <cell r="AN725">
            <v>0.3</v>
          </cell>
          <cell r="AO725">
            <v>32.9</v>
          </cell>
          <cell r="AS725" t="str">
            <v>RAIL DE FIXATION ZSCG1000</v>
          </cell>
        </row>
        <row r="726">
          <cell r="N726" t="str">
            <v>0963 80  408</v>
          </cell>
          <cell r="O726" t="e">
            <v>#N/A</v>
          </cell>
          <cell r="P726">
            <v>9.85</v>
          </cell>
          <cell r="Q726">
            <v>1</v>
          </cell>
          <cell r="R726">
            <v>0.5</v>
          </cell>
          <cell r="S726">
            <v>9.85</v>
          </cell>
          <cell r="T726">
            <v>47</v>
          </cell>
          <cell r="U726">
            <v>15</v>
          </cell>
          <cell r="V726">
            <v>20</v>
          </cell>
          <cell r="W726" t="str">
            <v>BOABP1250</v>
          </cell>
          <cell r="X726" t="e">
            <v>#REF!</v>
          </cell>
          <cell r="Y726">
            <v>32.9</v>
          </cell>
          <cell r="Z726">
            <v>32.9</v>
          </cell>
          <cell r="AA726">
            <v>0.3</v>
          </cell>
          <cell r="AB726">
            <v>0.3</v>
          </cell>
          <cell r="AC726">
            <v>0</v>
          </cell>
          <cell r="AD726">
            <v>1250</v>
          </cell>
          <cell r="AE726">
            <v>0</v>
          </cell>
          <cell r="AF726" t="str">
            <v>ACCESSOIRES</v>
          </cell>
          <cell r="AG726"/>
          <cell r="AI726">
            <v>9.4700000000000006</v>
          </cell>
          <cell r="AL726" t="str">
            <v>ZF.WU003-9794</v>
          </cell>
          <cell r="AM726">
            <v>24.57</v>
          </cell>
          <cell r="AN726">
            <v>0.3</v>
          </cell>
          <cell r="AO726">
            <v>32.9</v>
          </cell>
          <cell r="AS726" t="str">
            <v>RAIL-ALU-TERMINAISON-PLANCHER-1250</v>
          </cell>
        </row>
        <row r="727">
          <cell r="N727" t="str">
            <v>0963 80  407</v>
          </cell>
          <cell r="O727" t="e">
            <v>#N/A</v>
          </cell>
          <cell r="P727">
            <v>11.58</v>
          </cell>
          <cell r="Q727">
            <v>1</v>
          </cell>
          <cell r="R727">
            <v>0.6</v>
          </cell>
          <cell r="S727">
            <v>11.58</v>
          </cell>
          <cell r="T727">
            <v>54</v>
          </cell>
          <cell r="U727">
            <v>15</v>
          </cell>
          <cell r="V727">
            <v>20</v>
          </cell>
          <cell r="W727" t="str">
            <v>BOABP1470</v>
          </cell>
          <cell r="X727" t="e">
            <v>#REF!</v>
          </cell>
          <cell r="Y727">
            <v>37.799999999999997</v>
          </cell>
          <cell r="Z727">
            <v>37.799999999999997</v>
          </cell>
          <cell r="AA727">
            <v>0.3</v>
          </cell>
          <cell r="AB727">
            <v>0.3</v>
          </cell>
          <cell r="AC727">
            <v>0</v>
          </cell>
          <cell r="AD727">
            <v>1470</v>
          </cell>
          <cell r="AE727">
            <v>0</v>
          </cell>
          <cell r="AF727" t="str">
            <v>ACCESSOIRES</v>
          </cell>
          <cell r="AG727"/>
          <cell r="AI727">
            <v>11.13</v>
          </cell>
          <cell r="AL727" t="str">
            <v>ZF.WU003-9793</v>
          </cell>
          <cell r="AM727">
            <v>28.98</v>
          </cell>
          <cell r="AN727">
            <v>0.3</v>
          </cell>
          <cell r="AO727">
            <v>37.799999999999997</v>
          </cell>
          <cell r="AS727" t="str">
            <v>RAIL-ALU-TERMINAISON-PLANCHER-1470</v>
          </cell>
        </row>
        <row r="728">
          <cell r="N728" t="str">
            <v>0963 80  253</v>
          </cell>
          <cell r="O728" t="e">
            <v>#N/A</v>
          </cell>
          <cell r="P728">
            <v>16.97</v>
          </cell>
          <cell r="Q728">
            <v>1</v>
          </cell>
          <cell r="R728">
            <v>1.05</v>
          </cell>
          <cell r="S728">
            <v>16.97</v>
          </cell>
          <cell r="T728">
            <v>80</v>
          </cell>
          <cell r="U728">
            <v>15</v>
          </cell>
          <cell r="V728">
            <v>20</v>
          </cell>
          <cell r="W728" t="str">
            <v>RSZSB1500</v>
          </cell>
          <cell r="X728" t="e">
            <v>#REF!</v>
          </cell>
          <cell r="Y728">
            <v>56</v>
          </cell>
          <cell r="Z728">
            <v>56</v>
          </cell>
          <cell r="AA728">
            <v>0.3</v>
          </cell>
          <cell r="AB728">
            <v>0.3</v>
          </cell>
          <cell r="AC728">
            <v>40</v>
          </cell>
          <cell r="AD728">
            <v>1500</v>
          </cell>
          <cell r="AE728">
            <v>12</v>
          </cell>
          <cell r="AF728" t="str">
            <v>ACCESSOIRES</v>
          </cell>
          <cell r="AG728"/>
          <cell r="AI728">
            <v>16.32</v>
          </cell>
          <cell r="AL728">
            <v>0</v>
          </cell>
          <cell r="AM728">
            <v>48.3</v>
          </cell>
          <cell r="AN728">
            <v>0.3</v>
          </cell>
          <cell r="AO728">
            <v>56</v>
          </cell>
          <cell r="AS728" t="str">
            <v>RAIL-TYPE-AVIATION-ALU-RSZSB1500</v>
          </cell>
        </row>
        <row r="729">
          <cell r="N729" t="str">
            <v>0963 80  254</v>
          </cell>
          <cell r="O729" t="e">
            <v>#N/A</v>
          </cell>
          <cell r="P729">
            <v>18.87</v>
          </cell>
          <cell r="Q729">
            <v>1</v>
          </cell>
          <cell r="R729">
            <v>1.4</v>
          </cell>
          <cell r="S729">
            <v>18.87</v>
          </cell>
          <cell r="T729">
            <v>88</v>
          </cell>
          <cell r="U729">
            <v>15</v>
          </cell>
          <cell r="V729">
            <v>20</v>
          </cell>
          <cell r="W729" t="str">
            <v>RSZSB2000</v>
          </cell>
          <cell r="X729" t="e">
            <v>#REF!</v>
          </cell>
          <cell r="Y729">
            <v>61.6</v>
          </cell>
          <cell r="Z729">
            <v>61.6</v>
          </cell>
          <cell r="AA729">
            <v>0.3</v>
          </cell>
          <cell r="AB729">
            <v>0.3</v>
          </cell>
          <cell r="AC729">
            <v>40</v>
          </cell>
          <cell r="AD729">
            <v>2000</v>
          </cell>
          <cell r="AE729">
            <v>12</v>
          </cell>
          <cell r="AF729" t="str">
            <v>ACCESSOIRES</v>
          </cell>
          <cell r="AG729"/>
          <cell r="AI729">
            <v>18.14</v>
          </cell>
          <cell r="AL729">
            <v>0</v>
          </cell>
          <cell r="AM729">
            <v>53.2</v>
          </cell>
          <cell r="AN729">
            <v>0.3</v>
          </cell>
          <cell r="AO729">
            <v>61.6</v>
          </cell>
          <cell r="AS729" t="str">
            <v>RAIL-TYPE-AVIATION-ALU-RSZSB2000</v>
          </cell>
        </row>
        <row r="730">
          <cell r="N730" t="str">
            <v>0963 80  277</v>
          </cell>
          <cell r="O730" t="e">
            <v>#N/A</v>
          </cell>
          <cell r="P730">
            <v>10.44</v>
          </cell>
          <cell r="Q730">
            <v>1</v>
          </cell>
          <cell r="R730">
            <v>0.2</v>
          </cell>
          <cell r="S730">
            <v>10.44</v>
          </cell>
          <cell r="T730">
            <v>49</v>
          </cell>
          <cell r="U730">
            <v>15</v>
          </cell>
          <cell r="V730">
            <v>20</v>
          </cell>
          <cell r="W730" t="str">
            <v>RSZSB270</v>
          </cell>
          <cell r="X730" t="e">
            <v>#REF!</v>
          </cell>
          <cell r="Y730">
            <v>34.299999999999997</v>
          </cell>
          <cell r="Z730">
            <v>34.299999999999997</v>
          </cell>
          <cell r="AA730">
            <v>0.3</v>
          </cell>
          <cell r="AB730">
            <v>0.3</v>
          </cell>
          <cell r="AC730">
            <v>40</v>
          </cell>
          <cell r="AD730">
            <v>270</v>
          </cell>
          <cell r="AE730">
            <v>12</v>
          </cell>
          <cell r="AF730" t="str">
            <v>ACCESSOIRES</v>
          </cell>
          <cell r="AG730"/>
          <cell r="AI730">
            <v>10.039999999999999</v>
          </cell>
          <cell r="AL730">
            <v>0</v>
          </cell>
          <cell r="AM730">
            <v>29.4</v>
          </cell>
          <cell r="AN730">
            <v>0.3</v>
          </cell>
          <cell r="AO730">
            <v>34.299999999999997</v>
          </cell>
          <cell r="AS730" t="str">
            <v>RAIL-TYPE-AVIATION-ALU-RSZSB270</v>
          </cell>
        </row>
        <row r="731">
          <cell r="N731" t="str">
            <v>0963 80  278</v>
          </cell>
          <cell r="O731" t="e">
            <v>#N/A</v>
          </cell>
          <cell r="P731">
            <v>10.64</v>
          </cell>
          <cell r="Q731">
            <v>1</v>
          </cell>
          <cell r="R731">
            <v>0.23</v>
          </cell>
          <cell r="S731">
            <v>10.64</v>
          </cell>
          <cell r="T731">
            <v>50</v>
          </cell>
          <cell r="U731">
            <v>15</v>
          </cell>
          <cell r="V731">
            <v>20</v>
          </cell>
          <cell r="W731" t="str">
            <v>RSZSB330</v>
          </cell>
          <cell r="X731" t="e">
            <v>#REF!</v>
          </cell>
          <cell r="Y731">
            <v>35</v>
          </cell>
          <cell r="Z731">
            <v>35</v>
          </cell>
          <cell r="AA731">
            <v>0.3</v>
          </cell>
          <cell r="AB731">
            <v>0.3</v>
          </cell>
          <cell r="AC731">
            <v>40</v>
          </cell>
          <cell r="AD731">
            <v>330</v>
          </cell>
          <cell r="AE731">
            <v>12</v>
          </cell>
          <cell r="AF731" t="str">
            <v>ACCESSOIRES</v>
          </cell>
          <cell r="AG731"/>
          <cell r="AI731">
            <v>10.23</v>
          </cell>
          <cell r="AL731">
            <v>0</v>
          </cell>
          <cell r="AM731">
            <v>30.1</v>
          </cell>
          <cell r="AN731">
            <v>0.3</v>
          </cell>
          <cell r="AO731">
            <v>35</v>
          </cell>
          <cell r="AS731" t="str">
            <v>RAIL-TYPE-AVIATION-ALU-RSZSB330</v>
          </cell>
        </row>
        <row r="732">
          <cell r="N732" t="str">
            <v>0963 80  279</v>
          </cell>
          <cell r="O732" t="e">
            <v>#N/A</v>
          </cell>
          <cell r="P732">
            <v>10.96</v>
          </cell>
          <cell r="Q732">
            <v>1</v>
          </cell>
          <cell r="R732">
            <v>0.27</v>
          </cell>
          <cell r="S732">
            <v>10.96</v>
          </cell>
          <cell r="T732">
            <v>51</v>
          </cell>
          <cell r="U732">
            <v>15</v>
          </cell>
          <cell r="V732">
            <v>20</v>
          </cell>
          <cell r="W732" t="str">
            <v>RSZSB380</v>
          </cell>
          <cell r="X732" t="e">
            <v>#REF!</v>
          </cell>
          <cell r="Y732">
            <v>35.700000000000003</v>
          </cell>
          <cell r="Z732">
            <v>35.700000000000003</v>
          </cell>
          <cell r="AA732">
            <v>0.3</v>
          </cell>
          <cell r="AB732">
            <v>0.3</v>
          </cell>
          <cell r="AC732">
            <v>40</v>
          </cell>
          <cell r="AD732">
            <v>380</v>
          </cell>
          <cell r="AE732">
            <v>12</v>
          </cell>
          <cell r="AF732" t="str">
            <v>ACCESSOIRES</v>
          </cell>
          <cell r="AG732"/>
          <cell r="AI732">
            <v>10.54</v>
          </cell>
          <cell r="AL732">
            <v>0</v>
          </cell>
          <cell r="AM732">
            <v>30.8</v>
          </cell>
          <cell r="AN732">
            <v>0.3</v>
          </cell>
          <cell r="AO732">
            <v>35.700000000000003</v>
          </cell>
          <cell r="AS732" t="str">
            <v>RAIL-TYPE-AVIATION-ALU-RSZSB380</v>
          </cell>
        </row>
        <row r="733">
          <cell r="N733" t="str">
            <v>0963 80  954</v>
          </cell>
          <cell r="O733" t="e">
            <v>#N/A</v>
          </cell>
          <cell r="P733">
            <v>121.19</v>
          </cell>
          <cell r="Q733">
            <v>1</v>
          </cell>
          <cell r="R733">
            <v>0</v>
          </cell>
          <cell r="S733">
            <v>121.19</v>
          </cell>
          <cell r="T733">
            <v>509</v>
          </cell>
          <cell r="U733">
            <v>0</v>
          </cell>
          <cell r="V733">
            <v>0</v>
          </cell>
          <cell r="W733" t="str">
            <v>ESD</v>
          </cell>
          <cell r="X733" t="e">
            <v>#REF!</v>
          </cell>
          <cell r="Y733">
            <v>356.3</v>
          </cell>
          <cell r="Z733">
            <v>356.3</v>
          </cell>
          <cell r="AA733">
            <v>0.3</v>
          </cell>
          <cell r="AB733">
            <v>0.3</v>
          </cell>
          <cell r="AC733">
            <v>0</v>
          </cell>
          <cell r="AD733">
            <v>2000</v>
          </cell>
          <cell r="AE733">
            <v>0</v>
          </cell>
          <cell r="AF733" t="str">
            <v>ACCESSOIRES</v>
          </cell>
          <cell r="AG733"/>
          <cell r="AI733">
            <v>116.53</v>
          </cell>
          <cell r="AL733" t="str">
            <v>ZF.WU003-9843</v>
          </cell>
          <cell r="AM733">
            <v>299.88</v>
          </cell>
          <cell r="AN733">
            <v>0.3</v>
          </cell>
          <cell r="AO733">
            <v>356.3</v>
          </cell>
          <cell r="AS733" t="str">
            <v>RALLONGE CABLE D'ALIMENTATION ESD</v>
          </cell>
        </row>
        <row r="734">
          <cell r="N734" t="str">
            <v>0963 577 016</v>
          </cell>
          <cell r="O734" t="str">
            <v>MADL16</v>
          </cell>
          <cell r="P734">
            <v>12.67</v>
          </cell>
          <cell r="Q734">
            <v>1</v>
          </cell>
          <cell r="R734">
            <v>1</v>
          </cell>
          <cell r="S734">
            <v>12.67</v>
          </cell>
          <cell r="T734">
            <v>49</v>
          </cell>
          <cell r="U734">
            <v>1</v>
          </cell>
          <cell r="V734">
            <v>2</v>
          </cell>
          <cell r="W734" t="str">
            <v>MADL16L</v>
          </cell>
          <cell r="X734" t="e">
            <v>#REF!</v>
          </cell>
          <cell r="Y734">
            <v>34.299999999999997</v>
          </cell>
          <cell r="Z734">
            <v>34.299999999999997</v>
          </cell>
          <cell r="AA734">
            <v>0.3</v>
          </cell>
          <cell r="AB734">
            <v>0.3</v>
          </cell>
          <cell r="AC734">
            <v>382</v>
          </cell>
          <cell r="AD734">
            <v>1390</v>
          </cell>
          <cell r="AE734">
            <v>50</v>
          </cell>
          <cell r="AF734" t="str">
            <v>MEUBLES</v>
          </cell>
          <cell r="AG734"/>
          <cell r="AI734">
            <v>12.18</v>
          </cell>
          <cell r="AL734" t="str">
            <v/>
          </cell>
          <cell r="AM734" t="str">
            <v/>
          </cell>
          <cell r="AN734">
            <v>0.3</v>
          </cell>
          <cell r="AO734">
            <v>34.299999999999997</v>
          </cell>
          <cell r="AS734" t="str">
            <v>REHAUSSE ADL16</v>
          </cell>
        </row>
        <row r="735">
          <cell r="N735" t="str">
            <v>0963 577 016</v>
          </cell>
          <cell r="O735" t="str">
            <v>MADL16</v>
          </cell>
          <cell r="P735">
            <v>12.67</v>
          </cell>
          <cell r="Q735">
            <v>1</v>
          </cell>
          <cell r="R735">
            <v>1</v>
          </cell>
          <cell r="S735">
            <v>12.67</v>
          </cell>
          <cell r="T735">
            <v>49</v>
          </cell>
          <cell r="U735">
            <v>1</v>
          </cell>
          <cell r="V735">
            <v>2</v>
          </cell>
          <cell r="W735" t="str">
            <v>MADL16M</v>
          </cell>
          <cell r="X735" t="e">
            <v>#REF!</v>
          </cell>
          <cell r="Y735">
            <v>34.299999999999997</v>
          </cell>
          <cell r="Z735">
            <v>34.299999999999997</v>
          </cell>
          <cell r="AA735">
            <v>0.3</v>
          </cell>
          <cell r="AB735">
            <v>0.3</v>
          </cell>
          <cell r="AC735">
            <v>382</v>
          </cell>
          <cell r="AD735">
            <v>1390</v>
          </cell>
          <cell r="AE735">
            <v>50</v>
          </cell>
          <cell r="AF735" t="str">
            <v>MEUBLES</v>
          </cell>
          <cell r="AG735"/>
          <cell r="AI735">
            <v>12.18</v>
          </cell>
          <cell r="AL735" t="str">
            <v/>
          </cell>
          <cell r="AM735" t="str">
            <v/>
          </cell>
          <cell r="AN735">
            <v>0.3</v>
          </cell>
          <cell r="AO735">
            <v>34.299999999999997</v>
          </cell>
          <cell r="AS735" t="str">
            <v>REHAUSSE ADL16</v>
          </cell>
        </row>
        <row r="736">
          <cell r="N736" t="str">
            <v>0963 577 016</v>
          </cell>
          <cell r="O736" t="str">
            <v>MADL16</v>
          </cell>
          <cell r="P736">
            <v>12.67</v>
          </cell>
          <cell r="Q736">
            <v>1</v>
          </cell>
          <cell r="R736">
            <v>1</v>
          </cell>
          <cell r="S736">
            <v>12.67</v>
          </cell>
          <cell r="T736">
            <v>49</v>
          </cell>
          <cell r="U736">
            <v>1</v>
          </cell>
          <cell r="V736">
            <v>2</v>
          </cell>
          <cell r="W736" t="str">
            <v>MADL16S</v>
          </cell>
          <cell r="X736" t="e">
            <v>#REF!</v>
          </cell>
          <cell r="Y736">
            <v>34.299999999999997</v>
          </cell>
          <cell r="Z736">
            <v>34.299999999999997</v>
          </cell>
          <cell r="AA736">
            <v>0.3</v>
          </cell>
          <cell r="AB736">
            <v>0.3</v>
          </cell>
          <cell r="AC736">
            <v>382</v>
          </cell>
          <cell r="AD736">
            <v>1390</v>
          </cell>
          <cell r="AE736">
            <v>50</v>
          </cell>
          <cell r="AF736" t="str">
            <v>MEUBLES</v>
          </cell>
          <cell r="AG736"/>
          <cell r="AI736">
            <v>12.18</v>
          </cell>
          <cell r="AL736" t="str">
            <v/>
          </cell>
          <cell r="AM736" t="str">
            <v/>
          </cell>
          <cell r="AN736">
            <v>0.3</v>
          </cell>
          <cell r="AO736">
            <v>34.299999999999997</v>
          </cell>
          <cell r="AS736" t="str">
            <v>REHAUSSE ADL16</v>
          </cell>
        </row>
        <row r="737">
          <cell r="N737" t="str">
            <v>0963 577 016</v>
          </cell>
          <cell r="O737" t="str">
            <v>MADL16</v>
          </cell>
          <cell r="P737">
            <v>12.67</v>
          </cell>
          <cell r="Q737">
            <v>1</v>
          </cell>
          <cell r="R737">
            <v>1</v>
          </cell>
          <cell r="S737">
            <v>12.67</v>
          </cell>
          <cell r="T737">
            <v>49</v>
          </cell>
          <cell r="U737">
            <v>1</v>
          </cell>
          <cell r="V737">
            <v>2</v>
          </cell>
          <cell r="W737" t="str">
            <v>MADL16US</v>
          </cell>
          <cell r="X737" t="e">
            <v>#REF!</v>
          </cell>
          <cell r="Y737">
            <v>34.299999999999997</v>
          </cell>
          <cell r="Z737">
            <v>34.299999999999997</v>
          </cell>
          <cell r="AA737">
            <v>0.3</v>
          </cell>
          <cell r="AB737">
            <v>0.3</v>
          </cell>
          <cell r="AC737">
            <v>382</v>
          </cell>
          <cell r="AD737">
            <v>1390</v>
          </cell>
          <cell r="AE737">
            <v>50</v>
          </cell>
          <cell r="AF737" t="str">
            <v>MEUBLES</v>
          </cell>
          <cell r="AG737"/>
          <cell r="AI737">
            <v>12.18</v>
          </cell>
          <cell r="AL737" t="str">
            <v/>
          </cell>
          <cell r="AM737" t="str">
            <v/>
          </cell>
          <cell r="AN737">
            <v>0.3</v>
          </cell>
          <cell r="AO737">
            <v>34.299999999999997</v>
          </cell>
          <cell r="AS737" t="str">
            <v>REHAUSSE ADL16</v>
          </cell>
        </row>
        <row r="738">
          <cell r="N738" t="str">
            <v>0963 577 016</v>
          </cell>
          <cell r="O738" t="str">
            <v>MADL16</v>
          </cell>
          <cell r="P738">
            <v>12.67</v>
          </cell>
          <cell r="Q738">
            <v>1</v>
          </cell>
          <cell r="R738">
            <v>1</v>
          </cell>
          <cell r="S738">
            <v>12.67</v>
          </cell>
          <cell r="T738">
            <v>49</v>
          </cell>
          <cell r="U738">
            <v>1</v>
          </cell>
          <cell r="V738">
            <v>2</v>
          </cell>
          <cell r="W738" t="str">
            <v>MADL16XL</v>
          </cell>
          <cell r="X738" t="e">
            <v>#REF!</v>
          </cell>
          <cell r="Y738">
            <v>34.299999999999997</v>
          </cell>
          <cell r="Z738">
            <v>34.299999999999997</v>
          </cell>
          <cell r="AA738">
            <v>0.3</v>
          </cell>
          <cell r="AB738">
            <v>0.3</v>
          </cell>
          <cell r="AC738">
            <v>382</v>
          </cell>
          <cell r="AD738">
            <v>1390</v>
          </cell>
          <cell r="AE738">
            <v>50</v>
          </cell>
          <cell r="AF738" t="str">
            <v>MEUBLES</v>
          </cell>
          <cell r="AG738"/>
          <cell r="AI738">
            <v>12.18</v>
          </cell>
          <cell r="AL738" t="str">
            <v/>
          </cell>
          <cell r="AM738" t="str">
            <v/>
          </cell>
          <cell r="AN738">
            <v>0.3</v>
          </cell>
          <cell r="AO738">
            <v>34.299999999999997</v>
          </cell>
          <cell r="AS738" t="str">
            <v>REHAUSSE ADL16</v>
          </cell>
        </row>
        <row r="739">
          <cell r="N739" t="str">
            <v>0963 536 001</v>
          </cell>
          <cell r="O739" t="str">
            <v>MUBS</v>
          </cell>
          <cell r="P739">
            <v>25.67</v>
          </cell>
          <cell r="Q739">
            <v>1</v>
          </cell>
          <cell r="R739">
            <v>0.9</v>
          </cell>
          <cell r="S739">
            <v>25.67</v>
          </cell>
          <cell r="T739">
            <v>99</v>
          </cell>
          <cell r="U739">
            <v>1</v>
          </cell>
          <cell r="V739">
            <v>2</v>
          </cell>
          <cell r="W739" t="str">
            <v>MUBS</v>
          </cell>
          <cell r="X739" t="e">
            <v>#REF!</v>
          </cell>
          <cell r="Y739">
            <v>69.3</v>
          </cell>
          <cell r="Z739">
            <v>69.3</v>
          </cell>
          <cell r="AA739">
            <v>0.3</v>
          </cell>
          <cell r="AB739">
            <v>0.3</v>
          </cell>
          <cell r="AC739">
            <v>30</v>
          </cell>
          <cell r="AD739">
            <v>65</v>
          </cell>
          <cell r="AE739">
            <v>420</v>
          </cell>
          <cell r="AF739" t="str">
            <v>MEUBLES</v>
          </cell>
          <cell r="AG739"/>
          <cell r="AI739">
            <v>24.68</v>
          </cell>
          <cell r="AL739" t="str">
            <v/>
          </cell>
          <cell r="AM739" t="str">
            <v/>
          </cell>
          <cell r="AN739">
            <v>0.3</v>
          </cell>
          <cell r="AO739">
            <v>69.3</v>
          </cell>
          <cell r="AS739" t="str">
            <v>RENFORT-DÉCOUPE-CAISSON-UB-420MM</v>
          </cell>
        </row>
        <row r="740">
          <cell r="N740" t="str">
            <v>0963 80  991</v>
          </cell>
          <cell r="O740" t="e">
            <v>#N/A</v>
          </cell>
          <cell r="P740">
            <v>13.35</v>
          </cell>
          <cell r="Q740">
            <v>1</v>
          </cell>
          <cell r="R740">
            <v>0.1</v>
          </cell>
          <cell r="S740">
            <v>13.35</v>
          </cell>
          <cell r="T740">
            <v>59</v>
          </cell>
          <cell r="U740">
            <v>35</v>
          </cell>
          <cell r="V740">
            <v>47</v>
          </cell>
          <cell r="W740" t="str">
            <v>LEDVB6</v>
          </cell>
          <cell r="X740" t="e">
            <v>#REF!</v>
          </cell>
          <cell r="Y740">
            <v>41.3</v>
          </cell>
          <cell r="Z740">
            <v>41.3</v>
          </cell>
          <cell r="AA740">
            <v>0.3</v>
          </cell>
          <cell r="AB740">
            <v>0.3</v>
          </cell>
          <cell r="AC740">
            <v>42</v>
          </cell>
          <cell r="AD740">
            <v>10</v>
          </cell>
          <cell r="AE740">
            <v>25</v>
          </cell>
          <cell r="AF740" t="str">
            <v>ACCESSOIRES</v>
          </cell>
          <cell r="AG740"/>
          <cell r="AI740">
            <v>12.84</v>
          </cell>
          <cell r="AL740" t="str">
            <v>ZF.WU003-9858</v>
          </cell>
          <cell r="AM740">
            <v>32.76</v>
          </cell>
          <cell r="AN740">
            <v>0.3</v>
          </cell>
          <cell r="AO740">
            <v>41.3</v>
          </cell>
          <cell r="AS740" t="str">
            <v>REPARTITEUR LED 6 PRISES LEDVB6</v>
          </cell>
        </row>
        <row r="741">
          <cell r="N741" t="str">
            <v>0963 80  552</v>
          </cell>
          <cell r="O741" t="e">
            <v>#N/A</v>
          </cell>
          <cell r="P741">
            <v>3.81</v>
          </cell>
          <cell r="Q741">
            <v>1</v>
          </cell>
          <cell r="R741">
            <v>0.1</v>
          </cell>
          <cell r="S741">
            <v>3.81</v>
          </cell>
          <cell r="T741">
            <v>23</v>
          </cell>
          <cell r="U741">
            <v>5</v>
          </cell>
          <cell r="V741">
            <v>7</v>
          </cell>
          <cell r="W741" t="str">
            <v>LG1000</v>
          </cell>
          <cell r="X741" t="e">
            <v>#REF!</v>
          </cell>
          <cell r="Y741">
            <v>16.100000000000001</v>
          </cell>
          <cell r="Z741">
            <v>16.100000000000001</v>
          </cell>
          <cell r="AA741">
            <v>0.3</v>
          </cell>
          <cell r="AB741">
            <v>0.3</v>
          </cell>
          <cell r="AC741">
            <v>7</v>
          </cell>
          <cell r="AD741">
            <v>0</v>
          </cell>
          <cell r="AE741">
            <v>45</v>
          </cell>
          <cell r="AF741" t="str">
            <v>ACCESSOIRES</v>
          </cell>
          <cell r="AG741"/>
          <cell r="AI741">
            <v>3.66</v>
          </cell>
          <cell r="AL741" t="str">
            <v>ZF.WU003-9803</v>
          </cell>
          <cell r="AM741">
            <v>11.97</v>
          </cell>
          <cell r="AN741">
            <v>0.3</v>
          </cell>
          <cell r="AO741">
            <v>16.100000000000001</v>
          </cell>
          <cell r="AS741" t="str">
            <v>SANGLE + 2 CROCHETS LG 1000</v>
          </cell>
        </row>
        <row r="742">
          <cell r="N742" t="str">
            <v>0963 80  213</v>
          </cell>
          <cell r="O742" t="e">
            <v>#N/A</v>
          </cell>
          <cell r="P742">
            <v>20.99</v>
          </cell>
          <cell r="Q742">
            <v>1</v>
          </cell>
          <cell r="R742">
            <v>0.7</v>
          </cell>
          <cell r="S742">
            <v>20.99</v>
          </cell>
          <cell r="T742">
            <v>102</v>
          </cell>
          <cell r="U742">
            <v>0</v>
          </cell>
          <cell r="V742">
            <v>0</v>
          </cell>
          <cell r="W742" t="str">
            <v>RZS50</v>
          </cell>
          <cell r="X742" t="e">
            <v>#REF!</v>
          </cell>
          <cell r="Y742">
            <v>71.400000000000006</v>
          </cell>
          <cell r="Z742">
            <v>71.400000000000006</v>
          </cell>
          <cell r="AA742">
            <v>0.3</v>
          </cell>
          <cell r="AB742">
            <v>0.3</v>
          </cell>
          <cell r="AC742">
            <v>0</v>
          </cell>
          <cell r="AD742">
            <v>5000</v>
          </cell>
          <cell r="AE742">
            <v>0</v>
          </cell>
          <cell r="AF742" t="str">
            <v>ACCESSOIRES</v>
          </cell>
          <cell r="AG742"/>
          <cell r="AI742">
            <v>20.18</v>
          </cell>
          <cell r="AL742" t="str">
            <v>ZF.WU003-9743</v>
          </cell>
          <cell r="AM742">
            <v>53.55</v>
          </cell>
          <cell r="AN742">
            <v>0.3</v>
          </cell>
          <cell r="AO742">
            <v>71.400000000000006</v>
          </cell>
          <cell r="AS742" t="str">
            <v>SANGLE ARRIMAGE l 25mm RZS50</v>
          </cell>
        </row>
        <row r="743">
          <cell r="N743" t="str">
            <v>0963 80  215</v>
          </cell>
          <cell r="O743" t="e">
            <v>#N/A</v>
          </cell>
          <cell r="P743">
            <v>15.22</v>
          </cell>
          <cell r="Q743">
            <v>1</v>
          </cell>
          <cell r="R743">
            <v>0.8</v>
          </cell>
          <cell r="S743">
            <v>15.22</v>
          </cell>
          <cell r="T743">
            <v>70</v>
          </cell>
          <cell r="U743">
            <v>0</v>
          </cell>
          <cell r="V743">
            <v>0</v>
          </cell>
          <cell r="W743" t="str">
            <v>RZH50</v>
          </cell>
          <cell r="X743" t="e">
            <v>#REF!</v>
          </cell>
          <cell r="Y743">
            <v>49</v>
          </cell>
          <cell r="Z743">
            <v>49</v>
          </cell>
          <cell r="AA743">
            <v>0.3</v>
          </cell>
          <cell r="AB743">
            <v>0.3</v>
          </cell>
          <cell r="AC743">
            <v>0</v>
          </cell>
          <cell r="AD743">
            <v>5000</v>
          </cell>
          <cell r="AE743">
            <v>0</v>
          </cell>
          <cell r="AF743" t="str">
            <v>ACCESSOIRES</v>
          </cell>
          <cell r="AG743"/>
          <cell r="AI743">
            <v>14.63</v>
          </cell>
          <cell r="AL743" t="str">
            <v>ZF.WU003-9745</v>
          </cell>
          <cell r="AM743">
            <v>39.69</v>
          </cell>
          <cell r="AN743">
            <v>0.3</v>
          </cell>
          <cell r="AO743">
            <v>49</v>
          </cell>
          <cell r="AS743" t="str">
            <v>SANGLE ARRIMAGE RZH50</v>
          </cell>
        </row>
        <row r="744">
          <cell r="N744" t="str">
            <v>0963 80  217</v>
          </cell>
          <cell r="O744" t="e">
            <v>#N/A</v>
          </cell>
          <cell r="P744">
            <v>6.79</v>
          </cell>
          <cell r="Q744">
            <v>1</v>
          </cell>
          <cell r="R744">
            <v>0.9</v>
          </cell>
          <cell r="S744">
            <v>6.79</v>
          </cell>
          <cell r="T744">
            <v>89</v>
          </cell>
          <cell r="U744">
            <v>0</v>
          </cell>
          <cell r="V744">
            <v>0</v>
          </cell>
          <cell r="W744" t="str">
            <v>RZK50</v>
          </cell>
          <cell r="X744" t="e">
            <v>#REF!</v>
          </cell>
          <cell r="Y744">
            <v>62.3</v>
          </cell>
          <cell r="Z744">
            <v>62.3</v>
          </cell>
          <cell r="AA744">
            <v>0.3</v>
          </cell>
          <cell r="AB744">
            <v>0.3</v>
          </cell>
          <cell r="AC744">
            <v>0</v>
          </cell>
          <cell r="AD744">
            <v>5000</v>
          </cell>
          <cell r="AE744">
            <v>0</v>
          </cell>
          <cell r="AF744" t="str">
            <v>ACCESSOIRES</v>
          </cell>
          <cell r="AG744"/>
          <cell r="AI744">
            <v>6.53</v>
          </cell>
          <cell r="AL744" t="str">
            <v>ZF.WU003-9747</v>
          </cell>
          <cell r="AM744">
            <v>43.47</v>
          </cell>
          <cell r="AN744">
            <v>0.3</v>
          </cell>
          <cell r="AO744">
            <v>62.3</v>
          </cell>
          <cell r="AS744" t="str">
            <v>SANGLE ARRIMAGE RZK50</v>
          </cell>
        </row>
        <row r="745">
          <cell r="N745" t="str">
            <v>0963 80  207</v>
          </cell>
          <cell r="O745" t="e">
            <v>#N/A</v>
          </cell>
          <cell r="P745">
            <v>17.829999999999998</v>
          </cell>
          <cell r="Q745">
            <v>1</v>
          </cell>
          <cell r="R745">
            <v>0.6</v>
          </cell>
          <cell r="S745">
            <v>17.829999999999998</v>
          </cell>
          <cell r="T745">
            <v>88</v>
          </cell>
          <cell r="U745">
            <v>0</v>
          </cell>
          <cell r="V745">
            <v>0</v>
          </cell>
          <cell r="W745" t="str">
            <v>RZS20</v>
          </cell>
          <cell r="X745" t="e">
            <v>#REF!</v>
          </cell>
          <cell r="Y745">
            <v>61.6</v>
          </cell>
          <cell r="Z745">
            <v>61.6</v>
          </cell>
          <cell r="AA745">
            <v>0.3</v>
          </cell>
          <cell r="AB745">
            <v>0.3</v>
          </cell>
          <cell r="AC745">
            <v>0</v>
          </cell>
          <cell r="AD745">
            <v>2000</v>
          </cell>
          <cell r="AE745">
            <v>0</v>
          </cell>
          <cell r="AF745" t="str">
            <v>ACCESSOIRES</v>
          </cell>
          <cell r="AG745"/>
          <cell r="AI745">
            <v>17.14</v>
          </cell>
          <cell r="AL745" t="str">
            <v>ZF.WU003-9739</v>
          </cell>
          <cell r="AM745">
            <v>46.62</v>
          </cell>
          <cell r="AN745">
            <v>0.3</v>
          </cell>
          <cell r="AO745">
            <v>61.6</v>
          </cell>
          <cell r="AS745" t="str">
            <v>SANGLE ARRIMAGE RZS20</v>
          </cell>
        </row>
        <row r="746">
          <cell r="N746" t="str">
            <v>0963 80  210</v>
          </cell>
          <cell r="O746" t="e">
            <v>#N/A</v>
          </cell>
          <cell r="P746">
            <v>2.5099999999999998</v>
          </cell>
          <cell r="Q746">
            <v>1</v>
          </cell>
          <cell r="R746">
            <v>0.5</v>
          </cell>
          <cell r="S746">
            <v>2.5099999999999998</v>
          </cell>
          <cell r="T746">
            <v>13</v>
          </cell>
          <cell r="U746">
            <v>0</v>
          </cell>
          <cell r="V746">
            <v>0</v>
          </cell>
          <cell r="W746" t="str">
            <v>SG50</v>
          </cell>
          <cell r="X746" t="e">
            <v>#REF!</v>
          </cell>
          <cell r="Y746">
            <v>9.1</v>
          </cell>
          <cell r="Z746">
            <v>9.1</v>
          </cell>
          <cell r="AA746">
            <v>0.3</v>
          </cell>
          <cell r="AB746">
            <v>0.3</v>
          </cell>
          <cell r="AC746">
            <v>0</v>
          </cell>
          <cell r="AD746">
            <v>500</v>
          </cell>
          <cell r="AE746">
            <v>0</v>
          </cell>
          <cell r="AF746" t="str">
            <v>ACCESSOIRES</v>
          </cell>
          <cell r="AG746"/>
          <cell r="AI746">
            <v>2.41</v>
          </cell>
          <cell r="AL746" t="str">
            <v>ZF.WU003-9742</v>
          </cell>
          <cell r="AM746">
            <v>6.93</v>
          </cell>
          <cell r="AN746">
            <v>0.3</v>
          </cell>
          <cell r="AO746">
            <v>9.1</v>
          </cell>
          <cell r="AS746" t="str">
            <v>SANGLE AVEC 2 CROCHETS SG50</v>
          </cell>
        </row>
        <row r="747">
          <cell r="N747" t="str">
            <v>0963 80  248</v>
          </cell>
          <cell r="O747" t="e">
            <v>#N/A</v>
          </cell>
          <cell r="P747">
            <v>9.52</v>
          </cell>
          <cell r="Q747">
            <v>1</v>
          </cell>
          <cell r="R747">
            <v>0.2</v>
          </cell>
          <cell r="S747">
            <v>9.52</v>
          </cell>
          <cell r="T747">
            <v>62</v>
          </cell>
          <cell r="U747">
            <v>0</v>
          </cell>
          <cell r="V747">
            <v>0</v>
          </cell>
          <cell r="W747" t="str">
            <v>KSG48</v>
          </cell>
          <cell r="X747" t="e">
            <v>#REF!</v>
          </cell>
          <cell r="Y747">
            <v>43.4</v>
          </cell>
          <cell r="Z747">
            <v>43.4</v>
          </cell>
          <cell r="AA747">
            <v>0.3</v>
          </cell>
          <cell r="AB747">
            <v>0.3</v>
          </cell>
          <cell r="AC747">
            <v>25</v>
          </cell>
          <cell r="AD747">
            <v>2000</v>
          </cell>
          <cell r="AE747">
            <v>0</v>
          </cell>
          <cell r="AF747" t="str">
            <v>ACCESSOIRES</v>
          </cell>
          <cell r="AG747"/>
          <cell r="AI747">
            <v>9.15</v>
          </cell>
          <cell r="AL747" t="str">
            <v>ZF.WU003-9763</v>
          </cell>
          <cell r="AM747">
            <v>26.46</v>
          </cell>
          <cell r="AN747">
            <v>0.3</v>
          </cell>
          <cell r="AO747">
            <v>43.4</v>
          </cell>
          <cell r="AS747" t="str">
            <v>Sangle avec came à griffe 2m  KSG48</v>
          </cell>
        </row>
        <row r="748">
          <cell r="N748" t="str">
            <v>0963 80  238</v>
          </cell>
          <cell r="O748" t="e">
            <v>#N/A</v>
          </cell>
          <cell r="P748">
            <v>9.01</v>
          </cell>
          <cell r="Q748">
            <v>1</v>
          </cell>
          <cell r="R748">
            <v>0.15</v>
          </cell>
          <cell r="S748">
            <v>9.01</v>
          </cell>
          <cell r="T748">
            <v>48</v>
          </cell>
          <cell r="U748">
            <v>0</v>
          </cell>
          <cell r="V748">
            <v>0</v>
          </cell>
          <cell r="W748" t="str">
            <v>KSG54</v>
          </cell>
          <cell r="X748" t="e">
            <v>#REF!</v>
          </cell>
          <cell r="Y748">
            <v>33.6</v>
          </cell>
          <cell r="Z748">
            <v>33.6</v>
          </cell>
          <cell r="AA748">
            <v>0.3</v>
          </cell>
          <cell r="AB748">
            <v>0.3</v>
          </cell>
          <cell r="AC748">
            <v>0</v>
          </cell>
          <cell r="AD748">
            <v>500</v>
          </cell>
          <cell r="AE748">
            <v>0</v>
          </cell>
          <cell r="AF748" t="str">
            <v>ACCESSOIRES</v>
          </cell>
          <cell r="AG748"/>
          <cell r="AI748">
            <v>8.66</v>
          </cell>
          <cell r="AL748" t="str">
            <v>ZF.WU003-9758</v>
          </cell>
          <cell r="AM748">
            <v>25.2</v>
          </cell>
          <cell r="AN748">
            <v>0.3</v>
          </cell>
          <cell r="AO748">
            <v>33.6</v>
          </cell>
          <cell r="AS748" t="str">
            <v>SANGLE AVEC CAME A GRIFFE KSG54</v>
          </cell>
        </row>
        <row r="749">
          <cell r="N749" t="str">
            <v>0963 80  209</v>
          </cell>
          <cell r="O749" t="e">
            <v>#N/A</v>
          </cell>
          <cell r="P749">
            <v>3.41</v>
          </cell>
          <cell r="Q749">
            <v>1</v>
          </cell>
          <cell r="R749">
            <v>0.2</v>
          </cell>
          <cell r="S749">
            <v>3.41</v>
          </cell>
          <cell r="T749">
            <v>14</v>
          </cell>
          <cell r="U749">
            <v>0</v>
          </cell>
          <cell r="V749">
            <v>0</v>
          </cell>
          <cell r="W749" t="str">
            <v>SG45</v>
          </cell>
          <cell r="X749" t="e">
            <v>#REF!</v>
          </cell>
          <cell r="Y749">
            <v>9.8000000000000007</v>
          </cell>
          <cell r="Z749">
            <v>9.8000000000000007</v>
          </cell>
          <cell r="AA749">
            <v>0.3</v>
          </cell>
          <cell r="AB749">
            <v>0.3</v>
          </cell>
          <cell r="AC749">
            <v>0</v>
          </cell>
          <cell r="AD749">
            <v>450</v>
          </cell>
          <cell r="AE749">
            <v>0</v>
          </cell>
          <cell r="AF749" t="str">
            <v>ACCESSOIRES</v>
          </cell>
          <cell r="AG749"/>
          <cell r="AI749">
            <v>3.28</v>
          </cell>
          <cell r="AL749" t="str">
            <v>ZF.WU003-9741</v>
          </cell>
          <cell r="AM749">
            <v>7.56</v>
          </cell>
          <cell r="AN749">
            <v>0.3</v>
          </cell>
          <cell r="AO749">
            <v>9.8000000000000007</v>
          </cell>
          <cell r="AS749" t="str">
            <v>SANGLE AVEC CROCHET ANNEAU SG45</v>
          </cell>
        </row>
        <row r="750">
          <cell r="N750" t="str">
            <v>0963 80  241</v>
          </cell>
          <cell r="O750" t="e">
            <v>#N/A</v>
          </cell>
          <cell r="P750">
            <v>2.67</v>
          </cell>
          <cell r="Q750">
            <v>1</v>
          </cell>
          <cell r="R750">
            <v>0.1</v>
          </cell>
          <cell r="S750">
            <v>2.67</v>
          </cell>
          <cell r="T750">
            <v>14</v>
          </cell>
          <cell r="U750">
            <v>0</v>
          </cell>
          <cell r="V750">
            <v>0</v>
          </cell>
          <cell r="W750" t="str">
            <v>KSG20</v>
          </cell>
          <cell r="X750" t="e">
            <v>#REF!</v>
          </cell>
          <cell r="Y750">
            <v>9.8000000000000007</v>
          </cell>
          <cell r="Z750">
            <v>9.8000000000000007</v>
          </cell>
          <cell r="AA750">
            <v>0.3</v>
          </cell>
          <cell r="AB750">
            <v>0.3</v>
          </cell>
          <cell r="AC750">
            <v>0</v>
          </cell>
          <cell r="AD750">
            <v>2000</v>
          </cell>
          <cell r="AE750">
            <v>0</v>
          </cell>
          <cell r="AF750" t="str">
            <v>ACCESSOIRES</v>
          </cell>
          <cell r="AG750"/>
          <cell r="AI750">
            <v>2.57</v>
          </cell>
          <cell r="AL750" t="str">
            <v>ZF.WU003-9760</v>
          </cell>
          <cell r="AM750">
            <v>7.56</v>
          </cell>
          <cell r="AN750">
            <v>0.3</v>
          </cell>
          <cell r="AO750">
            <v>9.8000000000000007</v>
          </cell>
          <cell r="AS750" t="str">
            <v>SANGLE CAME A GRIFFE KSG20</v>
          </cell>
        </row>
        <row r="751">
          <cell r="N751" t="str">
            <v>0963 80  324</v>
          </cell>
          <cell r="O751" t="e">
            <v>#N/A</v>
          </cell>
          <cell r="P751">
            <v>9.15</v>
          </cell>
          <cell r="Q751">
            <v>1</v>
          </cell>
          <cell r="R751">
            <v>0.65</v>
          </cell>
          <cell r="S751">
            <v>9.15</v>
          </cell>
          <cell r="T751">
            <v>48</v>
          </cell>
          <cell r="U751">
            <v>0</v>
          </cell>
          <cell r="V751">
            <v>0</v>
          </cell>
          <cell r="W751" t="str">
            <v>ARZG20</v>
          </cell>
          <cell r="X751" t="e">
            <v>#REF!</v>
          </cell>
          <cell r="Y751">
            <v>33.6</v>
          </cell>
          <cell r="Z751">
            <v>33.6</v>
          </cell>
          <cell r="AA751">
            <v>0.3</v>
          </cell>
          <cell r="AB751">
            <v>0.3</v>
          </cell>
          <cell r="AC751">
            <v>55</v>
          </cell>
          <cell r="AD751">
            <v>2200</v>
          </cell>
          <cell r="AE751">
            <v>70</v>
          </cell>
          <cell r="AF751" t="str">
            <v>ACCESSOIRES</v>
          </cell>
          <cell r="AG751"/>
          <cell r="AI751">
            <v>8.8000000000000007</v>
          </cell>
          <cell r="AL751" t="str">
            <v>ZF.WU003-9784</v>
          </cell>
          <cell r="AM751">
            <v>28.7</v>
          </cell>
          <cell r="AN751">
            <v>0.3</v>
          </cell>
          <cell r="AO751">
            <v>33.6</v>
          </cell>
          <cell r="AS751" t="str">
            <v>SANGLE D'ARRIMAGE AUTOMATIQUE T-ARZG</v>
          </cell>
        </row>
        <row r="752">
          <cell r="N752" t="str">
            <v>0963 80  325</v>
          </cell>
          <cell r="O752" t="e">
            <v>#N/A</v>
          </cell>
          <cell r="P752">
            <v>8.8699999999999992</v>
          </cell>
          <cell r="Q752">
            <v>1</v>
          </cell>
          <cell r="R752">
            <v>0.65</v>
          </cell>
          <cell r="S752">
            <v>8.8699999999999992</v>
          </cell>
          <cell r="T752">
            <v>48</v>
          </cell>
          <cell r="U752">
            <v>0</v>
          </cell>
          <cell r="V752">
            <v>0</v>
          </cell>
          <cell r="W752" t="str">
            <v>ARZK20</v>
          </cell>
          <cell r="X752" t="e">
            <v>#REF!</v>
          </cell>
          <cell r="Y752">
            <v>33.6</v>
          </cell>
          <cell r="Z752">
            <v>33.6</v>
          </cell>
          <cell r="AA752">
            <v>0.3</v>
          </cell>
          <cell r="AB752">
            <v>0.3</v>
          </cell>
          <cell r="AC752">
            <v>55</v>
          </cell>
          <cell r="AD752">
            <v>2200</v>
          </cell>
          <cell r="AE752">
            <v>70</v>
          </cell>
          <cell r="AF752" t="str">
            <v>ACCESSOIRES</v>
          </cell>
          <cell r="AG752"/>
          <cell r="AI752">
            <v>8.5299999999999994</v>
          </cell>
          <cell r="AL752" t="str">
            <v>ZF.WU003-9785</v>
          </cell>
          <cell r="AM752">
            <v>28.7</v>
          </cell>
          <cell r="AN752">
            <v>0.3</v>
          </cell>
          <cell r="AO752">
            <v>33.6</v>
          </cell>
          <cell r="AS752" t="str">
            <v>SANGLE D'ARRIMAGE AUTOMATIQUE T-ARZK</v>
          </cell>
        </row>
        <row r="753">
          <cell r="N753" t="str">
            <v>0963 80  304</v>
          </cell>
          <cell r="O753" t="e">
            <v>#N/A</v>
          </cell>
          <cell r="P753">
            <v>9.15</v>
          </cell>
          <cell r="Q753">
            <v>1</v>
          </cell>
          <cell r="R753">
            <v>0.5</v>
          </cell>
          <cell r="S753">
            <v>9.15</v>
          </cell>
          <cell r="T753">
            <v>70</v>
          </cell>
          <cell r="U753">
            <v>0</v>
          </cell>
          <cell r="V753">
            <v>0</v>
          </cell>
          <cell r="W753" t="str">
            <v>RZA1000</v>
          </cell>
          <cell r="X753" t="e">
            <v>#REF!</v>
          </cell>
          <cell r="Y753">
            <v>49</v>
          </cell>
          <cell r="Z753">
            <v>49</v>
          </cell>
          <cell r="AA753">
            <v>0.3</v>
          </cell>
          <cell r="AB753">
            <v>0.3</v>
          </cell>
          <cell r="AC753">
            <v>0</v>
          </cell>
          <cell r="AD753">
            <v>1000</v>
          </cell>
          <cell r="AE753">
            <v>0</v>
          </cell>
          <cell r="AF753" t="str">
            <v>ACCESSOIRES</v>
          </cell>
          <cell r="AG753"/>
          <cell r="AI753">
            <v>8.8000000000000007</v>
          </cell>
          <cell r="AL753">
            <v>0</v>
          </cell>
          <cell r="AM753">
            <v>42</v>
          </cell>
          <cell r="AN753">
            <v>0.3</v>
          </cell>
          <cell r="AO753">
            <v>49</v>
          </cell>
          <cell r="AS753" t="str">
            <v>SANGLE D'ARRIMAGE RZA1000</v>
          </cell>
        </row>
        <row r="754">
          <cell r="N754" t="str">
            <v>0963 80  306</v>
          </cell>
          <cell r="O754" t="e">
            <v>#N/A</v>
          </cell>
          <cell r="P754">
            <v>10.56</v>
          </cell>
          <cell r="Q754">
            <v>1</v>
          </cell>
          <cell r="R754">
            <v>0.55000000000000004</v>
          </cell>
          <cell r="S754">
            <v>10.56</v>
          </cell>
          <cell r="T754">
            <v>76</v>
          </cell>
          <cell r="U754">
            <v>0</v>
          </cell>
          <cell r="V754">
            <v>0</v>
          </cell>
          <cell r="W754" t="str">
            <v>RZA2000</v>
          </cell>
          <cell r="X754" t="e">
            <v>#REF!</v>
          </cell>
          <cell r="Y754">
            <v>53.2</v>
          </cell>
          <cell r="Z754">
            <v>53.2</v>
          </cell>
          <cell r="AA754">
            <v>0.3</v>
          </cell>
          <cell r="AB754">
            <v>0.3</v>
          </cell>
          <cell r="AC754">
            <v>0</v>
          </cell>
          <cell r="AD754">
            <v>2000</v>
          </cell>
          <cell r="AE754">
            <v>0</v>
          </cell>
          <cell r="AF754" t="str">
            <v>ACCESSOIRES</v>
          </cell>
          <cell r="AG754"/>
          <cell r="AI754">
            <v>10.15</v>
          </cell>
          <cell r="AL754">
            <v>0</v>
          </cell>
          <cell r="AM754">
            <v>45.5</v>
          </cell>
          <cell r="AN754">
            <v>0.3</v>
          </cell>
          <cell r="AO754">
            <v>53.2</v>
          </cell>
          <cell r="AS754" t="str">
            <v>SANGLE D'ARRIMAGE RZA2000</v>
          </cell>
        </row>
        <row r="755">
          <cell r="N755" t="str">
            <v>0963 80  308</v>
          </cell>
          <cell r="O755" t="e">
            <v>#N/A</v>
          </cell>
          <cell r="P755">
            <v>11.55</v>
          </cell>
          <cell r="Q755">
            <v>1</v>
          </cell>
          <cell r="R755">
            <v>0.6</v>
          </cell>
          <cell r="S755">
            <v>11.55</v>
          </cell>
          <cell r="T755">
            <v>82</v>
          </cell>
          <cell r="U755">
            <v>0</v>
          </cell>
          <cell r="V755">
            <v>0</v>
          </cell>
          <cell r="W755" t="str">
            <v>RZA4000</v>
          </cell>
          <cell r="X755" t="e">
            <v>#REF!</v>
          </cell>
          <cell r="Y755">
            <v>57.4</v>
          </cell>
          <cell r="Z755">
            <v>57.4</v>
          </cell>
          <cell r="AA755">
            <v>0.3</v>
          </cell>
          <cell r="AB755">
            <v>0.3</v>
          </cell>
          <cell r="AC755">
            <v>0</v>
          </cell>
          <cell r="AD755">
            <v>4000</v>
          </cell>
          <cell r="AE755">
            <v>0</v>
          </cell>
          <cell r="AF755" t="str">
            <v>ACCESSOIRES</v>
          </cell>
          <cell r="AG755"/>
          <cell r="AI755">
            <v>11.11</v>
          </cell>
          <cell r="AL755">
            <v>0</v>
          </cell>
          <cell r="AM755">
            <v>49.7</v>
          </cell>
          <cell r="AN755">
            <v>0.3</v>
          </cell>
          <cell r="AO755">
            <v>57.4</v>
          </cell>
          <cell r="AS755" t="str">
            <v>SANGLE D'ARRIMAGE RZA4000</v>
          </cell>
        </row>
        <row r="756">
          <cell r="N756" t="str">
            <v>0963 80  206</v>
          </cell>
          <cell r="O756" t="e">
            <v>#N/A</v>
          </cell>
          <cell r="P756">
            <v>9.93</v>
          </cell>
          <cell r="Q756">
            <v>1</v>
          </cell>
          <cell r="R756">
            <v>0.55000000000000004</v>
          </cell>
          <cell r="S756">
            <v>9.93</v>
          </cell>
          <cell r="T756">
            <v>68</v>
          </cell>
          <cell r="U756">
            <v>0</v>
          </cell>
          <cell r="V756">
            <v>0</v>
          </cell>
          <cell r="W756" t="str">
            <v>RZG1000</v>
          </cell>
          <cell r="X756" t="e">
            <v>#REF!</v>
          </cell>
          <cell r="Y756">
            <v>47.6</v>
          </cell>
          <cell r="Z756">
            <v>47.6</v>
          </cell>
          <cell r="AA756">
            <v>0.3</v>
          </cell>
          <cell r="AB756">
            <v>0.3</v>
          </cell>
          <cell r="AC756">
            <v>0</v>
          </cell>
          <cell r="AD756">
            <v>2000</v>
          </cell>
          <cell r="AE756">
            <v>0</v>
          </cell>
          <cell r="AF756" t="str">
            <v>ACCESSOIRES</v>
          </cell>
          <cell r="AG756"/>
          <cell r="AI756">
            <v>9.5500000000000007</v>
          </cell>
          <cell r="AL756" t="str">
            <v>ZF.WU003-9738</v>
          </cell>
          <cell r="AM756">
            <v>39.69</v>
          </cell>
          <cell r="AN756">
            <v>0.3</v>
          </cell>
          <cell r="AO756">
            <v>47.6</v>
          </cell>
          <cell r="AS756" t="str">
            <v>SANGLE D'ARRIMAGE RZG 1000</v>
          </cell>
        </row>
        <row r="757">
          <cell r="N757" t="str">
            <v>0963 80  208</v>
          </cell>
          <cell r="O757" t="e">
            <v>#N/A</v>
          </cell>
          <cell r="P757">
            <v>11.75</v>
          </cell>
          <cell r="Q757">
            <v>1</v>
          </cell>
          <cell r="R757">
            <v>0.6</v>
          </cell>
          <cell r="S757">
            <v>11.75</v>
          </cell>
          <cell r="T757">
            <v>74</v>
          </cell>
          <cell r="U757">
            <v>0</v>
          </cell>
          <cell r="V757">
            <v>0</v>
          </cell>
          <cell r="W757" t="str">
            <v>RZG4000</v>
          </cell>
          <cell r="X757" t="e">
            <v>#REF!</v>
          </cell>
          <cell r="Y757">
            <v>51.8</v>
          </cell>
          <cell r="Z757">
            <v>51.8</v>
          </cell>
          <cell r="AA757">
            <v>0.3</v>
          </cell>
          <cell r="AB757">
            <v>0.3</v>
          </cell>
          <cell r="AC757">
            <v>0</v>
          </cell>
          <cell r="AD757">
            <v>4000</v>
          </cell>
          <cell r="AE757">
            <v>0</v>
          </cell>
          <cell r="AF757" t="str">
            <v>ACCESSOIRES</v>
          </cell>
          <cell r="AG757"/>
          <cell r="AI757">
            <v>11.3</v>
          </cell>
          <cell r="AL757" t="str">
            <v>ZF.WU003-9740</v>
          </cell>
          <cell r="AM757">
            <v>43.47</v>
          </cell>
          <cell r="AN757">
            <v>0.3</v>
          </cell>
          <cell r="AO757">
            <v>51.8</v>
          </cell>
          <cell r="AS757" t="str">
            <v>SANGLE D'ARRIMAGE RZG 4000</v>
          </cell>
        </row>
        <row r="758">
          <cell r="N758" t="str">
            <v>0963 80  204</v>
          </cell>
          <cell r="O758" t="e">
            <v>#N/A</v>
          </cell>
          <cell r="P758">
            <v>9.08</v>
          </cell>
          <cell r="Q758">
            <v>1</v>
          </cell>
          <cell r="R758">
            <v>0.5</v>
          </cell>
          <cell r="S758">
            <v>9.08</v>
          </cell>
          <cell r="T758">
            <v>62</v>
          </cell>
          <cell r="U758">
            <v>0</v>
          </cell>
          <cell r="V758">
            <v>0</v>
          </cell>
          <cell r="W758" t="str">
            <v>RZG10_11</v>
          </cell>
          <cell r="X758" t="e">
            <v>#REF!</v>
          </cell>
          <cell r="Y758">
            <v>43.4</v>
          </cell>
          <cell r="Z758">
            <v>43.4</v>
          </cell>
          <cell r="AA758">
            <v>0.3</v>
          </cell>
          <cell r="AB758">
            <v>0.3</v>
          </cell>
          <cell r="AC758">
            <v>0</v>
          </cell>
          <cell r="AD758">
            <v>1000</v>
          </cell>
          <cell r="AE758">
            <v>0</v>
          </cell>
          <cell r="AF758" t="str">
            <v>ACCESSOIRES</v>
          </cell>
          <cell r="AG758"/>
          <cell r="AI758">
            <v>8.73</v>
          </cell>
          <cell r="AL758" t="str">
            <v>ZF.WU003-9736</v>
          </cell>
          <cell r="AM758">
            <v>36.54</v>
          </cell>
          <cell r="AN758">
            <v>0.3</v>
          </cell>
          <cell r="AO758">
            <v>43.4</v>
          </cell>
          <cell r="AS758" t="str">
            <v>SANGLE D'ARRIMAGE RZG10/11</v>
          </cell>
        </row>
        <row r="759">
          <cell r="N759" t="str">
            <v>0963 80  558</v>
          </cell>
          <cell r="O759" t="e">
            <v>#N/A</v>
          </cell>
          <cell r="P759">
            <v>17.53</v>
          </cell>
          <cell r="Q759">
            <v>1</v>
          </cell>
          <cell r="R759">
            <v>0.5</v>
          </cell>
          <cell r="S759">
            <v>17.53</v>
          </cell>
          <cell r="T759" t="e">
            <v>#N/A</v>
          </cell>
          <cell r="U759">
            <v>0</v>
          </cell>
          <cell r="V759">
            <v>0</v>
          </cell>
          <cell r="W759" t="str">
            <v>LG5000</v>
          </cell>
          <cell r="X759" t="e">
            <v>#N/A</v>
          </cell>
          <cell r="Y759" t="e">
            <v>#N/A</v>
          </cell>
          <cell r="Z759" t="e">
            <v>#N/A</v>
          </cell>
          <cell r="AA759">
            <v>0.3</v>
          </cell>
          <cell r="AB759">
            <v>0.3</v>
          </cell>
          <cell r="AC759">
            <v>7</v>
          </cell>
          <cell r="AD759">
            <v>0</v>
          </cell>
          <cell r="AE759">
            <v>45</v>
          </cell>
          <cell r="AF759" t="str">
            <v>ACCESSOIRES</v>
          </cell>
          <cell r="AG759"/>
          <cell r="AI759">
            <v>16.86</v>
          </cell>
          <cell r="AL759" t="str">
            <v>ZF.WU003-4137</v>
          </cell>
          <cell r="AM759">
            <v>75.599999999999994</v>
          </cell>
          <cell r="AN759">
            <v>0.3</v>
          </cell>
          <cell r="AO759" t="e">
            <v>#N/A</v>
          </cell>
          <cell r="AS759" t="str">
            <v>SANGLE ELASTIQUE DE 5M + CROCHETS</v>
          </cell>
        </row>
        <row r="760">
          <cell r="N760" t="str">
            <v>0963 920 904</v>
          </cell>
          <cell r="O760">
            <v>0</v>
          </cell>
          <cell r="P760">
            <v>14.56</v>
          </cell>
          <cell r="Q760">
            <v>100</v>
          </cell>
          <cell r="R760">
            <v>0.05</v>
          </cell>
          <cell r="S760">
            <v>14.56</v>
          </cell>
          <cell r="T760">
            <v>4</v>
          </cell>
          <cell r="U760">
            <v>0</v>
          </cell>
          <cell r="V760">
            <v>0</v>
          </cell>
          <cell r="W760" t="str">
            <v>TET904</v>
          </cell>
          <cell r="X760" t="e">
            <v>#REF!</v>
          </cell>
          <cell r="Y760">
            <v>2.8</v>
          </cell>
          <cell r="Z760">
            <v>2.8</v>
          </cell>
          <cell r="AA760">
            <v>0.3</v>
          </cell>
          <cell r="AB760">
            <v>0.3</v>
          </cell>
          <cell r="AC760">
            <v>0</v>
          </cell>
          <cell r="AD760">
            <v>0</v>
          </cell>
          <cell r="AE760">
            <v>0</v>
          </cell>
          <cell r="AF760" t="str">
            <v>MEUBLES</v>
          </cell>
          <cell r="AG760"/>
          <cell r="AI760">
            <v>14</v>
          </cell>
          <cell r="AL760" t="str">
            <v>ZF.WU003-9884</v>
          </cell>
          <cell r="AM760">
            <v>0.7</v>
          </cell>
          <cell r="AN760">
            <v>0.3</v>
          </cell>
          <cell r="AO760">
            <v>2.8</v>
          </cell>
          <cell r="AS760" t="str">
            <v>SEPARATION GM TET904</v>
          </cell>
        </row>
        <row r="761">
          <cell r="N761" t="str">
            <v>0963 78  011</v>
          </cell>
          <cell r="O761" t="e">
            <v>#N/A</v>
          </cell>
          <cell r="P761">
            <v>69.680000000000007</v>
          </cell>
          <cell r="Q761">
            <v>100</v>
          </cell>
          <cell r="R761">
            <v>0.01</v>
          </cell>
          <cell r="S761">
            <v>69.680000000000007</v>
          </cell>
          <cell r="T761">
            <v>6</v>
          </cell>
          <cell r="U761">
            <v>0</v>
          </cell>
          <cell r="V761">
            <v>0</v>
          </cell>
          <cell r="W761" t="str">
            <v>ZW01</v>
          </cell>
          <cell r="X761" t="e">
            <v>#REF!</v>
          </cell>
          <cell r="Y761">
            <v>4.2</v>
          </cell>
          <cell r="Z761">
            <v>4.2</v>
          </cell>
          <cell r="AA761">
            <v>0.3</v>
          </cell>
          <cell r="AB761">
            <v>0.3</v>
          </cell>
          <cell r="AC761">
            <v>2</v>
          </cell>
          <cell r="AD761">
            <v>170</v>
          </cell>
          <cell r="AE761">
            <v>70</v>
          </cell>
          <cell r="AF761" t="str">
            <v>MEUBLES</v>
          </cell>
          <cell r="AG761"/>
          <cell r="AI761">
            <v>67</v>
          </cell>
          <cell r="AL761" t="str">
            <v>ZF.WU003-9720</v>
          </cell>
          <cell r="AM761">
            <v>2.52</v>
          </cell>
          <cell r="AN761">
            <v>0.3</v>
          </cell>
          <cell r="AO761">
            <v>4.2</v>
          </cell>
          <cell r="AS761" t="str">
            <v>Séparation pour boîte LK01 ZW01</v>
          </cell>
        </row>
        <row r="762">
          <cell r="N762" t="str">
            <v>0963 78  012</v>
          </cell>
          <cell r="O762" t="e">
            <v>#N/A</v>
          </cell>
          <cell r="P762">
            <v>36.4</v>
          </cell>
          <cell r="Q762">
            <v>100</v>
          </cell>
          <cell r="R762">
            <v>0.01</v>
          </cell>
          <cell r="S762">
            <v>36.4</v>
          </cell>
          <cell r="T762">
            <v>6</v>
          </cell>
          <cell r="U762">
            <v>0</v>
          </cell>
          <cell r="V762">
            <v>0</v>
          </cell>
          <cell r="W762" t="str">
            <v>ZW02</v>
          </cell>
          <cell r="X762" t="e">
            <v>#REF!</v>
          </cell>
          <cell r="Y762">
            <v>4.2</v>
          </cell>
          <cell r="Z762">
            <v>4.2</v>
          </cell>
          <cell r="AA762">
            <v>0.3</v>
          </cell>
          <cell r="AB762">
            <v>0.3</v>
          </cell>
          <cell r="AC762">
            <v>2</v>
          </cell>
          <cell r="AD762">
            <v>75</v>
          </cell>
          <cell r="AE762">
            <v>70</v>
          </cell>
          <cell r="AF762" t="str">
            <v>MEUBLES</v>
          </cell>
          <cell r="AG762"/>
          <cell r="AI762">
            <v>35</v>
          </cell>
          <cell r="AL762" t="str">
            <v>ZF.WU003-9721</v>
          </cell>
          <cell r="AM762">
            <v>1.89</v>
          </cell>
          <cell r="AN762">
            <v>0.3</v>
          </cell>
          <cell r="AO762">
            <v>4.2</v>
          </cell>
          <cell r="AS762" t="str">
            <v>Séparation pour boîte LK02 ZW02</v>
          </cell>
        </row>
        <row r="763">
          <cell r="N763" t="str">
            <v>0963 78  013</v>
          </cell>
          <cell r="O763" t="e">
            <v>#N/A</v>
          </cell>
          <cell r="P763">
            <v>56.16</v>
          </cell>
          <cell r="Q763">
            <v>100</v>
          </cell>
          <cell r="R763">
            <v>0.01</v>
          </cell>
          <cell r="S763">
            <v>56.16</v>
          </cell>
          <cell r="T763">
            <v>6</v>
          </cell>
          <cell r="U763">
            <v>0</v>
          </cell>
          <cell r="V763">
            <v>0</v>
          </cell>
          <cell r="W763" t="str">
            <v>ZW03</v>
          </cell>
          <cell r="X763" t="e">
            <v>#REF!</v>
          </cell>
          <cell r="Y763">
            <v>4.2</v>
          </cell>
          <cell r="Z763">
            <v>4.2</v>
          </cell>
          <cell r="AA763">
            <v>0.3</v>
          </cell>
          <cell r="AB763">
            <v>0.3</v>
          </cell>
          <cell r="AC763">
            <v>2</v>
          </cell>
          <cell r="AD763">
            <v>115</v>
          </cell>
          <cell r="AE763">
            <v>80</v>
          </cell>
          <cell r="AF763" t="str">
            <v>MEUBLES</v>
          </cell>
          <cell r="AG763"/>
          <cell r="AI763">
            <v>54</v>
          </cell>
          <cell r="AL763" t="str">
            <v>ZF.WU003-9722</v>
          </cell>
          <cell r="AM763">
            <v>2.52</v>
          </cell>
          <cell r="AN763">
            <v>0.3</v>
          </cell>
          <cell r="AO763">
            <v>4.2</v>
          </cell>
          <cell r="AS763" t="str">
            <v>Séparation pour boîte LK03</v>
          </cell>
        </row>
        <row r="764">
          <cell r="N764" t="str">
            <v>0963 77  701</v>
          </cell>
          <cell r="O764" t="e">
            <v>#N/A</v>
          </cell>
          <cell r="P764">
            <v>2.41</v>
          </cell>
          <cell r="Q764">
            <v>1</v>
          </cell>
          <cell r="R764">
            <v>0.2</v>
          </cell>
          <cell r="S764">
            <v>2.41</v>
          </cell>
          <cell r="T764">
            <v>19</v>
          </cell>
          <cell r="U764">
            <v>0</v>
          </cell>
          <cell r="V764">
            <v>0</v>
          </cell>
          <cell r="W764" t="str">
            <v>TL1</v>
          </cell>
          <cell r="X764" t="e">
            <v>#REF!</v>
          </cell>
          <cell r="Y764">
            <v>13.3</v>
          </cell>
          <cell r="Z764">
            <v>13.3</v>
          </cell>
          <cell r="AA764">
            <v>0.3</v>
          </cell>
          <cell r="AB764">
            <v>0.3</v>
          </cell>
          <cell r="AC764">
            <v>270</v>
          </cell>
          <cell r="AD764">
            <v>0</v>
          </cell>
          <cell r="AE764">
            <v>0</v>
          </cell>
          <cell r="AF764" t="str">
            <v>MEUBLES</v>
          </cell>
          <cell r="AG764"/>
          <cell r="AI764">
            <v>2.3199999999999998</v>
          </cell>
          <cell r="AL764" t="str">
            <v>ZF.WU003-9716</v>
          </cell>
          <cell r="AM764">
            <v>6.3</v>
          </cell>
          <cell r="AN764">
            <v>0.3</v>
          </cell>
          <cell r="AO764">
            <v>13.3</v>
          </cell>
          <cell r="AS764" t="str">
            <v>Séparation pour étagère 270 TL1</v>
          </cell>
        </row>
        <row r="765">
          <cell r="N765" t="str">
            <v>0963 77  704</v>
          </cell>
          <cell r="O765" t="e">
            <v>#N/A</v>
          </cell>
          <cell r="P765">
            <v>3.76</v>
          </cell>
          <cell r="Q765">
            <v>1</v>
          </cell>
          <cell r="R765">
            <v>0.15</v>
          </cell>
          <cell r="S765">
            <v>3.76</v>
          </cell>
          <cell r="T765">
            <v>19</v>
          </cell>
          <cell r="U765">
            <v>0</v>
          </cell>
          <cell r="V765">
            <v>0</v>
          </cell>
          <cell r="W765" t="str">
            <v>TL4</v>
          </cell>
          <cell r="X765" t="e">
            <v>#REF!</v>
          </cell>
          <cell r="Y765">
            <v>13.3</v>
          </cell>
          <cell r="Z765">
            <v>13.3</v>
          </cell>
          <cell r="AA765">
            <v>0.3</v>
          </cell>
          <cell r="AB765">
            <v>0.3</v>
          </cell>
          <cell r="AC765">
            <v>330</v>
          </cell>
          <cell r="AD765">
            <v>0</v>
          </cell>
          <cell r="AE765">
            <v>0</v>
          </cell>
          <cell r="AF765" t="str">
            <v>MEUBLES</v>
          </cell>
          <cell r="AG765"/>
          <cell r="AI765">
            <v>3.62</v>
          </cell>
          <cell r="AL765" t="str">
            <v>ZF.WU003-9719</v>
          </cell>
          <cell r="AM765">
            <v>10.71</v>
          </cell>
          <cell r="AN765">
            <v>0.3</v>
          </cell>
          <cell r="AO765">
            <v>13.3</v>
          </cell>
          <cell r="AS765" t="str">
            <v>SEPARATION pour ETAGERE 330 TL4</v>
          </cell>
        </row>
        <row r="766">
          <cell r="N766" t="str">
            <v>0963 77  702</v>
          </cell>
          <cell r="O766" t="e">
            <v>#N/A</v>
          </cell>
          <cell r="P766">
            <v>3.32</v>
          </cell>
          <cell r="Q766">
            <v>1</v>
          </cell>
          <cell r="R766">
            <v>0.1</v>
          </cell>
          <cell r="S766">
            <v>3.32</v>
          </cell>
          <cell r="T766">
            <v>19</v>
          </cell>
          <cell r="U766">
            <v>0</v>
          </cell>
          <cell r="V766">
            <v>0</v>
          </cell>
          <cell r="W766" t="str">
            <v>TL2</v>
          </cell>
          <cell r="X766" t="e">
            <v>#REF!</v>
          </cell>
          <cell r="Y766">
            <v>13.3</v>
          </cell>
          <cell r="Z766">
            <v>13.3</v>
          </cell>
          <cell r="AA766">
            <v>0.3</v>
          </cell>
          <cell r="AB766">
            <v>0.3</v>
          </cell>
          <cell r="AC766">
            <v>382</v>
          </cell>
          <cell r="AD766">
            <v>0</v>
          </cell>
          <cell r="AE766">
            <v>0</v>
          </cell>
          <cell r="AF766" t="str">
            <v>MEUBLES</v>
          </cell>
          <cell r="AG766"/>
          <cell r="AI766">
            <v>3.19</v>
          </cell>
          <cell r="AL766" t="str">
            <v>ZF.WU003-9717</v>
          </cell>
          <cell r="AM766">
            <v>8.19</v>
          </cell>
          <cell r="AN766">
            <v>0.3</v>
          </cell>
          <cell r="AO766">
            <v>13.3</v>
          </cell>
          <cell r="AS766" t="str">
            <v>Séparation pour étagère 380 TL2</v>
          </cell>
        </row>
        <row r="767">
          <cell r="N767" t="str">
            <v>0963 77  703</v>
          </cell>
          <cell r="O767" t="e">
            <v>#N/A</v>
          </cell>
          <cell r="P767">
            <v>4.32</v>
          </cell>
          <cell r="Q767">
            <v>1</v>
          </cell>
          <cell r="R767">
            <v>0.1</v>
          </cell>
          <cell r="S767">
            <v>4.32</v>
          </cell>
          <cell r="T767">
            <v>29</v>
          </cell>
          <cell r="U767">
            <v>0</v>
          </cell>
          <cell r="V767">
            <v>0</v>
          </cell>
          <cell r="W767" t="str">
            <v>TL3</v>
          </cell>
          <cell r="X767" t="e">
            <v>#REF!</v>
          </cell>
          <cell r="Y767">
            <v>20.3</v>
          </cell>
          <cell r="Z767">
            <v>20.3</v>
          </cell>
          <cell r="AA767">
            <v>0.3</v>
          </cell>
          <cell r="AB767">
            <v>0.3</v>
          </cell>
          <cell r="AC767">
            <v>452</v>
          </cell>
          <cell r="AD767">
            <v>0</v>
          </cell>
          <cell r="AE767">
            <v>0</v>
          </cell>
          <cell r="AF767" t="str">
            <v>MEUBLES</v>
          </cell>
          <cell r="AG767"/>
          <cell r="AI767">
            <v>4.1500000000000004</v>
          </cell>
          <cell r="AL767" t="str">
            <v>ZF.WU003-9718</v>
          </cell>
          <cell r="AM767">
            <v>10.71</v>
          </cell>
          <cell r="AN767">
            <v>0.3</v>
          </cell>
          <cell r="AO767">
            <v>20.3</v>
          </cell>
          <cell r="AS767" t="str">
            <v>Séparation pour étagère 450 TL3</v>
          </cell>
        </row>
        <row r="768">
          <cell r="N768" t="str">
            <v>0963 76  001</v>
          </cell>
          <cell r="O768" t="e">
            <v>#N/A</v>
          </cell>
          <cell r="P768">
            <v>1.9</v>
          </cell>
          <cell r="Q768">
            <v>1</v>
          </cell>
          <cell r="R768">
            <v>0.1</v>
          </cell>
          <cell r="S768">
            <v>1.9</v>
          </cell>
          <cell r="T768">
            <v>9</v>
          </cell>
          <cell r="U768">
            <v>0</v>
          </cell>
          <cell r="V768">
            <v>0</v>
          </cell>
          <cell r="W768" t="str">
            <v>TR1</v>
          </cell>
          <cell r="X768" t="e">
            <v>#REF!</v>
          </cell>
          <cell r="Y768">
            <v>6.3</v>
          </cell>
          <cell r="Z768">
            <v>6.3</v>
          </cell>
          <cell r="AA768">
            <v>0.3</v>
          </cell>
          <cell r="AB768">
            <v>0.3</v>
          </cell>
          <cell r="AC768">
            <v>0</v>
          </cell>
          <cell r="AD768">
            <v>270</v>
          </cell>
          <cell r="AE768">
            <v>80</v>
          </cell>
          <cell r="AF768" t="str">
            <v>MEUBLES</v>
          </cell>
          <cell r="AG768"/>
          <cell r="AI768">
            <v>1.83</v>
          </cell>
          <cell r="AL768" t="str">
            <v>ZF.WU003-9705</v>
          </cell>
          <cell r="AM768">
            <v>4.41</v>
          </cell>
          <cell r="AN768">
            <v>0.3</v>
          </cell>
          <cell r="AO768">
            <v>6.3</v>
          </cell>
          <cell r="AS768" t="str">
            <v>Séparation pour RA270 TR1</v>
          </cell>
        </row>
        <row r="769">
          <cell r="N769" t="str">
            <v>0963 76  004</v>
          </cell>
          <cell r="O769" t="e">
            <v>#N/A</v>
          </cell>
          <cell r="P769">
            <v>2.02</v>
          </cell>
          <cell r="Q769">
            <v>1</v>
          </cell>
          <cell r="R769">
            <v>0.05</v>
          </cell>
          <cell r="S769">
            <v>2.02</v>
          </cell>
          <cell r="T769">
            <v>19</v>
          </cell>
          <cell r="U769">
            <v>0</v>
          </cell>
          <cell r="V769">
            <v>0</v>
          </cell>
          <cell r="W769" t="str">
            <v>TR4</v>
          </cell>
          <cell r="X769" t="e">
            <v>#REF!</v>
          </cell>
          <cell r="Y769">
            <v>13.3</v>
          </cell>
          <cell r="Z769">
            <v>13.3</v>
          </cell>
          <cell r="AA769">
            <v>0.3</v>
          </cell>
          <cell r="AB769">
            <v>0.3</v>
          </cell>
          <cell r="AC769">
            <v>0</v>
          </cell>
          <cell r="AD769">
            <v>330</v>
          </cell>
          <cell r="AE769">
            <v>80</v>
          </cell>
          <cell r="AF769" t="str">
            <v>MEUBLES</v>
          </cell>
          <cell r="AG769"/>
          <cell r="AI769">
            <v>1.94</v>
          </cell>
          <cell r="AL769" t="str">
            <v>ZF.WU003-9708</v>
          </cell>
          <cell r="AM769">
            <v>5.04</v>
          </cell>
          <cell r="AN769">
            <v>0.3</v>
          </cell>
          <cell r="AO769">
            <v>13.3</v>
          </cell>
          <cell r="AS769" t="str">
            <v>SEPARATION POUR RA330 TR4</v>
          </cell>
        </row>
        <row r="770">
          <cell r="N770" t="str">
            <v>0963 76  002</v>
          </cell>
          <cell r="O770" t="e">
            <v>#N/A</v>
          </cell>
          <cell r="P770">
            <v>2.2000000000000002</v>
          </cell>
          <cell r="Q770">
            <v>1</v>
          </cell>
          <cell r="R770">
            <v>0.1</v>
          </cell>
          <cell r="S770">
            <v>2.2000000000000002</v>
          </cell>
          <cell r="T770">
            <v>19</v>
          </cell>
          <cell r="U770">
            <v>0</v>
          </cell>
          <cell r="V770">
            <v>0</v>
          </cell>
          <cell r="W770" t="str">
            <v>TR2</v>
          </cell>
          <cell r="X770" t="e">
            <v>#REF!</v>
          </cell>
          <cell r="Y770">
            <v>13.3</v>
          </cell>
          <cell r="Z770">
            <v>13.3</v>
          </cell>
          <cell r="AA770">
            <v>0.3</v>
          </cell>
          <cell r="AB770">
            <v>0.3</v>
          </cell>
          <cell r="AC770">
            <v>0</v>
          </cell>
          <cell r="AD770">
            <v>380</v>
          </cell>
          <cell r="AE770">
            <v>80</v>
          </cell>
          <cell r="AF770" t="str">
            <v>MEUBLES</v>
          </cell>
          <cell r="AG770"/>
          <cell r="AI770">
            <v>2.12</v>
          </cell>
          <cell r="AL770" t="str">
            <v>ZF.WU003-9706</v>
          </cell>
          <cell r="AM770">
            <v>5.04</v>
          </cell>
          <cell r="AN770">
            <v>0.3</v>
          </cell>
          <cell r="AO770">
            <v>13.3</v>
          </cell>
          <cell r="AS770" t="str">
            <v>Séparation pour RA380 TR2</v>
          </cell>
        </row>
        <row r="771">
          <cell r="N771" t="str">
            <v>0963 76  003</v>
          </cell>
          <cell r="O771" t="e">
            <v>#N/A</v>
          </cell>
          <cell r="P771">
            <v>2.71</v>
          </cell>
          <cell r="Q771">
            <v>1</v>
          </cell>
          <cell r="R771">
            <v>0.12</v>
          </cell>
          <cell r="S771">
            <v>2.71</v>
          </cell>
          <cell r="T771">
            <v>19</v>
          </cell>
          <cell r="U771">
            <v>0</v>
          </cell>
          <cell r="V771">
            <v>0</v>
          </cell>
          <cell r="W771" t="str">
            <v>TR3</v>
          </cell>
          <cell r="X771" t="e">
            <v>#REF!</v>
          </cell>
          <cell r="Y771">
            <v>13.3</v>
          </cell>
          <cell r="Z771">
            <v>13.3</v>
          </cell>
          <cell r="AA771">
            <v>0.3</v>
          </cell>
          <cell r="AB771">
            <v>0.3</v>
          </cell>
          <cell r="AC771">
            <v>0</v>
          </cell>
          <cell r="AD771">
            <v>450</v>
          </cell>
          <cell r="AE771">
            <v>80</v>
          </cell>
          <cell r="AF771" t="str">
            <v>MEUBLES</v>
          </cell>
          <cell r="AG771"/>
          <cell r="AI771">
            <v>2.61</v>
          </cell>
          <cell r="AL771" t="str">
            <v>ZF.WU003-9707</v>
          </cell>
          <cell r="AM771">
            <v>6.93</v>
          </cell>
          <cell r="AN771">
            <v>0.3</v>
          </cell>
          <cell r="AO771">
            <v>13.3</v>
          </cell>
          <cell r="AS771" t="str">
            <v>Séparation pour RA450 TR3</v>
          </cell>
        </row>
        <row r="772">
          <cell r="N772" t="str">
            <v>0963 577 802</v>
          </cell>
          <cell r="O772" t="str">
            <v>MTLRK2</v>
          </cell>
          <cell r="P772">
            <v>13.61</v>
          </cell>
          <cell r="Q772">
            <v>1</v>
          </cell>
          <cell r="R772">
            <v>0.7</v>
          </cell>
          <cell r="S772">
            <v>13.61</v>
          </cell>
          <cell r="T772">
            <v>49</v>
          </cell>
          <cell r="U772">
            <v>0</v>
          </cell>
          <cell r="V772">
            <v>0</v>
          </cell>
          <cell r="W772" t="str">
            <v>MTLRK2</v>
          </cell>
          <cell r="X772" t="e">
            <v>#REF!</v>
          </cell>
          <cell r="Y772">
            <v>34.299999999999997</v>
          </cell>
          <cell r="Z772">
            <v>34.299999999999997</v>
          </cell>
          <cell r="AA772">
            <v>0.3</v>
          </cell>
          <cell r="AB772">
            <v>0.3</v>
          </cell>
          <cell r="AC772">
            <v>30</v>
          </cell>
          <cell r="AD772">
            <v>355</v>
          </cell>
          <cell r="AE772">
            <v>150</v>
          </cell>
          <cell r="AF772" t="str">
            <v>MEUBLES</v>
          </cell>
          <cell r="AG772"/>
          <cell r="AI772">
            <v>13.09</v>
          </cell>
          <cell r="AL772">
            <v>0</v>
          </cell>
          <cell r="AM772">
            <v>25.9</v>
          </cell>
          <cell r="AN772">
            <v>0.3</v>
          </cell>
          <cell r="AO772">
            <v>34.299999999999997</v>
          </cell>
          <cell r="AS772" t="str">
            <v>SÉPARATION-MTLRK2</v>
          </cell>
        </row>
        <row r="773">
          <cell r="N773" t="str">
            <v>0963 577 803</v>
          </cell>
          <cell r="O773" t="str">
            <v>MTLRK4</v>
          </cell>
          <cell r="P773">
            <v>13.2</v>
          </cell>
          <cell r="Q773">
            <v>1</v>
          </cell>
          <cell r="R773">
            <v>0.6</v>
          </cell>
          <cell r="S773">
            <v>13.2</v>
          </cell>
          <cell r="T773">
            <v>39</v>
          </cell>
          <cell r="U773">
            <v>0</v>
          </cell>
          <cell r="V773">
            <v>0</v>
          </cell>
          <cell r="W773" t="str">
            <v>MTLRK4</v>
          </cell>
          <cell r="X773" t="e">
            <v>#REF!</v>
          </cell>
          <cell r="Y773">
            <v>27.3</v>
          </cell>
          <cell r="Z773">
            <v>27.3</v>
          </cell>
          <cell r="AA773">
            <v>0.3</v>
          </cell>
          <cell r="AB773">
            <v>0.3</v>
          </cell>
          <cell r="AC773">
            <v>30</v>
          </cell>
          <cell r="AD773">
            <v>305</v>
          </cell>
          <cell r="AE773">
            <v>150</v>
          </cell>
          <cell r="AF773" t="str">
            <v>MEUBLES</v>
          </cell>
          <cell r="AG773"/>
          <cell r="AI773">
            <v>12.69</v>
          </cell>
          <cell r="AL773">
            <v>0</v>
          </cell>
          <cell r="AM773">
            <v>24.5</v>
          </cell>
          <cell r="AN773">
            <v>0.3</v>
          </cell>
          <cell r="AO773">
            <v>27.3</v>
          </cell>
          <cell r="AS773" t="str">
            <v>SÉPARATION-MTLRK4</v>
          </cell>
        </row>
        <row r="774">
          <cell r="N774" t="str">
            <v>0963 920 903</v>
          </cell>
          <cell r="O774">
            <v>0</v>
          </cell>
          <cell r="P774">
            <v>13.52</v>
          </cell>
          <cell r="Q774">
            <v>100</v>
          </cell>
          <cell r="R774">
            <v>0.05</v>
          </cell>
          <cell r="S774">
            <v>13.52</v>
          </cell>
          <cell r="T774">
            <v>4</v>
          </cell>
          <cell r="U774">
            <v>0</v>
          </cell>
          <cell r="V774">
            <v>0</v>
          </cell>
          <cell r="W774" t="str">
            <v>TET903</v>
          </cell>
          <cell r="X774" t="e">
            <v>#REF!</v>
          </cell>
          <cell r="Y774">
            <v>2.8</v>
          </cell>
          <cell r="Z774">
            <v>2.8</v>
          </cell>
          <cell r="AA774">
            <v>0.3</v>
          </cell>
          <cell r="AB774">
            <v>0.3</v>
          </cell>
          <cell r="AC774">
            <v>0</v>
          </cell>
          <cell r="AD774">
            <v>0</v>
          </cell>
          <cell r="AE774">
            <v>0</v>
          </cell>
          <cell r="AF774" t="str">
            <v>MEUBLES</v>
          </cell>
          <cell r="AG774"/>
          <cell r="AI774">
            <v>13</v>
          </cell>
          <cell r="AL774" t="str">
            <v>ZF.WU003-9883</v>
          </cell>
          <cell r="AM774">
            <v>0.7</v>
          </cell>
          <cell r="AN774">
            <v>0.3</v>
          </cell>
          <cell r="AO774">
            <v>2.8</v>
          </cell>
          <cell r="AS774" t="str">
            <v>SEPARATIONS PM TET903</v>
          </cell>
        </row>
        <row r="775">
          <cell r="N775" t="str">
            <v>0963 99  801</v>
          </cell>
          <cell r="O775" t="e">
            <v>#N/A</v>
          </cell>
          <cell r="P775">
            <v>581.36</v>
          </cell>
          <cell r="Q775">
            <v>1</v>
          </cell>
          <cell r="R775">
            <v>105</v>
          </cell>
          <cell r="S775">
            <v>581.36</v>
          </cell>
          <cell r="T775">
            <v>1503</v>
          </cell>
          <cell r="U775">
            <v>120</v>
          </cell>
          <cell r="V775">
            <v>160</v>
          </cell>
          <cell r="W775" t="str">
            <v>MBSET01</v>
          </cell>
          <cell r="X775" t="e">
            <v>#REF!</v>
          </cell>
          <cell r="Y775">
            <v>1052.0999999999999</v>
          </cell>
          <cell r="Z775">
            <v>1052.0999999999999</v>
          </cell>
          <cell r="AA775">
            <v>0.3</v>
          </cell>
          <cell r="AB775">
            <v>0.3</v>
          </cell>
          <cell r="AC775">
            <v>0</v>
          </cell>
          <cell r="AD775">
            <v>0</v>
          </cell>
          <cell r="AE775">
            <v>0</v>
          </cell>
          <cell r="AF775" t="str">
            <v>PREMONTES</v>
          </cell>
          <cell r="AG775"/>
          <cell r="AI775">
            <v>559</v>
          </cell>
          <cell r="AL775">
            <v>0</v>
          </cell>
          <cell r="AM775">
            <v>1160</v>
          </cell>
          <cell r="AN775">
            <v>0.3</v>
          </cell>
          <cell r="AO775">
            <v>1052.0999999999999</v>
          </cell>
          <cell r="AS775" t="str">
            <v>Set d'aménagement de véhicule 1</v>
          </cell>
        </row>
        <row r="776">
          <cell r="N776" t="str">
            <v>0963 99  810</v>
          </cell>
          <cell r="O776" t="e">
            <v>#N/A</v>
          </cell>
          <cell r="P776">
            <v>165.36</v>
          </cell>
          <cell r="Q776">
            <v>1</v>
          </cell>
          <cell r="R776">
            <v>20</v>
          </cell>
          <cell r="S776">
            <v>165.36</v>
          </cell>
          <cell r="T776">
            <v>405</v>
          </cell>
          <cell r="U776">
            <v>60</v>
          </cell>
          <cell r="V776">
            <v>80</v>
          </cell>
          <cell r="W776" t="str">
            <v>MBSET10</v>
          </cell>
          <cell r="X776" t="e">
            <v>#REF!</v>
          </cell>
          <cell r="Y776">
            <v>283.5</v>
          </cell>
          <cell r="Z776">
            <v>283.5</v>
          </cell>
          <cell r="AA776">
            <v>0.3</v>
          </cell>
          <cell r="AB776">
            <v>0.3</v>
          </cell>
          <cell r="AC776">
            <v>0</v>
          </cell>
          <cell r="AD776">
            <v>0</v>
          </cell>
          <cell r="AE776">
            <v>0</v>
          </cell>
          <cell r="AF776" t="str">
            <v>PREMONTES</v>
          </cell>
          <cell r="AG776"/>
          <cell r="AI776">
            <v>159</v>
          </cell>
          <cell r="AL776">
            <v>0</v>
          </cell>
          <cell r="AM776">
            <v>312</v>
          </cell>
          <cell r="AN776">
            <v>0.3</v>
          </cell>
          <cell r="AO776">
            <v>283.5</v>
          </cell>
          <cell r="AS776" t="str">
            <v>Set d'aménagement de véhicule 10</v>
          </cell>
        </row>
        <row r="777">
          <cell r="N777" t="str">
            <v>0963 99  811</v>
          </cell>
          <cell r="O777" t="e">
            <v>#N/A</v>
          </cell>
          <cell r="P777">
            <v>186.16</v>
          </cell>
          <cell r="Q777">
            <v>1</v>
          </cell>
          <cell r="R777">
            <v>29</v>
          </cell>
          <cell r="S777">
            <v>186.16</v>
          </cell>
          <cell r="T777">
            <v>482</v>
          </cell>
          <cell r="U777">
            <v>60</v>
          </cell>
          <cell r="V777">
            <v>80</v>
          </cell>
          <cell r="W777" t="str">
            <v>MBSET11</v>
          </cell>
          <cell r="X777" t="e">
            <v>#REF!</v>
          </cell>
          <cell r="Y777">
            <v>337.4</v>
          </cell>
          <cell r="Z777">
            <v>337.4</v>
          </cell>
          <cell r="AA777">
            <v>0.3</v>
          </cell>
          <cell r="AB777">
            <v>0.3</v>
          </cell>
          <cell r="AC777">
            <v>0</v>
          </cell>
          <cell r="AD777">
            <v>0</v>
          </cell>
          <cell r="AE777">
            <v>0</v>
          </cell>
          <cell r="AF777" t="str">
            <v>PREMONTES</v>
          </cell>
          <cell r="AG777"/>
          <cell r="AI777">
            <v>179</v>
          </cell>
          <cell r="AL777">
            <v>0</v>
          </cell>
          <cell r="AM777">
            <v>372</v>
          </cell>
          <cell r="AN777">
            <v>0.3</v>
          </cell>
          <cell r="AO777">
            <v>337.4</v>
          </cell>
          <cell r="AS777" t="str">
            <v>Set d'aménagement de véhicule 11</v>
          </cell>
        </row>
        <row r="778">
          <cell r="N778" t="str">
            <v>0963 99  802</v>
          </cell>
          <cell r="O778" t="e">
            <v>#N/A</v>
          </cell>
          <cell r="P778">
            <v>809.12</v>
          </cell>
          <cell r="Q778">
            <v>1</v>
          </cell>
          <cell r="R778">
            <v>96</v>
          </cell>
          <cell r="S778">
            <v>809.12</v>
          </cell>
          <cell r="T778">
            <v>2063</v>
          </cell>
          <cell r="U778">
            <v>120</v>
          </cell>
          <cell r="V778">
            <v>160</v>
          </cell>
          <cell r="W778" t="str">
            <v>MBSET02</v>
          </cell>
          <cell r="X778" t="e">
            <v>#REF!</v>
          </cell>
          <cell r="Y778">
            <v>1444.1</v>
          </cell>
          <cell r="Z778">
            <v>1444.1</v>
          </cell>
          <cell r="AA778">
            <v>0.3</v>
          </cell>
          <cell r="AB778">
            <v>0.3</v>
          </cell>
          <cell r="AC778">
            <v>0</v>
          </cell>
          <cell r="AD778">
            <v>0</v>
          </cell>
          <cell r="AE778">
            <v>0</v>
          </cell>
          <cell r="AF778" t="str">
            <v>PREMONTES</v>
          </cell>
          <cell r="AG778"/>
          <cell r="AI778">
            <v>778</v>
          </cell>
          <cell r="AL778">
            <v>0</v>
          </cell>
          <cell r="AM778">
            <v>1592</v>
          </cell>
          <cell r="AN778">
            <v>0.3</v>
          </cell>
          <cell r="AO778">
            <v>1444.1</v>
          </cell>
          <cell r="AS778" t="str">
            <v>Set d'aménagement de véhicule 2</v>
          </cell>
        </row>
        <row r="779">
          <cell r="N779" t="str">
            <v>0963 99  803</v>
          </cell>
          <cell r="O779" t="e">
            <v>#N/A</v>
          </cell>
          <cell r="P779">
            <v>654.16</v>
          </cell>
          <cell r="Q779">
            <v>1</v>
          </cell>
          <cell r="R779">
            <v>94</v>
          </cell>
          <cell r="S779">
            <v>654.16</v>
          </cell>
          <cell r="T779">
            <v>1659</v>
          </cell>
          <cell r="U779">
            <v>120</v>
          </cell>
          <cell r="V779">
            <v>160</v>
          </cell>
          <cell r="W779" t="str">
            <v>MBSET03</v>
          </cell>
          <cell r="X779" t="e">
            <v>#REF!</v>
          </cell>
          <cell r="Y779">
            <v>1161.3</v>
          </cell>
          <cell r="Z779">
            <v>1161.3</v>
          </cell>
          <cell r="AA779">
            <v>0.3</v>
          </cell>
          <cell r="AB779">
            <v>0.3</v>
          </cell>
          <cell r="AC779">
            <v>0</v>
          </cell>
          <cell r="AD779">
            <v>0</v>
          </cell>
          <cell r="AE779">
            <v>0</v>
          </cell>
          <cell r="AF779" t="str">
            <v>PREMONTES</v>
          </cell>
          <cell r="AG779"/>
          <cell r="AI779">
            <v>629</v>
          </cell>
          <cell r="AL779">
            <v>0</v>
          </cell>
          <cell r="AM779">
            <v>1280</v>
          </cell>
          <cell r="AN779">
            <v>0.3</v>
          </cell>
          <cell r="AO779">
            <v>1161.3</v>
          </cell>
          <cell r="AS779" t="str">
            <v>Set d'aménagement de véhicule 3</v>
          </cell>
        </row>
        <row r="780">
          <cell r="N780" t="str">
            <v>0963 99  804</v>
          </cell>
          <cell r="O780" t="e">
            <v>#N/A</v>
          </cell>
          <cell r="P780">
            <v>706.16</v>
          </cell>
          <cell r="Q780">
            <v>1</v>
          </cell>
          <cell r="R780">
            <v>108</v>
          </cell>
          <cell r="S780">
            <v>706.16</v>
          </cell>
          <cell r="T780">
            <v>1814</v>
          </cell>
          <cell r="U780">
            <v>120</v>
          </cell>
          <cell r="V780">
            <v>160</v>
          </cell>
          <cell r="W780" t="str">
            <v>MBSET04</v>
          </cell>
          <cell r="X780" t="e">
            <v>#REF!</v>
          </cell>
          <cell r="Y780">
            <v>1269.8</v>
          </cell>
          <cell r="Z780">
            <v>1269.8</v>
          </cell>
          <cell r="AA780">
            <v>0.3</v>
          </cell>
          <cell r="AB780">
            <v>0.3</v>
          </cell>
          <cell r="AC780">
            <v>0</v>
          </cell>
          <cell r="AD780">
            <v>0</v>
          </cell>
          <cell r="AE780">
            <v>0</v>
          </cell>
          <cell r="AF780" t="str">
            <v>PREMONTES</v>
          </cell>
          <cell r="AG780"/>
          <cell r="AI780">
            <v>679</v>
          </cell>
          <cell r="AL780">
            <v>0</v>
          </cell>
          <cell r="AM780">
            <v>1400</v>
          </cell>
          <cell r="AN780">
            <v>0.3</v>
          </cell>
          <cell r="AO780">
            <v>1269.8</v>
          </cell>
          <cell r="AS780" t="str">
            <v>Set d'aménagement de véhicule 4</v>
          </cell>
        </row>
        <row r="781">
          <cell r="N781" t="str">
            <v>0963 99  805</v>
          </cell>
          <cell r="O781" t="e">
            <v>#N/A</v>
          </cell>
          <cell r="P781">
            <v>815.36</v>
          </cell>
          <cell r="Q781">
            <v>1</v>
          </cell>
          <cell r="R781">
            <v>147</v>
          </cell>
          <cell r="S781">
            <v>815.36</v>
          </cell>
          <cell r="T781">
            <v>2063</v>
          </cell>
          <cell r="U781">
            <v>120</v>
          </cell>
          <cell r="V781">
            <v>160</v>
          </cell>
          <cell r="W781" t="str">
            <v>MBSET05</v>
          </cell>
          <cell r="X781" t="e">
            <v>#REF!</v>
          </cell>
          <cell r="Y781">
            <v>1444.1</v>
          </cell>
          <cell r="Z781">
            <v>1444.1</v>
          </cell>
          <cell r="AA781">
            <v>0.3</v>
          </cell>
          <cell r="AB781">
            <v>0.3</v>
          </cell>
          <cell r="AC781">
            <v>0</v>
          </cell>
          <cell r="AD781">
            <v>0</v>
          </cell>
          <cell r="AE781">
            <v>0</v>
          </cell>
          <cell r="AF781" t="str">
            <v>PREMONTES</v>
          </cell>
          <cell r="AG781"/>
          <cell r="AI781">
            <v>784</v>
          </cell>
          <cell r="AL781">
            <v>0</v>
          </cell>
          <cell r="AM781">
            <v>1592</v>
          </cell>
          <cell r="AN781">
            <v>0.3</v>
          </cell>
          <cell r="AO781">
            <v>1444.1</v>
          </cell>
          <cell r="AS781" t="str">
            <v>Set d'aménagement de véhicule 5</v>
          </cell>
        </row>
        <row r="782">
          <cell r="N782" t="str">
            <v>0963 99  806</v>
          </cell>
          <cell r="O782" t="e">
            <v>#N/A</v>
          </cell>
          <cell r="P782">
            <v>815.36</v>
          </cell>
          <cell r="Q782">
            <v>1</v>
          </cell>
          <cell r="R782">
            <v>142</v>
          </cell>
          <cell r="S782">
            <v>815.36</v>
          </cell>
          <cell r="T782">
            <v>2063</v>
          </cell>
          <cell r="U782">
            <v>120</v>
          </cell>
          <cell r="V782">
            <v>160</v>
          </cell>
          <cell r="W782" t="str">
            <v>MBSET06</v>
          </cell>
          <cell r="X782" t="e">
            <v>#REF!</v>
          </cell>
          <cell r="Y782">
            <v>1444.1</v>
          </cell>
          <cell r="Z782">
            <v>1444.1</v>
          </cell>
          <cell r="AA782">
            <v>0.3</v>
          </cell>
          <cell r="AB782">
            <v>0.3</v>
          </cell>
          <cell r="AC782">
            <v>0</v>
          </cell>
          <cell r="AD782">
            <v>0</v>
          </cell>
          <cell r="AE782">
            <v>0</v>
          </cell>
          <cell r="AF782" t="str">
            <v>PREMONTES</v>
          </cell>
          <cell r="AG782"/>
          <cell r="AI782">
            <v>784</v>
          </cell>
          <cell r="AL782">
            <v>0</v>
          </cell>
          <cell r="AM782">
            <v>1592</v>
          </cell>
          <cell r="AN782">
            <v>0.3</v>
          </cell>
          <cell r="AO782">
            <v>1444.1</v>
          </cell>
          <cell r="AS782" t="str">
            <v>Set d'aménagement de véhicule 6</v>
          </cell>
        </row>
        <row r="783">
          <cell r="N783" t="str">
            <v>0963 99  807</v>
          </cell>
          <cell r="O783" t="e">
            <v>#N/A</v>
          </cell>
          <cell r="P783">
            <v>804.96</v>
          </cell>
          <cell r="Q783">
            <v>1</v>
          </cell>
          <cell r="R783">
            <v>140</v>
          </cell>
          <cell r="S783">
            <v>804.96</v>
          </cell>
          <cell r="T783">
            <v>2021</v>
          </cell>
          <cell r="U783">
            <v>120</v>
          </cell>
          <cell r="V783">
            <v>160</v>
          </cell>
          <cell r="W783" t="str">
            <v>MBSET07</v>
          </cell>
          <cell r="X783" t="e">
            <v>#REF!</v>
          </cell>
          <cell r="Y783">
            <v>1414.7</v>
          </cell>
          <cell r="Z783">
            <v>1414.7</v>
          </cell>
          <cell r="AA783">
            <v>0.3</v>
          </cell>
          <cell r="AB783">
            <v>0.3</v>
          </cell>
          <cell r="AC783">
            <v>0</v>
          </cell>
          <cell r="AD783">
            <v>0</v>
          </cell>
          <cell r="AE783">
            <v>0</v>
          </cell>
          <cell r="AF783" t="str">
            <v>PREMONTES</v>
          </cell>
          <cell r="AG783"/>
          <cell r="AI783">
            <v>774</v>
          </cell>
          <cell r="AL783">
            <v>0</v>
          </cell>
          <cell r="AM783">
            <v>1560</v>
          </cell>
          <cell r="AN783">
            <v>0.3</v>
          </cell>
          <cell r="AO783">
            <v>1414.7</v>
          </cell>
          <cell r="AS783" t="str">
            <v>Set d'aménagement de véhicule 7</v>
          </cell>
        </row>
        <row r="784">
          <cell r="N784" t="str">
            <v>0963 99  808</v>
          </cell>
          <cell r="O784" t="e">
            <v>#N/A</v>
          </cell>
          <cell r="P784">
            <v>948.48</v>
          </cell>
          <cell r="Q784">
            <v>1</v>
          </cell>
          <cell r="R784">
            <v>144</v>
          </cell>
          <cell r="S784">
            <v>948.48</v>
          </cell>
          <cell r="T784">
            <v>2436</v>
          </cell>
          <cell r="U784">
            <v>120</v>
          </cell>
          <cell r="V784">
            <v>160</v>
          </cell>
          <cell r="W784" t="str">
            <v>MBSET08</v>
          </cell>
          <cell r="X784" t="e">
            <v>#REF!</v>
          </cell>
          <cell r="Y784">
            <v>1705.2</v>
          </cell>
          <cell r="Z784">
            <v>1705.2</v>
          </cell>
          <cell r="AA784">
            <v>0.3</v>
          </cell>
          <cell r="AB784">
            <v>0.3</v>
          </cell>
          <cell r="AC784">
            <v>0</v>
          </cell>
          <cell r="AD784">
            <v>0</v>
          </cell>
          <cell r="AE784">
            <v>0</v>
          </cell>
          <cell r="AF784" t="str">
            <v>PREMONTES</v>
          </cell>
          <cell r="AG784"/>
          <cell r="AI784">
            <v>912</v>
          </cell>
          <cell r="AL784">
            <v>0</v>
          </cell>
          <cell r="AM784">
            <v>1880</v>
          </cell>
          <cell r="AN784">
            <v>0.3</v>
          </cell>
          <cell r="AO784">
            <v>1705.2</v>
          </cell>
          <cell r="AS784" t="str">
            <v>Set d'aménagement de véhicule 8</v>
          </cell>
        </row>
        <row r="785">
          <cell r="N785" t="str">
            <v>0963 99  809</v>
          </cell>
          <cell r="O785" t="e">
            <v>#N/A</v>
          </cell>
          <cell r="P785">
            <v>186.16</v>
          </cell>
          <cell r="Q785">
            <v>1</v>
          </cell>
          <cell r="R785">
            <v>31</v>
          </cell>
          <cell r="S785">
            <v>186.16</v>
          </cell>
          <cell r="T785">
            <v>482</v>
          </cell>
          <cell r="U785">
            <v>60</v>
          </cell>
          <cell r="V785">
            <v>80</v>
          </cell>
          <cell r="W785" t="str">
            <v>MBSET09</v>
          </cell>
          <cell r="X785" t="e">
            <v>#REF!</v>
          </cell>
          <cell r="Y785">
            <v>337.4</v>
          </cell>
          <cell r="Z785">
            <v>337.4</v>
          </cell>
          <cell r="AA785">
            <v>0.3</v>
          </cell>
          <cell r="AB785">
            <v>0.3</v>
          </cell>
          <cell r="AC785">
            <v>0</v>
          </cell>
          <cell r="AD785">
            <v>0</v>
          </cell>
          <cell r="AE785">
            <v>0</v>
          </cell>
          <cell r="AF785" t="str">
            <v>PREMONTES</v>
          </cell>
          <cell r="AG785"/>
          <cell r="AI785">
            <v>179</v>
          </cell>
          <cell r="AL785">
            <v>0</v>
          </cell>
          <cell r="AM785">
            <v>372</v>
          </cell>
          <cell r="AN785">
            <v>0.3</v>
          </cell>
          <cell r="AO785">
            <v>337.4</v>
          </cell>
          <cell r="AS785" t="str">
            <v>Set d'aménagement de véhicule 9</v>
          </cell>
        </row>
        <row r="786">
          <cell r="N786" t="str">
            <v>0963 536 011</v>
          </cell>
          <cell r="O786" t="str">
            <v>MSO1112</v>
          </cell>
          <cell r="P786">
            <v>61.11</v>
          </cell>
          <cell r="Q786">
            <v>1</v>
          </cell>
          <cell r="R786">
            <v>5</v>
          </cell>
          <cell r="S786">
            <v>61.11</v>
          </cell>
          <cell r="T786">
            <v>149</v>
          </cell>
          <cell r="U786">
            <v>2.5</v>
          </cell>
          <cell r="V786">
            <v>4</v>
          </cell>
          <cell r="W786" t="str">
            <v>MSO1112</v>
          </cell>
          <cell r="X786" t="e">
            <v>#REF!</v>
          </cell>
          <cell r="Y786">
            <v>104.3</v>
          </cell>
          <cell r="Z786">
            <v>104.3</v>
          </cell>
          <cell r="AA786">
            <v>0.3</v>
          </cell>
          <cell r="AB786">
            <v>0.3</v>
          </cell>
          <cell r="AC786">
            <v>382</v>
          </cell>
          <cell r="AD786">
            <v>1112</v>
          </cell>
          <cell r="AE786">
            <v>110</v>
          </cell>
          <cell r="AF786" t="str">
            <v>MEUBLES</v>
          </cell>
          <cell r="AG786"/>
          <cell r="AI786">
            <v>58.76</v>
          </cell>
          <cell r="AL786" t="str">
            <v/>
          </cell>
          <cell r="AM786" t="str">
            <v/>
          </cell>
          <cell r="AN786">
            <v>0.3</v>
          </cell>
          <cell r="AO786">
            <v>104.3</v>
          </cell>
          <cell r="AS786" t="str">
            <v>SOCLE-REHAUSSEUR-UB-MSO1112</v>
          </cell>
        </row>
        <row r="787">
          <cell r="N787" t="str">
            <v>0963 536 013</v>
          </cell>
          <cell r="O787" t="str">
            <v>MSO1390</v>
          </cell>
          <cell r="P787">
            <v>65.819999999999993</v>
          </cell>
          <cell r="Q787">
            <v>1</v>
          </cell>
          <cell r="R787">
            <v>5.8</v>
          </cell>
          <cell r="S787">
            <v>65.819999999999993</v>
          </cell>
          <cell r="T787">
            <v>159</v>
          </cell>
          <cell r="U787">
            <v>2.5</v>
          </cell>
          <cell r="V787">
            <v>4</v>
          </cell>
          <cell r="W787" t="str">
            <v>MSO1390</v>
          </cell>
          <cell r="X787" t="e">
            <v>#REF!</v>
          </cell>
          <cell r="Y787">
            <v>111.3</v>
          </cell>
          <cell r="Z787">
            <v>111.3</v>
          </cell>
          <cell r="AA787">
            <v>0.3</v>
          </cell>
          <cell r="AB787">
            <v>0.3</v>
          </cell>
          <cell r="AC787">
            <v>382</v>
          </cell>
          <cell r="AD787">
            <v>1390</v>
          </cell>
          <cell r="AE787">
            <v>110</v>
          </cell>
          <cell r="AF787" t="str">
            <v>MEUBLES</v>
          </cell>
          <cell r="AG787"/>
          <cell r="AI787">
            <v>63.29</v>
          </cell>
          <cell r="AL787" t="str">
            <v/>
          </cell>
          <cell r="AM787" t="str">
            <v/>
          </cell>
          <cell r="AN787">
            <v>0.3</v>
          </cell>
          <cell r="AO787">
            <v>111.3</v>
          </cell>
          <cell r="AS787" t="str">
            <v>SOCLE-REHAUSSEUR-UB-MSO1390</v>
          </cell>
        </row>
        <row r="788">
          <cell r="N788" t="str">
            <v>0963 65  250</v>
          </cell>
          <cell r="O788" t="e">
            <v>#N/A</v>
          </cell>
          <cell r="P788">
            <v>916.58</v>
          </cell>
          <cell r="Q788">
            <v>1</v>
          </cell>
          <cell r="R788">
            <v>129.1</v>
          </cell>
          <cell r="S788">
            <v>916.58</v>
          </cell>
          <cell r="T788">
            <v>2063</v>
          </cell>
          <cell r="U788">
            <v>60</v>
          </cell>
          <cell r="V788">
            <v>80</v>
          </cell>
          <cell r="W788" t="str">
            <v>UNFLCIBE</v>
          </cell>
          <cell r="X788" t="e">
            <v>#REF!</v>
          </cell>
          <cell r="Y788">
            <v>1444.1</v>
          </cell>
          <cell r="Z788">
            <v>1444.1</v>
          </cell>
          <cell r="AA788">
            <v>0.3</v>
          </cell>
          <cell r="AB788">
            <v>0.3</v>
          </cell>
          <cell r="AC788">
            <v>0</v>
          </cell>
          <cell r="AD788">
            <v>2728</v>
          </cell>
          <cell r="AE788">
            <v>310</v>
          </cell>
          <cell r="AF788" t="str">
            <v>PREMONTES</v>
          </cell>
          <cell r="AG788"/>
          <cell r="AI788">
            <v>881.33</v>
          </cell>
          <cell r="AL788" t="str">
            <v/>
          </cell>
          <cell r="AM788" t="str">
            <v/>
          </cell>
          <cell r="AN788">
            <v>0.3</v>
          </cell>
          <cell r="AO788">
            <v>1444.1</v>
          </cell>
          <cell r="AS788" t="str">
            <v>SOLUTION DOUBLE PLANCHER BERLINGO L1</v>
          </cell>
        </row>
        <row r="789">
          <cell r="N789" t="str">
            <v>0963 65  251</v>
          </cell>
          <cell r="O789" t="e">
            <v>#N/A</v>
          </cell>
          <cell r="P789">
            <v>1130.58</v>
          </cell>
          <cell r="Q789">
            <v>1</v>
          </cell>
          <cell r="R789">
            <v>152.9</v>
          </cell>
          <cell r="S789">
            <v>1130.58</v>
          </cell>
          <cell r="T789">
            <v>2684</v>
          </cell>
          <cell r="U789">
            <v>60</v>
          </cell>
          <cell r="V789">
            <v>80</v>
          </cell>
          <cell r="W789" t="str">
            <v>UNFLCIBEMAX</v>
          </cell>
          <cell r="X789" t="e">
            <v>#REF!</v>
          </cell>
          <cell r="Y789">
            <v>1878.8</v>
          </cell>
          <cell r="Z789">
            <v>1878.8</v>
          </cell>
          <cell r="AA789">
            <v>0.3</v>
          </cell>
          <cell r="AB789">
            <v>0.3</v>
          </cell>
          <cell r="AC789">
            <v>0</v>
          </cell>
          <cell r="AD789">
            <v>2728</v>
          </cell>
          <cell r="AE789">
            <v>310</v>
          </cell>
          <cell r="AF789" t="str">
            <v>PREMONTES</v>
          </cell>
          <cell r="AG789"/>
          <cell r="AI789">
            <v>1087.0999999999999</v>
          </cell>
          <cell r="AL789" t="str">
            <v/>
          </cell>
          <cell r="AM789" t="str">
            <v/>
          </cell>
          <cell r="AN789">
            <v>0.3</v>
          </cell>
          <cell r="AO789">
            <v>1878.8</v>
          </cell>
          <cell r="AS789" t="str">
            <v>SOLUTION DOUBLE PLANCHER-BERLINGO-27</v>
          </cell>
        </row>
        <row r="790">
          <cell r="N790" t="str">
            <v>0963 65  254</v>
          </cell>
          <cell r="O790" t="e">
            <v>#N/A</v>
          </cell>
          <cell r="P790">
            <v>984.08</v>
          </cell>
          <cell r="Q790">
            <v>1</v>
          </cell>
          <cell r="R790">
            <v>129.30000000000001</v>
          </cell>
          <cell r="S790">
            <v>984.08</v>
          </cell>
          <cell r="T790">
            <v>2109</v>
          </cell>
          <cell r="U790">
            <v>60</v>
          </cell>
          <cell r="V790">
            <v>80</v>
          </cell>
          <cell r="W790" t="str">
            <v>UNFLFOCOL1</v>
          </cell>
          <cell r="X790" t="e">
            <v>#REF!</v>
          </cell>
          <cell r="Y790">
            <v>1476.3</v>
          </cell>
          <cell r="Z790">
            <v>1476.3</v>
          </cell>
          <cell r="AA790">
            <v>0.3</v>
          </cell>
          <cell r="AB790">
            <v>0.3</v>
          </cell>
          <cell r="AC790">
            <v>0</v>
          </cell>
          <cell r="AD790">
            <v>2665</v>
          </cell>
          <cell r="AE790">
            <v>310</v>
          </cell>
          <cell r="AF790" t="str">
            <v>PREMONTES</v>
          </cell>
          <cell r="AG790"/>
          <cell r="AI790">
            <v>946.23</v>
          </cell>
          <cell r="AL790" t="str">
            <v/>
          </cell>
          <cell r="AM790" t="str">
            <v/>
          </cell>
          <cell r="AN790">
            <v>0.3</v>
          </cell>
          <cell r="AO790">
            <v>1476.3</v>
          </cell>
          <cell r="AS790" t="str">
            <v>SOLUTION DOUBLE PLANCHER-CONNECT-266</v>
          </cell>
        </row>
        <row r="791">
          <cell r="N791" t="str">
            <v>0963 65  255</v>
          </cell>
          <cell r="O791" t="e">
            <v>#N/A</v>
          </cell>
          <cell r="P791">
            <v>1135.21</v>
          </cell>
          <cell r="Q791">
            <v>1</v>
          </cell>
          <cell r="R791">
            <v>154.80000000000001</v>
          </cell>
          <cell r="S791">
            <v>1135.21</v>
          </cell>
          <cell r="T791">
            <v>2684</v>
          </cell>
          <cell r="U791">
            <v>60</v>
          </cell>
          <cell r="V791">
            <v>80</v>
          </cell>
          <cell r="W791" t="str">
            <v>UNFLFOCOL2</v>
          </cell>
          <cell r="X791" t="e">
            <v>#REF!</v>
          </cell>
          <cell r="Y791">
            <v>1878.8</v>
          </cell>
          <cell r="Z791">
            <v>1878.8</v>
          </cell>
          <cell r="AA791">
            <v>0.3</v>
          </cell>
          <cell r="AB791">
            <v>0.3</v>
          </cell>
          <cell r="AC791">
            <v>0</v>
          </cell>
          <cell r="AD791">
            <v>3062</v>
          </cell>
          <cell r="AE791">
            <v>310</v>
          </cell>
          <cell r="AF791" t="str">
            <v>PREMONTES</v>
          </cell>
          <cell r="AG791"/>
          <cell r="AI791">
            <v>1091.55</v>
          </cell>
          <cell r="AL791" t="str">
            <v/>
          </cell>
          <cell r="AM791" t="str">
            <v/>
          </cell>
          <cell r="AN791">
            <v>0.3</v>
          </cell>
          <cell r="AO791">
            <v>1878.8</v>
          </cell>
          <cell r="AS791" t="str">
            <v>SOLUTION DOUBLE PLANCHER-CONNECT-306</v>
          </cell>
        </row>
        <row r="792">
          <cell r="N792" t="str">
            <v>0963 65  262</v>
          </cell>
          <cell r="O792" t="e">
            <v>#N/A</v>
          </cell>
          <cell r="P792">
            <v>1266.8599999999999</v>
          </cell>
          <cell r="Q792">
            <v>1</v>
          </cell>
          <cell r="R792">
            <v>166</v>
          </cell>
          <cell r="S792">
            <v>1266.8599999999999</v>
          </cell>
          <cell r="T792">
            <v>2995</v>
          </cell>
          <cell r="U792">
            <v>60</v>
          </cell>
          <cell r="V792">
            <v>80</v>
          </cell>
          <cell r="W792" t="str">
            <v>UNFVWCA120</v>
          </cell>
          <cell r="X792" t="e">
            <v>#REF!</v>
          </cell>
          <cell r="Y792">
            <v>2096.5</v>
          </cell>
          <cell r="Z792">
            <v>2096.5</v>
          </cell>
          <cell r="AA792">
            <v>0.3</v>
          </cell>
          <cell r="AB792">
            <v>0.3</v>
          </cell>
          <cell r="AC792">
            <v>0</v>
          </cell>
          <cell r="AD792">
            <v>2682</v>
          </cell>
          <cell r="AE792">
            <v>310</v>
          </cell>
          <cell r="AF792" t="str">
            <v>PREMONTES</v>
          </cell>
          <cell r="AG792"/>
          <cell r="AI792">
            <v>1218.1300000000001</v>
          </cell>
          <cell r="AL792" t="str">
            <v/>
          </cell>
          <cell r="AM792" t="str">
            <v/>
          </cell>
          <cell r="AN792">
            <v>0.3</v>
          </cell>
          <cell r="AO792">
            <v>2096.5</v>
          </cell>
          <cell r="AS792" t="str">
            <v>SOLUTION DOUBLE PLANCHER-DD-CADDY-26</v>
          </cell>
        </row>
        <row r="793">
          <cell r="N793" t="str">
            <v>0963 65  263</v>
          </cell>
          <cell r="O793" t="e">
            <v>#N/A</v>
          </cell>
          <cell r="P793">
            <v>1815.38</v>
          </cell>
          <cell r="Q793">
            <v>1</v>
          </cell>
          <cell r="R793">
            <v>196</v>
          </cell>
          <cell r="S793">
            <v>1815.38</v>
          </cell>
          <cell r="T793">
            <v>4135</v>
          </cell>
          <cell r="U793">
            <v>60</v>
          </cell>
          <cell r="V793">
            <v>80</v>
          </cell>
          <cell r="W793" t="str">
            <v>UNFVWCAMAX120</v>
          </cell>
          <cell r="X793" t="e">
            <v>#REF!</v>
          </cell>
          <cell r="Y793">
            <v>2894.5</v>
          </cell>
          <cell r="Z793">
            <v>2894.5</v>
          </cell>
          <cell r="AA793">
            <v>0.3</v>
          </cell>
          <cell r="AB793">
            <v>0.3</v>
          </cell>
          <cell r="AC793">
            <v>0</v>
          </cell>
          <cell r="AD793">
            <v>3002</v>
          </cell>
          <cell r="AE793">
            <v>310</v>
          </cell>
          <cell r="AF793" t="str">
            <v>PREMONTES</v>
          </cell>
          <cell r="AG793"/>
          <cell r="AI793">
            <v>1745.56</v>
          </cell>
          <cell r="AL793" t="str">
            <v/>
          </cell>
          <cell r="AM793" t="str">
            <v/>
          </cell>
          <cell r="AN793">
            <v>0.3</v>
          </cell>
          <cell r="AO793">
            <v>2894.5</v>
          </cell>
          <cell r="AS793" t="str">
            <v>SOLUTION DOUBLE PLANCHER-DD-CADDY-30</v>
          </cell>
        </row>
        <row r="794">
          <cell r="N794" t="str">
            <v>0963 65  258</v>
          </cell>
          <cell r="O794" t="e">
            <v>#N/A</v>
          </cell>
          <cell r="P794">
            <v>1282.1400000000001</v>
          </cell>
          <cell r="Q794">
            <v>1</v>
          </cell>
          <cell r="R794">
            <v>163</v>
          </cell>
          <cell r="S794">
            <v>1282.1400000000001</v>
          </cell>
          <cell r="T794">
            <v>2995</v>
          </cell>
          <cell r="U794">
            <v>60</v>
          </cell>
          <cell r="V794">
            <v>80</v>
          </cell>
          <cell r="W794" t="str">
            <v>UNFMBCI120</v>
          </cell>
          <cell r="X794" t="e">
            <v>#REF!</v>
          </cell>
          <cell r="Y794">
            <v>2096.5</v>
          </cell>
          <cell r="Z794">
            <v>2096.5</v>
          </cell>
          <cell r="AA794">
            <v>0.3</v>
          </cell>
          <cell r="AB794">
            <v>0.3</v>
          </cell>
          <cell r="AC794">
            <v>0</v>
          </cell>
          <cell r="AD794">
            <v>2697</v>
          </cell>
          <cell r="AE794">
            <v>310</v>
          </cell>
          <cell r="AF794" t="str">
            <v>PREMONTES</v>
          </cell>
          <cell r="AG794"/>
          <cell r="AI794">
            <v>1232.83</v>
          </cell>
          <cell r="AL794" t="str">
            <v/>
          </cell>
          <cell r="AM794" t="str">
            <v/>
          </cell>
          <cell r="AN794">
            <v>0.3</v>
          </cell>
          <cell r="AO794">
            <v>2096.5</v>
          </cell>
          <cell r="AS794" t="str">
            <v>SOLUTION DOUBLE PLANCHER-DD-CITAN-26</v>
          </cell>
        </row>
        <row r="795">
          <cell r="N795" t="str">
            <v>0963 65  259</v>
          </cell>
          <cell r="O795" t="e">
            <v>#N/A</v>
          </cell>
          <cell r="P795">
            <v>1780.53</v>
          </cell>
          <cell r="Q795">
            <v>1</v>
          </cell>
          <cell r="R795">
            <v>190</v>
          </cell>
          <cell r="S795">
            <v>1780.53</v>
          </cell>
          <cell r="T795">
            <v>4135</v>
          </cell>
          <cell r="U795">
            <v>60</v>
          </cell>
          <cell r="V795">
            <v>80</v>
          </cell>
          <cell r="W795" t="str">
            <v>UNFMBCIMAX120</v>
          </cell>
          <cell r="X795" t="e">
            <v>#REF!</v>
          </cell>
          <cell r="Y795">
            <v>2894.5</v>
          </cell>
          <cell r="Z795">
            <v>2894.5</v>
          </cell>
          <cell r="AA795">
            <v>0.3</v>
          </cell>
          <cell r="AB795">
            <v>0.3</v>
          </cell>
          <cell r="AC795">
            <v>0</v>
          </cell>
          <cell r="AD795">
            <v>3081</v>
          </cell>
          <cell r="AE795">
            <v>310</v>
          </cell>
          <cell r="AF795" t="str">
            <v>PREMONTES</v>
          </cell>
          <cell r="AG795"/>
          <cell r="AI795">
            <v>1712.05</v>
          </cell>
          <cell r="AL795" t="str">
            <v/>
          </cell>
          <cell r="AM795" t="str">
            <v/>
          </cell>
          <cell r="AN795">
            <v>0.3</v>
          </cell>
          <cell r="AO795">
            <v>2894.5</v>
          </cell>
          <cell r="AS795" t="str">
            <v>SOLUTION DOUBLE PLANCHER-DD-CITAN-30</v>
          </cell>
        </row>
        <row r="796">
          <cell r="N796" t="str">
            <v>0963 65  260</v>
          </cell>
          <cell r="O796" t="e">
            <v>#N/A</v>
          </cell>
          <cell r="P796">
            <v>1294.28</v>
          </cell>
          <cell r="Q796">
            <v>1</v>
          </cell>
          <cell r="R796">
            <v>166</v>
          </cell>
          <cell r="S796">
            <v>1294.28</v>
          </cell>
          <cell r="T796">
            <v>2995</v>
          </cell>
          <cell r="U796">
            <v>60</v>
          </cell>
          <cell r="V796">
            <v>80</v>
          </cell>
          <cell r="W796" t="str">
            <v>UNFOPCO120</v>
          </cell>
          <cell r="X796" t="e">
            <v>#REF!</v>
          </cell>
          <cell r="Y796">
            <v>2096.5</v>
          </cell>
          <cell r="Z796">
            <v>2096.5</v>
          </cell>
          <cell r="AA796">
            <v>0.3</v>
          </cell>
          <cell r="AB796">
            <v>0.3</v>
          </cell>
          <cell r="AC796">
            <v>0</v>
          </cell>
          <cell r="AD796">
            <v>2775</v>
          </cell>
          <cell r="AE796">
            <v>310</v>
          </cell>
          <cell r="AF796" t="str">
            <v>PREMONTES</v>
          </cell>
          <cell r="AG796"/>
          <cell r="AI796">
            <v>1244.5</v>
          </cell>
          <cell r="AL796" t="str">
            <v/>
          </cell>
          <cell r="AM796" t="str">
            <v/>
          </cell>
          <cell r="AN796">
            <v>0.3</v>
          </cell>
          <cell r="AO796">
            <v>2096.5</v>
          </cell>
          <cell r="AS796" t="str">
            <v>SOLUTION DOUBLE PLANCHER-DD-COMBO-27</v>
          </cell>
        </row>
        <row r="797">
          <cell r="N797" t="str">
            <v>0963 65  261</v>
          </cell>
          <cell r="O797" t="e">
            <v>#N/A</v>
          </cell>
          <cell r="P797">
            <v>1806.53</v>
          </cell>
          <cell r="Q797">
            <v>1</v>
          </cell>
          <cell r="R797">
            <v>192</v>
          </cell>
          <cell r="S797">
            <v>1806.53</v>
          </cell>
          <cell r="T797">
            <v>4135</v>
          </cell>
          <cell r="U797">
            <v>60</v>
          </cell>
          <cell r="V797">
            <v>80</v>
          </cell>
          <cell r="W797" t="str">
            <v>UNFOPCOMAX120</v>
          </cell>
          <cell r="X797" t="e">
            <v>#REF!</v>
          </cell>
          <cell r="Y797">
            <v>2894.5</v>
          </cell>
          <cell r="Z797">
            <v>2894.5</v>
          </cell>
          <cell r="AA797">
            <v>0.3</v>
          </cell>
          <cell r="AB797">
            <v>0.3</v>
          </cell>
          <cell r="AC797">
            <v>0</v>
          </cell>
          <cell r="AD797">
            <v>3105</v>
          </cell>
          <cell r="AE797">
            <v>310</v>
          </cell>
          <cell r="AF797" t="str">
            <v>PREMONTES</v>
          </cell>
          <cell r="AG797"/>
          <cell r="AI797">
            <v>1737.05</v>
          </cell>
          <cell r="AL797" t="str">
            <v/>
          </cell>
          <cell r="AM797" t="str">
            <v/>
          </cell>
          <cell r="AN797">
            <v>0.3</v>
          </cell>
          <cell r="AO797">
            <v>2894.5</v>
          </cell>
          <cell r="AS797" t="str">
            <v>SOLUTION DOUBLE PLANCHER-DD-COMBO-31</v>
          </cell>
        </row>
        <row r="798">
          <cell r="N798" t="str">
            <v>0963 65  264</v>
          </cell>
          <cell r="O798" t="e">
            <v>#N/A</v>
          </cell>
          <cell r="P798">
            <v>1294.28</v>
          </cell>
          <cell r="Q798">
            <v>1</v>
          </cell>
          <cell r="R798">
            <v>166</v>
          </cell>
          <cell r="S798">
            <v>1294.28</v>
          </cell>
          <cell r="T798">
            <v>2995</v>
          </cell>
          <cell r="U798">
            <v>60</v>
          </cell>
          <cell r="V798">
            <v>80</v>
          </cell>
          <cell r="W798" t="str">
            <v>UNFFIDO120</v>
          </cell>
          <cell r="X798" t="e">
            <v>#REF!</v>
          </cell>
          <cell r="Y798">
            <v>2096.5</v>
          </cell>
          <cell r="Z798">
            <v>2096.5</v>
          </cell>
          <cell r="AA798">
            <v>0.3</v>
          </cell>
          <cell r="AB798">
            <v>0.3</v>
          </cell>
          <cell r="AC798">
            <v>0</v>
          </cell>
          <cell r="AD798">
            <v>2755</v>
          </cell>
          <cell r="AE798">
            <v>310</v>
          </cell>
          <cell r="AF798" t="str">
            <v>PREMONTES</v>
          </cell>
          <cell r="AG798"/>
          <cell r="AI798">
            <v>1244.5</v>
          </cell>
          <cell r="AL798" t="str">
            <v/>
          </cell>
          <cell r="AM798" t="str">
            <v/>
          </cell>
          <cell r="AN798">
            <v>0.3</v>
          </cell>
          <cell r="AO798">
            <v>2096.5</v>
          </cell>
          <cell r="AS798" t="str">
            <v>SOLUTION DOUBLE PLANCHER-DD-DOBLO-27</v>
          </cell>
        </row>
        <row r="799">
          <cell r="N799" t="str">
            <v>0963 65  265</v>
          </cell>
          <cell r="O799" t="e">
            <v>#N/A</v>
          </cell>
          <cell r="P799">
            <v>1806.53</v>
          </cell>
          <cell r="Q799">
            <v>1</v>
          </cell>
          <cell r="R799">
            <v>192</v>
          </cell>
          <cell r="S799">
            <v>1806.53</v>
          </cell>
          <cell r="T799">
            <v>4135</v>
          </cell>
          <cell r="U799">
            <v>60</v>
          </cell>
          <cell r="V799">
            <v>80</v>
          </cell>
          <cell r="W799" t="str">
            <v>UNFFIDOMAX120</v>
          </cell>
          <cell r="X799" t="e">
            <v>#REF!</v>
          </cell>
          <cell r="Y799">
            <v>2894.5</v>
          </cell>
          <cell r="Z799">
            <v>2894.5</v>
          </cell>
          <cell r="AA799">
            <v>0.3</v>
          </cell>
          <cell r="AB799">
            <v>0.3</v>
          </cell>
          <cell r="AC799">
            <v>0</v>
          </cell>
          <cell r="AD799">
            <v>3105</v>
          </cell>
          <cell r="AE799">
            <v>310</v>
          </cell>
          <cell r="AF799" t="str">
            <v>PREMONTES</v>
          </cell>
          <cell r="AG799"/>
          <cell r="AI799">
            <v>1737.05</v>
          </cell>
          <cell r="AL799" t="str">
            <v/>
          </cell>
          <cell r="AM799" t="str">
            <v/>
          </cell>
          <cell r="AN799">
            <v>0.3</v>
          </cell>
          <cell r="AO799">
            <v>2894.5</v>
          </cell>
          <cell r="AS799" t="str">
            <v>SOLUTION DOUBLE PLANCHER-DD-DOBLO-31</v>
          </cell>
        </row>
        <row r="800">
          <cell r="N800" t="str">
            <v>0963 65  256</v>
          </cell>
          <cell r="O800" t="e">
            <v>#N/A</v>
          </cell>
          <cell r="P800">
            <v>1282.1400000000001</v>
          </cell>
          <cell r="Q800">
            <v>1</v>
          </cell>
          <cell r="R800">
            <v>163</v>
          </cell>
          <cell r="S800">
            <v>1282.1400000000001</v>
          </cell>
          <cell r="T800">
            <v>2995</v>
          </cell>
          <cell r="U800">
            <v>60</v>
          </cell>
          <cell r="V800">
            <v>80</v>
          </cell>
          <cell r="W800" t="str">
            <v>UNFRENK120</v>
          </cell>
          <cell r="X800" t="e">
            <v>#REF!</v>
          </cell>
          <cell r="Y800">
            <v>2096.5</v>
          </cell>
          <cell r="Z800">
            <v>2096.5</v>
          </cell>
          <cell r="AA800">
            <v>0.3</v>
          </cell>
          <cell r="AB800">
            <v>0.3</v>
          </cell>
          <cell r="AC800">
            <v>0</v>
          </cell>
          <cell r="AD800">
            <v>2697</v>
          </cell>
          <cell r="AE800">
            <v>310</v>
          </cell>
          <cell r="AF800" t="str">
            <v>PREMONTES</v>
          </cell>
          <cell r="AG800"/>
          <cell r="AI800">
            <v>1232.83</v>
          </cell>
          <cell r="AL800" t="str">
            <v/>
          </cell>
          <cell r="AM800" t="str">
            <v/>
          </cell>
          <cell r="AN800">
            <v>0.3</v>
          </cell>
          <cell r="AO800">
            <v>2096.5</v>
          </cell>
          <cell r="AS800" t="str">
            <v>SOLUTION DOUBLE PLANCHER-DD-KANGOO-2</v>
          </cell>
        </row>
        <row r="801">
          <cell r="N801" t="str">
            <v>0963 65  257</v>
          </cell>
          <cell r="O801" t="e">
            <v>#N/A</v>
          </cell>
          <cell r="P801">
            <v>1780.53</v>
          </cell>
          <cell r="Q801">
            <v>1</v>
          </cell>
          <cell r="R801">
            <v>190</v>
          </cell>
          <cell r="S801">
            <v>1780.53</v>
          </cell>
          <cell r="T801">
            <v>4135</v>
          </cell>
          <cell r="U801">
            <v>60</v>
          </cell>
          <cell r="V801">
            <v>80</v>
          </cell>
          <cell r="W801" t="str">
            <v>UNFRENKMAX120</v>
          </cell>
          <cell r="X801" t="e">
            <v>#REF!</v>
          </cell>
          <cell r="Y801">
            <v>2894.5</v>
          </cell>
          <cell r="Z801">
            <v>2894.5</v>
          </cell>
          <cell r="AA801">
            <v>0.3</v>
          </cell>
          <cell r="AB801">
            <v>0.3</v>
          </cell>
          <cell r="AC801">
            <v>0</v>
          </cell>
          <cell r="AD801">
            <v>3081</v>
          </cell>
          <cell r="AE801">
            <v>310</v>
          </cell>
          <cell r="AF801" t="str">
            <v>PREMONTES</v>
          </cell>
          <cell r="AG801"/>
          <cell r="AI801">
            <v>1712.05</v>
          </cell>
          <cell r="AL801" t="str">
            <v/>
          </cell>
          <cell r="AM801" t="str">
            <v/>
          </cell>
          <cell r="AN801">
            <v>0.3</v>
          </cell>
          <cell r="AO801">
            <v>2894.5</v>
          </cell>
          <cell r="AS801" t="str">
            <v>SOLUTION DOUBLE PLANCHER-DD-KANGOO-3</v>
          </cell>
        </row>
        <row r="802">
          <cell r="N802" t="str">
            <v>0963 65  252</v>
          </cell>
          <cell r="O802" t="e">
            <v>#N/A</v>
          </cell>
          <cell r="P802">
            <v>939.49</v>
          </cell>
          <cell r="Q802">
            <v>1</v>
          </cell>
          <cell r="R802">
            <v>129.1</v>
          </cell>
          <cell r="S802">
            <v>939.49</v>
          </cell>
          <cell r="T802">
            <v>2063</v>
          </cell>
          <cell r="U802">
            <v>60</v>
          </cell>
          <cell r="V802">
            <v>80</v>
          </cell>
          <cell r="W802" t="str">
            <v>UNFLPEPA</v>
          </cell>
          <cell r="X802" t="e">
            <v>#REF!</v>
          </cell>
          <cell r="Y802">
            <v>1444.1</v>
          </cell>
          <cell r="Z802">
            <v>1444.1</v>
          </cell>
          <cell r="AA802">
            <v>0.3</v>
          </cell>
          <cell r="AB802">
            <v>0.3</v>
          </cell>
          <cell r="AC802">
            <v>0</v>
          </cell>
          <cell r="AD802">
            <v>2728</v>
          </cell>
          <cell r="AE802">
            <v>310</v>
          </cell>
          <cell r="AF802" t="str">
            <v>PREMONTES</v>
          </cell>
          <cell r="AG802"/>
          <cell r="AI802">
            <v>903.36</v>
          </cell>
          <cell r="AL802" t="str">
            <v/>
          </cell>
          <cell r="AM802" t="str">
            <v/>
          </cell>
          <cell r="AN802">
            <v>0.3</v>
          </cell>
          <cell r="AO802">
            <v>1444.1</v>
          </cell>
          <cell r="AS802" t="str">
            <v>SOLUTION DOUBLE PLANCHER-PARTNER-272</v>
          </cell>
        </row>
        <row r="803">
          <cell r="N803" t="str">
            <v>0963 65  253</v>
          </cell>
          <cell r="O803" t="e">
            <v>#N/A</v>
          </cell>
          <cell r="P803">
            <v>1130.58</v>
          </cell>
          <cell r="Q803">
            <v>1</v>
          </cell>
          <cell r="R803">
            <v>152.9</v>
          </cell>
          <cell r="S803">
            <v>1130.58</v>
          </cell>
          <cell r="T803">
            <v>2684</v>
          </cell>
          <cell r="U803">
            <v>60</v>
          </cell>
          <cell r="V803">
            <v>80</v>
          </cell>
          <cell r="W803" t="str">
            <v>UNFLPEPAMAX</v>
          </cell>
          <cell r="X803" t="e">
            <v>#REF!</v>
          </cell>
          <cell r="Y803">
            <v>1878.8</v>
          </cell>
          <cell r="Z803">
            <v>1878.8</v>
          </cell>
          <cell r="AA803">
            <v>0.3</v>
          </cell>
          <cell r="AB803">
            <v>0.3</v>
          </cell>
          <cell r="AC803">
            <v>0</v>
          </cell>
          <cell r="AD803">
            <v>2728</v>
          </cell>
          <cell r="AE803">
            <v>310</v>
          </cell>
          <cell r="AF803" t="str">
            <v>PREMONTES</v>
          </cell>
          <cell r="AG803"/>
          <cell r="AI803">
            <v>1087.0999999999999</v>
          </cell>
          <cell r="AL803" t="str">
            <v/>
          </cell>
          <cell r="AM803" t="str">
            <v/>
          </cell>
          <cell r="AN803">
            <v>0.3</v>
          </cell>
          <cell r="AO803">
            <v>1878.8</v>
          </cell>
          <cell r="AS803" t="str">
            <v>SOLUTION DOUBLE PLANCHER-PARTNER-272</v>
          </cell>
        </row>
        <row r="804">
          <cell r="N804" t="str">
            <v>0963 80  974</v>
          </cell>
          <cell r="O804" t="e">
            <v>#N/A</v>
          </cell>
          <cell r="P804">
            <v>18.47</v>
          </cell>
          <cell r="Q804">
            <v>1</v>
          </cell>
          <cell r="R804">
            <v>0.06</v>
          </cell>
          <cell r="S804">
            <v>18.47</v>
          </cell>
          <cell r="T804">
            <v>69</v>
          </cell>
          <cell r="U804">
            <v>15</v>
          </cell>
          <cell r="V804">
            <v>20</v>
          </cell>
          <cell r="W804" t="str">
            <v>STD3</v>
          </cell>
          <cell r="X804" t="e">
            <v>#REF!</v>
          </cell>
          <cell r="Y804">
            <v>48.3</v>
          </cell>
          <cell r="Z804">
            <v>48.3</v>
          </cell>
          <cell r="AA804">
            <v>0.3</v>
          </cell>
          <cell r="AB804">
            <v>0.3</v>
          </cell>
          <cell r="AC804">
            <v>85</v>
          </cell>
          <cell r="AD804">
            <v>85</v>
          </cell>
          <cell r="AE804">
            <v>33</v>
          </cell>
          <cell r="AF804" t="str">
            <v>ACCESSOIRES</v>
          </cell>
          <cell r="AG804"/>
          <cell r="AI804">
            <v>17.760000000000002</v>
          </cell>
          <cell r="AL804" t="str">
            <v>ZF.WU003-9850</v>
          </cell>
          <cell r="AM804">
            <v>40.32</v>
          </cell>
          <cell r="AN804">
            <v>0.3</v>
          </cell>
          <cell r="AO804">
            <v>48.3</v>
          </cell>
          <cell r="AS804" t="str">
            <v>STD3 - BLOC DE 3 PRISES 12-24V</v>
          </cell>
        </row>
        <row r="805">
          <cell r="N805" t="str">
            <v>0963 80  880</v>
          </cell>
          <cell r="O805" t="e">
            <v>#N/A</v>
          </cell>
          <cell r="P805">
            <v>2.14</v>
          </cell>
          <cell r="Q805">
            <v>1</v>
          </cell>
          <cell r="R805">
            <v>0.2</v>
          </cell>
          <cell r="S805">
            <v>2.14</v>
          </cell>
          <cell r="T805">
            <v>19</v>
          </cell>
          <cell r="U805">
            <v>0</v>
          </cell>
          <cell r="V805">
            <v>0</v>
          </cell>
          <cell r="W805" t="str">
            <v>DH1</v>
          </cell>
          <cell r="X805" t="e">
            <v>#REF!</v>
          </cell>
          <cell r="Y805">
            <v>13.3</v>
          </cell>
          <cell r="Z805">
            <v>13.3</v>
          </cell>
          <cell r="AA805">
            <v>0.3</v>
          </cell>
          <cell r="AB805">
            <v>0.3</v>
          </cell>
          <cell r="AC805">
            <v>0</v>
          </cell>
          <cell r="AD805">
            <v>300</v>
          </cell>
          <cell r="AE805">
            <v>0</v>
          </cell>
          <cell r="AF805" t="str">
            <v>ACCESSOIRES</v>
          </cell>
          <cell r="AG805"/>
          <cell r="AI805">
            <v>2.06</v>
          </cell>
          <cell r="AL805" t="str">
            <v>ZF.WU003-9816</v>
          </cell>
          <cell r="AM805">
            <v>7</v>
          </cell>
          <cell r="AN805">
            <v>0.3</v>
          </cell>
          <cell r="AO805">
            <v>13.3</v>
          </cell>
          <cell r="AS805" t="str">
            <v>SUPPORT AEROSOL DH1</v>
          </cell>
        </row>
        <row r="806">
          <cell r="N806" t="str">
            <v>0963 80  821</v>
          </cell>
          <cell r="O806" t="e">
            <v>#N/A</v>
          </cell>
          <cell r="P806">
            <v>34.409999999999997</v>
          </cell>
          <cell r="Q806">
            <v>1</v>
          </cell>
          <cell r="R806">
            <v>2.2000000000000002</v>
          </cell>
          <cell r="S806">
            <v>34.409999999999997</v>
          </cell>
          <cell r="T806">
            <v>109</v>
          </cell>
          <cell r="U806">
            <v>12</v>
          </cell>
          <cell r="V806">
            <v>16</v>
          </cell>
          <cell r="W806" t="str">
            <v>KG17</v>
          </cell>
          <cell r="X806" t="e">
            <v>#REF!</v>
          </cell>
          <cell r="Y806">
            <v>76.3</v>
          </cell>
          <cell r="Z806">
            <v>76.3</v>
          </cell>
          <cell r="AA806">
            <v>0.3</v>
          </cell>
          <cell r="AB806">
            <v>0.3</v>
          </cell>
          <cell r="AC806">
            <v>175</v>
          </cell>
          <cell r="AD806">
            <v>280</v>
          </cell>
          <cell r="AE806">
            <v>420</v>
          </cell>
          <cell r="AF806" t="str">
            <v>ACCESSOIRES</v>
          </cell>
          <cell r="AG806"/>
          <cell r="AI806">
            <v>33.090000000000003</v>
          </cell>
          <cell r="AL806" t="str">
            <v/>
          </cell>
          <cell r="AM806" t="str">
            <v/>
          </cell>
          <cell r="AN806">
            <v>0.3</v>
          </cell>
          <cell r="AO806">
            <v>76.3</v>
          </cell>
          <cell r="AS806" t="str">
            <v>SUPPORT AVEC BIDON KG17</v>
          </cell>
        </row>
        <row r="807">
          <cell r="N807" t="str">
            <v>0963 80  200</v>
          </cell>
          <cell r="O807" t="e">
            <v>#N/A</v>
          </cell>
          <cell r="P807">
            <v>32.75</v>
          </cell>
          <cell r="Q807">
            <v>1</v>
          </cell>
          <cell r="R807">
            <v>2.8</v>
          </cell>
          <cell r="S807">
            <v>32.75</v>
          </cell>
          <cell r="T807">
            <v>213</v>
          </cell>
          <cell r="U807">
            <v>13</v>
          </cell>
          <cell r="V807">
            <v>18</v>
          </cell>
          <cell r="W807" t="str">
            <v>GH10</v>
          </cell>
          <cell r="X807" t="e">
            <v>#REF!</v>
          </cell>
          <cell r="Y807">
            <v>149.1</v>
          </cell>
          <cell r="Z807">
            <v>149.1</v>
          </cell>
          <cell r="AA807">
            <v>0.3</v>
          </cell>
          <cell r="AB807">
            <v>0.3</v>
          </cell>
          <cell r="AC807">
            <v>52</v>
          </cell>
          <cell r="AD807">
            <v>450</v>
          </cell>
          <cell r="AE807">
            <v>11</v>
          </cell>
          <cell r="AF807" t="str">
            <v>ACCESSOIRES</v>
          </cell>
          <cell r="AG807"/>
          <cell r="AI807">
            <v>31.49</v>
          </cell>
          <cell r="AL807" t="str">
            <v>ZF.WU003-9733</v>
          </cell>
          <cell r="AM807">
            <v>113.4</v>
          </cell>
          <cell r="AN807">
            <v>0.3</v>
          </cell>
          <cell r="AO807">
            <v>149.1</v>
          </cell>
          <cell r="AS807" t="str">
            <v>SUPPORT BOUTEILLE GAZ GH10</v>
          </cell>
        </row>
        <row r="808">
          <cell r="N808" t="str">
            <v>0963 80  205</v>
          </cell>
          <cell r="O808" t="e">
            <v>#N/A</v>
          </cell>
          <cell r="P808">
            <v>31.4</v>
          </cell>
          <cell r="Q808">
            <v>1</v>
          </cell>
          <cell r="R808">
            <v>1.6</v>
          </cell>
          <cell r="S808">
            <v>31.4</v>
          </cell>
          <cell r="T808">
            <v>172</v>
          </cell>
          <cell r="U808">
            <v>13</v>
          </cell>
          <cell r="V808">
            <v>18</v>
          </cell>
          <cell r="W808" t="str">
            <v>GH11</v>
          </cell>
          <cell r="X808" t="e">
            <v>#REF!</v>
          </cell>
          <cell r="Y808">
            <v>120.4</v>
          </cell>
          <cell r="Z808">
            <v>120.4</v>
          </cell>
          <cell r="AA808">
            <v>0.3</v>
          </cell>
          <cell r="AB808">
            <v>0.3</v>
          </cell>
          <cell r="AC808">
            <v>52</v>
          </cell>
          <cell r="AD808">
            <v>380</v>
          </cell>
          <cell r="AE808">
            <v>11</v>
          </cell>
          <cell r="AF808" t="str">
            <v>ACCESSOIRES</v>
          </cell>
          <cell r="AG808"/>
          <cell r="AI808">
            <v>30.19</v>
          </cell>
          <cell r="AL808" t="str">
            <v>ZF.WU003-9737</v>
          </cell>
          <cell r="AM808">
            <v>104.3</v>
          </cell>
          <cell r="AN808">
            <v>0.3</v>
          </cell>
          <cell r="AO808">
            <v>120.4</v>
          </cell>
          <cell r="AS808" t="str">
            <v>SUPPORT BOUTEILLE GAZ GH11</v>
          </cell>
        </row>
        <row r="809">
          <cell r="N809" t="str">
            <v>0963 545 603</v>
          </cell>
          <cell r="O809" t="str">
            <v>MWLR</v>
          </cell>
          <cell r="P809">
            <v>8.34</v>
          </cell>
          <cell r="Q809">
            <v>1</v>
          </cell>
          <cell r="R809">
            <v>0.4</v>
          </cell>
          <cell r="S809">
            <v>8.34</v>
          </cell>
          <cell r="T809">
            <v>39</v>
          </cell>
          <cell r="U809">
            <v>12</v>
          </cell>
          <cell r="V809">
            <v>16</v>
          </cell>
          <cell r="W809" t="str">
            <v>MWLR</v>
          </cell>
          <cell r="X809" t="e">
            <v>#REF!</v>
          </cell>
          <cell r="Y809">
            <v>27.3</v>
          </cell>
          <cell r="Z809">
            <v>27.3</v>
          </cell>
          <cell r="AA809">
            <v>0.3</v>
          </cell>
          <cell r="AB809">
            <v>0.3</v>
          </cell>
          <cell r="AC809">
            <v>0</v>
          </cell>
          <cell r="AD809">
            <v>0</v>
          </cell>
          <cell r="AE809">
            <v>0</v>
          </cell>
          <cell r="AF809" t="str">
            <v>ACCESSOIRES</v>
          </cell>
          <cell r="AG809"/>
          <cell r="AI809">
            <v>8.02</v>
          </cell>
          <cell r="AL809" t="str">
            <v/>
          </cell>
          <cell r="AM809" t="str">
            <v/>
          </cell>
          <cell r="AN809">
            <v>0.3</v>
          </cell>
          <cell r="AO809">
            <v>27.3</v>
          </cell>
          <cell r="AS809" t="str">
            <v>SUPPORT POUR BAC LONGUE-MWLR</v>
          </cell>
        </row>
        <row r="810">
          <cell r="N810" t="str">
            <v>0963 545 608</v>
          </cell>
          <cell r="O810" t="str">
            <v>MWLR5</v>
          </cell>
          <cell r="P810">
            <v>10.08</v>
          </cell>
          <cell r="Q810">
            <v>1</v>
          </cell>
          <cell r="R810">
            <v>0.5</v>
          </cell>
          <cell r="S810">
            <v>10.08</v>
          </cell>
          <cell r="T810">
            <v>39</v>
          </cell>
          <cell r="U810">
            <v>12</v>
          </cell>
          <cell r="V810">
            <v>16</v>
          </cell>
          <cell r="W810" t="str">
            <v>MWLR5</v>
          </cell>
          <cell r="X810" t="e">
            <v>#REF!</v>
          </cell>
          <cell r="Y810">
            <v>27.3</v>
          </cell>
          <cell r="Z810">
            <v>27.3</v>
          </cell>
          <cell r="AA810">
            <v>0.3</v>
          </cell>
          <cell r="AB810">
            <v>0.3</v>
          </cell>
          <cell r="AC810">
            <v>0</v>
          </cell>
          <cell r="AD810">
            <v>0</v>
          </cell>
          <cell r="AE810">
            <v>0</v>
          </cell>
          <cell r="AF810" t="str">
            <v>ACCESSOIRES</v>
          </cell>
          <cell r="AG810"/>
          <cell r="AI810">
            <v>9.69</v>
          </cell>
          <cell r="AL810" t="str">
            <v/>
          </cell>
          <cell r="AM810" t="str">
            <v/>
          </cell>
          <cell r="AN810">
            <v>0.3</v>
          </cell>
          <cell r="AO810">
            <v>27.3</v>
          </cell>
          <cell r="AS810" t="str">
            <v>SUPPORT POUR BAC-MWLR5</v>
          </cell>
        </row>
        <row r="811">
          <cell r="N811" t="str">
            <v>0963 80  823</v>
          </cell>
          <cell r="O811" t="e">
            <v>#N/A</v>
          </cell>
          <cell r="P811">
            <v>19.28</v>
          </cell>
          <cell r="Q811">
            <v>1</v>
          </cell>
          <cell r="R811">
            <v>1</v>
          </cell>
          <cell r="S811">
            <v>19.28</v>
          </cell>
          <cell r="T811">
            <v>79</v>
          </cell>
          <cell r="U811">
            <v>12</v>
          </cell>
          <cell r="V811">
            <v>16</v>
          </cell>
          <cell r="W811" t="str">
            <v>KH16</v>
          </cell>
          <cell r="X811" t="e">
            <v>#REF!</v>
          </cell>
          <cell r="Y811">
            <v>55.3</v>
          </cell>
          <cell r="Z811">
            <v>55.3</v>
          </cell>
          <cell r="AA811">
            <v>0.3</v>
          </cell>
          <cell r="AB811">
            <v>0.3</v>
          </cell>
          <cell r="AC811">
            <v>175</v>
          </cell>
          <cell r="AD811">
            <v>350</v>
          </cell>
          <cell r="AE811">
            <v>280</v>
          </cell>
          <cell r="AF811" t="str">
            <v>ACCESSOIRES</v>
          </cell>
          <cell r="AG811"/>
          <cell r="AI811">
            <v>18.54</v>
          </cell>
          <cell r="AL811" t="str">
            <v/>
          </cell>
          <cell r="AM811" t="str">
            <v/>
          </cell>
          <cell r="AN811">
            <v>0.3</v>
          </cell>
          <cell r="AO811">
            <v>55.3</v>
          </cell>
          <cell r="AS811" t="str">
            <v>SUPPORT POUR BIDON KH16</v>
          </cell>
        </row>
        <row r="812">
          <cell r="N812" t="str">
            <v>0963 80  981</v>
          </cell>
          <cell r="O812" t="e">
            <v>#N/A</v>
          </cell>
          <cell r="P812">
            <v>18.45</v>
          </cell>
          <cell r="Q812">
            <v>1</v>
          </cell>
          <cell r="R812">
            <v>0.06</v>
          </cell>
          <cell r="S812">
            <v>18.45</v>
          </cell>
          <cell r="T812">
            <v>69</v>
          </cell>
          <cell r="U812">
            <v>6</v>
          </cell>
          <cell r="V812">
            <v>8</v>
          </cell>
          <cell r="W812" t="str">
            <v>SHNM</v>
          </cell>
          <cell r="X812" t="e">
            <v>#REF!</v>
          </cell>
          <cell r="Y812">
            <v>48.3</v>
          </cell>
          <cell r="Z812">
            <v>48.3</v>
          </cell>
          <cell r="AA812">
            <v>0.3</v>
          </cell>
          <cell r="AB812">
            <v>0.3</v>
          </cell>
          <cell r="AC812">
            <v>132</v>
          </cell>
          <cell r="AD812">
            <v>336</v>
          </cell>
          <cell r="AE812">
            <v>152</v>
          </cell>
          <cell r="AF812" t="str">
            <v>ACCESSOIRES</v>
          </cell>
          <cell r="AG812"/>
          <cell r="AI812">
            <v>17.739999999999998</v>
          </cell>
          <cell r="AL812" t="str">
            <v>ZF.WU003-9854</v>
          </cell>
          <cell r="AM812">
            <v>37.1</v>
          </cell>
          <cell r="AN812">
            <v>0.3</v>
          </cell>
          <cell r="AO812">
            <v>48.3</v>
          </cell>
          <cell r="AS812" t="str">
            <v>SUPPORT POUR TUYAU SHM BRUT</v>
          </cell>
        </row>
        <row r="813">
          <cell r="N813" t="str">
            <v>0963 80  980</v>
          </cell>
          <cell r="O813" t="e">
            <v>#N/A</v>
          </cell>
          <cell r="P813">
            <v>21.13</v>
          </cell>
          <cell r="Q813">
            <v>1</v>
          </cell>
          <cell r="R813">
            <v>1.1000000000000001</v>
          </cell>
          <cell r="S813">
            <v>21.13</v>
          </cell>
          <cell r="T813">
            <v>79</v>
          </cell>
          <cell r="U813">
            <v>6</v>
          </cell>
          <cell r="V813">
            <v>8</v>
          </cell>
          <cell r="W813" t="str">
            <v>SHNL</v>
          </cell>
          <cell r="X813" t="e">
            <v>#REF!</v>
          </cell>
          <cell r="Y813">
            <v>55.3</v>
          </cell>
          <cell r="Z813">
            <v>55.3</v>
          </cell>
          <cell r="AA813">
            <v>0.3</v>
          </cell>
          <cell r="AB813">
            <v>0.3</v>
          </cell>
          <cell r="AC813">
            <v>175</v>
          </cell>
          <cell r="AD813">
            <v>358</v>
          </cell>
          <cell r="AE813">
            <v>172</v>
          </cell>
          <cell r="AF813" t="str">
            <v>ACCESSOIRES</v>
          </cell>
          <cell r="AG813"/>
          <cell r="AI813">
            <v>20.32</v>
          </cell>
          <cell r="AL813" t="str">
            <v>ZF.WU003-9853</v>
          </cell>
          <cell r="AM813">
            <v>52.29</v>
          </cell>
          <cell r="AN813">
            <v>0.3</v>
          </cell>
          <cell r="AO813">
            <v>55.3</v>
          </cell>
          <cell r="AS813" t="str">
            <v>SUPPORT POUR TUYAU SHNL BRUT</v>
          </cell>
        </row>
        <row r="814">
          <cell r="N814" t="str">
            <v>0963 80  982</v>
          </cell>
          <cell r="O814" t="e">
            <v>#N/A</v>
          </cell>
          <cell r="P814">
            <v>8.52</v>
          </cell>
          <cell r="Q814">
            <v>1</v>
          </cell>
          <cell r="R814">
            <v>0.3</v>
          </cell>
          <cell r="S814">
            <v>8.52</v>
          </cell>
          <cell r="T814">
            <v>39</v>
          </cell>
          <cell r="U814">
            <v>6</v>
          </cell>
          <cell r="V814">
            <v>8</v>
          </cell>
          <cell r="W814" t="str">
            <v>SHNS</v>
          </cell>
          <cell r="X814" t="e">
            <v>#REF!</v>
          </cell>
          <cell r="Y814">
            <v>27.3</v>
          </cell>
          <cell r="Z814">
            <v>27.3</v>
          </cell>
          <cell r="AA814">
            <v>0.3</v>
          </cell>
          <cell r="AB814">
            <v>0.3</v>
          </cell>
          <cell r="AC814">
            <v>57</v>
          </cell>
          <cell r="AD814">
            <v>186</v>
          </cell>
          <cell r="AE814">
            <v>85</v>
          </cell>
          <cell r="AF814" t="str">
            <v>ACCESSOIRES</v>
          </cell>
          <cell r="AG814"/>
          <cell r="AI814">
            <v>8.19</v>
          </cell>
          <cell r="AL814" t="str">
            <v>ZF.WU003-9855</v>
          </cell>
          <cell r="AM814">
            <v>16.8</v>
          </cell>
          <cell r="AN814">
            <v>0.3</v>
          </cell>
          <cell r="AO814">
            <v>27.3</v>
          </cell>
          <cell r="AS814" t="str">
            <v>SUPPORT POUR TUYAU SHS BRUT</v>
          </cell>
        </row>
        <row r="815">
          <cell r="N815" t="str">
            <v>0963 80  540</v>
          </cell>
          <cell r="O815" t="e">
            <v>#N/A</v>
          </cell>
          <cell r="P815">
            <v>50.01</v>
          </cell>
          <cell r="Q815">
            <v>1</v>
          </cell>
          <cell r="R815">
            <v>3.4</v>
          </cell>
          <cell r="S815">
            <v>50.01</v>
          </cell>
          <cell r="T815">
            <v>159</v>
          </cell>
          <cell r="U815">
            <v>12</v>
          </cell>
          <cell r="V815">
            <v>16</v>
          </cell>
          <cell r="W815" t="str">
            <v>GSH</v>
          </cell>
          <cell r="X815" t="e">
            <v>#REF!</v>
          </cell>
          <cell r="Y815">
            <v>111.3</v>
          </cell>
          <cell r="Z815">
            <v>111.3</v>
          </cell>
          <cell r="AA815">
            <v>0.3</v>
          </cell>
          <cell r="AB815">
            <v>0.3</v>
          </cell>
          <cell r="AC815">
            <v>0</v>
          </cell>
          <cell r="AD815">
            <v>125</v>
          </cell>
          <cell r="AE815">
            <v>700</v>
          </cell>
          <cell r="AF815" t="str">
            <v>ACCESSOIRES</v>
          </cell>
          <cell r="AG815"/>
          <cell r="AI815">
            <v>48.09</v>
          </cell>
          <cell r="AL815" t="str">
            <v>ZF.WU003-9802</v>
          </cell>
          <cell r="AM815">
            <v>104.3</v>
          </cell>
          <cell r="AN815">
            <v>0.3</v>
          </cell>
          <cell r="AO815">
            <v>111.3</v>
          </cell>
          <cell r="AS815" t="str">
            <v>Support rangement tige GSH</v>
          </cell>
        </row>
        <row r="816">
          <cell r="N816" t="str">
            <v>0963 80  818</v>
          </cell>
          <cell r="O816" t="e">
            <v>#N/A</v>
          </cell>
          <cell r="P816">
            <v>21.08</v>
          </cell>
          <cell r="Q816">
            <v>1</v>
          </cell>
          <cell r="R816">
            <v>0.25</v>
          </cell>
          <cell r="S816">
            <v>21.08</v>
          </cell>
          <cell r="T816">
            <v>89</v>
          </cell>
          <cell r="U816">
            <v>5</v>
          </cell>
          <cell r="V816">
            <v>7</v>
          </cell>
          <cell r="W816" t="str">
            <v>DH5</v>
          </cell>
          <cell r="X816" t="e">
            <v>#REF!</v>
          </cell>
          <cell r="Y816">
            <v>62.3</v>
          </cell>
          <cell r="Z816">
            <v>62.3</v>
          </cell>
          <cell r="AA816">
            <v>0.3</v>
          </cell>
          <cell r="AB816">
            <v>0.3</v>
          </cell>
          <cell r="AC816">
            <v>121</v>
          </cell>
          <cell r="AD816">
            <v>350</v>
          </cell>
          <cell r="AE816">
            <v>72</v>
          </cell>
          <cell r="AF816" t="str">
            <v>ACCESSOIRES</v>
          </cell>
          <cell r="AG816"/>
          <cell r="AI816">
            <v>20.27</v>
          </cell>
          <cell r="AL816">
            <v>0</v>
          </cell>
          <cell r="AM816">
            <v>58.1</v>
          </cell>
          <cell r="AN816">
            <v>0.3</v>
          </cell>
          <cell r="AO816">
            <v>62.3</v>
          </cell>
          <cell r="AS816" t="str">
            <v>SUPPORT STOCKAGE POUR CARTOUCHES DH5</v>
          </cell>
        </row>
        <row r="817">
          <cell r="N817" t="str">
            <v>0963 80  819</v>
          </cell>
          <cell r="O817" t="e">
            <v>#N/A</v>
          </cell>
          <cell r="P817">
            <v>11.52</v>
          </cell>
          <cell r="Q817">
            <v>1</v>
          </cell>
          <cell r="R817">
            <v>0.1</v>
          </cell>
          <cell r="S817">
            <v>11.52</v>
          </cell>
          <cell r="T817">
            <v>69</v>
          </cell>
          <cell r="U817">
            <v>0</v>
          </cell>
          <cell r="V817">
            <v>0</v>
          </cell>
          <cell r="W817" t="str">
            <v>DH6</v>
          </cell>
          <cell r="X817" t="e">
            <v>#REF!</v>
          </cell>
          <cell r="Y817">
            <v>48.3</v>
          </cell>
          <cell r="Z817">
            <v>48.3</v>
          </cell>
          <cell r="AA817">
            <v>0.3</v>
          </cell>
          <cell r="AB817">
            <v>0.3</v>
          </cell>
          <cell r="AC817">
            <v>313</v>
          </cell>
          <cell r="AD817">
            <v>365</v>
          </cell>
          <cell r="AE817">
            <v>100</v>
          </cell>
          <cell r="AF817" t="str">
            <v>ACCESSOIRES</v>
          </cell>
          <cell r="AG817"/>
          <cell r="AI817">
            <v>11.08</v>
          </cell>
          <cell r="AL817" t="str">
            <v>ZF.WU003-9814</v>
          </cell>
          <cell r="AM817">
            <v>27.3</v>
          </cell>
          <cell r="AN817">
            <v>0.3</v>
          </cell>
          <cell r="AO817">
            <v>48.3</v>
          </cell>
          <cell r="AS817" t="str">
            <v>SUPPORT VEH MOUSSE 12 AEROSOL DH6 LD</v>
          </cell>
        </row>
        <row r="818">
          <cell r="N818" t="str">
            <v>0963 80  239</v>
          </cell>
          <cell r="O818" t="e">
            <v>#N/A</v>
          </cell>
          <cell r="P818">
            <v>24.22</v>
          </cell>
          <cell r="Q818">
            <v>1</v>
          </cell>
          <cell r="R818">
            <v>4.8</v>
          </cell>
          <cell r="S818">
            <v>24.22</v>
          </cell>
          <cell r="T818">
            <v>219</v>
          </cell>
          <cell r="U818">
            <v>13</v>
          </cell>
          <cell r="V818">
            <v>18</v>
          </cell>
          <cell r="W818" t="str">
            <v>SS20</v>
          </cell>
          <cell r="X818" t="e">
            <v>#REF!</v>
          </cell>
          <cell r="Y818">
            <v>153.30000000000001</v>
          </cell>
          <cell r="Z818">
            <v>153.30000000000001</v>
          </cell>
          <cell r="AA818">
            <v>0.3</v>
          </cell>
          <cell r="AB818">
            <v>0.3</v>
          </cell>
          <cell r="AC818">
            <v>0</v>
          </cell>
          <cell r="AD818">
            <v>0</v>
          </cell>
          <cell r="AE818">
            <v>2000</v>
          </cell>
          <cell r="AF818" t="str">
            <v>BARRES</v>
          </cell>
          <cell r="AG818"/>
          <cell r="AI818">
            <v>23.29</v>
          </cell>
          <cell r="AL818" t="str">
            <v>ZF.WU003-9759</v>
          </cell>
          <cell r="AM818">
            <v>96</v>
          </cell>
          <cell r="AN818">
            <v>0.3</v>
          </cell>
          <cell r="AO818">
            <v>153.30000000000001</v>
          </cell>
          <cell r="AS818" t="str">
            <v>SUPPORT VERTICAL SS20 2000MM</v>
          </cell>
        </row>
        <row r="819">
          <cell r="N819" t="str">
            <v>0963 80  244</v>
          </cell>
          <cell r="O819" t="e">
            <v>#N/A</v>
          </cell>
          <cell r="P819">
            <v>32.119999999999997</v>
          </cell>
          <cell r="Q819">
            <v>1</v>
          </cell>
          <cell r="R819">
            <v>3.04</v>
          </cell>
          <cell r="S819">
            <v>32.119999999999997</v>
          </cell>
          <cell r="T819">
            <v>159</v>
          </cell>
          <cell r="U819">
            <v>13</v>
          </cell>
          <cell r="V819">
            <v>18</v>
          </cell>
          <cell r="W819" t="str">
            <v>SS200</v>
          </cell>
          <cell r="X819" t="e">
            <v>#REF!</v>
          </cell>
          <cell r="Y819">
            <v>111.3</v>
          </cell>
          <cell r="Z819">
            <v>111.3</v>
          </cell>
          <cell r="AA819">
            <v>0.3</v>
          </cell>
          <cell r="AB819">
            <v>0.3</v>
          </cell>
          <cell r="AC819">
            <v>0</v>
          </cell>
          <cell r="AD819">
            <v>0</v>
          </cell>
          <cell r="AE819">
            <v>2000</v>
          </cell>
          <cell r="AF819" t="str">
            <v>BARRES</v>
          </cell>
          <cell r="AG819"/>
          <cell r="AI819">
            <v>30.88</v>
          </cell>
          <cell r="AL819" t="str">
            <v>ZF.WU003-9762</v>
          </cell>
          <cell r="AM819">
            <v>96</v>
          </cell>
          <cell r="AN819">
            <v>0.3</v>
          </cell>
          <cell r="AO819">
            <v>111.3</v>
          </cell>
          <cell r="AS819" t="str">
            <v>SUPPORT VERTICAL SS200</v>
          </cell>
        </row>
        <row r="820">
          <cell r="N820" t="str">
            <v>0963 80  232</v>
          </cell>
          <cell r="O820" t="e">
            <v>#N/A</v>
          </cell>
          <cell r="P820">
            <v>25.7</v>
          </cell>
          <cell r="Q820">
            <v>1</v>
          </cell>
          <cell r="R820">
            <v>5.4</v>
          </cell>
          <cell r="S820">
            <v>25.7</v>
          </cell>
          <cell r="T820">
            <v>249</v>
          </cell>
          <cell r="U820">
            <v>13</v>
          </cell>
          <cell r="V820">
            <v>18</v>
          </cell>
          <cell r="W820" t="str">
            <v>SS25</v>
          </cell>
          <cell r="X820" t="e">
            <v>#REF!</v>
          </cell>
          <cell r="Y820">
            <v>174.3</v>
          </cell>
          <cell r="Z820">
            <v>174.3</v>
          </cell>
          <cell r="AA820">
            <v>0.3</v>
          </cell>
          <cell r="AB820">
            <v>0.3</v>
          </cell>
          <cell r="AC820">
            <v>0</v>
          </cell>
          <cell r="AD820">
            <v>0</v>
          </cell>
          <cell r="AE820">
            <v>2500</v>
          </cell>
          <cell r="AF820" t="str">
            <v>BARRES</v>
          </cell>
          <cell r="AG820"/>
          <cell r="AI820">
            <v>24.71</v>
          </cell>
          <cell r="AL820" t="str">
            <v>ZF.WU003-9753</v>
          </cell>
          <cell r="AM820">
            <v>96</v>
          </cell>
          <cell r="AN820">
            <v>0.3</v>
          </cell>
          <cell r="AO820">
            <v>174.3</v>
          </cell>
          <cell r="AS820" t="str">
            <v>SUPPORT VERTICAL SS25 2500 MM</v>
          </cell>
        </row>
        <row r="821">
          <cell r="N821" t="str">
            <v>0963 80  236</v>
          </cell>
          <cell r="O821" t="e">
            <v>#N/A</v>
          </cell>
          <cell r="P821">
            <v>36.770000000000003</v>
          </cell>
          <cell r="Q821">
            <v>1</v>
          </cell>
          <cell r="R821">
            <v>3.65</v>
          </cell>
          <cell r="S821">
            <v>36.770000000000003</v>
          </cell>
          <cell r="T821">
            <v>159</v>
          </cell>
          <cell r="U821">
            <v>13</v>
          </cell>
          <cell r="V821">
            <v>18</v>
          </cell>
          <cell r="W821" t="str">
            <v>SS250</v>
          </cell>
          <cell r="X821" t="e">
            <v>#REF!</v>
          </cell>
          <cell r="Y821">
            <v>111.3</v>
          </cell>
          <cell r="Z821">
            <v>111.3</v>
          </cell>
          <cell r="AA821">
            <v>0.3</v>
          </cell>
          <cell r="AB821">
            <v>0.3</v>
          </cell>
          <cell r="AC821">
            <v>0</v>
          </cell>
          <cell r="AD821">
            <v>0</v>
          </cell>
          <cell r="AE821">
            <v>2500</v>
          </cell>
          <cell r="AF821" t="str">
            <v>BARRES</v>
          </cell>
          <cell r="AG821"/>
          <cell r="AI821">
            <v>35.36</v>
          </cell>
          <cell r="AL821" t="str">
            <v>ZF.WU003-9757</v>
          </cell>
          <cell r="AM821">
            <v>98.77</v>
          </cell>
          <cell r="AN821">
            <v>0.3</v>
          </cell>
          <cell r="AO821">
            <v>111.3</v>
          </cell>
          <cell r="AS821" t="str">
            <v>SUPPORT VERTICAL SS250</v>
          </cell>
        </row>
        <row r="822">
          <cell r="N822" t="str">
            <v>0963 99  113</v>
          </cell>
          <cell r="O822" t="e">
            <v>#N/A</v>
          </cell>
          <cell r="P822">
            <v>35.08</v>
          </cell>
          <cell r="Q822">
            <v>1</v>
          </cell>
          <cell r="R822">
            <v>2.8</v>
          </cell>
          <cell r="S822">
            <v>35.08</v>
          </cell>
          <cell r="T822">
            <v>167</v>
          </cell>
          <cell r="U822">
            <v>13</v>
          </cell>
          <cell r="V822">
            <v>18</v>
          </cell>
          <cell r="W822" t="str">
            <v>SS11</v>
          </cell>
          <cell r="X822" t="e">
            <v>#REF!</v>
          </cell>
          <cell r="Y822">
            <v>116.9</v>
          </cell>
          <cell r="Z822">
            <v>116.9</v>
          </cell>
          <cell r="AA822">
            <v>0.3</v>
          </cell>
          <cell r="AB822">
            <v>0.3</v>
          </cell>
          <cell r="AC822">
            <v>0</v>
          </cell>
          <cell r="AD822">
            <v>0</v>
          </cell>
          <cell r="AE822">
            <v>1750</v>
          </cell>
          <cell r="AF822" t="str">
            <v>BARRES</v>
          </cell>
          <cell r="AG822"/>
          <cell r="AI822">
            <v>33.729999999999997</v>
          </cell>
          <cell r="AL822" t="str">
            <v/>
          </cell>
          <cell r="AM822" t="str">
            <v/>
          </cell>
          <cell r="AN822">
            <v>0.3</v>
          </cell>
          <cell r="AO822">
            <v>116.9</v>
          </cell>
          <cell r="AS822" t="str">
            <v>SUPPORT VERTICAL-SS11</v>
          </cell>
        </row>
        <row r="823">
          <cell r="N823" t="str">
            <v>0963 99  114</v>
          </cell>
          <cell r="O823" t="e">
            <v>#N/A</v>
          </cell>
          <cell r="P823">
            <v>35.08</v>
          </cell>
          <cell r="Q823">
            <v>1</v>
          </cell>
          <cell r="R823">
            <v>2.8</v>
          </cell>
          <cell r="S823">
            <v>35.08</v>
          </cell>
          <cell r="T823">
            <v>167</v>
          </cell>
          <cell r="U823">
            <v>13</v>
          </cell>
          <cell r="V823">
            <v>18</v>
          </cell>
          <cell r="W823" t="str">
            <v>SS16</v>
          </cell>
          <cell r="X823" t="e">
            <v>#REF!</v>
          </cell>
          <cell r="Y823">
            <v>116.9</v>
          </cell>
          <cell r="Z823">
            <v>116.9</v>
          </cell>
          <cell r="AA823">
            <v>0.3</v>
          </cell>
          <cell r="AB823">
            <v>0.3</v>
          </cell>
          <cell r="AC823">
            <v>0</v>
          </cell>
          <cell r="AD823">
            <v>0</v>
          </cell>
          <cell r="AE823">
            <v>2050</v>
          </cell>
          <cell r="AF823" t="str">
            <v>BARRES</v>
          </cell>
          <cell r="AG823"/>
          <cell r="AI823">
            <v>33.729999999999997</v>
          </cell>
          <cell r="AL823" t="str">
            <v/>
          </cell>
          <cell r="AM823" t="str">
            <v/>
          </cell>
          <cell r="AN823">
            <v>0.3</v>
          </cell>
          <cell r="AO823">
            <v>116.9</v>
          </cell>
          <cell r="AS823" t="str">
            <v>SUPPORT VERTICAL-SS16</v>
          </cell>
        </row>
        <row r="824">
          <cell r="N824" t="str">
            <v>0963 80  938</v>
          </cell>
          <cell r="O824" t="e">
            <v>#N/A</v>
          </cell>
          <cell r="P824">
            <v>7.51</v>
          </cell>
          <cell r="Q824">
            <v>1</v>
          </cell>
          <cell r="R824">
            <v>0.05</v>
          </cell>
          <cell r="S824">
            <v>7.51</v>
          </cell>
          <cell r="T824">
            <v>39</v>
          </cell>
          <cell r="U824">
            <v>35</v>
          </cell>
          <cell r="V824">
            <v>47</v>
          </cell>
          <cell r="W824" t="str">
            <v>SWA01</v>
          </cell>
          <cell r="X824" t="e">
            <v>#REF!</v>
          </cell>
          <cell r="Y824">
            <v>27.3</v>
          </cell>
          <cell r="Z824">
            <v>27.3</v>
          </cell>
          <cell r="AA824">
            <v>0.3</v>
          </cell>
          <cell r="AB824">
            <v>0.3</v>
          </cell>
          <cell r="AC824">
            <v>0</v>
          </cell>
          <cell r="AD824">
            <v>0</v>
          </cell>
          <cell r="AE824">
            <v>0</v>
          </cell>
          <cell r="AF824" t="str">
            <v>ACCESSOIRES</v>
          </cell>
          <cell r="AG824"/>
          <cell r="AI824">
            <v>7.22</v>
          </cell>
          <cell r="AL824" t="str">
            <v>ZF.WU003-9839</v>
          </cell>
          <cell r="AM824">
            <v>21.7</v>
          </cell>
          <cell r="AN824">
            <v>0.3</v>
          </cell>
          <cell r="AO824">
            <v>27.3</v>
          </cell>
          <cell r="AS824" t="str">
            <v>SWA01 CABLE ADAPTATEUR POUR PRISE</v>
          </cell>
        </row>
        <row r="825">
          <cell r="N825" t="str">
            <v>0963 580 110</v>
          </cell>
          <cell r="O825" t="str">
            <v>MAM10</v>
          </cell>
          <cell r="P825">
            <v>2.71</v>
          </cell>
          <cell r="Q825">
            <v>1</v>
          </cell>
          <cell r="R825">
            <v>0.24</v>
          </cell>
          <cell r="S825">
            <v>2.71</v>
          </cell>
          <cell r="T825">
            <v>19</v>
          </cell>
          <cell r="U825">
            <v>0</v>
          </cell>
          <cell r="V825">
            <v>0</v>
          </cell>
          <cell r="W825" t="str">
            <v>MAM10</v>
          </cell>
          <cell r="X825" t="e">
            <v>#REF!</v>
          </cell>
          <cell r="Y825">
            <v>13.3</v>
          </cell>
          <cell r="Z825">
            <v>13.3</v>
          </cell>
          <cell r="AA825">
            <v>0.3</v>
          </cell>
          <cell r="AB825">
            <v>0.3</v>
          </cell>
          <cell r="AC825">
            <v>450</v>
          </cell>
          <cell r="AD825">
            <v>553</v>
          </cell>
          <cell r="AE825">
            <v>3</v>
          </cell>
          <cell r="AF825" t="str">
            <v>MEUBLES</v>
          </cell>
          <cell r="AG825"/>
          <cell r="AI825">
            <v>2.61</v>
          </cell>
          <cell r="AL825" t="str">
            <v>ZF.WU003-9625</v>
          </cell>
          <cell r="AM825">
            <v>9.4499999999999993</v>
          </cell>
          <cell r="AN825">
            <v>0.3</v>
          </cell>
          <cell r="AO825">
            <v>13.3</v>
          </cell>
          <cell r="AS825" t="str">
            <v>Tapis antidérapant MAM10</v>
          </cell>
        </row>
        <row r="826">
          <cell r="N826" t="str">
            <v>0963 580 100</v>
          </cell>
          <cell r="O826" t="str">
            <v>MAM100</v>
          </cell>
          <cell r="P826">
            <v>5.15</v>
          </cell>
          <cell r="Q826">
            <v>1</v>
          </cell>
          <cell r="R826">
            <v>0.48</v>
          </cell>
          <cell r="S826">
            <v>5.15</v>
          </cell>
          <cell r="T826">
            <v>19</v>
          </cell>
          <cell r="U826">
            <v>0</v>
          </cell>
          <cell r="V826">
            <v>0</v>
          </cell>
          <cell r="W826" t="str">
            <v>MAM100</v>
          </cell>
          <cell r="X826" t="e">
            <v>#REF!</v>
          </cell>
          <cell r="Y826">
            <v>13.3</v>
          </cell>
          <cell r="Z826">
            <v>13.3</v>
          </cell>
          <cell r="AA826">
            <v>0.3</v>
          </cell>
          <cell r="AB826">
            <v>0.3</v>
          </cell>
          <cell r="AC826">
            <v>358</v>
          </cell>
          <cell r="AD826">
            <v>1387</v>
          </cell>
          <cell r="AE826">
            <v>3</v>
          </cell>
          <cell r="AF826" t="str">
            <v>MEUBLES</v>
          </cell>
          <cell r="AG826"/>
          <cell r="AI826">
            <v>4.95</v>
          </cell>
          <cell r="AL826" t="str">
            <v>ZF.WU003-9621</v>
          </cell>
          <cell r="AM826">
            <v>11.97</v>
          </cell>
          <cell r="AN826">
            <v>0.3</v>
          </cell>
          <cell r="AO826">
            <v>13.3</v>
          </cell>
          <cell r="AS826" t="str">
            <v>Tapis antidérapant MAM100</v>
          </cell>
        </row>
        <row r="827">
          <cell r="N827" t="str">
            <v>0963 580 102</v>
          </cell>
          <cell r="O827" t="str">
            <v>MAM102</v>
          </cell>
          <cell r="P827">
            <v>3.6</v>
          </cell>
          <cell r="Q827">
            <v>1</v>
          </cell>
          <cell r="R827">
            <v>0.33</v>
          </cell>
          <cell r="S827">
            <v>3.6</v>
          </cell>
          <cell r="T827">
            <v>19</v>
          </cell>
          <cell r="U827">
            <v>0</v>
          </cell>
          <cell r="V827">
            <v>0</v>
          </cell>
          <cell r="W827" t="str">
            <v>MAM102</v>
          </cell>
          <cell r="X827" t="e">
            <v>#REF!</v>
          </cell>
          <cell r="Y827">
            <v>13.3</v>
          </cell>
          <cell r="Z827">
            <v>13.3</v>
          </cell>
          <cell r="AA827">
            <v>0.3</v>
          </cell>
          <cell r="AB827">
            <v>0.3</v>
          </cell>
          <cell r="AC827">
            <v>306</v>
          </cell>
          <cell r="AD827">
            <v>1109</v>
          </cell>
          <cell r="AE827">
            <v>3</v>
          </cell>
          <cell r="AF827" t="str">
            <v>MEUBLES</v>
          </cell>
          <cell r="AG827"/>
          <cell r="AI827">
            <v>3.46</v>
          </cell>
          <cell r="AL827" t="str">
            <v>ZF.WU003-9622</v>
          </cell>
          <cell r="AM827">
            <v>10.71</v>
          </cell>
          <cell r="AN827">
            <v>0.3</v>
          </cell>
          <cell r="AO827">
            <v>13.3</v>
          </cell>
          <cell r="AS827" t="str">
            <v>Tapis antidérapant MAM102</v>
          </cell>
        </row>
        <row r="828">
          <cell r="N828" t="str">
            <v>0963 580 103</v>
          </cell>
          <cell r="O828" t="str">
            <v>MAM103</v>
          </cell>
          <cell r="P828">
            <v>4.34</v>
          </cell>
          <cell r="Q828">
            <v>1</v>
          </cell>
          <cell r="R828">
            <v>0.41</v>
          </cell>
          <cell r="S828">
            <v>4.34</v>
          </cell>
          <cell r="T828">
            <v>19</v>
          </cell>
          <cell r="U828">
            <v>0</v>
          </cell>
          <cell r="V828">
            <v>0</v>
          </cell>
          <cell r="W828" t="str">
            <v>MAM103</v>
          </cell>
          <cell r="X828" t="e">
            <v>#REF!</v>
          </cell>
          <cell r="Y828">
            <v>13.3</v>
          </cell>
          <cell r="Z828">
            <v>13.3</v>
          </cell>
          <cell r="AA828">
            <v>0.3</v>
          </cell>
          <cell r="AB828">
            <v>0.3</v>
          </cell>
          <cell r="AC828">
            <v>306</v>
          </cell>
          <cell r="AD828">
            <v>1387</v>
          </cell>
          <cell r="AE828">
            <v>3</v>
          </cell>
          <cell r="AF828" t="str">
            <v>MEUBLES</v>
          </cell>
          <cell r="AG828"/>
          <cell r="AI828">
            <v>4.17</v>
          </cell>
          <cell r="AL828" t="str">
            <v>ZF.WU003-9623</v>
          </cell>
          <cell r="AM828">
            <v>11.34</v>
          </cell>
          <cell r="AN828">
            <v>0.3</v>
          </cell>
          <cell r="AO828">
            <v>13.3</v>
          </cell>
          <cell r="AS828" t="str">
            <v>Tapis antidérapant MAM103</v>
          </cell>
        </row>
        <row r="829">
          <cell r="N829" t="str">
            <v>0963 580 111</v>
          </cell>
          <cell r="O829" t="str">
            <v>MAM11</v>
          </cell>
          <cell r="P829">
            <v>5.24</v>
          </cell>
          <cell r="Q829">
            <v>1</v>
          </cell>
          <cell r="R829">
            <v>0.48</v>
          </cell>
          <cell r="S829">
            <v>5.24</v>
          </cell>
          <cell r="T829">
            <v>29</v>
          </cell>
          <cell r="U829">
            <v>0</v>
          </cell>
          <cell r="V829">
            <v>0</v>
          </cell>
          <cell r="W829" t="str">
            <v>MAM11</v>
          </cell>
          <cell r="X829" t="e">
            <v>#REF!</v>
          </cell>
          <cell r="Y829">
            <v>20.3</v>
          </cell>
          <cell r="Z829">
            <v>20.3</v>
          </cell>
          <cell r="AA829">
            <v>0.3</v>
          </cell>
          <cell r="AB829">
            <v>0.3</v>
          </cell>
          <cell r="AC829">
            <v>450</v>
          </cell>
          <cell r="AD829">
            <v>1110</v>
          </cell>
          <cell r="AE829">
            <v>3</v>
          </cell>
          <cell r="AF829" t="str">
            <v>MEUBLES</v>
          </cell>
          <cell r="AG829"/>
          <cell r="AI829">
            <v>5.04</v>
          </cell>
          <cell r="AL829" t="str">
            <v>ZF.WU003-9626</v>
          </cell>
          <cell r="AM829">
            <v>16.38</v>
          </cell>
          <cell r="AN829">
            <v>0.3</v>
          </cell>
          <cell r="AO829">
            <v>20.3</v>
          </cell>
          <cell r="AS829" t="str">
            <v>Tapis antidérapant MAM11</v>
          </cell>
        </row>
        <row r="830">
          <cell r="N830" t="str">
            <v>0963 580 112</v>
          </cell>
          <cell r="O830" t="str">
            <v>MAM12</v>
          </cell>
          <cell r="P830">
            <v>7.86</v>
          </cell>
          <cell r="Q830">
            <v>1</v>
          </cell>
          <cell r="R830">
            <v>0.72</v>
          </cell>
          <cell r="S830">
            <v>7.86</v>
          </cell>
          <cell r="T830">
            <v>39</v>
          </cell>
          <cell r="U830">
            <v>0</v>
          </cell>
          <cell r="V830">
            <v>0</v>
          </cell>
          <cell r="W830" t="str">
            <v>MAM12</v>
          </cell>
          <cell r="X830" t="e">
            <v>#REF!</v>
          </cell>
          <cell r="Y830">
            <v>27.3</v>
          </cell>
          <cell r="Z830">
            <v>27.3</v>
          </cell>
          <cell r="AA830">
            <v>0.3</v>
          </cell>
          <cell r="AB830">
            <v>0.3</v>
          </cell>
          <cell r="AC830">
            <v>450</v>
          </cell>
          <cell r="AD830">
            <v>1665</v>
          </cell>
          <cell r="AE830">
            <v>3</v>
          </cell>
          <cell r="AF830" t="str">
            <v>MEUBLES</v>
          </cell>
          <cell r="AG830"/>
          <cell r="AI830">
            <v>7.56</v>
          </cell>
          <cell r="AL830" t="str">
            <v>ZF.WU003-9627</v>
          </cell>
          <cell r="AM830">
            <v>21.42</v>
          </cell>
          <cell r="AN830">
            <v>0.3</v>
          </cell>
          <cell r="AO830">
            <v>27.3</v>
          </cell>
          <cell r="AS830" t="str">
            <v>Tapis antidérapant MAM12</v>
          </cell>
        </row>
        <row r="831">
          <cell r="N831" t="str">
            <v>0963 580 113</v>
          </cell>
          <cell r="O831" t="str">
            <v>MAM13</v>
          </cell>
          <cell r="P831">
            <v>6.53</v>
          </cell>
          <cell r="Q831">
            <v>1</v>
          </cell>
          <cell r="R831">
            <v>0.6</v>
          </cell>
          <cell r="S831">
            <v>6.53</v>
          </cell>
          <cell r="T831">
            <v>29</v>
          </cell>
          <cell r="U831">
            <v>0</v>
          </cell>
          <cell r="V831">
            <v>0</v>
          </cell>
          <cell r="W831" t="str">
            <v>MAM13</v>
          </cell>
          <cell r="X831" t="e">
            <v>#REF!</v>
          </cell>
          <cell r="Y831">
            <v>20.3</v>
          </cell>
          <cell r="Z831">
            <v>20.3</v>
          </cell>
          <cell r="AA831">
            <v>0.3</v>
          </cell>
          <cell r="AB831">
            <v>0.3</v>
          </cell>
          <cell r="AC831">
            <v>450</v>
          </cell>
          <cell r="AD831">
            <v>1387</v>
          </cell>
          <cell r="AE831">
            <v>3</v>
          </cell>
          <cell r="AF831" t="str">
            <v>MEUBLES</v>
          </cell>
          <cell r="AG831"/>
          <cell r="AI831">
            <v>6.28</v>
          </cell>
          <cell r="AL831" t="str">
            <v>ZF.WU003-9628</v>
          </cell>
          <cell r="AM831">
            <v>15.12</v>
          </cell>
          <cell r="AN831">
            <v>0.3</v>
          </cell>
          <cell r="AO831">
            <v>20.3</v>
          </cell>
          <cell r="AS831" t="str">
            <v>Tapis antidérapant MAM13</v>
          </cell>
        </row>
        <row r="832">
          <cell r="N832" t="str">
            <v>0963 580 117</v>
          </cell>
          <cell r="O832" t="str">
            <v>MAM17</v>
          </cell>
          <cell r="P832">
            <v>1.1499999999999999</v>
          </cell>
          <cell r="Q832">
            <v>1</v>
          </cell>
          <cell r="R832">
            <v>0.1</v>
          </cell>
          <cell r="S832">
            <v>1.1499999999999999</v>
          </cell>
          <cell r="T832">
            <v>9</v>
          </cell>
          <cell r="U832">
            <v>0</v>
          </cell>
          <cell r="V832">
            <v>0</v>
          </cell>
          <cell r="W832" t="str">
            <v>MAM17</v>
          </cell>
          <cell r="X832" t="e">
            <v>#REF!</v>
          </cell>
          <cell r="Y832">
            <v>6.3</v>
          </cell>
          <cell r="Z832">
            <v>6.3</v>
          </cell>
          <cell r="AA832">
            <v>0.3</v>
          </cell>
          <cell r="AB832">
            <v>0.3</v>
          </cell>
          <cell r="AC832">
            <v>379</v>
          </cell>
          <cell r="AD832">
            <v>274</v>
          </cell>
          <cell r="AE832">
            <v>3</v>
          </cell>
          <cell r="AF832" t="str">
            <v>MEUBLES</v>
          </cell>
          <cell r="AG832"/>
          <cell r="AI832">
            <v>1.1100000000000001</v>
          </cell>
          <cell r="AL832" t="str">
            <v>ZF.WU003-9629</v>
          </cell>
          <cell r="AM832">
            <v>4.41</v>
          </cell>
          <cell r="AN832">
            <v>0.3</v>
          </cell>
          <cell r="AO832">
            <v>6.3</v>
          </cell>
          <cell r="AS832" t="str">
            <v>Tapis antidérapant MAM17</v>
          </cell>
        </row>
        <row r="833">
          <cell r="N833" t="str">
            <v>0963 580 119</v>
          </cell>
          <cell r="O833" t="str">
            <v>MAM19</v>
          </cell>
          <cell r="P833">
            <v>3.36</v>
          </cell>
          <cell r="Q833">
            <v>1</v>
          </cell>
          <cell r="R833">
            <v>0.3</v>
          </cell>
          <cell r="S833">
            <v>3.36</v>
          </cell>
          <cell r="T833">
            <v>19</v>
          </cell>
          <cell r="U833">
            <v>0</v>
          </cell>
          <cell r="V833">
            <v>0</v>
          </cell>
          <cell r="W833" t="str">
            <v>MAM19</v>
          </cell>
          <cell r="X833" t="e">
            <v>#REF!</v>
          </cell>
          <cell r="Y833">
            <v>13.3</v>
          </cell>
          <cell r="Z833">
            <v>13.3</v>
          </cell>
          <cell r="AA833">
            <v>0.3</v>
          </cell>
          <cell r="AB833">
            <v>0.3</v>
          </cell>
          <cell r="AC833">
            <v>378</v>
          </cell>
          <cell r="AD833">
            <v>831</v>
          </cell>
          <cell r="AE833">
            <v>3</v>
          </cell>
          <cell r="AF833" t="str">
            <v>MEUBLES</v>
          </cell>
          <cell r="AG833"/>
          <cell r="AI833">
            <v>3.23</v>
          </cell>
          <cell r="AL833" t="str">
            <v>ZF.WU003-9630</v>
          </cell>
          <cell r="AM833">
            <v>9.4499999999999993</v>
          </cell>
          <cell r="AN833">
            <v>0.3</v>
          </cell>
          <cell r="AO833">
            <v>13.3</v>
          </cell>
          <cell r="AS833" t="str">
            <v>Tapis antidérapant MAM19</v>
          </cell>
        </row>
        <row r="834">
          <cell r="N834" t="str">
            <v>0963 580 120</v>
          </cell>
          <cell r="O834" t="str">
            <v>MAM20</v>
          </cell>
          <cell r="P834">
            <v>4.38</v>
          </cell>
          <cell r="Q834">
            <v>1</v>
          </cell>
          <cell r="R834">
            <v>0.41</v>
          </cell>
          <cell r="S834">
            <v>4.38</v>
          </cell>
          <cell r="T834">
            <v>29</v>
          </cell>
          <cell r="U834">
            <v>0</v>
          </cell>
          <cell r="V834">
            <v>0</v>
          </cell>
          <cell r="W834" t="str">
            <v>MAM20</v>
          </cell>
          <cell r="X834" t="e">
            <v>#REF!</v>
          </cell>
          <cell r="Y834">
            <v>20.3</v>
          </cell>
          <cell r="Z834">
            <v>20.3</v>
          </cell>
          <cell r="AA834">
            <v>0.3</v>
          </cell>
          <cell r="AB834">
            <v>0.3</v>
          </cell>
          <cell r="AC834">
            <v>378</v>
          </cell>
          <cell r="AD834">
            <v>1109</v>
          </cell>
          <cell r="AE834">
            <v>3</v>
          </cell>
          <cell r="AF834" t="str">
            <v>MEUBLES</v>
          </cell>
          <cell r="AG834"/>
          <cell r="AI834">
            <v>4.21</v>
          </cell>
          <cell r="AL834" t="str">
            <v>ZF.WU003-9631</v>
          </cell>
          <cell r="AM834">
            <v>13.23</v>
          </cell>
          <cell r="AN834">
            <v>0.3</v>
          </cell>
          <cell r="AO834">
            <v>20.3</v>
          </cell>
          <cell r="AS834" t="str">
            <v>Tapis antidérapant MAM20</v>
          </cell>
        </row>
        <row r="835">
          <cell r="N835" t="str">
            <v>0963 580 121</v>
          </cell>
          <cell r="O835" t="str">
            <v>MAM21</v>
          </cell>
          <cell r="P835">
            <v>6.58</v>
          </cell>
          <cell r="Q835">
            <v>1</v>
          </cell>
          <cell r="R835">
            <v>0.61</v>
          </cell>
          <cell r="S835">
            <v>6.58</v>
          </cell>
          <cell r="T835">
            <v>39</v>
          </cell>
          <cell r="U835">
            <v>0</v>
          </cell>
          <cell r="V835">
            <v>0</v>
          </cell>
          <cell r="W835" t="str">
            <v>MAM21</v>
          </cell>
          <cell r="X835" t="e">
            <v>#REF!</v>
          </cell>
          <cell r="Y835">
            <v>27.3</v>
          </cell>
          <cell r="Z835">
            <v>27.3</v>
          </cell>
          <cell r="AA835">
            <v>0.3</v>
          </cell>
          <cell r="AB835">
            <v>0.3</v>
          </cell>
          <cell r="AC835">
            <v>378</v>
          </cell>
          <cell r="AD835">
            <v>1665</v>
          </cell>
          <cell r="AE835">
            <v>3</v>
          </cell>
          <cell r="AF835" t="str">
            <v>MEUBLES</v>
          </cell>
          <cell r="AG835"/>
          <cell r="AI835">
            <v>6.33</v>
          </cell>
          <cell r="AL835" t="str">
            <v>ZF.WU003-9632</v>
          </cell>
          <cell r="AM835">
            <v>17.64</v>
          </cell>
          <cell r="AN835">
            <v>0.3</v>
          </cell>
          <cell r="AO835">
            <v>27.3</v>
          </cell>
          <cell r="AS835" t="str">
            <v>Tapis antidérapant MAM21</v>
          </cell>
        </row>
        <row r="836">
          <cell r="N836" t="str">
            <v>0963 580 122</v>
          </cell>
          <cell r="O836" t="str">
            <v>MAM22</v>
          </cell>
          <cell r="P836">
            <v>5.42</v>
          </cell>
          <cell r="Q836">
            <v>1</v>
          </cell>
          <cell r="R836">
            <v>0.51</v>
          </cell>
          <cell r="S836">
            <v>5.42</v>
          </cell>
          <cell r="T836">
            <v>39</v>
          </cell>
          <cell r="U836">
            <v>0</v>
          </cell>
          <cell r="V836">
            <v>0</v>
          </cell>
          <cell r="W836" t="str">
            <v>MAM22</v>
          </cell>
          <cell r="X836" t="e">
            <v>#REF!</v>
          </cell>
          <cell r="Y836">
            <v>27.3</v>
          </cell>
          <cell r="Z836">
            <v>27.3</v>
          </cell>
          <cell r="AA836">
            <v>0.3</v>
          </cell>
          <cell r="AB836">
            <v>0.3</v>
          </cell>
          <cell r="AC836">
            <v>378</v>
          </cell>
          <cell r="AD836">
            <v>1387</v>
          </cell>
          <cell r="AE836">
            <v>3</v>
          </cell>
          <cell r="AF836" t="str">
            <v>MEUBLES</v>
          </cell>
          <cell r="AG836"/>
          <cell r="AI836">
            <v>5.21</v>
          </cell>
          <cell r="AL836" t="str">
            <v>ZF.WU003-9633</v>
          </cell>
          <cell r="AM836">
            <v>18.899999999999999</v>
          </cell>
          <cell r="AN836">
            <v>0.3</v>
          </cell>
          <cell r="AO836">
            <v>27.3</v>
          </cell>
          <cell r="AS836" t="str">
            <v>Tapis antidérapant MAM22</v>
          </cell>
        </row>
        <row r="837">
          <cell r="N837" t="str">
            <v>0963 580 123</v>
          </cell>
          <cell r="O837" t="str">
            <v>MAM23</v>
          </cell>
          <cell r="P837">
            <v>1.99</v>
          </cell>
          <cell r="Q837">
            <v>1</v>
          </cell>
          <cell r="R837">
            <v>0.17</v>
          </cell>
          <cell r="S837">
            <v>1.99</v>
          </cell>
          <cell r="T837">
            <v>19</v>
          </cell>
          <cell r="U837">
            <v>0</v>
          </cell>
          <cell r="V837">
            <v>0</v>
          </cell>
          <cell r="W837" t="str">
            <v>MAM23</v>
          </cell>
          <cell r="X837" t="e">
            <v>#REF!</v>
          </cell>
          <cell r="Y837">
            <v>13.3</v>
          </cell>
          <cell r="Z837">
            <v>13.3</v>
          </cell>
          <cell r="AA837">
            <v>0.3</v>
          </cell>
          <cell r="AB837">
            <v>0.3</v>
          </cell>
          <cell r="AC837">
            <v>325</v>
          </cell>
          <cell r="AD837">
            <v>554</v>
          </cell>
          <cell r="AE837">
            <v>3</v>
          </cell>
          <cell r="AF837" t="str">
            <v>MEUBLES</v>
          </cell>
          <cell r="AG837"/>
          <cell r="AI837">
            <v>1.91</v>
          </cell>
          <cell r="AL837" t="str">
            <v>ZF.WU003-9634</v>
          </cell>
          <cell r="AM837">
            <v>6.93</v>
          </cell>
          <cell r="AN837">
            <v>0.3</v>
          </cell>
          <cell r="AO837">
            <v>13.3</v>
          </cell>
          <cell r="AS837" t="str">
            <v>Tapis antidérapant MAM23</v>
          </cell>
        </row>
        <row r="838">
          <cell r="N838" t="str">
            <v>0963 580 124</v>
          </cell>
          <cell r="O838" t="str">
            <v>MAM24</v>
          </cell>
          <cell r="P838">
            <v>11.14</v>
          </cell>
          <cell r="Q838">
            <v>1</v>
          </cell>
          <cell r="R838">
            <v>1.01</v>
          </cell>
          <cell r="S838">
            <v>11.14</v>
          </cell>
          <cell r="T838">
            <v>49</v>
          </cell>
          <cell r="U838">
            <v>0</v>
          </cell>
          <cell r="V838">
            <v>0</v>
          </cell>
          <cell r="W838" t="str">
            <v>MAM24</v>
          </cell>
          <cell r="X838" t="e">
            <v>#REF!</v>
          </cell>
          <cell r="Y838">
            <v>34.299999999999997</v>
          </cell>
          <cell r="Z838">
            <v>34.299999999999997</v>
          </cell>
          <cell r="AA838">
            <v>0.3</v>
          </cell>
          <cell r="AB838">
            <v>0.3</v>
          </cell>
          <cell r="AC838">
            <v>260</v>
          </cell>
          <cell r="AD838">
            <v>4030</v>
          </cell>
          <cell r="AE838">
            <v>3</v>
          </cell>
          <cell r="AF838" t="str">
            <v>MEUBLES</v>
          </cell>
          <cell r="AG838"/>
          <cell r="AI838">
            <v>10.71</v>
          </cell>
          <cell r="AL838" t="str">
            <v>ZF.WU003-9635</v>
          </cell>
          <cell r="AM838">
            <v>27.09</v>
          </cell>
          <cell r="AN838">
            <v>0.3</v>
          </cell>
          <cell r="AO838">
            <v>34.299999999999997</v>
          </cell>
          <cell r="AS838" t="str">
            <v>Tapis antidérapant MAM24</v>
          </cell>
        </row>
        <row r="839">
          <cell r="N839" t="str">
            <v>0963 580 125</v>
          </cell>
          <cell r="O839" t="str">
            <v>MAM25</v>
          </cell>
          <cell r="P839">
            <v>1.99</v>
          </cell>
          <cell r="Q839">
            <v>1</v>
          </cell>
          <cell r="R839">
            <v>0.17</v>
          </cell>
          <cell r="S839">
            <v>1.99</v>
          </cell>
          <cell r="T839">
            <v>19</v>
          </cell>
          <cell r="U839">
            <v>0</v>
          </cell>
          <cell r="V839">
            <v>0</v>
          </cell>
          <cell r="W839" t="str">
            <v>MAM25</v>
          </cell>
          <cell r="X839" t="e">
            <v>#REF!</v>
          </cell>
          <cell r="Y839">
            <v>13.3</v>
          </cell>
          <cell r="Z839">
            <v>13.3</v>
          </cell>
          <cell r="AA839">
            <v>0.3</v>
          </cell>
          <cell r="AB839">
            <v>0.3</v>
          </cell>
          <cell r="AC839">
            <v>352</v>
          </cell>
          <cell r="AD839">
            <v>512</v>
          </cell>
          <cell r="AE839">
            <v>3</v>
          </cell>
          <cell r="AF839" t="str">
            <v>MEUBLES</v>
          </cell>
          <cell r="AG839"/>
          <cell r="AI839">
            <v>1.91</v>
          </cell>
          <cell r="AL839" t="str">
            <v>ZF.WU003-9636</v>
          </cell>
          <cell r="AM839">
            <v>7.56</v>
          </cell>
          <cell r="AN839">
            <v>0.3</v>
          </cell>
          <cell r="AO839">
            <v>13.3</v>
          </cell>
          <cell r="AS839" t="str">
            <v>Tapis antidérapant MAM25</v>
          </cell>
        </row>
        <row r="840">
          <cell r="N840" t="str">
            <v>0963 580 127</v>
          </cell>
          <cell r="O840" t="str">
            <v>MAM27</v>
          </cell>
          <cell r="P840">
            <v>1.53</v>
          </cell>
          <cell r="Q840">
            <v>1</v>
          </cell>
          <cell r="R840">
            <v>0.13</v>
          </cell>
          <cell r="S840">
            <v>1.53</v>
          </cell>
          <cell r="T840">
            <v>19</v>
          </cell>
          <cell r="U840">
            <v>0</v>
          </cell>
          <cell r="V840">
            <v>0</v>
          </cell>
          <cell r="W840" t="str">
            <v>MAM27</v>
          </cell>
          <cell r="X840" t="e">
            <v>#REF!</v>
          </cell>
          <cell r="Y840">
            <v>13.3</v>
          </cell>
          <cell r="Z840">
            <v>13.3</v>
          </cell>
          <cell r="AA840">
            <v>0.3</v>
          </cell>
          <cell r="AB840">
            <v>0.3</v>
          </cell>
          <cell r="AC840">
            <v>287</v>
          </cell>
          <cell r="AD840">
            <v>477</v>
          </cell>
          <cell r="AE840">
            <v>3</v>
          </cell>
          <cell r="AF840" t="str">
            <v>MEUBLES</v>
          </cell>
          <cell r="AG840"/>
          <cell r="AI840">
            <v>1.47</v>
          </cell>
          <cell r="AL840" t="str">
            <v>ZF.WU003-9637</v>
          </cell>
          <cell r="AM840">
            <v>11.35</v>
          </cell>
          <cell r="AN840">
            <v>0.3</v>
          </cell>
          <cell r="AO840">
            <v>13.3</v>
          </cell>
          <cell r="AS840" t="str">
            <v>Tapis antidérapant MAM27</v>
          </cell>
        </row>
        <row r="841">
          <cell r="N841" t="str">
            <v>0963 580 128</v>
          </cell>
          <cell r="O841" t="str">
            <v>MAM28</v>
          </cell>
          <cell r="P841">
            <v>2.4900000000000002</v>
          </cell>
          <cell r="Q841">
            <v>1</v>
          </cell>
          <cell r="R841">
            <v>0.22</v>
          </cell>
          <cell r="S841">
            <v>2.4900000000000002</v>
          </cell>
          <cell r="T841">
            <v>9</v>
          </cell>
          <cell r="U841">
            <v>0</v>
          </cell>
          <cell r="V841">
            <v>0</v>
          </cell>
          <cell r="W841" t="str">
            <v>MAM28</v>
          </cell>
          <cell r="X841" t="e">
            <v>#REF!</v>
          </cell>
          <cell r="Y841">
            <v>6.3</v>
          </cell>
          <cell r="Z841">
            <v>6.3</v>
          </cell>
          <cell r="AA841">
            <v>0.3</v>
          </cell>
          <cell r="AB841">
            <v>0.3</v>
          </cell>
          <cell r="AC841">
            <v>302</v>
          </cell>
          <cell r="AD841">
            <v>757</v>
          </cell>
          <cell r="AE841">
            <v>3</v>
          </cell>
          <cell r="AF841" t="str">
            <v>MEUBLES</v>
          </cell>
          <cell r="AG841"/>
          <cell r="AI841">
            <v>2.39</v>
          </cell>
          <cell r="AL841" t="str">
            <v>ZF.WU003-9638</v>
          </cell>
          <cell r="AM841">
            <v>5.04</v>
          </cell>
          <cell r="AN841">
            <v>0.3</v>
          </cell>
          <cell r="AO841">
            <v>6.3</v>
          </cell>
          <cell r="AS841" t="str">
            <v>Tapis antidérapant MAM28</v>
          </cell>
        </row>
        <row r="842">
          <cell r="N842" t="str">
            <v>0963 580 129</v>
          </cell>
          <cell r="O842" t="str">
            <v>MAM29</v>
          </cell>
          <cell r="P842">
            <v>2.37</v>
          </cell>
          <cell r="Q842">
            <v>1</v>
          </cell>
          <cell r="R842">
            <v>0.21</v>
          </cell>
          <cell r="S842">
            <v>2.37</v>
          </cell>
          <cell r="T842">
            <v>19</v>
          </cell>
          <cell r="U842">
            <v>0</v>
          </cell>
          <cell r="V842">
            <v>0</v>
          </cell>
          <cell r="W842" t="str">
            <v>MAM29</v>
          </cell>
          <cell r="X842" t="e">
            <v>#REF!</v>
          </cell>
          <cell r="Y842">
            <v>13.3</v>
          </cell>
          <cell r="Z842">
            <v>13.3</v>
          </cell>
          <cell r="AA842">
            <v>0.3</v>
          </cell>
          <cell r="AB842">
            <v>0.3</v>
          </cell>
          <cell r="AC842">
            <v>266</v>
          </cell>
          <cell r="AD842">
            <v>831</v>
          </cell>
          <cell r="AE842">
            <v>3</v>
          </cell>
          <cell r="AF842" t="str">
            <v>MEUBLES</v>
          </cell>
          <cell r="AG842"/>
          <cell r="AI842">
            <v>2.2799999999999998</v>
          </cell>
          <cell r="AL842" t="str">
            <v>ZF.WU003-9639</v>
          </cell>
          <cell r="AM842">
            <v>7.56</v>
          </cell>
          <cell r="AN842">
            <v>0.3</v>
          </cell>
          <cell r="AO842">
            <v>13.3</v>
          </cell>
          <cell r="AS842" t="str">
            <v>Tapis antidérapant MAM29</v>
          </cell>
        </row>
        <row r="843">
          <cell r="N843" t="str">
            <v>0963 580 130</v>
          </cell>
          <cell r="O843" t="str">
            <v>MAM30</v>
          </cell>
          <cell r="P843">
            <v>3.13</v>
          </cell>
          <cell r="Q843">
            <v>1</v>
          </cell>
          <cell r="R843">
            <v>0.28999999999999998</v>
          </cell>
          <cell r="S843">
            <v>3.13</v>
          </cell>
          <cell r="T843">
            <v>19</v>
          </cell>
          <cell r="U843">
            <v>0</v>
          </cell>
          <cell r="V843">
            <v>0</v>
          </cell>
          <cell r="W843" t="str">
            <v>MAM30</v>
          </cell>
          <cell r="X843" t="e">
            <v>#REF!</v>
          </cell>
          <cell r="Y843">
            <v>13.3</v>
          </cell>
          <cell r="Z843">
            <v>13.3</v>
          </cell>
          <cell r="AA843">
            <v>0.3</v>
          </cell>
          <cell r="AB843">
            <v>0.3</v>
          </cell>
          <cell r="AC843">
            <v>266</v>
          </cell>
          <cell r="AD843">
            <v>1110</v>
          </cell>
          <cell r="AE843">
            <v>3</v>
          </cell>
          <cell r="AF843" t="str">
            <v>MEUBLES</v>
          </cell>
          <cell r="AG843"/>
          <cell r="AI843">
            <v>3.01</v>
          </cell>
          <cell r="AL843" t="str">
            <v>ZF.WU003-9640</v>
          </cell>
          <cell r="AM843">
            <v>10.71</v>
          </cell>
          <cell r="AN843">
            <v>0.3</v>
          </cell>
          <cell r="AO843">
            <v>13.3</v>
          </cell>
          <cell r="AS843" t="str">
            <v>Tapis antidérapant MAM30</v>
          </cell>
        </row>
        <row r="844">
          <cell r="N844" t="str">
            <v>0963 580 131</v>
          </cell>
          <cell r="O844" t="str">
            <v>MAM31</v>
          </cell>
          <cell r="P844">
            <v>4.72</v>
          </cell>
          <cell r="Q844">
            <v>1</v>
          </cell>
          <cell r="R844">
            <v>0.43</v>
          </cell>
          <cell r="S844">
            <v>4.72</v>
          </cell>
          <cell r="T844">
            <v>29</v>
          </cell>
          <cell r="U844">
            <v>0</v>
          </cell>
          <cell r="V844">
            <v>0</v>
          </cell>
          <cell r="W844" t="str">
            <v>MAM31</v>
          </cell>
          <cell r="X844" t="e">
            <v>#REF!</v>
          </cell>
          <cell r="Y844">
            <v>20.3</v>
          </cell>
          <cell r="Z844">
            <v>20.3</v>
          </cell>
          <cell r="AA844">
            <v>0.3</v>
          </cell>
          <cell r="AB844">
            <v>0.3</v>
          </cell>
          <cell r="AC844">
            <v>266</v>
          </cell>
          <cell r="AD844">
            <v>1665</v>
          </cell>
          <cell r="AE844">
            <v>3</v>
          </cell>
          <cell r="AF844" t="str">
            <v>MEUBLES</v>
          </cell>
          <cell r="AG844"/>
          <cell r="AI844">
            <v>4.54</v>
          </cell>
          <cell r="AL844" t="str">
            <v>ZF.WU003-9641</v>
          </cell>
          <cell r="AM844">
            <v>13.86</v>
          </cell>
          <cell r="AN844">
            <v>0.3</v>
          </cell>
          <cell r="AO844">
            <v>20.3</v>
          </cell>
          <cell r="AS844" t="str">
            <v>Tapis antidérapant MAM31</v>
          </cell>
        </row>
        <row r="845">
          <cell r="N845" t="str">
            <v>0963 580 132</v>
          </cell>
          <cell r="O845" t="str">
            <v>MAM32</v>
          </cell>
          <cell r="P845">
            <v>3.94</v>
          </cell>
          <cell r="Q845">
            <v>1</v>
          </cell>
          <cell r="R845">
            <v>0.36</v>
          </cell>
          <cell r="S845">
            <v>3.94</v>
          </cell>
          <cell r="T845">
            <v>29</v>
          </cell>
          <cell r="U845">
            <v>0</v>
          </cell>
          <cell r="V845">
            <v>0</v>
          </cell>
          <cell r="W845" t="str">
            <v>MAM32</v>
          </cell>
          <cell r="X845" t="e">
            <v>#REF!</v>
          </cell>
          <cell r="Y845">
            <v>20.3</v>
          </cell>
          <cell r="Z845">
            <v>20.3</v>
          </cell>
          <cell r="AA845">
            <v>0.3</v>
          </cell>
          <cell r="AB845">
            <v>0.3</v>
          </cell>
          <cell r="AC845">
            <v>266</v>
          </cell>
          <cell r="AD845">
            <v>1386</v>
          </cell>
          <cell r="AE845">
            <v>3</v>
          </cell>
          <cell r="AF845" t="str">
            <v>MEUBLES</v>
          </cell>
          <cell r="AG845"/>
          <cell r="AI845">
            <v>3.79</v>
          </cell>
          <cell r="AL845" t="str">
            <v>ZF.WU003-9642</v>
          </cell>
          <cell r="AM845">
            <v>15.75</v>
          </cell>
          <cell r="AN845">
            <v>0.3</v>
          </cell>
          <cell r="AO845">
            <v>20.3</v>
          </cell>
          <cell r="AS845" t="str">
            <v>Tapis antidérapant MAM32</v>
          </cell>
        </row>
        <row r="846">
          <cell r="N846" t="str">
            <v>0963 580 140</v>
          </cell>
          <cell r="O846" t="str">
            <v>MAM40</v>
          </cell>
          <cell r="P846">
            <v>1.75</v>
          </cell>
          <cell r="Q846">
            <v>1</v>
          </cell>
          <cell r="R846">
            <v>0.16</v>
          </cell>
          <cell r="S846">
            <v>1.75</v>
          </cell>
          <cell r="T846">
            <v>19</v>
          </cell>
          <cell r="U846">
            <v>0</v>
          </cell>
          <cell r="V846">
            <v>0</v>
          </cell>
          <cell r="W846" t="str">
            <v>MAM40</v>
          </cell>
          <cell r="X846" t="e">
            <v>#REF!</v>
          </cell>
          <cell r="Y846">
            <v>13.3</v>
          </cell>
          <cell r="Z846">
            <v>13.3</v>
          </cell>
          <cell r="AA846">
            <v>0.3</v>
          </cell>
          <cell r="AB846">
            <v>0.3</v>
          </cell>
          <cell r="AC846">
            <v>340</v>
          </cell>
          <cell r="AD846">
            <v>477</v>
          </cell>
          <cell r="AE846">
            <v>3</v>
          </cell>
          <cell r="AF846" t="str">
            <v>MEUBLES</v>
          </cell>
          <cell r="AG846"/>
          <cell r="AI846">
            <v>1.68</v>
          </cell>
          <cell r="AL846" t="str">
            <v>ZF.WU003-9643</v>
          </cell>
          <cell r="AM846">
            <v>7.56</v>
          </cell>
          <cell r="AN846">
            <v>0.3</v>
          </cell>
          <cell r="AO846">
            <v>13.3</v>
          </cell>
          <cell r="AS846" t="str">
            <v>Tapis antidérapant MAM40</v>
          </cell>
        </row>
        <row r="847">
          <cell r="N847" t="str">
            <v>0963 580 141</v>
          </cell>
          <cell r="O847" t="str">
            <v>MAM41</v>
          </cell>
          <cell r="P847">
            <v>2.13</v>
          </cell>
          <cell r="Q847">
            <v>1</v>
          </cell>
          <cell r="R847">
            <v>0.19</v>
          </cell>
          <cell r="S847">
            <v>2.13</v>
          </cell>
          <cell r="T847">
            <v>19</v>
          </cell>
          <cell r="U847">
            <v>0</v>
          </cell>
          <cell r="V847">
            <v>0</v>
          </cell>
          <cell r="W847" t="str">
            <v>MAM41</v>
          </cell>
          <cell r="X847" t="e">
            <v>#REF!</v>
          </cell>
          <cell r="Y847">
            <v>13.3</v>
          </cell>
          <cell r="Z847">
            <v>13.3</v>
          </cell>
          <cell r="AA847">
            <v>0.3</v>
          </cell>
          <cell r="AB847">
            <v>0.3</v>
          </cell>
          <cell r="AC847">
            <v>409</v>
          </cell>
          <cell r="AD847">
            <v>477</v>
          </cell>
          <cell r="AE847">
            <v>3</v>
          </cell>
          <cell r="AF847" t="str">
            <v>MEUBLES</v>
          </cell>
          <cell r="AG847"/>
          <cell r="AI847">
            <v>2.0499999999999998</v>
          </cell>
          <cell r="AL847" t="str">
            <v>ZF.WU003-9644</v>
          </cell>
          <cell r="AM847">
            <v>8.19</v>
          </cell>
          <cell r="AN847">
            <v>0.3</v>
          </cell>
          <cell r="AO847">
            <v>13.3</v>
          </cell>
          <cell r="AS847" t="str">
            <v>Tapis antidérapant MAM41</v>
          </cell>
        </row>
        <row r="848">
          <cell r="N848" t="str">
            <v>0963 580 142</v>
          </cell>
          <cell r="O848" t="str">
            <v>MAM42</v>
          </cell>
          <cell r="P848">
            <v>1.84</v>
          </cell>
          <cell r="Q848">
            <v>1</v>
          </cell>
          <cell r="R848">
            <v>0.16</v>
          </cell>
          <cell r="S848">
            <v>1.84</v>
          </cell>
          <cell r="T848">
            <v>9</v>
          </cell>
          <cell r="U848">
            <v>0</v>
          </cell>
          <cell r="V848">
            <v>0</v>
          </cell>
          <cell r="W848" t="str">
            <v>MAM42</v>
          </cell>
          <cell r="X848" t="e">
            <v>#REF!</v>
          </cell>
          <cell r="Y848">
            <v>6.3</v>
          </cell>
          <cell r="Z848">
            <v>6.3</v>
          </cell>
          <cell r="AA848">
            <v>0.3</v>
          </cell>
          <cell r="AB848">
            <v>0.3</v>
          </cell>
          <cell r="AC848">
            <v>306</v>
          </cell>
          <cell r="AD848">
            <v>553</v>
          </cell>
          <cell r="AE848">
            <v>3</v>
          </cell>
          <cell r="AF848" t="str">
            <v>MEUBLES</v>
          </cell>
          <cell r="AG848"/>
          <cell r="AI848">
            <v>1.77</v>
          </cell>
          <cell r="AL848" t="str">
            <v>ZF.WU003-9645</v>
          </cell>
          <cell r="AM848">
            <v>6.3</v>
          </cell>
          <cell r="AN848">
            <v>0.3</v>
          </cell>
          <cell r="AO848">
            <v>6.3</v>
          </cell>
          <cell r="AS848" t="str">
            <v>Tapis antidérapant MAM42</v>
          </cell>
        </row>
        <row r="849">
          <cell r="N849" t="str">
            <v>0963 580 143</v>
          </cell>
          <cell r="O849" t="str">
            <v>MAM43</v>
          </cell>
          <cell r="P849">
            <v>2.78</v>
          </cell>
          <cell r="Q849">
            <v>1</v>
          </cell>
          <cell r="R849">
            <v>0.25</v>
          </cell>
          <cell r="S849">
            <v>2.78</v>
          </cell>
          <cell r="T849">
            <v>19</v>
          </cell>
          <cell r="U849">
            <v>0</v>
          </cell>
          <cell r="V849">
            <v>0</v>
          </cell>
          <cell r="W849" t="str">
            <v>MAM43</v>
          </cell>
          <cell r="X849" t="e">
            <v>#REF!</v>
          </cell>
          <cell r="Y849">
            <v>13.3</v>
          </cell>
          <cell r="Z849">
            <v>13.3</v>
          </cell>
          <cell r="AA849">
            <v>0.3</v>
          </cell>
          <cell r="AB849">
            <v>0.3</v>
          </cell>
          <cell r="AC849">
            <v>306</v>
          </cell>
          <cell r="AD849">
            <v>831</v>
          </cell>
          <cell r="AE849">
            <v>3</v>
          </cell>
          <cell r="AF849" t="str">
            <v>MEUBLES</v>
          </cell>
          <cell r="AG849"/>
          <cell r="AI849">
            <v>2.67</v>
          </cell>
          <cell r="AL849" t="str">
            <v>ZF.WU003-9646</v>
          </cell>
          <cell r="AM849">
            <v>8.19</v>
          </cell>
          <cell r="AN849">
            <v>0.3</v>
          </cell>
          <cell r="AO849">
            <v>13.3</v>
          </cell>
          <cell r="AS849" t="str">
            <v>Tapis antidérapant MAM43</v>
          </cell>
        </row>
        <row r="850">
          <cell r="N850" t="str">
            <v>0963 580 150</v>
          </cell>
          <cell r="O850" t="str">
            <v>MAM50</v>
          </cell>
          <cell r="P850">
            <v>3.7</v>
          </cell>
          <cell r="Q850">
            <v>1</v>
          </cell>
          <cell r="R850">
            <v>0.34</v>
          </cell>
          <cell r="S850">
            <v>3.7</v>
          </cell>
          <cell r="T850">
            <v>29</v>
          </cell>
          <cell r="U850">
            <v>0</v>
          </cell>
          <cell r="V850">
            <v>0</v>
          </cell>
          <cell r="W850" t="str">
            <v>MAM50</v>
          </cell>
          <cell r="X850" t="e">
            <v>#REF!</v>
          </cell>
          <cell r="Y850">
            <v>20.3</v>
          </cell>
          <cell r="Z850">
            <v>20.3</v>
          </cell>
          <cell r="AA850">
            <v>0.3</v>
          </cell>
          <cell r="AB850">
            <v>0.3</v>
          </cell>
          <cell r="AC850">
            <v>340</v>
          </cell>
          <cell r="AD850">
            <v>1032</v>
          </cell>
          <cell r="AE850">
            <v>3</v>
          </cell>
          <cell r="AF850" t="str">
            <v>MEUBLES</v>
          </cell>
          <cell r="AG850"/>
          <cell r="AI850">
            <v>3.56</v>
          </cell>
          <cell r="AL850" t="str">
            <v>ZF.WU003-9647</v>
          </cell>
          <cell r="AM850">
            <v>12.6</v>
          </cell>
          <cell r="AN850">
            <v>0.3</v>
          </cell>
          <cell r="AO850">
            <v>20.3</v>
          </cell>
          <cell r="AS850" t="str">
            <v>Tapis antidérapant MAM50</v>
          </cell>
        </row>
        <row r="851">
          <cell r="N851" t="str">
            <v>0963 580 151</v>
          </cell>
          <cell r="O851" t="str">
            <v>MAM51</v>
          </cell>
          <cell r="P851">
            <v>4.45</v>
          </cell>
          <cell r="Q851">
            <v>1</v>
          </cell>
          <cell r="R851">
            <v>0.41</v>
          </cell>
          <cell r="S851">
            <v>4.45</v>
          </cell>
          <cell r="T851">
            <v>29</v>
          </cell>
          <cell r="U851">
            <v>0</v>
          </cell>
          <cell r="V851">
            <v>0</v>
          </cell>
          <cell r="W851" t="str">
            <v>MAM51</v>
          </cell>
          <cell r="X851" t="e">
            <v>#REF!</v>
          </cell>
          <cell r="Y851">
            <v>20.3</v>
          </cell>
          <cell r="Z851">
            <v>20.3</v>
          </cell>
          <cell r="AA851">
            <v>0.3</v>
          </cell>
          <cell r="AB851">
            <v>0.3</v>
          </cell>
          <cell r="AC851">
            <v>409</v>
          </cell>
          <cell r="AD851">
            <v>1032</v>
          </cell>
          <cell r="AE851">
            <v>3</v>
          </cell>
          <cell r="AF851" t="str">
            <v>MEUBLES</v>
          </cell>
          <cell r="AG851"/>
          <cell r="AI851">
            <v>4.28</v>
          </cell>
          <cell r="AL851" t="str">
            <v>ZF.WU003-9648</v>
          </cell>
          <cell r="AM851">
            <v>13.23</v>
          </cell>
          <cell r="AN851">
            <v>0.3</v>
          </cell>
          <cell r="AO851">
            <v>20.3</v>
          </cell>
          <cell r="AS851" t="str">
            <v>Tapis antidérapant MAM51</v>
          </cell>
        </row>
        <row r="852">
          <cell r="N852" t="str">
            <v>0963 580 160</v>
          </cell>
          <cell r="O852" t="str">
            <v>MAM60</v>
          </cell>
          <cell r="P852">
            <v>3.24</v>
          </cell>
          <cell r="Q852">
            <v>1</v>
          </cell>
          <cell r="R852">
            <v>0.3</v>
          </cell>
          <cell r="S852">
            <v>3.24</v>
          </cell>
          <cell r="T852">
            <v>19</v>
          </cell>
          <cell r="U852">
            <v>0</v>
          </cell>
          <cell r="V852">
            <v>0</v>
          </cell>
          <cell r="W852" t="str">
            <v>MAM60</v>
          </cell>
          <cell r="X852" t="e">
            <v>#REF!</v>
          </cell>
          <cell r="Y852">
            <v>13.3</v>
          </cell>
          <cell r="Z852">
            <v>13.3</v>
          </cell>
          <cell r="AA852">
            <v>0.3</v>
          </cell>
          <cell r="AB852">
            <v>0.3</v>
          </cell>
          <cell r="AC852">
            <v>190</v>
          </cell>
          <cell r="AD852">
            <v>1650</v>
          </cell>
          <cell r="AE852">
            <v>3</v>
          </cell>
          <cell r="AF852" t="str">
            <v>MEUBLES</v>
          </cell>
          <cell r="AG852"/>
          <cell r="AI852">
            <v>3.12</v>
          </cell>
          <cell r="AL852" t="str">
            <v>ZF.WU003-9649</v>
          </cell>
          <cell r="AM852">
            <v>10.71</v>
          </cell>
          <cell r="AN852">
            <v>0.3</v>
          </cell>
          <cell r="AO852">
            <v>13.3</v>
          </cell>
          <cell r="AS852" t="str">
            <v>Tapis antidérapant MAM60</v>
          </cell>
        </row>
        <row r="853">
          <cell r="N853" t="str">
            <v>0963 580 161</v>
          </cell>
          <cell r="O853" t="str">
            <v>MAM61</v>
          </cell>
          <cell r="P853">
            <v>2.75</v>
          </cell>
          <cell r="Q853">
            <v>1</v>
          </cell>
          <cell r="R853">
            <v>0.26</v>
          </cell>
          <cell r="S853">
            <v>2.75</v>
          </cell>
          <cell r="T853">
            <v>19</v>
          </cell>
          <cell r="U853">
            <v>0</v>
          </cell>
          <cell r="V853">
            <v>0</v>
          </cell>
          <cell r="W853" t="str">
            <v>MAM61</v>
          </cell>
          <cell r="X853" t="e">
            <v>#REF!</v>
          </cell>
          <cell r="Y853">
            <v>13.3</v>
          </cell>
          <cell r="Z853">
            <v>13.3</v>
          </cell>
          <cell r="AA853">
            <v>0.3</v>
          </cell>
          <cell r="AB853">
            <v>0.3</v>
          </cell>
          <cell r="AC853">
            <v>325</v>
          </cell>
          <cell r="AD853">
            <v>831</v>
          </cell>
          <cell r="AE853">
            <v>3</v>
          </cell>
          <cell r="AF853" t="str">
            <v>MEUBLES</v>
          </cell>
          <cell r="AG853"/>
          <cell r="AI853">
            <v>2.64</v>
          </cell>
          <cell r="AL853" t="str">
            <v>ZF.WU003-9650</v>
          </cell>
          <cell r="AM853">
            <v>7.56</v>
          </cell>
          <cell r="AN853">
            <v>0.3</v>
          </cell>
          <cell r="AO853">
            <v>13.3</v>
          </cell>
          <cell r="AS853" t="str">
            <v>Tapis antidérapant MAM61</v>
          </cell>
        </row>
        <row r="854">
          <cell r="N854" t="str">
            <v>0963 580 162</v>
          </cell>
          <cell r="O854" t="str">
            <v>MAM62</v>
          </cell>
          <cell r="P854">
            <v>3.89</v>
          </cell>
          <cell r="Q854">
            <v>1</v>
          </cell>
          <cell r="R854">
            <v>0.35</v>
          </cell>
          <cell r="S854">
            <v>3.89</v>
          </cell>
          <cell r="T854">
            <v>19</v>
          </cell>
          <cell r="U854">
            <v>0</v>
          </cell>
          <cell r="V854">
            <v>0</v>
          </cell>
          <cell r="W854" t="str">
            <v>MAM62</v>
          </cell>
          <cell r="X854" t="e">
            <v>#REF!</v>
          </cell>
          <cell r="Y854">
            <v>13.3</v>
          </cell>
          <cell r="Z854">
            <v>13.3</v>
          </cell>
          <cell r="AA854">
            <v>0.3</v>
          </cell>
          <cell r="AB854">
            <v>0.3</v>
          </cell>
          <cell r="AC854">
            <v>325</v>
          </cell>
          <cell r="AD854">
            <v>1108</v>
          </cell>
          <cell r="AE854">
            <v>3</v>
          </cell>
          <cell r="AF854" t="str">
            <v>MEUBLES</v>
          </cell>
          <cell r="AG854"/>
          <cell r="AI854">
            <v>3.74</v>
          </cell>
          <cell r="AL854" t="str">
            <v>ZF.WU003-9651</v>
          </cell>
          <cell r="AM854">
            <v>9.4499999999999993</v>
          </cell>
          <cell r="AN854">
            <v>0.3</v>
          </cell>
          <cell r="AO854">
            <v>13.3</v>
          </cell>
          <cell r="AS854" t="str">
            <v>Tapis antidérapant MAM62</v>
          </cell>
        </row>
        <row r="855">
          <cell r="N855" t="str">
            <v>0963 580 163</v>
          </cell>
          <cell r="O855" t="str">
            <v>MAM63</v>
          </cell>
          <cell r="P855">
            <v>4.8</v>
          </cell>
          <cell r="Q855">
            <v>1</v>
          </cell>
          <cell r="R855">
            <v>0.44</v>
          </cell>
          <cell r="S855">
            <v>4.8</v>
          </cell>
          <cell r="T855">
            <v>19</v>
          </cell>
          <cell r="U855">
            <v>0</v>
          </cell>
          <cell r="V855">
            <v>0</v>
          </cell>
          <cell r="W855" t="str">
            <v>MAM63</v>
          </cell>
          <cell r="X855" t="e">
            <v>#REF!</v>
          </cell>
          <cell r="Y855">
            <v>13.3</v>
          </cell>
          <cell r="Z855">
            <v>13.3</v>
          </cell>
          <cell r="AA855">
            <v>0.3</v>
          </cell>
          <cell r="AB855">
            <v>0.3</v>
          </cell>
          <cell r="AC855">
            <v>325</v>
          </cell>
          <cell r="AD855">
            <v>1387</v>
          </cell>
          <cell r="AE855">
            <v>3</v>
          </cell>
          <cell r="AF855" t="str">
            <v>MEUBLES</v>
          </cell>
          <cell r="AG855"/>
          <cell r="AI855">
            <v>4.62</v>
          </cell>
          <cell r="AL855" t="str">
            <v>ZF.WU003-9652</v>
          </cell>
          <cell r="AM855">
            <v>11.34</v>
          </cell>
          <cell r="AN855">
            <v>0.3</v>
          </cell>
          <cell r="AO855">
            <v>13.3</v>
          </cell>
          <cell r="AS855" t="str">
            <v>Tapis antidérapant MAM63</v>
          </cell>
        </row>
        <row r="856">
          <cell r="N856" t="str">
            <v>0963 580 164</v>
          </cell>
          <cell r="O856" t="str">
            <v>MAM64</v>
          </cell>
          <cell r="P856">
            <v>5.73</v>
          </cell>
          <cell r="Q856">
            <v>1</v>
          </cell>
          <cell r="R856">
            <v>0.52</v>
          </cell>
          <cell r="S856">
            <v>5.73</v>
          </cell>
          <cell r="T856">
            <v>29</v>
          </cell>
          <cell r="U856">
            <v>0</v>
          </cell>
          <cell r="V856">
            <v>0</v>
          </cell>
          <cell r="W856" t="str">
            <v>MAM64</v>
          </cell>
          <cell r="X856" t="e">
            <v>#REF!</v>
          </cell>
          <cell r="Y856">
            <v>20.3</v>
          </cell>
          <cell r="Z856">
            <v>20.3</v>
          </cell>
          <cell r="AA856">
            <v>0.3</v>
          </cell>
          <cell r="AB856">
            <v>0.3</v>
          </cell>
          <cell r="AC856">
            <v>325</v>
          </cell>
          <cell r="AD856">
            <v>1665</v>
          </cell>
          <cell r="AE856">
            <v>3</v>
          </cell>
          <cell r="AF856" t="str">
            <v>MEUBLES</v>
          </cell>
          <cell r="AG856"/>
          <cell r="AI856">
            <v>5.51</v>
          </cell>
          <cell r="AL856" t="str">
            <v>ZF.WU003-9653</v>
          </cell>
          <cell r="AM856">
            <v>14.49</v>
          </cell>
          <cell r="AN856">
            <v>0.3</v>
          </cell>
          <cell r="AO856">
            <v>20.3</v>
          </cell>
          <cell r="AS856" t="str">
            <v>Tapis antidérapant MAM64</v>
          </cell>
        </row>
        <row r="857">
          <cell r="N857" t="str">
            <v>0963 580 169</v>
          </cell>
          <cell r="O857" t="str">
            <v>MAM69</v>
          </cell>
          <cell r="P857">
            <v>51.53</v>
          </cell>
          <cell r="Q857">
            <v>1</v>
          </cell>
          <cell r="R857">
            <v>4.83</v>
          </cell>
          <cell r="S857">
            <v>51.53</v>
          </cell>
          <cell r="T857">
            <v>149</v>
          </cell>
          <cell r="U857">
            <v>0</v>
          </cell>
          <cell r="V857">
            <v>0</v>
          </cell>
          <cell r="W857" t="str">
            <v>MAM69</v>
          </cell>
          <cell r="X857" t="e">
            <v>#REF!</v>
          </cell>
          <cell r="Y857">
            <v>104.3</v>
          </cell>
          <cell r="Z857">
            <v>104.3</v>
          </cell>
          <cell r="AA857">
            <v>0.3</v>
          </cell>
          <cell r="AB857">
            <v>0.3</v>
          </cell>
          <cell r="AC857">
            <v>1000</v>
          </cell>
          <cell r="AD857">
            <v>5000</v>
          </cell>
          <cell r="AE857">
            <v>3</v>
          </cell>
          <cell r="AF857" t="str">
            <v>MEUBLES</v>
          </cell>
          <cell r="AG857"/>
          <cell r="AI857">
            <v>49.55</v>
          </cell>
          <cell r="AL857" t="str">
            <v>ZF.WU003-9654</v>
          </cell>
          <cell r="AM857">
            <v>90.09</v>
          </cell>
          <cell r="AN857">
            <v>0.3</v>
          </cell>
          <cell r="AO857">
            <v>104.3</v>
          </cell>
          <cell r="AS857" t="str">
            <v>Tapis antidérapant MAM69</v>
          </cell>
        </row>
        <row r="858">
          <cell r="N858" t="str">
            <v>0963 580 170</v>
          </cell>
          <cell r="O858" t="str">
            <v>MAM70</v>
          </cell>
          <cell r="P858">
            <v>5.98</v>
          </cell>
          <cell r="Q858">
            <v>1</v>
          </cell>
          <cell r="R858">
            <v>0.56000000000000005</v>
          </cell>
          <cell r="S858">
            <v>5.98</v>
          </cell>
          <cell r="T858">
            <v>29</v>
          </cell>
          <cell r="U858">
            <v>0</v>
          </cell>
          <cell r="V858">
            <v>0</v>
          </cell>
          <cell r="W858" t="str">
            <v>MAM70</v>
          </cell>
          <cell r="X858" t="e">
            <v>#REF!</v>
          </cell>
          <cell r="Y858">
            <v>20.3</v>
          </cell>
          <cell r="Z858">
            <v>20.3</v>
          </cell>
          <cell r="AA858">
            <v>0.3</v>
          </cell>
          <cell r="AB858">
            <v>0.3</v>
          </cell>
          <cell r="AC858">
            <v>190</v>
          </cell>
          <cell r="AD858">
            <v>3050</v>
          </cell>
          <cell r="AE858">
            <v>3</v>
          </cell>
          <cell r="AF858" t="str">
            <v>MEUBLES</v>
          </cell>
          <cell r="AG858"/>
          <cell r="AI858">
            <v>5.75</v>
          </cell>
          <cell r="AL858" t="str">
            <v>ZF.WU003-9655</v>
          </cell>
          <cell r="AM858">
            <v>17.64</v>
          </cell>
          <cell r="AN858">
            <v>0.3</v>
          </cell>
          <cell r="AO858">
            <v>20.3</v>
          </cell>
          <cell r="AS858" t="str">
            <v>Tapis antidérapant MAM70</v>
          </cell>
        </row>
        <row r="859">
          <cell r="N859" t="str">
            <v>0963 580 175</v>
          </cell>
          <cell r="O859" t="str">
            <v>MAM75</v>
          </cell>
          <cell r="P859">
            <v>8.25</v>
          </cell>
          <cell r="Q859">
            <v>1</v>
          </cell>
          <cell r="R859">
            <v>0.77</v>
          </cell>
          <cell r="S859">
            <v>8.25</v>
          </cell>
          <cell r="T859">
            <v>39</v>
          </cell>
          <cell r="U859">
            <v>0</v>
          </cell>
          <cell r="V859">
            <v>0</v>
          </cell>
          <cell r="W859" t="str">
            <v>MAM75</v>
          </cell>
          <cell r="X859" t="e">
            <v>#REF!</v>
          </cell>
          <cell r="Y859">
            <v>27.3</v>
          </cell>
          <cell r="Z859">
            <v>27.3</v>
          </cell>
          <cell r="AA859">
            <v>0.3</v>
          </cell>
          <cell r="AB859">
            <v>0.3</v>
          </cell>
          <cell r="AC859">
            <v>260</v>
          </cell>
          <cell r="AD859">
            <v>3050</v>
          </cell>
          <cell r="AE859">
            <v>3</v>
          </cell>
          <cell r="AF859" t="str">
            <v>MEUBLES</v>
          </cell>
          <cell r="AG859"/>
          <cell r="AI859">
            <v>7.93</v>
          </cell>
          <cell r="AL859" t="str">
            <v>ZF.WU003-9656</v>
          </cell>
          <cell r="AM859">
            <v>22.68</v>
          </cell>
          <cell r="AN859">
            <v>0.3</v>
          </cell>
          <cell r="AO859">
            <v>27.3</v>
          </cell>
          <cell r="AS859" t="str">
            <v>Tapis antidérapant MAM75</v>
          </cell>
        </row>
        <row r="860">
          <cell r="N860" t="str">
            <v>0963 580 176</v>
          </cell>
          <cell r="O860" t="str">
            <v>MAM76</v>
          </cell>
          <cell r="P860">
            <v>2.2200000000000002</v>
          </cell>
          <cell r="Q860">
            <v>1</v>
          </cell>
          <cell r="R860">
            <v>0.18</v>
          </cell>
          <cell r="S860">
            <v>2.2200000000000002</v>
          </cell>
          <cell r="T860">
            <v>19</v>
          </cell>
          <cell r="U860">
            <v>0</v>
          </cell>
          <cell r="V860">
            <v>0</v>
          </cell>
          <cell r="W860" t="str">
            <v>MAM76</v>
          </cell>
          <cell r="X860" t="e">
            <v>#REF!</v>
          </cell>
          <cell r="Y860">
            <v>13.3</v>
          </cell>
          <cell r="Z860">
            <v>13.3</v>
          </cell>
          <cell r="AA860">
            <v>0.3</v>
          </cell>
          <cell r="AB860">
            <v>0.3</v>
          </cell>
          <cell r="AC860">
            <v>346</v>
          </cell>
          <cell r="AD860">
            <v>548</v>
          </cell>
          <cell r="AE860">
            <v>3</v>
          </cell>
          <cell r="AF860" t="str">
            <v>MEUBLES</v>
          </cell>
          <cell r="AG860"/>
          <cell r="AI860">
            <v>2.13</v>
          </cell>
          <cell r="AL860" t="str">
            <v>ZF.WU003-9657</v>
          </cell>
          <cell r="AM860">
            <v>6.93</v>
          </cell>
          <cell r="AN860">
            <v>0.3</v>
          </cell>
          <cell r="AO860">
            <v>13.3</v>
          </cell>
          <cell r="AS860" t="str">
            <v>Tapis antidérapant MAM76</v>
          </cell>
        </row>
        <row r="861">
          <cell r="N861" t="str">
            <v>0963 580 177</v>
          </cell>
          <cell r="O861" t="str">
            <v>MAM77</v>
          </cell>
          <cell r="P861">
            <v>2.65</v>
          </cell>
          <cell r="Q861">
            <v>1</v>
          </cell>
          <cell r="R861">
            <v>0.22</v>
          </cell>
          <cell r="S861">
            <v>2.65</v>
          </cell>
          <cell r="T861">
            <v>19</v>
          </cell>
          <cell r="U861">
            <v>0</v>
          </cell>
          <cell r="V861">
            <v>0</v>
          </cell>
          <cell r="W861" t="str">
            <v>MAM77</v>
          </cell>
          <cell r="X861" t="e">
            <v>#REF!</v>
          </cell>
          <cell r="Y861">
            <v>13.3</v>
          </cell>
          <cell r="Z861">
            <v>13.3</v>
          </cell>
          <cell r="AA861">
            <v>0.3</v>
          </cell>
          <cell r="AB861">
            <v>0.3</v>
          </cell>
          <cell r="AC861">
            <v>416</v>
          </cell>
          <cell r="AD861">
            <v>547</v>
          </cell>
          <cell r="AE861">
            <v>3</v>
          </cell>
          <cell r="AF861" t="str">
            <v>MEUBLES</v>
          </cell>
          <cell r="AG861"/>
          <cell r="AI861">
            <v>2.5499999999999998</v>
          </cell>
          <cell r="AL861" t="str">
            <v>ZF.WU003-9658</v>
          </cell>
          <cell r="AM861">
            <v>8.19</v>
          </cell>
          <cell r="AN861">
            <v>0.3</v>
          </cell>
          <cell r="AO861">
            <v>13.3</v>
          </cell>
          <cell r="AS861" t="str">
            <v>Tapis antidérapant MAM77</v>
          </cell>
        </row>
        <row r="862">
          <cell r="N862" t="str">
            <v>0963 580 179</v>
          </cell>
          <cell r="O862" t="str">
            <v>MAM79</v>
          </cell>
          <cell r="P862">
            <v>2.41</v>
          </cell>
          <cell r="Q862">
            <v>1</v>
          </cell>
          <cell r="R862">
            <v>0.21</v>
          </cell>
          <cell r="S862">
            <v>2.41</v>
          </cell>
          <cell r="T862">
            <v>19</v>
          </cell>
          <cell r="U862">
            <v>0</v>
          </cell>
          <cell r="V862">
            <v>0</v>
          </cell>
          <cell r="W862" t="str">
            <v>MAM79</v>
          </cell>
          <cell r="X862" t="e">
            <v>#REF!</v>
          </cell>
          <cell r="Y862">
            <v>13.3</v>
          </cell>
          <cell r="Z862">
            <v>13.3</v>
          </cell>
          <cell r="AA862">
            <v>0.3</v>
          </cell>
          <cell r="AB862">
            <v>0.3</v>
          </cell>
          <cell r="AC862">
            <v>287</v>
          </cell>
          <cell r="AD862">
            <v>755</v>
          </cell>
          <cell r="AE862">
            <v>3</v>
          </cell>
          <cell r="AF862" t="str">
            <v>MEUBLES</v>
          </cell>
          <cell r="AG862"/>
          <cell r="AI862">
            <v>2.3199999999999998</v>
          </cell>
          <cell r="AL862" t="str">
            <v>ZF.WU003-9659</v>
          </cell>
          <cell r="AM862">
            <v>7.56</v>
          </cell>
          <cell r="AN862">
            <v>0.3</v>
          </cell>
          <cell r="AO862">
            <v>13.3</v>
          </cell>
          <cell r="AS862" t="str">
            <v>Tapis antidérapant MAM79</v>
          </cell>
        </row>
        <row r="863">
          <cell r="N863" t="str">
            <v>0963 580 180</v>
          </cell>
          <cell r="O863" t="str">
            <v>MAM80</v>
          </cell>
          <cell r="P863">
            <v>2.88</v>
          </cell>
          <cell r="Q863">
            <v>1</v>
          </cell>
          <cell r="R863">
            <v>0.25</v>
          </cell>
          <cell r="S863">
            <v>2.88</v>
          </cell>
          <cell r="T863">
            <v>19</v>
          </cell>
          <cell r="U863">
            <v>0</v>
          </cell>
          <cell r="V863">
            <v>0</v>
          </cell>
          <cell r="W863" t="str">
            <v>MAM80</v>
          </cell>
          <cell r="X863" t="e">
            <v>#REF!</v>
          </cell>
          <cell r="Y863">
            <v>13.3</v>
          </cell>
          <cell r="Z863">
            <v>13.3</v>
          </cell>
          <cell r="AA863">
            <v>0.3</v>
          </cell>
          <cell r="AB863">
            <v>0.3</v>
          </cell>
          <cell r="AC863">
            <v>340</v>
          </cell>
          <cell r="AD863">
            <v>754</v>
          </cell>
          <cell r="AE863">
            <v>3</v>
          </cell>
          <cell r="AF863" t="str">
            <v>MEUBLES</v>
          </cell>
          <cell r="AG863"/>
          <cell r="AI863">
            <v>2.77</v>
          </cell>
          <cell r="AL863" t="str">
            <v>ZF.WU003-9660</v>
          </cell>
          <cell r="AM863">
            <v>10.08</v>
          </cell>
          <cell r="AN863">
            <v>0.3</v>
          </cell>
          <cell r="AO863">
            <v>13.3</v>
          </cell>
          <cell r="AS863" t="str">
            <v>Tapis antidérapant MAM80</v>
          </cell>
        </row>
        <row r="864">
          <cell r="N864" t="str">
            <v>0963 580 181</v>
          </cell>
          <cell r="O864" t="str">
            <v>MAM81</v>
          </cell>
          <cell r="P864">
            <v>3.41</v>
          </cell>
          <cell r="Q864">
            <v>1</v>
          </cell>
          <cell r="R864">
            <v>0.3</v>
          </cell>
          <cell r="S864">
            <v>3.41</v>
          </cell>
          <cell r="T864">
            <v>19</v>
          </cell>
          <cell r="U864">
            <v>0</v>
          </cell>
          <cell r="V864">
            <v>0</v>
          </cell>
          <cell r="W864" t="str">
            <v>MAM81</v>
          </cell>
          <cell r="X864" t="e">
            <v>#REF!</v>
          </cell>
          <cell r="Y864">
            <v>13.3</v>
          </cell>
          <cell r="Z864">
            <v>13.3</v>
          </cell>
          <cell r="AA864">
            <v>0.3</v>
          </cell>
          <cell r="AB864">
            <v>0.3</v>
          </cell>
          <cell r="AC864">
            <v>409</v>
          </cell>
          <cell r="AD864">
            <v>755</v>
          </cell>
          <cell r="AE864">
            <v>3</v>
          </cell>
          <cell r="AF864" t="str">
            <v>MEUBLES</v>
          </cell>
          <cell r="AG864"/>
          <cell r="AI864">
            <v>3.28</v>
          </cell>
          <cell r="AL864" t="str">
            <v>ZF.WU003-9661</v>
          </cell>
          <cell r="AM864">
            <v>9.4499999999999993</v>
          </cell>
          <cell r="AN864">
            <v>0.3</v>
          </cell>
          <cell r="AO864">
            <v>13.3</v>
          </cell>
          <cell r="AS864" t="str">
            <v>Tapis antidérapant MAM81</v>
          </cell>
        </row>
        <row r="865">
          <cell r="N865" t="str">
            <v>0963 580 182</v>
          </cell>
          <cell r="O865" t="str">
            <v>MAM82</v>
          </cell>
          <cell r="P865">
            <v>1.65</v>
          </cell>
          <cell r="Q865">
            <v>1</v>
          </cell>
          <cell r="R865">
            <v>0.14000000000000001</v>
          </cell>
          <cell r="S865">
            <v>1.65</v>
          </cell>
          <cell r="T865">
            <v>19</v>
          </cell>
          <cell r="U865">
            <v>0</v>
          </cell>
          <cell r="V865">
            <v>0</v>
          </cell>
          <cell r="W865" t="str">
            <v>MAM82</v>
          </cell>
          <cell r="X865" t="e">
            <v>#REF!</v>
          </cell>
          <cell r="Y865">
            <v>13.3</v>
          </cell>
          <cell r="Z865">
            <v>13.3</v>
          </cell>
          <cell r="AA865">
            <v>0.3</v>
          </cell>
          <cell r="AB865">
            <v>0.3</v>
          </cell>
          <cell r="AC865">
            <v>479</v>
          </cell>
          <cell r="AD865">
            <v>302</v>
          </cell>
          <cell r="AE865">
            <v>3</v>
          </cell>
          <cell r="AF865" t="str">
            <v>MEUBLES</v>
          </cell>
          <cell r="AG865"/>
          <cell r="AI865">
            <v>1.59</v>
          </cell>
          <cell r="AL865" t="str">
            <v>ZF.WU003-9662</v>
          </cell>
          <cell r="AM865">
            <v>7.56</v>
          </cell>
          <cell r="AN865">
            <v>0.3</v>
          </cell>
          <cell r="AO865">
            <v>13.3</v>
          </cell>
          <cell r="AS865" t="str">
            <v>Tapis antidérapant MAM82</v>
          </cell>
        </row>
        <row r="866">
          <cell r="N866" t="str">
            <v>0963 580 187</v>
          </cell>
          <cell r="O866" t="str">
            <v>MAM87</v>
          </cell>
          <cell r="P866">
            <v>1.07</v>
          </cell>
          <cell r="Q866">
            <v>1</v>
          </cell>
          <cell r="R866">
            <v>0.09</v>
          </cell>
          <cell r="S866">
            <v>1.07</v>
          </cell>
          <cell r="T866">
            <v>5</v>
          </cell>
          <cell r="U866">
            <v>0</v>
          </cell>
          <cell r="V866">
            <v>0</v>
          </cell>
          <cell r="W866" t="str">
            <v>MAM87</v>
          </cell>
          <cell r="X866" t="e">
            <v>#REF!</v>
          </cell>
          <cell r="Y866">
            <v>3.5</v>
          </cell>
          <cell r="Z866">
            <v>3.5</v>
          </cell>
          <cell r="AA866">
            <v>0.3</v>
          </cell>
          <cell r="AB866">
            <v>0.3</v>
          </cell>
          <cell r="AC866">
            <v>272</v>
          </cell>
          <cell r="AD866">
            <v>350</v>
          </cell>
          <cell r="AE866">
            <v>3</v>
          </cell>
          <cell r="AF866" t="str">
            <v>MEUBLES</v>
          </cell>
          <cell r="AG866"/>
          <cell r="AI866">
            <v>1.03</v>
          </cell>
          <cell r="AL866" t="str">
            <v>ZF.WU003-9663</v>
          </cell>
          <cell r="AM866">
            <v>3.78</v>
          </cell>
          <cell r="AN866">
            <v>0.3</v>
          </cell>
          <cell r="AO866">
            <v>3.5</v>
          </cell>
          <cell r="AS866" t="str">
            <v>Tapis antidérapant MAM87</v>
          </cell>
        </row>
        <row r="867">
          <cell r="N867" t="str">
            <v>0963 580 188</v>
          </cell>
          <cell r="O867" t="str">
            <v>MAM88</v>
          </cell>
          <cell r="P867">
            <v>2.09</v>
          </cell>
          <cell r="Q867">
            <v>1</v>
          </cell>
          <cell r="R867">
            <v>0.19</v>
          </cell>
          <cell r="S867">
            <v>2.09</v>
          </cell>
          <cell r="T867">
            <v>9</v>
          </cell>
          <cell r="U867">
            <v>0</v>
          </cell>
          <cell r="V867">
            <v>0</v>
          </cell>
          <cell r="W867" t="str">
            <v>MAM88</v>
          </cell>
          <cell r="X867" t="e">
            <v>#REF!</v>
          </cell>
          <cell r="Y867">
            <v>6.3</v>
          </cell>
          <cell r="Z867">
            <v>6.3</v>
          </cell>
          <cell r="AA867">
            <v>0.3</v>
          </cell>
          <cell r="AB867">
            <v>0.3</v>
          </cell>
          <cell r="AC867">
            <v>358</v>
          </cell>
          <cell r="AD867">
            <v>553</v>
          </cell>
          <cell r="AE867">
            <v>3</v>
          </cell>
          <cell r="AF867" t="str">
            <v>MEUBLES</v>
          </cell>
          <cell r="AG867"/>
          <cell r="AI867">
            <v>2.0099999999999998</v>
          </cell>
          <cell r="AL867" t="str">
            <v>ZF.WU003-9664</v>
          </cell>
          <cell r="AM867">
            <v>5.67</v>
          </cell>
          <cell r="AN867">
            <v>0.3</v>
          </cell>
          <cell r="AO867">
            <v>6.3</v>
          </cell>
          <cell r="AS867" t="str">
            <v>Tapis antidérapant MAM88</v>
          </cell>
        </row>
        <row r="868">
          <cell r="N868" t="str">
            <v>0963 580 189</v>
          </cell>
          <cell r="O868" t="str">
            <v>MAM89</v>
          </cell>
          <cell r="P868">
            <v>2.46</v>
          </cell>
          <cell r="Q868">
            <v>1</v>
          </cell>
          <cell r="R868">
            <v>0.23</v>
          </cell>
          <cell r="S868">
            <v>2.46</v>
          </cell>
          <cell r="T868">
            <v>19</v>
          </cell>
          <cell r="U868">
            <v>0</v>
          </cell>
          <cell r="V868">
            <v>0</v>
          </cell>
          <cell r="W868" t="str">
            <v>MAM89</v>
          </cell>
          <cell r="X868" t="e">
            <v>#REF!</v>
          </cell>
          <cell r="Y868">
            <v>13.3</v>
          </cell>
          <cell r="Z868">
            <v>13.3</v>
          </cell>
          <cell r="AA868">
            <v>0.3</v>
          </cell>
          <cell r="AB868">
            <v>0.3</v>
          </cell>
          <cell r="AC868">
            <v>428</v>
          </cell>
          <cell r="AD868">
            <v>552</v>
          </cell>
          <cell r="AE868">
            <v>3</v>
          </cell>
          <cell r="AF868" t="str">
            <v>MEUBLES</v>
          </cell>
          <cell r="AG868"/>
          <cell r="AI868">
            <v>2.37</v>
          </cell>
          <cell r="AL868" t="str">
            <v>ZF.WU003-9665</v>
          </cell>
          <cell r="AM868">
            <v>6.3</v>
          </cell>
          <cell r="AN868">
            <v>0.3</v>
          </cell>
          <cell r="AO868">
            <v>13.3</v>
          </cell>
          <cell r="AS868" t="str">
            <v>Tapis antidérapant MAM89</v>
          </cell>
        </row>
        <row r="869">
          <cell r="N869" t="str">
            <v>0963 580 109</v>
          </cell>
          <cell r="O869" t="str">
            <v>MAM9</v>
          </cell>
          <cell r="P869">
            <v>3.93</v>
          </cell>
          <cell r="Q869">
            <v>1</v>
          </cell>
          <cell r="R869">
            <v>0.36</v>
          </cell>
          <cell r="S869">
            <v>3.93</v>
          </cell>
          <cell r="T869">
            <v>19</v>
          </cell>
          <cell r="U869">
            <v>0</v>
          </cell>
          <cell r="V869">
            <v>0</v>
          </cell>
          <cell r="W869" t="str">
            <v>MAM9</v>
          </cell>
          <cell r="X869" t="e">
            <v>#REF!</v>
          </cell>
          <cell r="Y869">
            <v>13.3</v>
          </cell>
          <cell r="Z869">
            <v>13.3</v>
          </cell>
          <cell r="AA869">
            <v>0.3</v>
          </cell>
          <cell r="AB869">
            <v>0.3</v>
          </cell>
          <cell r="AC869">
            <v>450</v>
          </cell>
          <cell r="AD869">
            <v>832</v>
          </cell>
          <cell r="AE869">
            <v>3</v>
          </cell>
          <cell r="AF869" t="str">
            <v>MEUBLES</v>
          </cell>
          <cell r="AG869"/>
          <cell r="AI869">
            <v>3.78</v>
          </cell>
          <cell r="AL869" t="str">
            <v>ZF.WU003-9624</v>
          </cell>
          <cell r="AM869">
            <v>11.34</v>
          </cell>
          <cell r="AN869">
            <v>0.3</v>
          </cell>
          <cell r="AO869">
            <v>13.3</v>
          </cell>
          <cell r="AS869" t="str">
            <v>Tapis antidérapant MAM9</v>
          </cell>
        </row>
        <row r="870">
          <cell r="N870" t="str">
            <v>0963 580 190</v>
          </cell>
          <cell r="O870" t="str">
            <v>MAM90</v>
          </cell>
          <cell r="P870">
            <v>2.2200000000000002</v>
          </cell>
          <cell r="Q870">
            <v>1</v>
          </cell>
          <cell r="R870">
            <v>0.2</v>
          </cell>
          <cell r="S870">
            <v>2.2200000000000002</v>
          </cell>
          <cell r="T870">
            <v>9</v>
          </cell>
          <cell r="U870">
            <v>0</v>
          </cell>
          <cell r="V870">
            <v>0</v>
          </cell>
          <cell r="W870" t="str">
            <v>MAM90</v>
          </cell>
          <cell r="X870" t="e">
            <v>#REF!</v>
          </cell>
          <cell r="Y870">
            <v>6.3</v>
          </cell>
          <cell r="Z870">
            <v>6.3</v>
          </cell>
          <cell r="AA870">
            <v>0.3</v>
          </cell>
          <cell r="AB870">
            <v>0.3</v>
          </cell>
          <cell r="AC870">
            <v>378</v>
          </cell>
          <cell r="AD870">
            <v>553</v>
          </cell>
          <cell r="AE870">
            <v>3</v>
          </cell>
          <cell r="AF870" t="str">
            <v>MEUBLES</v>
          </cell>
          <cell r="AG870"/>
          <cell r="AI870">
            <v>2.13</v>
          </cell>
          <cell r="AL870" t="str">
            <v>ZF.WU003-9666</v>
          </cell>
          <cell r="AM870">
            <v>5.67</v>
          </cell>
          <cell r="AN870">
            <v>0.3</v>
          </cell>
          <cell r="AO870">
            <v>6.3</v>
          </cell>
          <cell r="AS870" t="str">
            <v>Tapis antidérapant MAM90</v>
          </cell>
        </row>
        <row r="871">
          <cell r="N871" t="str">
            <v>0963 580 191</v>
          </cell>
          <cell r="O871" t="str">
            <v>MAM91</v>
          </cell>
          <cell r="P871">
            <v>5.03</v>
          </cell>
          <cell r="Q871">
            <v>1</v>
          </cell>
          <cell r="R871">
            <v>0.46</v>
          </cell>
          <cell r="S871">
            <v>5.03</v>
          </cell>
          <cell r="T871">
            <v>39</v>
          </cell>
          <cell r="U871">
            <v>0</v>
          </cell>
          <cell r="V871">
            <v>0</v>
          </cell>
          <cell r="W871" t="str">
            <v>MAM91</v>
          </cell>
          <cell r="X871" t="e">
            <v>#REF!</v>
          </cell>
          <cell r="Y871">
            <v>27.3</v>
          </cell>
          <cell r="Z871">
            <v>27.3</v>
          </cell>
          <cell r="AA871">
            <v>0.3</v>
          </cell>
          <cell r="AB871">
            <v>0.3</v>
          </cell>
          <cell r="AC871">
            <v>428</v>
          </cell>
          <cell r="AD871">
            <v>1109</v>
          </cell>
          <cell r="AE871">
            <v>3</v>
          </cell>
          <cell r="AF871" t="str">
            <v>MEUBLES</v>
          </cell>
          <cell r="AG871"/>
          <cell r="AI871">
            <v>4.84</v>
          </cell>
          <cell r="AL871" t="str">
            <v>ZF.WU003-9667</v>
          </cell>
          <cell r="AM871">
            <v>17.64</v>
          </cell>
          <cell r="AN871">
            <v>0.3</v>
          </cell>
          <cell r="AO871">
            <v>27.3</v>
          </cell>
          <cell r="AS871" t="str">
            <v>Tapis antidérapant MAM91</v>
          </cell>
        </row>
        <row r="872">
          <cell r="N872" t="str">
            <v>0963 580 192</v>
          </cell>
          <cell r="O872" t="str">
            <v>MAM92</v>
          </cell>
          <cell r="P872">
            <v>6.26</v>
          </cell>
          <cell r="Q872">
            <v>1</v>
          </cell>
          <cell r="R872">
            <v>0.56999999999999995</v>
          </cell>
          <cell r="S872">
            <v>6.26</v>
          </cell>
          <cell r="T872">
            <v>29</v>
          </cell>
          <cell r="U872">
            <v>0</v>
          </cell>
          <cell r="V872">
            <v>0</v>
          </cell>
          <cell r="W872" t="str">
            <v>MAM92</v>
          </cell>
          <cell r="X872" t="e">
            <v>#REF!</v>
          </cell>
          <cell r="Y872">
            <v>20.3</v>
          </cell>
          <cell r="Z872">
            <v>20.3</v>
          </cell>
          <cell r="AA872">
            <v>0.3</v>
          </cell>
          <cell r="AB872">
            <v>0.3</v>
          </cell>
          <cell r="AC872">
            <v>428</v>
          </cell>
          <cell r="AD872">
            <v>1386</v>
          </cell>
          <cell r="AE872">
            <v>3</v>
          </cell>
          <cell r="AF872" t="str">
            <v>MEUBLES</v>
          </cell>
          <cell r="AG872"/>
          <cell r="AI872">
            <v>6.02</v>
          </cell>
          <cell r="AL872" t="str">
            <v>ZF.WU003-9668</v>
          </cell>
          <cell r="AM872">
            <v>15.12</v>
          </cell>
          <cell r="AN872">
            <v>0.3</v>
          </cell>
          <cell r="AO872">
            <v>20.3</v>
          </cell>
          <cell r="AS872" t="str">
            <v>Tapis antidérapant MAM92</v>
          </cell>
        </row>
        <row r="873">
          <cell r="N873" t="str">
            <v>0963 580 193</v>
          </cell>
          <cell r="O873" t="str">
            <v>MAM93</v>
          </cell>
          <cell r="P873">
            <v>4.2</v>
          </cell>
          <cell r="Q873">
            <v>1</v>
          </cell>
          <cell r="R873">
            <v>0.38</v>
          </cell>
          <cell r="S873">
            <v>4.2</v>
          </cell>
          <cell r="T873">
            <v>29</v>
          </cell>
          <cell r="U873">
            <v>0</v>
          </cell>
          <cell r="V873">
            <v>0</v>
          </cell>
          <cell r="W873" t="str">
            <v>MAM93</v>
          </cell>
          <cell r="X873" t="e">
            <v>#REF!</v>
          </cell>
          <cell r="Y873">
            <v>20.3</v>
          </cell>
          <cell r="Z873">
            <v>20.3</v>
          </cell>
          <cell r="AA873">
            <v>0.3</v>
          </cell>
          <cell r="AB873">
            <v>0.3</v>
          </cell>
          <cell r="AC873">
            <v>358</v>
          </cell>
          <cell r="AD873">
            <v>1109</v>
          </cell>
          <cell r="AE873">
            <v>3</v>
          </cell>
          <cell r="AF873" t="str">
            <v>MEUBLES</v>
          </cell>
          <cell r="AG873"/>
          <cell r="AI873">
            <v>4.04</v>
          </cell>
          <cell r="AL873" t="str">
            <v>ZF.WU003-9669</v>
          </cell>
          <cell r="AM873">
            <v>13.86</v>
          </cell>
          <cell r="AN873">
            <v>0.3</v>
          </cell>
          <cell r="AO873">
            <v>20.3</v>
          </cell>
          <cell r="AS873" t="str">
            <v>Tapis antidérapant MAM93</v>
          </cell>
        </row>
        <row r="874">
          <cell r="N874" t="str">
            <v>0963 580 195</v>
          </cell>
          <cell r="O874" t="str">
            <v>MAM95</v>
          </cell>
          <cell r="P874">
            <v>2.96</v>
          </cell>
          <cell r="Q874">
            <v>1</v>
          </cell>
          <cell r="R874">
            <v>0.26</v>
          </cell>
          <cell r="S874">
            <v>2.96</v>
          </cell>
          <cell r="T874">
            <v>19</v>
          </cell>
          <cell r="U874">
            <v>0</v>
          </cell>
          <cell r="V874">
            <v>0</v>
          </cell>
          <cell r="W874" t="str">
            <v>MAM95</v>
          </cell>
          <cell r="X874" t="e">
            <v>#REF!</v>
          </cell>
          <cell r="Y874">
            <v>13.3</v>
          </cell>
          <cell r="Z874">
            <v>13.3</v>
          </cell>
          <cell r="AA874">
            <v>0.3</v>
          </cell>
          <cell r="AB874">
            <v>0.3</v>
          </cell>
          <cell r="AC874">
            <v>244</v>
          </cell>
          <cell r="AD874">
            <v>1109</v>
          </cell>
          <cell r="AE874">
            <v>3</v>
          </cell>
          <cell r="AF874" t="str">
            <v>MEUBLES</v>
          </cell>
          <cell r="AG874"/>
          <cell r="AI874">
            <v>2.85</v>
          </cell>
          <cell r="AL874" t="str">
            <v>ZF.WU003-9670</v>
          </cell>
          <cell r="AM874">
            <v>10.08</v>
          </cell>
          <cell r="AN874">
            <v>0.3</v>
          </cell>
          <cell r="AO874">
            <v>13.3</v>
          </cell>
          <cell r="AS874" t="str">
            <v>Tapis antidérapant MAM95</v>
          </cell>
        </row>
        <row r="875">
          <cell r="N875" t="str">
            <v>0963 580 197</v>
          </cell>
          <cell r="O875" t="str">
            <v>MAM97</v>
          </cell>
          <cell r="P875">
            <v>3.73</v>
          </cell>
          <cell r="Q875">
            <v>1</v>
          </cell>
          <cell r="R875">
            <v>0.34</v>
          </cell>
          <cell r="S875">
            <v>3.73</v>
          </cell>
          <cell r="T875">
            <v>29</v>
          </cell>
          <cell r="U875">
            <v>0</v>
          </cell>
          <cell r="V875">
            <v>0</v>
          </cell>
          <cell r="W875" t="str">
            <v>MAM97</v>
          </cell>
          <cell r="X875" t="e">
            <v>#REF!</v>
          </cell>
          <cell r="Y875">
            <v>20.3</v>
          </cell>
          <cell r="Z875">
            <v>20.3</v>
          </cell>
          <cell r="AA875">
            <v>0.3</v>
          </cell>
          <cell r="AB875">
            <v>0.3</v>
          </cell>
          <cell r="AC875">
            <v>428</v>
          </cell>
          <cell r="AD875">
            <v>831</v>
          </cell>
          <cell r="AE875">
            <v>3</v>
          </cell>
          <cell r="AF875" t="str">
            <v>MEUBLES</v>
          </cell>
          <cell r="AG875"/>
          <cell r="AI875">
            <v>3.59</v>
          </cell>
          <cell r="AL875" t="str">
            <v>ZF.WU003-9671</v>
          </cell>
          <cell r="AM875">
            <v>13.23</v>
          </cell>
          <cell r="AN875">
            <v>0.3</v>
          </cell>
          <cell r="AO875">
            <v>20.3</v>
          </cell>
          <cell r="AS875" t="str">
            <v>Tapis antidérapant MAM97</v>
          </cell>
        </row>
        <row r="876">
          <cell r="N876" t="str">
            <v>0963 580 198</v>
          </cell>
          <cell r="O876" t="str">
            <v>MAM98</v>
          </cell>
          <cell r="P876">
            <v>3.16</v>
          </cell>
          <cell r="Q876">
            <v>1</v>
          </cell>
          <cell r="R876">
            <v>0.28999999999999998</v>
          </cell>
          <cell r="S876">
            <v>3.16</v>
          </cell>
          <cell r="T876">
            <v>19</v>
          </cell>
          <cell r="U876">
            <v>0</v>
          </cell>
          <cell r="V876">
            <v>0</v>
          </cell>
          <cell r="W876" t="str">
            <v>MAM98</v>
          </cell>
          <cell r="X876" t="e">
            <v>#REF!</v>
          </cell>
          <cell r="Y876">
            <v>13.3</v>
          </cell>
          <cell r="Z876">
            <v>13.3</v>
          </cell>
          <cell r="AA876">
            <v>0.3</v>
          </cell>
          <cell r="AB876">
            <v>0.3</v>
          </cell>
          <cell r="AC876">
            <v>358</v>
          </cell>
          <cell r="AD876">
            <v>832</v>
          </cell>
          <cell r="AE876">
            <v>3</v>
          </cell>
          <cell r="AF876" t="str">
            <v>MEUBLES</v>
          </cell>
          <cell r="AG876"/>
          <cell r="AI876">
            <v>3.04</v>
          </cell>
          <cell r="AL876" t="str">
            <v>ZF.WU003-9672</v>
          </cell>
          <cell r="AM876">
            <v>10.71</v>
          </cell>
          <cell r="AN876">
            <v>0.3</v>
          </cell>
          <cell r="AO876">
            <v>13.3</v>
          </cell>
          <cell r="AS876" t="str">
            <v>Tapis antidérapant MAM98</v>
          </cell>
        </row>
        <row r="877">
          <cell r="N877" t="str">
            <v>0963 580 199</v>
          </cell>
          <cell r="O877" t="str">
            <v>MAM99</v>
          </cell>
          <cell r="P877">
            <v>2.1800000000000002</v>
          </cell>
          <cell r="Q877">
            <v>1</v>
          </cell>
          <cell r="R877">
            <v>0.2</v>
          </cell>
          <cell r="S877">
            <v>2.1800000000000002</v>
          </cell>
          <cell r="T877">
            <v>19</v>
          </cell>
          <cell r="U877">
            <v>0</v>
          </cell>
          <cell r="V877">
            <v>0</v>
          </cell>
          <cell r="W877" t="str">
            <v>MAM99</v>
          </cell>
          <cell r="X877" t="e">
            <v>#REF!</v>
          </cell>
          <cell r="Y877">
            <v>13.3</v>
          </cell>
          <cell r="Z877">
            <v>13.3</v>
          </cell>
          <cell r="AA877">
            <v>0.3</v>
          </cell>
          <cell r="AB877">
            <v>0.3</v>
          </cell>
          <cell r="AC877">
            <v>244</v>
          </cell>
          <cell r="AD877">
            <v>831</v>
          </cell>
          <cell r="AE877">
            <v>3</v>
          </cell>
          <cell r="AF877" t="str">
            <v>MEUBLES</v>
          </cell>
          <cell r="AG877"/>
          <cell r="AI877">
            <v>2.1</v>
          </cell>
          <cell r="AL877" t="str">
            <v>ZF.WU003-9673</v>
          </cell>
          <cell r="AM877">
            <v>8.19</v>
          </cell>
          <cell r="AN877">
            <v>0.3</v>
          </cell>
          <cell r="AO877">
            <v>13.3</v>
          </cell>
          <cell r="AS877" t="str">
            <v>Tapis antidérapant MAM99</v>
          </cell>
        </row>
        <row r="878">
          <cell r="N878" t="str">
            <v>0963 99  067</v>
          </cell>
          <cell r="O878" t="e">
            <v>#N/A</v>
          </cell>
          <cell r="P878">
            <v>47.76</v>
          </cell>
          <cell r="Q878">
            <v>1</v>
          </cell>
          <cell r="R878">
            <v>4.3</v>
          </cell>
          <cell r="S878">
            <v>47.76</v>
          </cell>
          <cell r="T878">
            <v>224</v>
          </cell>
          <cell r="U878">
            <v>0</v>
          </cell>
          <cell r="V878">
            <v>0</v>
          </cell>
          <cell r="W878" t="str">
            <v>WK62</v>
          </cell>
          <cell r="X878" t="e">
            <v>#REF!</v>
          </cell>
          <cell r="Y878">
            <v>156.80000000000001</v>
          </cell>
          <cell r="Z878">
            <v>156.80000000000001</v>
          </cell>
          <cell r="AA878">
            <v>0.3</v>
          </cell>
          <cell r="AB878">
            <v>0.3</v>
          </cell>
          <cell r="AC878">
            <v>150</v>
          </cell>
          <cell r="AD878">
            <v>600</v>
          </cell>
          <cell r="AE878">
            <v>150</v>
          </cell>
          <cell r="AF878" t="str">
            <v>MEUBLES</v>
          </cell>
          <cell r="AG878"/>
          <cell r="AI878">
            <v>45.92</v>
          </cell>
          <cell r="AL878" t="str">
            <v>ZF.WU003-9896</v>
          </cell>
          <cell r="AM878">
            <v>118.44</v>
          </cell>
          <cell r="AN878">
            <v>0.3</v>
          </cell>
          <cell r="AO878">
            <v>156.80000000000001</v>
          </cell>
          <cell r="AS878" t="str">
            <v>TAPIS ANTIDERAPANT-KIT-WK62</v>
          </cell>
        </row>
        <row r="879">
          <cell r="N879" t="str">
            <v>0963 99  068</v>
          </cell>
          <cell r="O879" t="e">
            <v>#N/A</v>
          </cell>
          <cell r="P879">
            <v>22.8</v>
          </cell>
          <cell r="Q879">
            <v>1</v>
          </cell>
          <cell r="R879">
            <v>2.5</v>
          </cell>
          <cell r="S879">
            <v>22.8</v>
          </cell>
          <cell r="T879">
            <v>108</v>
          </cell>
          <cell r="U879">
            <v>0</v>
          </cell>
          <cell r="V879">
            <v>0</v>
          </cell>
          <cell r="W879" t="str">
            <v>WK65</v>
          </cell>
          <cell r="X879" t="e">
            <v>#REF!</v>
          </cell>
          <cell r="Y879">
            <v>75.599999999999994</v>
          </cell>
          <cell r="Z879">
            <v>75.599999999999994</v>
          </cell>
          <cell r="AA879">
            <v>0.3</v>
          </cell>
          <cell r="AB879">
            <v>0.3</v>
          </cell>
          <cell r="AC879">
            <v>1250</v>
          </cell>
          <cell r="AD879">
            <v>600</v>
          </cell>
          <cell r="AE879">
            <v>120</v>
          </cell>
          <cell r="AF879" t="str">
            <v>MEUBLES</v>
          </cell>
          <cell r="AG879"/>
          <cell r="AI879">
            <v>21.92</v>
          </cell>
          <cell r="AL879" t="str">
            <v>ZF.WU003-9897</v>
          </cell>
          <cell r="AM879">
            <v>56.7</v>
          </cell>
          <cell r="AN879">
            <v>0.3</v>
          </cell>
          <cell r="AO879">
            <v>75.599999999999994</v>
          </cell>
          <cell r="AS879" t="str">
            <v>TAPIS ANTIDERAPANT-KIT-WK65</v>
          </cell>
        </row>
        <row r="880">
          <cell r="N880" t="str">
            <v>0963 580 001</v>
          </cell>
          <cell r="O880" t="str">
            <v>MLBL-1</v>
          </cell>
          <cell r="P880">
            <v>25.23</v>
          </cell>
          <cell r="Q880">
            <v>1</v>
          </cell>
          <cell r="R880">
            <v>4.4000000000000004</v>
          </cell>
          <cell r="S880">
            <v>25.23</v>
          </cell>
          <cell r="T880">
            <v>99</v>
          </cell>
          <cell r="U880">
            <v>22</v>
          </cell>
          <cell r="V880">
            <v>30</v>
          </cell>
          <cell r="W880" t="str">
            <v>MLBL1</v>
          </cell>
          <cell r="X880" t="e">
            <v>#REF!</v>
          </cell>
          <cell r="Y880">
            <v>69.3</v>
          </cell>
          <cell r="Z880">
            <v>69.3</v>
          </cell>
          <cell r="AA880">
            <v>0.3</v>
          </cell>
          <cell r="AB880">
            <v>0.3</v>
          </cell>
          <cell r="AC880">
            <v>0</v>
          </cell>
          <cell r="AD880">
            <v>860</v>
          </cell>
          <cell r="AE880">
            <v>450</v>
          </cell>
          <cell r="AF880" t="str">
            <v>ACCESSOIRES</v>
          </cell>
          <cell r="AG880"/>
          <cell r="AI880">
            <v>24.26</v>
          </cell>
          <cell r="AL880">
            <v>0</v>
          </cell>
          <cell r="AM880">
            <v>64.400000000000006</v>
          </cell>
          <cell r="AN880">
            <v>0.3</v>
          </cell>
          <cell r="AO880">
            <v>69.3</v>
          </cell>
          <cell r="AS880" t="str">
            <v>TOLE PERFOREE-MLBL1</v>
          </cell>
        </row>
        <row r="881">
          <cell r="N881" t="str">
            <v>0963 580 001</v>
          </cell>
          <cell r="O881" t="str">
            <v>MLBL-1</v>
          </cell>
          <cell r="P881">
            <v>25.23</v>
          </cell>
          <cell r="Q881">
            <v>1</v>
          </cell>
          <cell r="R881">
            <v>4.4000000000000004</v>
          </cell>
          <cell r="S881">
            <v>25.23</v>
          </cell>
          <cell r="T881">
            <v>99</v>
          </cell>
          <cell r="U881">
            <v>22</v>
          </cell>
          <cell r="V881">
            <v>30</v>
          </cell>
          <cell r="W881" t="str">
            <v>MLBL1H</v>
          </cell>
          <cell r="X881" t="e">
            <v>#REF!</v>
          </cell>
          <cell r="Y881">
            <v>69.3</v>
          </cell>
          <cell r="Z881">
            <v>69.3</v>
          </cell>
          <cell r="AA881">
            <v>0.3</v>
          </cell>
          <cell r="AB881">
            <v>0.3</v>
          </cell>
          <cell r="AC881">
            <v>0</v>
          </cell>
          <cell r="AD881">
            <v>860</v>
          </cell>
          <cell r="AE881">
            <v>450</v>
          </cell>
          <cell r="AF881" t="str">
            <v>ACCESSOIRES</v>
          </cell>
          <cell r="AG881"/>
          <cell r="AI881">
            <v>24.26</v>
          </cell>
          <cell r="AL881">
            <v>0</v>
          </cell>
          <cell r="AM881">
            <v>64.400000000000006</v>
          </cell>
          <cell r="AN881">
            <v>0.3</v>
          </cell>
          <cell r="AO881">
            <v>69.3</v>
          </cell>
          <cell r="AS881" t="str">
            <v>TOLE PERFOREE-MLBL1</v>
          </cell>
        </row>
        <row r="882">
          <cell r="N882" t="str">
            <v>0963 580 002</v>
          </cell>
          <cell r="O882" t="str">
            <v>MLBL-2</v>
          </cell>
          <cell r="P882">
            <v>32.380000000000003</v>
          </cell>
          <cell r="Q882">
            <v>1</v>
          </cell>
          <cell r="R882">
            <v>6.2</v>
          </cell>
          <cell r="S882">
            <v>32.380000000000003</v>
          </cell>
          <cell r="T882">
            <v>119</v>
          </cell>
          <cell r="U882">
            <v>22</v>
          </cell>
          <cell r="V882">
            <v>30</v>
          </cell>
          <cell r="W882" t="str">
            <v>MLBL2</v>
          </cell>
          <cell r="X882" t="e">
            <v>#REF!</v>
          </cell>
          <cell r="Y882">
            <v>83.3</v>
          </cell>
          <cell r="Z882">
            <v>83.3</v>
          </cell>
          <cell r="AA882">
            <v>0.3</v>
          </cell>
          <cell r="AB882">
            <v>0.3</v>
          </cell>
          <cell r="AC882">
            <v>0</v>
          </cell>
          <cell r="AD882">
            <v>1112</v>
          </cell>
          <cell r="AE882">
            <v>450</v>
          </cell>
          <cell r="AF882" t="str">
            <v>ACCESSOIRES</v>
          </cell>
          <cell r="AG882"/>
          <cell r="AI882">
            <v>31.13</v>
          </cell>
          <cell r="AL882">
            <v>0</v>
          </cell>
          <cell r="AM882">
            <v>79.8</v>
          </cell>
          <cell r="AN882">
            <v>0.3</v>
          </cell>
          <cell r="AO882">
            <v>83.3</v>
          </cell>
          <cell r="AS882" t="str">
            <v>TOLE PERFOREE-MLBL2</v>
          </cell>
        </row>
        <row r="883">
          <cell r="N883" t="str">
            <v>0963 580 002</v>
          </cell>
          <cell r="O883" t="str">
            <v>MLBL-2</v>
          </cell>
          <cell r="P883">
            <v>32.380000000000003</v>
          </cell>
          <cell r="Q883">
            <v>1</v>
          </cell>
          <cell r="R883">
            <v>6.2</v>
          </cell>
          <cell r="S883">
            <v>32.380000000000003</v>
          </cell>
          <cell r="T883">
            <v>119</v>
          </cell>
          <cell r="U883">
            <v>22</v>
          </cell>
          <cell r="V883">
            <v>30</v>
          </cell>
          <cell r="W883" t="str">
            <v>MLBL2H</v>
          </cell>
          <cell r="X883" t="e">
            <v>#REF!</v>
          </cell>
          <cell r="Y883">
            <v>83.3</v>
          </cell>
          <cell r="Z883">
            <v>83.3</v>
          </cell>
          <cell r="AA883">
            <v>0.3</v>
          </cell>
          <cell r="AB883">
            <v>0.3</v>
          </cell>
          <cell r="AC883">
            <v>0</v>
          </cell>
          <cell r="AD883">
            <v>1112</v>
          </cell>
          <cell r="AE883">
            <v>450</v>
          </cell>
          <cell r="AF883" t="str">
            <v>ACCESSOIRES</v>
          </cell>
          <cell r="AG883"/>
          <cell r="AI883">
            <v>31.13</v>
          </cell>
          <cell r="AL883">
            <v>0</v>
          </cell>
          <cell r="AM883">
            <v>79.8</v>
          </cell>
          <cell r="AN883">
            <v>0.3</v>
          </cell>
          <cell r="AO883">
            <v>83.3</v>
          </cell>
          <cell r="AS883" t="str">
            <v>TOLE PERFOREE-MLBL2</v>
          </cell>
        </row>
        <row r="884">
          <cell r="N884" t="str">
            <v>0963 580 004</v>
          </cell>
          <cell r="O884" t="str">
            <v>MLBL-4</v>
          </cell>
          <cell r="P884">
            <v>25.41</v>
          </cell>
          <cell r="Q884">
            <v>1</v>
          </cell>
          <cell r="R884">
            <v>3.8</v>
          </cell>
          <cell r="S884">
            <v>25.41</v>
          </cell>
          <cell r="T884">
            <v>99</v>
          </cell>
          <cell r="U884">
            <v>22</v>
          </cell>
          <cell r="V884">
            <v>30</v>
          </cell>
          <cell r="W884" t="str">
            <v>MLBL4</v>
          </cell>
          <cell r="X884" t="e">
            <v>#REF!</v>
          </cell>
          <cell r="Y884">
            <v>69.3</v>
          </cell>
          <cell r="Z884">
            <v>69.3</v>
          </cell>
          <cell r="AA884">
            <v>0.3</v>
          </cell>
          <cell r="AB884">
            <v>0.3</v>
          </cell>
          <cell r="AC884">
            <v>0</v>
          </cell>
          <cell r="AD884">
            <v>860</v>
          </cell>
          <cell r="AE884">
            <v>380</v>
          </cell>
          <cell r="AF884" t="str">
            <v>ACCESSOIRES</v>
          </cell>
          <cell r="AG884"/>
          <cell r="AI884">
            <v>24.43</v>
          </cell>
          <cell r="AL884">
            <v>0</v>
          </cell>
          <cell r="AM884">
            <v>64.400000000000006</v>
          </cell>
          <cell r="AN884">
            <v>0.3</v>
          </cell>
          <cell r="AO884">
            <v>69.3</v>
          </cell>
          <cell r="AS884" t="str">
            <v>TOLE PERFOREE-MLBL4</v>
          </cell>
        </row>
        <row r="885">
          <cell r="N885" t="str">
            <v>0963 580 004</v>
          </cell>
          <cell r="O885" t="str">
            <v>MLBL-4</v>
          </cell>
          <cell r="P885">
            <v>25.41</v>
          </cell>
          <cell r="Q885">
            <v>1</v>
          </cell>
          <cell r="R885">
            <v>3.8</v>
          </cell>
          <cell r="S885">
            <v>25.41</v>
          </cell>
          <cell r="T885">
            <v>99</v>
          </cell>
          <cell r="U885">
            <v>22</v>
          </cell>
          <cell r="V885">
            <v>30</v>
          </cell>
          <cell r="W885" t="str">
            <v>MLBL4H</v>
          </cell>
          <cell r="X885" t="e">
            <v>#REF!</v>
          </cell>
          <cell r="Y885">
            <v>69.3</v>
          </cell>
          <cell r="Z885">
            <v>69.3</v>
          </cell>
          <cell r="AA885">
            <v>0.3</v>
          </cell>
          <cell r="AB885">
            <v>0.3</v>
          </cell>
          <cell r="AC885">
            <v>0</v>
          </cell>
          <cell r="AD885">
            <v>860</v>
          </cell>
          <cell r="AE885">
            <v>380</v>
          </cell>
          <cell r="AF885" t="str">
            <v>ACCESSOIRES</v>
          </cell>
          <cell r="AG885"/>
          <cell r="AI885">
            <v>24.43</v>
          </cell>
          <cell r="AL885">
            <v>0</v>
          </cell>
          <cell r="AM885">
            <v>64.400000000000006</v>
          </cell>
          <cell r="AN885">
            <v>0.3</v>
          </cell>
          <cell r="AO885">
            <v>69.3</v>
          </cell>
          <cell r="AS885" t="str">
            <v>TOLE PERFOREE-MLBL4</v>
          </cell>
        </row>
        <row r="886">
          <cell r="N886" t="str">
            <v>0963 80  912</v>
          </cell>
          <cell r="O886" t="e">
            <v>#N/A</v>
          </cell>
          <cell r="P886">
            <v>8.32</v>
          </cell>
          <cell r="Q886">
            <v>1</v>
          </cell>
          <cell r="R886">
            <v>1.5</v>
          </cell>
          <cell r="S886">
            <v>8.32</v>
          </cell>
          <cell r="T886">
            <v>39</v>
          </cell>
          <cell r="U886">
            <v>5</v>
          </cell>
          <cell r="V886">
            <v>7</v>
          </cell>
          <cell r="W886" t="str">
            <v>FEL10</v>
          </cell>
          <cell r="X886" t="e">
            <v>#REF!</v>
          </cell>
          <cell r="Y886">
            <v>27.3</v>
          </cell>
          <cell r="Z886">
            <v>27.3</v>
          </cell>
          <cell r="AA886">
            <v>0.3</v>
          </cell>
          <cell r="AB886">
            <v>0.3</v>
          </cell>
          <cell r="AC886">
            <v>0</v>
          </cell>
          <cell r="AD886">
            <v>0</v>
          </cell>
          <cell r="AE886">
            <v>0</v>
          </cell>
          <cell r="AF886" t="str">
            <v>ACCESSOIRES</v>
          </cell>
          <cell r="AG886"/>
          <cell r="AI886">
            <v>8</v>
          </cell>
          <cell r="AL886" t="str">
            <v/>
          </cell>
          <cell r="AM886" t="str">
            <v/>
          </cell>
          <cell r="AN886">
            <v>0.3</v>
          </cell>
          <cell r="AO886">
            <v>27.3</v>
          </cell>
          <cell r="AS886" t="str">
            <v>Tube de remplacement FEL 10</v>
          </cell>
        </row>
        <row r="887">
          <cell r="N887" t="str">
            <v>0963 80  913</v>
          </cell>
          <cell r="O887" t="e">
            <v>#N/A</v>
          </cell>
          <cell r="P887">
            <v>7.68</v>
          </cell>
          <cell r="Q887">
            <v>1</v>
          </cell>
          <cell r="R887">
            <v>1</v>
          </cell>
          <cell r="S887">
            <v>7.68</v>
          </cell>
          <cell r="T887">
            <v>39</v>
          </cell>
          <cell r="U887">
            <v>5</v>
          </cell>
          <cell r="V887">
            <v>7</v>
          </cell>
          <cell r="W887" t="str">
            <v>FEL11</v>
          </cell>
          <cell r="X887" t="e">
            <v>#REF!</v>
          </cell>
          <cell r="Y887">
            <v>27.3</v>
          </cell>
          <cell r="Z887">
            <v>27.3</v>
          </cell>
          <cell r="AA887">
            <v>0.3</v>
          </cell>
          <cell r="AB887">
            <v>0.3</v>
          </cell>
          <cell r="AC887">
            <v>0</v>
          </cell>
          <cell r="AD887">
            <v>0</v>
          </cell>
          <cell r="AE887">
            <v>0</v>
          </cell>
          <cell r="AF887" t="str">
            <v>ACCESSOIRES</v>
          </cell>
          <cell r="AG887"/>
          <cell r="AI887">
            <v>7.38</v>
          </cell>
          <cell r="AL887" t="str">
            <v/>
          </cell>
          <cell r="AM887" t="str">
            <v/>
          </cell>
          <cell r="AN887">
            <v>0.3</v>
          </cell>
          <cell r="AO887">
            <v>27.3</v>
          </cell>
          <cell r="AS887" t="str">
            <v>Tube de remplacement FEL 11</v>
          </cell>
        </row>
        <row r="888">
          <cell r="N888" t="str">
            <v>0963 82  503</v>
          </cell>
          <cell r="O888" t="e">
            <v>#N/A</v>
          </cell>
          <cell r="P888">
            <v>233.57</v>
          </cell>
          <cell r="Q888">
            <v>1</v>
          </cell>
          <cell r="R888">
            <v>7.59</v>
          </cell>
          <cell r="S888">
            <v>233.57</v>
          </cell>
          <cell r="T888">
            <v>989</v>
          </cell>
          <cell r="U888">
            <v>12</v>
          </cell>
          <cell r="V888">
            <v>16</v>
          </cell>
          <cell r="W888" t="str">
            <v>TRD321</v>
          </cell>
          <cell r="X888" t="e">
            <v>#REF!</v>
          </cell>
          <cell r="Y888">
            <v>692.3</v>
          </cell>
          <cell r="Z888">
            <v>692.3</v>
          </cell>
          <cell r="AA888">
            <v>0.3</v>
          </cell>
          <cell r="AB888">
            <v>0.3</v>
          </cell>
          <cell r="AC888">
            <v>2000</v>
          </cell>
          <cell r="AD888">
            <v>125</v>
          </cell>
          <cell r="AE888">
            <v>127.5</v>
          </cell>
          <cell r="AF888" t="str">
            <v>ACCESSOIRES</v>
          </cell>
          <cell r="AG888"/>
          <cell r="AI888">
            <v>224.59</v>
          </cell>
          <cell r="AL888" t="str">
            <v>ZF.WU003-9866</v>
          </cell>
          <cell r="AM888">
            <v>577.71</v>
          </cell>
          <cell r="AN888">
            <v>0.3</v>
          </cell>
          <cell r="AO888">
            <v>692.3</v>
          </cell>
          <cell r="AS888" t="str">
            <v>TUBE DE TRANSPORT ALU TRD321</v>
          </cell>
        </row>
        <row r="889">
          <cell r="N889" t="str">
            <v>0963 82  504</v>
          </cell>
          <cell r="O889" t="e">
            <v>#N/A</v>
          </cell>
          <cell r="P889">
            <v>260.95</v>
          </cell>
          <cell r="Q889">
            <v>1</v>
          </cell>
          <cell r="R889">
            <v>11.39</v>
          </cell>
          <cell r="S889">
            <v>260.95</v>
          </cell>
          <cell r="T889">
            <v>849</v>
          </cell>
          <cell r="U889">
            <v>12</v>
          </cell>
          <cell r="V889">
            <v>16</v>
          </cell>
          <cell r="W889" t="str">
            <v>TRD322</v>
          </cell>
          <cell r="X889" t="e">
            <v>#REF!</v>
          </cell>
          <cell r="Y889">
            <v>594.29999999999995</v>
          </cell>
          <cell r="Z889">
            <v>594.29999999999995</v>
          </cell>
          <cell r="AA889">
            <v>0.3</v>
          </cell>
          <cell r="AB889">
            <v>0.3</v>
          </cell>
          <cell r="AC889">
            <v>3000</v>
          </cell>
          <cell r="AD889">
            <v>125</v>
          </cell>
          <cell r="AE889">
            <v>127.5</v>
          </cell>
          <cell r="AF889" t="str">
            <v>ACCESSOIRES</v>
          </cell>
          <cell r="AG889"/>
          <cell r="AI889">
            <v>250.91</v>
          </cell>
          <cell r="AL889" t="str">
            <v>ZF.WU003-9867</v>
          </cell>
          <cell r="AM889">
            <v>497.07</v>
          </cell>
          <cell r="AN889">
            <v>0.3</v>
          </cell>
          <cell r="AO889">
            <v>594.29999999999995</v>
          </cell>
          <cell r="AS889" t="str">
            <v>TUBE DE TRANSPORT ALU TRD322</v>
          </cell>
        </row>
        <row r="890">
          <cell r="N890" t="str">
            <v>0963 82  501</v>
          </cell>
          <cell r="O890" t="e">
            <v>#N/A</v>
          </cell>
          <cell r="P890">
            <v>172.96</v>
          </cell>
          <cell r="Q890">
            <v>1</v>
          </cell>
          <cell r="R890">
            <v>9.9</v>
          </cell>
          <cell r="S890">
            <v>172.96</v>
          </cell>
          <cell r="T890">
            <v>529</v>
          </cell>
          <cell r="U890">
            <v>12</v>
          </cell>
          <cell r="V890">
            <v>16</v>
          </cell>
          <cell r="W890" t="str">
            <v>TRD320</v>
          </cell>
          <cell r="X890" t="e">
            <v>#REF!</v>
          </cell>
          <cell r="Y890">
            <v>370.3</v>
          </cell>
          <cell r="Z890">
            <v>370.3</v>
          </cell>
          <cell r="AA890">
            <v>0.3</v>
          </cell>
          <cell r="AB890">
            <v>0.3</v>
          </cell>
          <cell r="AC890">
            <v>0</v>
          </cell>
          <cell r="AD890">
            <v>3040</v>
          </cell>
          <cell r="AE890">
            <v>200</v>
          </cell>
          <cell r="AF890" t="str">
            <v>ACCESSOIRES</v>
          </cell>
          <cell r="AG890"/>
          <cell r="AI890">
            <v>166.31</v>
          </cell>
          <cell r="AL890" t="str">
            <v>ZF.WU003-9865</v>
          </cell>
          <cell r="AM890">
            <v>311.22000000000003</v>
          </cell>
          <cell r="AN890">
            <v>0.3</v>
          </cell>
          <cell r="AO890">
            <v>370.3</v>
          </cell>
          <cell r="AS890" t="str">
            <v>TUBE DE TRANSPORT TRD320</v>
          </cell>
        </row>
        <row r="891">
          <cell r="N891" t="str">
            <v>0963 99  044</v>
          </cell>
          <cell r="O891" t="e">
            <v>#N/A</v>
          </cell>
          <cell r="P891">
            <v>37.840000000000003</v>
          </cell>
          <cell r="Q891">
            <v>1</v>
          </cell>
          <cell r="R891">
            <v>0.8</v>
          </cell>
          <cell r="S891">
            <v>37.840000000000003</v>
          </cell>
          <cell r="T891">
            <v>142</v>
          </cell>
          <cell r="U891">
            <v>55</v>
          </cell>
          <cell r="V891">
            <v>74</v>
          </cell>
          <cell r="W891" t="str">
            <v>BLES</v>
          </cell>
          <cell r="X891" t="e">
            <v>#REF!</v>
          </cell>
          <cell r="Y891">
            <v>99.4</v>
          </cell>
          <cell r="Z891">
            <v>99.4</v>
          </cell>
          <cell r="AA891">
            <v>0.3</v>
          </cell>
          <cell r="AB891">
            <v>0.3</v>
          </cell>
          <cell r="AC891">
            <v>160</v>
          </cell>
          <cell r="AD891">
            <v>195</v>
          </cell>
          <cell r="AE891">
            <v>95</v>
          </cell>
          <cell r="AF891" t="str">
            <v>ACCESSOIRES</v>
          </cell>
          <cell r="AG891"/>
          <cell r="AI891">
            <v>36.380000000000003</v>
          </cell>
          <cell r="AL891" t="str">
            <v>ZF.WU003-9891</v>
          </cell>
          <cell r="AM891">
            <v>74.97</v>
          </cell>
          <cell r="AN891">
            <v>0.3</v>
          </cell>
          <cell r="AO891">
            <v>99.4</v>
          </cell>
          <cell r="AS891" t="str">
            <v>VENTILATION DE SOL BLES</v>
          </cell>
        </row>
        <row r="892">
          <cell r="N892" t="str">
            <v>0963 80  229</v>
          </cell>
          <cell r="O892" t="e">
            <v>#N/A</v>
          </cell>
          <cell r="P892">
            <v>27.71</v>
          </cell>
          <cell r="Q892">
            <v>1</v>
          </cell>
          <cell r="R892">
            <v>1.6</v>
          </cell>
          <cell r="S892">
            <v>27.71</v>
          </cell>
          <cell r="T892">
            <v>109</v>
          </cell>
          <cell r="U892">
            <v>55</v>
          </cell>
          <cell r="V892">
            <v>74</v>
          </cell>
          <cell r="W892" t="str">
            <v>BLT5</v>
          </cell>
          <cell r="X892" t="e">
            <v>#REF!</v>
          </cell>
          <cell r="Y892">
            <v>76.3</v>
          </cell>
          <cell r="Z892">
            <v>76.3</v>
          </cell>
          <cell r="AA892">
            <v>0.3</v>
          </cell>
          <cell r="AB892">
            <v>0.3</v>
          </cell>
          <cell r="AC892">
            <v>122</v>
          </cell>
          <cell r="AD892">
            <v>280</v>
          </cell>
          <cell r="AE892">
            <v>73</v>
          </cell>
          <cell r="AF892" t="str">
            <v>ACCESSOIRES</v>
          </cell>
          <cell r="AG892"/>
          <cell r="AI892">
            <v>26.64</v>
          </cell>
          <cell r="AL892" t="str">
            <v>ZF.WU003-9752</v>
          </cell>
          <cell r="AM892">
            <v>68.040000000000006</v>
          </cell>
          <cell r="AN892">
            <v>0.3</v>
          </cell>
          <cell r="AO892">
            <v>76.3</v>
          </cell>
          <cell r="AS892" t="str">
            <v>VENTILATION DE SOL BLT5 POUR VW T5</v>
          </cell>
        </row>
        <row r="893">
          <cell r="N893" t="str">
            <v>0963 80  973</v>
          </cell>
          <cell r="O893" t="e">
            <v>#N/A</v>
          </cell>
          <cell r="P893">
            <v>61.71</v>
          </cell>
          <cell r="Q893">
            <v>1</v>
          </cell>
          <cell r="R893">
            <v>1.2</v>
          </cell>
          <cell r="S893">
            <v>61.71</v>
          </cell>
          <cell r="T893">
            <v>239</v>
          </cell>
          <cell r="U893">
            <v>60</v>
          </cell>
          <cell r="V893">
            <v>80</v>
          </cell>
          <cell r="W893" t="str">
            <v>DL105</v>
          </cell>
          <cell r="X893" t="e">
            <v>#REF!</v>
          </cell>
          <cell r="Y893">
            <v>167.3</v>
          </cell>
          <cell r="Z893">
            <v>167.3</v>
          </cell>
          <cell r="AA893">
            <v>0.3</v>
          </cell>
          <cell r="AB893">
            <v>0.3</v>
          </cell>
          <cell r="AC893">
            <v>360</v>
          </cell>
          <cell r="AD893">
            <v>200</v>
          </cell>
          <cell r="AE893">
            <v>130</v>
          </cell>
          <cell r="AF893" t="str">
            <v>ACCESSOIRES</v>
          </cell>
          <cell r="AG893"/>
          <cell r="AI893">
            <v>59.34</v>
          </cell>
          <cell r="AL893" t="str">
            <v>ZF.WU003-9849</v>
          </cell>
          <cell r="AM893">
            <v>153.09</v>
          </cell>
          <cell r="AN893">
            <v>0.3</v>
          </cell>
          <cell r="AO893">
            <v>167.3</v>
          </cell>
          <cell r="AS893" t="str">
            <v>VENTILATION DL105</v>
          </cell>
        </row>
        <row r="894">
          <cell r="N894" t="str">
            <v>0963 80  224</v>
          </cell>
          <cell r="O894" t="e">
            <v>#N/A</v>
          </cell>
          <cell r="P894">
            <v>5.19</v>
          </cell>
          <cell r="Q894">
            <v>1</v>
          </cell>
          <cell r="R894">
            <v>0.05</v>
          </cell>
          <cell r="S894">
            <v>5.19</v>
          </cell>
          <cell r="T894">
            <v>29</v>
          </cell>
          <cell r="U894">
            <v>55</v>
          </cell>
          <cell r="V894">
            <v>74</v>
          </cell>
          <cell r="W894" t="str">
            <v>SLKS</v>
          </cell>
          <cell r="X894" t="e">
            <v>#REF!</v>
          </cell>
          <cell r="Y894">
            <v>20.3</v>
          </cell>
          <cell r="Z894">
            <v>20.3</v>
          </cell>
          <cell r="AA894">
            <v>0.3</v>
          </cell>
          <cell r="AB894">
            <v>0.3</v>
          </cell>
          <cell r="AC894">
            <v>0</v>
          </cell>
          <cell r="AD894">
            <v>120</v>
          </cell>
          <cell r="AE894">
            <v>0</v>
          </cell>
          <cell r="AF894" t="str">
            <v>ACCESSOIRES</v>
          </cell>
          <cell r="AG894"/>
          <cell r="AI894">
            <v>4.99</v>
          </cell>
          <cell r="AL894" t="str">
            <v>ZF.WU003-9750</v>
          </cell>
          <cell r="AM894">
            <v>13.23</v>
          </cell>
          <cell r="AN894">
            <v>0.3</v>
          </cell>
          <cell r="AO894">
            <v>20.3</v>
          </cell>
          <cell r="AS894" t="str">
            <v>VENTILATION LATERALE SLKS</v>
          </cell>
        </row>
        <row r="895">
          <cell r="N895" t="str">
            <v>0963 80  225</v>
          </cell>
          <cell r="O895" t="e">
            <v>#N/A</v>
          </cell>
          <cell r="P895">
            <v>5.19</v>
          </cell>
          <cell r="Q895">
            <v>1</v>
          </cell>
          <cell r="R895">
            <v>0.05</v>
          </cell>
          <cell r="S895">
            <v>5.19</v>
          </cell>
          <cell r="T895">
            <v>29</v>
          </cell>
          <cell r="U895">
            <v>55</v>
          </cell>
          <cell r="V895">
            <v>74</v>
          </cell>
          <cell r="W895" t="str">
            <v>SLKW</v>
          </cell>
          <cell r="X895" t="e">
            <v>#REF!</v>
          </cell>
          <cell r="Y895">
            <v>20.3</v>
          </cell>
          <cell r="Z895">
            <v>20.3</v>
          </cell>
          <cell r="AA895">
            <v>0.3</v>
          </cell>
          <cell r="AB895">
            <v>0.3</v>
          </cell>
          <cell r="AC895">
            <v>0</v>
          </cell>
          <cell r="AD895">
            <v>120</v>
          </cell>
          <cell r="AE895">
            <v>0</v>
          </cell>
          <cell r="AF895" t="str">
            <v>ACCESSOIRES</v>
          </cell>
          <cell r="AG895"/>
          <cell r="AI895">
            <v>4.99</v>
          </cell>
          <cell r="AL895" t="str">
            <v>ZF.WU003-9751</v>
          </cell>
          <cell r="AM895">
            <v>13.23</v>
          </cell>
          <cell r="AN895">
            <v>0.3</v>
          </cell>
          <cell r="AO895">
            <v>20.3</v>
          </cell>
          <cell r="AS895" t="str">
            <v>VENTILATION LATERALE SLKW</v>
          </cell>
        </row>
        <row r="896">
          <cell r="N896" t="str">
            <v>0963 80  234</v>
          </cell>
          <cell r="O896" t="e">
            <v>#N/A</v>
          </cell>
          <cell r="P896">
            <v>16.11</v>
          </cell>
          <cell r="Q896">
            <v>1</v>
          </cell>
          <cell r="R896">
            <v>0.1</v>
          </cell>
          <cell r="S896">
            <v>16.11</v>
          </cell>
          <cell r="T896">
            <v>56</v>
          </cell>
          <cell r="U896">
            <v>0</v>
          </cell>
          <cell r="V896">
            <v>0</v>
          </cell>
          <cell r="W896" t="str">
            <v>SFM</v>
          </cell>
          <cell r="X896" t="e">
            <v>#REF!</v>
          </cell>
          <cell r="Y896">
            <v>39.200000000000003</v>
          </cell>
          <cell r="Z896">
            <v>39.200000000000003</v>
          </cell>
          <cell r="AA896">
            <v>0.3</v>
          </cell>
          <cell r="AB896">
            <v>0.3</v>
          </cell>
          <cell r="AC896">
            <v>0</v>
          </cell>
          <cell r="AD896">
            <v>0</v>
          </cell>
          <cell r="AE896">
            <v>0</v>
          </cell>
          <cell r="AF896" t="str">
            <v>ACCESSOIRES</v>
          </cell>
          <cell r="AG896"/>
          <cell r="AI896">
            <v>15.49</v>
          </cell>
          <cell r="AL896" t="str">
            <v>ZF.WU003-9755</v>
          </cell>
          <cell r="AM896">
            <v>33.6</v>
          </cell>
          <cell r="AN896">
            <v>0.3</v>
          </cell>
          <cell r="AO896">
            <v>39.200000000000003</v>
          </cell>
          <cell r="AS896" t="str">
            <v>VIS DE SERRAGE M10 POUR RAIL SFM</v>
          </cell>
        </row>
        <row r="897">
          <cell r="N897" t="str">
            <v>0963 80  235</v>
          </cell>
          <cell r="O897" t="e">
            <v>#N/A</v>
          </cell>
          <cell r="P897">
            <v>20.170000000000002</v>
          </cell>
          <cell r="Q897">
            <v>1</v>
          </cell>
          <cell r="R897">
            <v>0.15</v>
          </cell>
          <cell r="S897">
            <v>20.170000000000002</v>
          </cell>
          <cell r="T897">
            <v>70</v>
          </cell>
          <cell r="U897">
            <v>0</v>
          </cell>
          <cell r="V897">
            <v>0</v>
          </cell>
          <cell r="W897" t="str">
            <v>SFS</v>
          </cell>
          <cell r="X897" t="e">
            <v>#REF!</v>
          </cell>
          <cell r="Y897">
            <v>49</v>
          </cell>
          <cell r="Z897">
            <v>49</v>
          </cell>
          <cell r="AA897">
            <v>0.3</v>
          </cell>
          <cell r="AB897">
            <v>0.3</v>
          </cell>
          <cell r="AC897">
            <v>0</v>
          </cell>
          <cell r="AD897">
            <v>0</v>
          </cell>
          <cell r="AE897">
            <v>0</v>
          </cell>
          <cell r="AF897" t="str">
            <v>ACCESSOIRES</v>
          </cell>
          <cell r="AG897"/>
          <cell r="AI897">
            <v>19.39</v>
          </cell>
          <cell r="AL897" t="str">
            <v>ZF.WU003-9756</v>
          </cell>
          <cell r="AM897">
            <v>42</v>
          </cell>
          <cell r="AN897">
            <v>0.3</v>
          </cell>
          <cell r="AO897">
            <v>49</v>
          </cell>
          <cell r="AS897" t="str">
            <v>VIS DE SERRAGE M10POUR RAIL ALU SFS</v>
          </cell>
        </row>
        <row r="898">
          <cell r="N898" t="str">
            <v>0963 80  233</v>
          </cell>
          <cell r="O898" t="e">
            <v>#N/A</v>
          </cell>
          <cell r="P898">
            <v>4.09</v>
          </cell>
          <cell r="Q898">
            <v>1</v>
          </cell>
          <cell r="R898">
            <v>0.1</v>
          </cell>
          <cell r="S898">
            <v>4.09</v>
          </cell>
          <cell r="T898">
            <v>14</v>
          </cell>
          <cell r="U898">
            <v>0</v>
          </cell>
          <cell r="V898">
            <v>0</v>
          </cell>
          <cell r="W898" t="str">
            <v>SFL</v>
          </cell>
          <cell r="X898" t="e">
            <v>#REF!</v>
          </cell>
          <cell r="Y898">
            <v>9.8000000000000007</v>
          </cell>
          <cell r="Z898">
            <v>9.8000000000000007</v>
          </cell>
          <cell r="AA898">
            <v>0.3</v>
          </cell>
          <cell r="AB898">
            <v>0.3</v>
          </cell>
          <cell r="AC898">
            <v>0</v>
          </cell>
          <cell r="AD898">
            <v>0</v>
          </cell>
          <cell r="AE898">
            <v>0</v>
          </cell>
          <cell r="AF898" t="str">
            <v>ACCESSOIRES</v>
          </cell>
          <cell r="AG898"/>
          <cell r="AI898">
            <v>3.93</v>
          </cell>
          <cell r="AL898" t="str">
            <v>ZF.WU003-9754</v>
          </cell>
          <cell r="AM898">
            <v>8.4</v>
          </cell>
          <cell r="AN898">
            <v>0.3</v>
          </cell>
          <cell r="AO898">
            <v>9.8000000000000007</v>
          </cell>
          <cell r="AS898" t="str">
            <v>Vis de serrage M8 pour rail SFL</v>
          </cell>
        </row>
        <row r="899">
          <cell r="N899" t="str">
            <v>0963 71  001</v>
          </cell>
          <cell r="O899" t="e">
            <v>#N/A</v>
          </cell>
          <cell r="P899">
            <v>33.619999999999997</v>
          </cell>
          <cell r="Q899">
            <v>1</v>
          </cell>
          <cell r="R899">
            <v>0</v>
          </cell>
          <cell r="S899">
            <v>33.619999999999997</v>
          </cell>
          <cell r="T899">
            <v>149</v>
          </cell>
          <cell r="U899">
            <v>5</v>
          </cell>
          <cell r="V899">
            <v>7</v>
          </cell>
          <cell r="W899" t="str">
            <v>RUR1</v>
          </cell>
          <cell r="X899" t="e">
            <v>#REF!</v>
          </cell>
          <cell r="Y899">
            <v>104.3</v>
          </cell>
          <cell r="Z899">
            <v>104.3</v>
          </cell>
          <cell r="AA899">
            <v>0.3</v>
          </cell>
          <cell r="AB899">
            <v>0.3</v>
          </cell>
          <cell r="AC899">
            <v>0</v>
          </cell>
          <cell r="AD899">
            <v>793</v>
          </cell>
          <cell r="AE899">
            <v>0</v>
          </cell>
          <cell r="AF899" t="str">
            <v>MEUBLES</v>
          </cell>
          <cell r="AG899"/>
          <cell r="AI899">
            <v>32.33</v>
          </cell>
          <cell r="AL899" t="str">
            <v/>
          </cell>
          <cell r="AM899" t="str">
            <v/>
          </cell>
          <cell r="AN899">
            <v>0.3</v>
          </cell>
          <cell r="AO899">
            <v>104.3</v>
          </cell>
          <cell r="AS899" t="str">
            <v>Volet de remplacement pour UR1</v>
          </cell>
        </row>
        <row r="900">
          <cell r="N900" t="str">
            <v>0963 71  010</v>
          </cell>
          <cell r="O900" t="e">
            <v>#N/A</v>
          </cell>
          <cell r="P900">
            <v>33.450000000000003</v>
          </cell>
          <cell r="Q900">
            <v>1</v>
          </cell>
          <cell r="R900">
            <v>0</v>
          </cell>
          <cell r="S900">
            <v>33.450000000000003</v>
          </cell>
          <cell r="T900">
            <v>149</v>
          </cell>
          <cell r="U900">
            <v>5</v>
          </cell>
          <cell r="V900">
            <v>7</v>
          </cell>
          <cell r="W900" t="str">
            <v>RUR10</v>
          </cell>
          <cell r="X900" t="e">
            <v>#REF!</v>
          </cell>
          <cell r="Y900">
            <v>104.3</v>
          </cell>
          <cell r="Z900">
            <v>104.3</v>
          </cell>
          <cell r="AA900">
            <v>0.3</v>
          </cell>
          <cell r="AB900">
            <v>0.3</v>
          </cell>
          <cell r="AC900">
            <v>0</v>
          </cell>
          <cell r="AD900">
            <v>793</v>
          </cell>
          <cell r="AE900">
            <v>0</v>
          </cell>
          <cell r="AF900" t="str">
            <v>MEUBLES</v>
          </cell>
          <cell r="AG900"/>
          <cell r="AI900">
            <v>32.159999999999997</v>
          </cell>
          <cell r="AL900" t="str">
            <v/>
          </cell>
          <cell r="AM900" t="str">
            <v/>
          </cell>
          <cell r="AN900">
            <v>0.3</v>
          </cell>
          <cell r="AO900">
            <v>104.3</v>
          </cell>
          <cell r="AS900" t="str">
            <v>Volet de remplacement pour UR10</v>
          </cell>
        </row>
        <row r="901">
          <cell r="N901" t="str">
            <v>0963 71  011</v>
          </cell>
          <cell r="O901" t="e">
            <v>#N/A</v>
          </cell>
          <cell r="P901">
            <v>38.549999999999997</v>
          </cell>
          <cell r="Q901">
            <v>1</v>
          </cell>
          <cell r="R901">
            <v>0</v>
          </cell>
          <cell r="S901">
            <v>38.549999999999997</v>
          </cell>
          <cell r="T901">
            <v>179</v>
          </cell>
          <cell r="U901">
            <v>5</v>
          </cell>
          <cell r="V901">
            <v>7</v>
          </cell>
          <cell r="W901" t="str">
            <v>RUR11</v>
          </cell>
          <cell r="X901" t="e">
            <v>#REF!</v>
          </cell>
          <cell r="Y901">
            <v>125.3</v>
          </cell>
          <cell r="Z901">
            <v>125.3</v>
          </cell>
          <cell r="AA901">
            <v>0.3</v>
          </cell>
          <cell r="AB901">
            <v>0.3</v>
          </cell>
          <cell r="AC901">
            <v>0</v>
          </cell>
          <cell r="AD901">
            <v>1071</v>
          </cell>
          <cell r="AE901">
            <v>0</v>
          </cell>
          <cell r="AF901" t="str">
            <v>MEUBLES</v>
          </cell>
          <cell r="AG901"/>
          <cell r="AI901">
            <v>37.07</v>
          </cell>
          <cell r="AL901" t="str">
            <v/>
          </cell>
          <cell r="AM901" t="str">
            <v/>
          </cell>
          <cell r="AN901">
            <v>0.3</v>
          </cell>
          <cell r="AO901">
            <v>125.3</v>
          </cell>
          <cell r="AS901" t="str">
            <v>Volet de remplacement pour UR11</v>
          </cell>
        </row>
        <row r="902">
          <cell r="N902" t="str">
            <v>0963 71  012</v>
          </cell>
          <cell r="O902" t="e">
            <v>#N/A</v>
          </cell>
          <cell r="P902">
            <v>33.630000000000003</v>
          </cell>
          <cell r="Q902">
            <v>1</v>
          </cell>
          <cell r="R902">
            <v>0</v>
          </cell>
          <cell r="S902">
            <v>33.630000000000003</v>
          </cell>
          <cell r="T902">
            <v>149</v>
          </cell>
          <cell r="U902">
            <v>5</v>
          </cell>
          <cell r="V902">
            <v>7</v>
          </cell>
          <cell r="W902" t="str">
            <v>RUR12</v>
          </cell>
          <cell r="X902" t="e">
            <v>#REF!</v>
          </cell>
          <cell r="Y902">
            <v>104.3</v>
          </cell>
          <cell r="Z902">
            <v>104.3</v>
          </cell>
          <cell r="AA902">
            <v>0.3</v>
          </cell>
          <cell r="AB902">
            <v>0.3</v>
          </cell>
          <cell r="AC902">
            <v>0</v>
          </cell>
          <cell r="AD902">
            <v>802</v>
          </cell>
          <cell r="AE902">
            <v>0</v>
          </cell>
          <cell r="AF902" t="str">
            <v>MEUBLES</v>
          </cell>
          <cell r="AG902"/>
          <cell r="AI902">
            <v>32.340000000000003</v>
          </cell>
          <cell r="AL902" t="str">
            <v/>
          </cell>
          <cell r="AM902" t="str">
            <v/>
          </cell>
          <cell r="AN902">
            <v>0.3</v>
          </cell>
          <cell r="AO902">
            <v>104.3</v>
          </cell>
          <cell r="AS902" t="str">
            <v>Volet de remplacement pour UR12</v>
          </cell>
        </row>
        <row r="903">
          <cell r="N903" t="str">
            <v>0963 71  013</v>
          </cell>
          <cell r="O903" t="e">
            <v>#N/A</v>
          </cell>
          <cell r="P903">
            <v>30.58</v>
          </cell>
          <cell r="Q903">
            <v>1</v>
          </cell>
          <cell r="R903">
            <v>0</v>
          </cell>
          <cell r="S903">
            <v>30.58</v>
          </cell>
          <cell r="T903">
            <v>149</v>
          </cell>
          <cell r="U903">
            <v>5</v>
          </cell>
          <cell r="V903">
            <v>7</v>
          </cell>
          <cell r="W903" t="str">
            <v>RUR13</v>
          </cell>
          <cell r="X903" t="e">
            <v>#REF!</v>
          </cell>
          <cell r="Y903">
            <v>104.3</v>
          </cell>
          <cell r="Z903">
            <v>104.3</v>
          </cell>
          <cell r="AA903">
            <v>0.3</v>
          </cell>
          <cell r="AB903">
            <v>0.3</v>
          </cell>
          <cell r="AC903">
            <v>0</v>
          </cell>
          <cell r="AD903">
            <v>663</v>
          </cell>
          <cell r="AE903">
            <v>0</v>
          </cell>
          <cell r="AF903" t="str">
            <v>MEUBLES</v>
          </cell>
          <cell r="AG903"/>
          <cell r="AI903">
            <v>29.4</v>
          </cell>
          <cell r="AL903" t="str">
            <v/>
          </cell>
          <cell r="AM903" t="str">
            <v/>
          </cell>
          <cell r="AN903">
            <v>0.3</v>
          </cell>
          <cell r="AO903">
            <v>104.3</v>
          </cell>
          <cell r="AS903" t="str">
            <v>Volet de remplacement pour UR13</v>
          </cell>
        </row>
        <row r="904">
          <cell r="N904" t="str">
            <v>0963 71  002</v>
          </cell>
          <cell r="O904" t="e">
            <v>#N/A</v>
          </cell>
          <cell r="P904">
            <v>39.06</v>
          </cell>
          <cell r="Q904">
            <v>1</v>
          </cell>
          <cell r="R904">
            <v>0</v>
          </cell>
          <cell r="S904">
            <v>39.06</v>
          </cell>
          <cell r="T904">
            <v>189</v>
          </cell>
          <cell r="U904">
            <v>5</v>
          </cell>
          <cell r="V904">
            <v>7</v>
          </cell>
          <cell r="W904" t="str">
            <v>RUR2</v>
          </cell>
          <cell r="X904" t="e">
            <v>#REF!</v>
          </cell>
          <cell r="Y904">
            <v>132.30000000000001</v>
          </cell>
          <cell r="Z904">
            <v>132.30000000000001</v>
          </cell>
          <cell r="AA904">
            <v>0.3</v>
          </cell>
          <cell r="AB904">
            <v>0.3</v>
          </cell>
          <cell r="AC904">
            <v>0</v>
          </cell>
          <cell r="AD904">
            <v>1071</v>
          </cell>
          <cell r="AE904">
            <v>0</v>
          </cell>
          <cell r="AF904" t="str">
            <v>MEUBLES</v>
          </cell>
          <cell r="AG904"/>
          <cell r="AI904">
            <v>37.56</v>
          </cell>
          <cell r="AL904" t="str">
            <v/>
          </cell>
          <cell r="AM904" t="str">
            <v/>
          </cell>
          <cell r="AN904">
            <v>0.3</v>
          </cell>
          <cell r="AO904">
            <v>132.30000000000001</v>
          </cell>
          <cell r="AS904" t="str">
            <v>Volet de remplacement pour UR2</v>
          </cell>
        </row>
        <row r="905">
          <cell r="N905" t="str">
            <v>0963 71  003</v>
          </cell>
          <cell r="O905" t="e">
            <v>#N/A</v>
          </cell>
          <cell r="P905">
            <v>34.14</v>
          </cell>
          <cell r="Q905">
            <v>1</v>
          </cell>
          <cell r="R905">
            <v>0</v>
          </cell>
          <cell r="S905">
            <v>34.14</v>
          </cell>
          <cell r="T905">
            <v>149</v>
          </cell>
          <cell r="U905">
            <v>5</v>
          </cell>
          <cell r="V905">
            <v>7</v>
          </cell>
          <cell r="W905" t="str">
            <v>RUR3</v>
          </cell>
          <cell r="X905" t="e">
            <v>#REF!</v>
          </cell>
          <cell r="Y905">
            <v>104.3</v>
          </cell>
          <cell r="Z905">
            <v>104.3</v>
          </cell>
          <cell r="AA905">
            <v>0.3</v>
          </cell>
          <cell r="AB905">
            <v>0.3</v>
          </cell>
          <cell r="AC905">
            <v>0</v>
          </cell>
          <cell r="AD905">
            <v>802</v>
          </cell>
          <cell r="AE905">
            <v>0</v>
          </cell>
          <cell r="AF905" t="str">
            <v>MEUBLES</v>
          </cell>
          <cell r="AG905"/>
          <cell r="AI905">
            <v>32.83</v>
          </cell>
          <cell r="AL905" t="str">
            <v/>
          </cell>
          <cell r="AM905" t="str">
            <v/>
          </cell>
          <cell r="AN905">
            <v>0.3</v>
          </cell>
          <cell r="AO905">
            <v>104.3</v>
          </cell>
          <cell r="AS905" t="str">
            <v>Volet de remplacement pour UR3</v>
          </cell>
        </row>
        <row r="906">
          <cell r="N906" t="str">
            <v>0963 589 011</v>
          </cell>
          <cell r="O906" t="str">
            <v>MRRS31</v>
          </cell>
          <cell r="P906">
            <v>78.010000000000005</v>
          </cell>
          <cell r="Q906">
            <v>1</v>
          </cell>
          <cell r="R906">
            <v>2.2000000000000002</v>
          </cell>
          <cell r="S906">
            <v>78.010000000000005</v>
          </cell>
          <cell r="T906">
            <v>359</v>
          </cell>
          <cell r="U906">
            <v>5</v>
          </cell>
          <cell r="V906">
            <v>7</v>
          </cell>
          <cell r="W906" t="str">
            <v>MRRS31</v>
          </cell>
          <cell r="X906" t="e">
            <v>#REF!</v>
          </cell>
          <cell r="Y906">
            <v>251.3</v>
          </cell>
          <cell r="Z906">
            <v>251.3</v>
          </cell>
          <cell r="AA906">
            <v>0.3</v>
          </cell>
          <cell r="AB906">
            <v>0.3</v>
          </cell>
          <cell r="AC906">
            <v>0</v>
          </cell>
          <cell r="AD906">
            <v>1112</v>
          </cell>
          <cell r="AE906">
            <v>0</v>
          </cell>
          <cell r="AF906" t="str">
            <v>MEUBLES</v>
          </cell>
          <cell r="AG906"/>
          <cell r="AI906">
            <v>75.010000000000005</v>
          </cell>
          <cell r="AL906" t="str">
            <v/>
          </cell>
          <cell r="AM906" t="str">
            <v/>
          </cell>
          <cell r="AN906">
            <v>0.3</v>
          </cell>
          <cell r="AO906">
            <v>251.3</v>
          </cell>
          <cell r="AS906" t="str">
            <v>Volet MRS31</v>
          </cell>
        </row>
        <row r="907">
          <cell r="N907" t="str">
            <v>0963 589 012</v>
          </cell>
          <cell r="O907" t="str">
            <v>MRRS41</v>
          </cell>
          <cell r="P907">
            <v>79.209999999999994</v>
          </cell>
          <cell r="Q907">
            <v>1</v>
          </cell>
          <cell r="R907">
            <v>2.2999999999999998</v>
          </cell>
          <cell r="S907">
            <v>79.209999999999994</v>
          </cell>
          <cell r="T907">
            <v>359</v>
          </cell>
          <cell r="U907">
            <v>5</v>
          </cell>
          <cell r="V907">
            <v>7</v>
          </cell>
          <cell r="W907" t="str">
            <v>MRRS41</v>
          </cell>
          <cell r="X907" t="e">
            <v>#REF!</v>
          </cell>
          <cell r="Y907">
            <v>251.3</v>
          </cell>
          <cell r="Z907">
            <v>251.3</v>
          </cell>
          <cell r="AA907">
            <v>0.3</v>
          </cell>
          <cell r="AB907">
            <v>0.3</v>
          </cell>
          <cell r="AC907">
            <v>0</v>
          </cell>
          <cell r="AD907">
            <v>1112</v>
          </cell>
          <cell r="AE907">
            <v>0</v>
          </cell>
          <cell r="AF907" t="str">
            <v>MEUBLES</v>
          </cell>
          <cell r="AG907"/>
          <cell r="AI907">
            <v>76.16</v>
          </cell>
          <cell r="AL907" t="str">
            <v/>
          </cell>
          <cell r="AM907" t="str">
            <v/>
          </cell>
          <cell r="AN907">
            <v>0.3</v>
          </cell>
          <cell r="AO907">
            <v>251.3</v>
          </cell>
          <cell r="AS907" t="str">
            <v>Volet MRS41</v>
          </cell>
        </row>
        <row r="908">
          <cell r="N908" t="str">
            <v>0963 41  001</v>
          </cell>
          <cell r="O908" t="e">
            <v>#N/A</v>
          </cell>
          <cell r="P908">
            <v>26.09</v>
          </cell>
          <cell r="Q908">
            <v>1</v>
          </cell>
          <cell r="R908">
            <v>1.18</v>
          </cell>
          <cell r="S908">
            <v>26.09</v>
          </cell>
          <cell r="T908">
            <v>119</v>
          </cell>
          <cell r="U908">
            <v>15</v>
          </cell>
          <cell r="V908">
            <v>20</v>
          </cell>
          <cell r="W908" t="str">
            <v>ASL380</v>
          </cell>
          <cell r="X908" t="e">
            <v>#REF!</v>
          </cell>
          <cell r="Y908">
            <v>83.3</v>
          </cell>
          <cell r="Z908">
            <v>83.3</v>
          </cell>
          <cell r="AA908">
            <v>0.3</v>
          </cell>
          <cell r="AB908">
            <v>0.3</v>
          </cell>
          <cell r="AC908">
            <v>0</v>
          </cell>
          <cell r="AD908">
            <v>380</v>
          </cell>
          <cell r="AE908">
            <v>0</v>
          </cell>
          <cell r="AF908" t="str">
            <v>MEUBLES</v>
          </cell>
          <cell r="AG908"/>
          <cell r="AI908">
            <v>25.09</v>
          </cell>
          <cell r="AL908">
            <v>0</v>
          </cell>
          <cell r="AM908">
            <v>72.8</v>
          </cell>
          <cell r="AN908">
            <v>0.3</v>
          </cell>
          <cell r="AO908">
            <v>83.3</v>
          </cell>
          <cell r="AS908" t="str">
            <v>COULISSES CHARGE LÉGÈRE 380MM</v>
          </cell>
        </row>
        <row r="909">
          <cell r="N909" t="str">
            <v>0963 41  003</v>
          </cell>
          <cell r="O909" t="e">
            <v>#N/A</v>
          </cell>
          <cell r="P909">
            <v>33.6</v>
          </cell>
          <cell r="Q909">
            <v>1</v>
          </cell>
          <cell r="R909">
            <v>1.9</v>
          </cell>
          <cell r="S909">
            <v>33.6</v>
          </cell>
          <cell r="T909">
            <v>169</v>
          </cell>
          <cell r="U909">
            <v>15</v>
          </cell>
          <cell r="V909">
            <v>20</v>
          </cell>
          <cell r="W909" t="str">
            <v>ASS380</v>
          </cell>
          <cell r="X909" t="e">
            <v>#REF!</v>
          </cell>
          <cell r="Y909">
            <v>118.3</v>
          </cell>
          <cell r="Z909">
            <v>118.3</v>
          </cell>
          <cell r="AA909">
            <v>0.3</v>
          </cell>
          <cell r="AB909">
            <v>0.3</v>
          </cell>
          <cell r="AC909">
            <v>0</v>
          </cell>
          <cell r="AD909">
            <v>380</v>
          </cell>
          <cell r="AE909">
            <v>0</v>
          </cell>
          <cell r="AF909" t="str">
            <v>MEUBLES</v>
          </cell>
          <cell r="AG909"/>
          <cell r="AI909">
            <v>32.31</v>
          </cell>
          <cell r="AL909">
            <v>0</v>
          </cell>
          <cell r="AM909">
            <v>109.9</v>
          </cell>
          <cell r="AN909">
            <v>0.3</v>
          </cell>
          <cell r="AO909">
            <v>118.3</v>
          </cell>
          <cell r="AS909" t="str">
            <v>COULISSES CHARGE LOURDE 380MM</v>
          </cell>
        </row>
        <row r="910">
          <cell r="N910" t="str">
            <v>0963 80  730</v>
          </cell>
          <cell r="O910" t="e">
            <v>#N/A</v>
          </cell>
          <cell r="P910">
            <v>25.29</v>
          </cell>
          <cell r="Q910" t="e">
            <v>#N/A</v>
          </cell>
          <cell r="R910">
            <v>0.8</v>
          </cell>
          <cell r="S910">
            <v>25.29</v>
          </cell>
          <cell r="T910">
            <v>69</v>
          </cell>
          <cell r="U910">
            <v>22</v>
          </cell>
          <cell r="V910">
            <v>30</v>
          </cell>
          <cell r="W910" t="str">
            <v>BDE150</v>
          </cell>
          <cell r="X910" t="e">
            <v>#REF!</v>
          </cell>
          <cell r="Y910">
            <v>48.3</v>
          </cell>
          <cell r="Z910">
            <v>48.3</v>
          </cell>
          <cell r="AA910">
            <v>0.3</v>
          </cell>
          <cell r="AB910">
            <v>0.3</v>
          </cell>
          <cell r="AC910">
            <v>330</v>
          </cell>
          <cell r="AD910">
            <v>470</v>
          </cell>
          <cell r="AE910">
            <v>0</v>
          </cell>
          <cell r="AF910" t="str">
            <v>ACCESSOIRES</v>
          </cell>
          <cell r="AG910"/>
          <cell r="AI910">
            <v>24.32</v>
          </cell>
          <cell r="AL910">
            <v>0</v>
          </cell>
          <cell r="AM910">
            <v>75.599999999999994</v>
          </cell>
          <cell r="AN910">
            <v>0.3</v>
          </cell>
          <cell r="AO910">
            <v>48.3</v>
          </cell>
          <cell r="AS910" t="str">
            <v>TOLE PERFOREE BDE150</v>
          </cell>
        </row>
        <row r="911">
          <cell r="N911" t="str">
            <v>0963 45  520</v>
          </cell>
          <cell r="O911" t="e">
            <v>#N/A</v>
          </cell>
          <cell r="P911">
            <v>169.94</v>
          </cell>
          <cell r="Q911">
            <v>1</v>
          </cell>
          <cell r="R911">
            <v>14.6</v>
          </cell>
          <cell r="S911">
            <v>169.94</v>
          </cell>
          <cell r="T911">
            <v>639</v>
          </cell>
          <cell r="U911">
            <v>60</v>
          </cell>
          <cell r="V911">
            <v>80</v>
          </cell>
          <cell r="W911" t="str">
            <v>BOAZ</v>
          </cell>
          <cell r="X911" t="e">
            <v>#REF!</v>
          </cell>
          <cell r="Y911">
            <v>447.3</v>
          </cell>
          <cell r="Z911">
            <v>447.3</v>
          </cell>
          <cell r="AA911">
            <v>0.3</v>
          </cell>
          <cell r="AB911">
            <v>0.3</v>
          </cell>
          <cell r="AC911">
            <v>0</v>
          </cell>
          <cell r="AD911">
            <v>1000</v>
          </cell>
          <cell r="AE911">
            <v>250</v>
          </cell>
          <cell r="AF911" t="str">
            <v>MEUBLES</v>
          </cell>
          <cell r="AG911"/>
          <cell r="AI911">
            <v>163.4</v>
          </cell>
          <cell r="AL911" t="str">
            <v>ZF.WU003-9582</v>
          </cell>
          <cell r="AM911">
            <v>371.7</v>
          </cell>
          <cell r="AN911">
            <v>0.3</v>
          </cell>
          <cell r="AO911">
            <v>447.3</v>
          </cell>
          <cell r="AS911" t="str">
            <v>SUPPORT SOL POUR  ETAU BOAZ</v>
          </cell>
        </row>
        <row r="912">
          <cell r="N912" t="str">
            <v>0963 50  013</v>
          </cell>
          <cell r="O912" t="e">
            <v>#N/A</v>
          </cell>
          <cell r="P912">
            <v>26.66</v>
          </cell>
          <cell r="Q912">
            <v>1</v>
          </cell>
          <cell r="R912">
            <v>1</v>
          </cell>
          <cell r="S912">
            <v>26.66</v>
          </cell>
          <cell r="T912">
            <v>99</v>
          </cell>
          <cell r="U912">
            <v>7.5</v>
          </cell>
          <cell r="V912">
            <v>10</v>
          </cell>
          <cell r="W912" t="str">
            <v>DT120</v>
          </cell>
          <cell r="X912" t="e">
            <v>#REF!</v>
          </cell>
          <cell r="Y912">
            <v>69.3</v>
          </cell>
          <cell r="Z912">
            <v>69.3</v>
          </cell>
          <cell r="AA912">
            <v>0.3</v>
          </cell>
          <cell r="AB912">
            <v>0.3</v>
          </cell>
          <cell r="AC912">
            <v>150</v>
          </cell>
          <cell r="AD912">
            <v>150</v>
          </cell>
          <cell r="AE912">
            <v>20</v>
          </cell>
          <cell r="AF912" t="str">
            <v>MEUBLES</v>
          </cell>
          <cell r="AG912"/>
          <cell r="AI912">
            <v>25.63</v>
          </cell>
          <cell r="AL912" t="str">
            <v>ZF.WU003-9585</v>
          </cell>
          <cell r="AM912">
            <v>61.6</v>
          </cell>
          <cell r="AN912">
            <v>0.3</v>
          </cell>
          <cell r="AO912">
            <v>69.3</v>
          </cell>
          <cell r="AS912" t="str">
            <v>BASE PIVOTANTE POUR ETAU DT120</v>
          </cell>
        </row>
        <row r="913">
          <cell r="N913" t="str">
            <v>0963 50  016</v>
          </cell>
          <cell r="O913" t="e">
            <v>#N/A</v>
          </cell>
          <cell r="P913">
            <v>26.66</v>
          </cell>
          <cell r="Q913">
            <v>1</v>
          </cell>
          <cell r="R913">
            <v>1</v>
          </cell>
          <cell r="S913">
            <v>26.66</v>
          </cell>
          <cell r="T913">
            <v>109</v>
          </cell>
          <cell r="U913">
            <v>7.5</v>
          </cell>
          <cell r="V913">
            <v>10</v>
          </cell>
          <cell r="W913" t="str">
            <v>DT122</v>
          </cell>
          <cell r="X913" t="e">
            <v>#REF!</v>
          </cell>
          <cell r="Y913">
            <v>76.3</v>
          </cell>
          <cell r="Z913">
            <v>76.3</v>
          </cell>
          <cell r="AA913">
            <v>0.3</v>
          </cell>
          <cell r="AB913">
            <v>0.3</v>
          </cell>
          <cell r="AC913">
            <v>150</v>
          </cell>
          <cell r="AD913">
            <v>150</v>
          </cell>
          <cell r="AE913">
            <v>20</v>
          </cell>
          <cell r="AF913" t="str">
            <v>MEUBLES</v>
          </cell>
          <cell r="AG913"/>
          <cell r="AI913">
            <v>25.63</v>
          </cell>
          <cell r="AL913" t="str">
            <v>ZF.WU003-9586</v>
          </cell>
          <cell r="AM913">
            <v>64.260000000000005</v>
          </cell>
          <cell r="AN913">
            <v>0.3</v>
          </cell>
          <cell r="AO913">
            <v>76.3</v>
          </cell>
          <cell r="AS913" t="str">
            <v>BASE PIVOTANTE POUR ETAU</v>
          </cell>
        </row>
        <row r="914">
          <cell r="N914" t="str">
            <v>0963 50  003</v>
          </cell>
          <cell r="O914" t="e">
            <v>#N/A</v>
          </cell>
          <cell r="P914">
            <v>92.6</v>
          </cell>
          <cell r="Q914">
            <v>1</v>
          </cell>
          <cell r="R914">
            <v>9</v>
          </cell>
          <cell r="S914">
            <v>92.6</v>
          </cell>
          <cell r="T914">
            <v>209</v>
          </cell>
          <cell r="U914">
            <v>6</v>
          </cell>
          <cell r="V914">
            <v>8</v>
          </cell>
          <cell r="W914" t="str">
            <v>PS120</v>
          </cell>
          <cell r="X914" t="e">
            <v>#REF!</v>
          </cell>
          <cell r="Y914">
            <v>146.30000000000001</v>
          </cell>
          <cell r="Z914">
            <v>146.30000000000001</v>
          </cell>
          <cell r="AA914">
            <v>0.3</v>
          </cell>
          <cell r="AB914">
            <v>0.3</v>
          </cell>
          <cell r="AC914">
            <v>120</v>
          </cell>
          <cell r="AD914">
            <v>330</v>
          </cell>
          <cell r="AE914">
            <v>140</v>
          </cell>
          <cell r="AF914" t="str">
            <v>MEUBLES</v>
          </cell>
          <cell r="AG914"/>
          <cell r="AI914">
            <v>89.04</v>
          </cell>
          <cell r="AL914">
            <v>0</v>
          </cell>
          <cell r="AM914">
            <v>140.69999999999999</v>
          </cell>
          <cell r="AN914">
            <v>0.3</v>
          </cell>
          <cell r="AO914">
            <v>146.30000000000001</v>
          </cell>
          <cell r="AS914" t="str">
            <v>ETAU 120 MM</v>
          </cell>
        </row>
        <row r="915">
          <cell r="N915" t="str">
            <v>0963 50  005</v>
          </cell>
          <cell r="O915" t="e">
            <v>#N/A</v>
          </cell>
          <cell r="P915">
            <v>92.6</v>
          </cell>
          <cell r="Q915">
            <v>1</v>
          </cell>
          <cell r="R915">
            <v>9</v>
          </cell>
          <cell r="S915">
            <v>92.6</v>
          </cell>
          <cell r="T915">
            <v>329</v>
          </cell>
          <cell r="U915">
            <v>6</v>
          </cell>
          <cell r="V915">
            <v>8</v>
          </cell>
          <cell r="W915" t="str">
            <v>PS122</v>
          </cell>
          <cell r="X915" t="e">
            <v>#REF!</v>
          </cell>
          <cell r="Y915">
            <v>230.3</v>
          </cell>
          <cell r="Z915">
            <v>230.3</v>
          </cell>
          <cell r="AA915">
            <v>0.3</v>
          </cell>
          <cell r="AB915">
            <v>0.3</v>
          </cell>
          <cell r="AC915">
            <v>120</v>
          </cell>
          <cell r="AD915">
            <v>330</v>
          </cell>
          <cell r="AE915">
            <v>140</v>
          </cell>
          <cell r="AF915" t="str">
            <v>MEUBLES</v>
          </cell>
          <cell r="AG915"/>
          <cell r="AI915">
            <v>89.04</v>
          </cell>
          <cell r="AL915">
            <v>0</v>
          </cell>
          <cell r="AM915">
            <v>219.8</v>
          </cell>
          <cell r="AN915">
            <v>0.3</v>
          </cell>
          <cell r="AO915">
            <v>230.3</v>
          </cell>
          <cell r="AS915" t="str">
            <v>ETAU 120 MM BLEU</v>
          </cell>
        </row>
        <row r="916">
          <cell r="N916" t="str">
            <v>0963 50  030</v>
          </cell>
          <cell r="O916" t="e">
            <v>#N/A</v>
          </cell>
          <cell r="P916">
            <v>43.99</v>
          </cell>
          <cell r="Q916">
            <v>1</v>
          </cell>
          <cell r="R916">
            <v>3.2</v>
          </cell>
          <cell r="S916">
            <v>43.99</v>
          </cell>
          <cell r="T916">
            <v>169</v>
          </cell>
          <cell r="U916">
            <v>5</v>
          </cell>
          <cell r="V916">
            <v>7</v>
          </cell>
          <cell r="W916" t="str">
            <v>STF1</v>
          </cell>
          <cell r="X916" t="e">
            <v>#REF!</v>
          </cell>
          <cell r="Y916">
            <v>118.3</v>
          </cell>
          <cell r="Z916">
            <v>118.3</v>
          </cell>
          <cell r="AA916">
            <v>0.3</v>
          </cell>
          <cell r="AB916">
            <v>0.3</v>
          </cell>
          <cell r="AC916">
            <v>55</v>
          </cell>
          <cell r="AD916">
            <v>70</v>
          </cell>
          <cell r="AE916">
            <v>880</v>
          </cell>
          <cell r="AF916" t="str">
            <v>MEUBLES</v>
          </cell>
          <cell r="AG916"/>
          <cell r="AI916">
            <v>42.3</v>
          </cell>
          <cell r="AL916" t="str">
            <v>ZF.WU003-9588</v>
          </cell>
          <cell r="AM916">
            <v>97.65</v>
          </cell>
          <cell r="AN916">
            <v>0.3</v>
          </cell>
          <cell r="AO916">
            <v>118.3</v>
          </cell>
          <cell r="AS916" t="str">
            <v>PIED REGLABLE POUR ETABLI STF1</v>
          </cell>
        </row>
        <row r="917">
          <cell r="N917" t="str">
            <v>0963 41  002</v>
          </cell>
          <cell r="O917" t="e">
            <v>#N/A</v>
          </cell>
          <cell r="P917">
            <v>28.55</v>
          </cell>
          <cell r="Q917">
            <v>1</v>
          </cell>
          <cell r="R917">
            <v>1.5</v>
          </cell>
          <cell r="S917">
            <v>28.55</v>
          </cell>
          <cell r="T917">
            <v>129</v>
          </cell>
          <cell r="U917">
            <v>15</v>
          </cell>
          <cell r="V917">
            <v>20</v>
          </cell>
          <cell r="W917" t="str">
            <v>ASL450</v>
          </cell>
          <cell r="X917" t="e">
            <v>#REF!</v>
          </cell>
          <cell r="Y917">
            <v>90.3</v>
          </cell>
          <cell r="Z917">
            <v>90.3</v>
          </cell>
          <cell r="AA917">
            <v>0.3</v>
          </cell>
          <cell r="AB917">
            <v>0.3</v>
          </cell>
          <cell r="AC917">
            <v>452</v>
          </cell>
          <cell r="AD917">
            <v>0</v>
          </cell>
          <cell r="AE917">
            <v>0</v>
          </cell>
          <cell r="AF917" t="str">
            <v>MEUBLES</v>
          </cell>
          <cell r="AG917"/>
          <cell r="AI917">
            <v>27.45</v>
          </cell>
          <cell r="AL917">
            <v>0</v>
          </cell>
          <cell r="AM917">
            <v>82.6</v>
          </cell>
          <cell r="AN917">
            <v>0.3</v>
          </cell>
          <cell r="AO917">
            <v>90.3</v>
          </cell>
          <cell r="AS917" t="str">
            <v>COULISSES CHARGE LÉGÈRE 450MM</v>
          </cell>
        </row>
        <row r="918">
          <cell r="N918" t="str">
            <v>0963 41  004</v>
          </cell>
          <cell r="O918" t="e">
            <v>#N/A</v>
          </cell>
          <cell r="P918">
            <v>36.92</v>
          </cell>
          <cell r="Q918">
            <v>1</v>
          </cell>
          <cell r="R918">
            <v>2.2999999999999998</v>
          </cell>
          <cell r="S918">
            <v>36.92</v>
          </cell>
          <cell r="T918">
            <v>169</v>
          </cell>
          <cell r="U918">
            <v>15</v>
          </cell>
          <cell r="V918">
            <v>20</v>
          </cell>
          <cell r="W918" t="str">
            <v>ASS450</v>
          </cell>
          <cell r="X918" t="e">
            <v>#REF!</v>
          </cell>
          <cell r="Y918">
            <v>118.3</v>
          </cell>
          <cell r="Z918">
            <v>118.3</v>
          </cell>
          <cell r="AA918">
            <v>0.3</v>
          </cell>
          <cell r="AB918">
            <v>0.3</v>
          </cell>
          <cell r="AC918">
            <v>452</v>
          </cell>
          <cell r="AD918">
            <v>0</v>
          </cell>
          <cell r="AE918">
            <v>0</v>
          </cell>
          <cell r="AF918" t="str">
            <v>MEUBLES</v>
          </cell>
          <cell r="AG918"/>
          <cell r="AI918">
            <v>35.5</v>
          </cell>
          <cell r="AL918">
            <v>0</v>
          </cell>
          <cell r="AM918">
            <v>106.4</v>
          </cell>
          <cell r="AN918">
            <v>0.3</v>
          </cell>
          <cell r="AO918">
            <v>118.3</v>
          </cell>
          <cell r="AS918" t="str">
            <v>COULISSES CHARGE LOURDE 450MM</v>
          </cell>
        </row>
        <row r="919">
          <cell r="N919" t="str">
            <v>0963 41  011</v>
          </cell>
          <cell r="O919" t="e">
            <v>#N/A</v>
          </cell>
          <cell r="P919">
            <v>5.94</v>
          </cell>
          <cell r="Q919">
            <v>1</v>
          </cell>
          <cell r="R919">
            <v>0.3</v>
          </cell>
          <cell r="S919">
            <v>5.94</v>
          </cell>
          <cell r="T919">
            <v>39</v>
          </cell>
          <cell r="U919">
            <v>0</v>
          </cell>
          <cell r="V919">
            <v>0</v>
          </cell>
          <cell r="W919" t="str">
            <v>GL001</v>
          </cell>
          <cell r="X919" t="e">
            <v>#REF!</v>
          </cell>
          <cell r="Y919">
            <v>27.3</v>
          </cell>
          <cell r="Z919">
            <v>27.3</v>
          </cell>
          <cell r="AA919">
            <v>0.3</v>
          </cell>
          <cell r="AB919">
            <v>0.3</v>
          </cell>
          <cell r="AC919">
            <v>0</v>
          </cell>
          <cell r="AD919">
            <v>0</v>
          </cell>
          <cell r="AE919">
            <v>0</v>
          </cell>
          <cell r="AF919" t="str">
            <v>MEUBLES</v>
          </cell>
          <cell r="AG919"/>
          <cell r="AI919">
            <v>5.71</v>
          </cell>
          <cell r="AL919">
            <v>0</v>
          </cell>
          <cell r="AM919">
            <v>20.3</v>
          </cell>
          <cell r="AN919">
            <v>0.3</v>
          </cell>
          <cell r="AO919">
            <v>27.3</v>
          </cell>
          <cell r="AS919" t="str">
            <v>POIGNEE DE RECHANGE GL001</v>
          </cell>
        </row>
        <row r="920">
          <cell r="N920" t="str">
            <v>0963 41  012</v>
          </cell>
          <cell r="O920" t="e">
            <v>#N/A</v>
          </cell>
          <cell r="P920">
            <v>6.24</v>
          </cell>
          <cell r="Q920">
            <v>1</v>
          </cell>
          <cell r="R920">
            <v>0.5</v>
          </cell>
          <cell r="S920">
            <v>6.24</v>
          </cell>
          <cell r="T920">
            <v>39</v>
          </cell>
          <cell r="U920">
            <v>0</v>
          </cell>
          <cell r="V920">
            <v>0</v>
          </cell>
          <cell r="W920" t="str">
            <v>GL002</v>
          </cell>
          <cell r="X920" t="e">
            <v>#REF!</v>
          </cell>
          <cell r="Y920">
            <v>27.3</v>
          </cell>
          <cell r="Z920">
            <v>27.3</v>
          </cell>
          <cell r="AA920">
            <v>0.3</v>
          </cell>
          <cell r="AB920">
            <v>0.3</v>
          </cell>
          <cell r="AC920">
            <v>0</v>
          </cell>
          <cell r="AD920">
            <v>0</v>
          </cell>
          <cell r="AE920">
            <v>0</v>
          </cell>
          <cell r="AF920" t="str">
            <v>MEUBLES</v>
          </cell>
          <cell r="AG920"/>
          <cell r="AI920">
            <v>6</v>
          </cell>
          <cell r="AL920">
            <v>0</v>
          </cell>
          <cell r="AM920">
            <v>21</v>
          </cell>
          <cell r="AN920">
            <v>0.3</v>
          </cell>
          <cell r="AO920">
            <v>27.3</v>
          </cell>
          <cell r="AS920" t="str">
            <v>POIGNEE ALUMINIUM GL002</v>
          </cell>
        </row>
        <row r="921">
          <cell r="N921" t="str">
            <v>0963 41  013</v>
          </cell>
          <cell r="O921" t="e">
            <v>#N/A</v>
          </cell>
          <cell r="P921">
            <v>9.57</v>
          </cell>
          <cell r="Q921">
            <v>1</v>
          </cell>
          <cell r="R921">
            <v>0.7</v>
          </cell>
          <cell r="S921">
            <v>9.57</v>
          </cell>
          <cell r="T921">
            <v>49</v>
          </cell>
          <cell r="U921">
            <v>0</v>
          </cell>
          <cell r="V921">
            <v>0</v>
          </cell>
          <cell r="W921" t="str">
            <v>GL003</v>
          </cell>
          <cell r="X921" t="e">
            <v>#REF!</v>
          </cell>
          <cell r="Y921">
            <v>34.299999999999997</v>
          </cell>
          <cell r="Z921">
            <v>34.299999999999997</v>
          </cell>
          <cell r="AA921">
            <v>0.3</v>
          </cell>
          <cell r="AB921">
            <v>0.3</v>
          </cell>
          <cell r="AC921">
            <v>0</v>
          </cell>
          <cell r="AD921">
            <v>0</v>
          </cell>
          <cell r="AE921">
            <v>0</v>
          </cell>
          <cell r="AF921" t="str">
            <v>MEUBLES</v>
          </cell>
          <cell r="AG921"/>
          <cell r="AI921">
            <v>9.1999999999999993</v>
          </cell>
          <cell r="AL921">
            <v>0</v>
          </cell>
          <cell r="AM921">
            <v>28</v>
          </cell>
          <cell r="AN921">
            <v>0.3</v>
          </cell>
          <cell r="AO921">
            <v>34.299999999999997</v>
          </cell>
          <cell r="AS921" t="str">
            <v>POIGNEE ALUMINIUM GL003</v>
          </cell>
        </row>
        <row r="922">
          <cell r="N922" t="str">
            <v>0963 41  041</v>
          </cell>
          <cell r="O922" t="e">
            <v>#N/A</v>
          </cell>
          <cell r="P922">
            <v>17.32</v>
          </cell>
          <cell r="Q922">
            <v>1</v>
          </cell>
          <cell r="R922">
            <v>0</v>
          </cell>
          <cell r="S922">
            <v>17.32</v>
          </cell>
          <cell r="T922">
            <v>89</v>
          </cell>
          <cell r="U922">
            <v>13</v>
          </cell>
          <cell r="V922">
            <v>18</v>
          </cell>
          <cell r="W922" t="str">
            <v>SSK41</v>
          </cell>
          <cell r="X922" t="e">
            <v>#REF!</v>
          </cell>
          <cell r="Y922">
            <v>62.3</v>
          </cell>
          <cell r="Z922">
            <v>62.3</v>
          </cell>
          <cell r="AA922">
            <v>0.3</v>
          </cell>
          <cell r="AB922">
            <v>0.3</v>
          </cell>
          <cell r="AC922">
            <v>0</v>
          </cell>
          <cell r="AD922">
            <v>0</v>
          </cell>
          <cell r="AE922">
            <v>0</v>
          </cell>
          <cell r="AF922" t="str">
            <v>MEUBLES</v>
          </cell>
          <cell r="AG922"/>
          <cell r="AI922">
            <v>16.649999999999999</v>
          </cell>
          <cell r="AL922">
            <v>0</v>
          </cell>
          <cell r="AM922">
            <v>54.6</v>
          </cell>
          <cell r="AN922">
            <v>0.3</v>
          </cell>
          <cell r="AO922">
            <v>62.3</v>
          </cell>
          <cell r="AS922" t="str">
            <v>SYSTÈME DE FERMETURE SSK41</v>
          </cell>
        </row>
        <row r="923">
          <cell r="N923" t="str">
            <v>0963 41  057</v>
          </cell>
          <cell r="O923" t="e">
            <v>#N/A</v>
          </cell>
          <cell r="P923">
            <v>3.76</v>
          </cell>
          <cell r="Q923">
            <v>1</v>
          </cell>
          <cell r="R923">
            <v>0.1</v>
          </cell>
          <cell r="S923">
            <v>3.76</v>
          </cell>
          <cell r="T923">
            <v>19</v>
          </cell>
          <cell r="U923">
            <v>0</v>
          </cell>
          <cell r="V923">
            <v>0</v>
          </cell>
          <cell r="W923" t="str">
            <v>TS418</v>
          </cell>
          <cell r="X923" t="e">
            <v>#REF!</v>
          </cell>
          <cell r="Y923">
            <v>13.3</v>
          </cell>
          <cell r="Z923">
            <v>13.3</v>
          </cell>
          <cell r="AA923">
            <v>0.3</v>
          </cell>
          <cell r="AB923">
            <v>0.3</v>
          </cell>
          <cell r="AC923">
            <v>0</v>
          </cell>
          <cell r="AD923">
            <v>405</v>
          </cell>
          <cell r="AE923">
            <v>170</v>
          </cell>
          <cell r="AF923" t="str">
            <v>MEUBLES</v>
          </cell>
          <cell r="AG923"/>
          <cell r="AI923">
            <v>3.62</v>
          </cell>
          <cell r="AL923">
            <v>0</v>
          </cell>
          <cell r="AM923">
            <v>12.6</v>
          </cell>
          <cell r="AN923">
            <v>0.3</v>
          </cell>
          <cell r="AO923">
            <v>13.3</v>
          </cell>
          <cell r="AS923" t="str">
            <v>SEPARATION POUR TIROIR 180/450</v>
          </cell>
        </row>
        <row r="924">
          <cell r="N924" t="str">
            <v>0963 41  071</v>
          </cell>
          <cell r="O924" t="e">
            <v>#N/A</v>
          </cell>
          <cell r="P924">
            <v>7.18</v>
          </cell>
          <cell r="Q924">
            <v>1</v>
          </cell>
          <cell r="R924">
            <v>0.2</v>
          </cell>
          <cell r="S924">
            <v>7.18</v>
          </cell>
          <cell r="T924">
            <v>29</v>
          </cell>
          <cell r="U924">
            <v>0</v>
          </cell>
          <cell r="V924">
            <v>0</v>
          </cell>
          <cell r="W924" t="str">
            <v>TS505</v>
          </cell>
          <cell r="X924" t="e">
            <v>#REF!</v>
          </cell>
          <cell r="Y924">
            <v>20.3</v>
          </cell>
          <cell r="Z924">
            <v>20.3</v>
          </cell>
          <cell r="AA924">
            <v>0.3</v>
          </cell>
          <cell r="AB924">
            <v>0.3</v>
          </cell>
          <cell r="AC924">
            <v>1</v>
          </cell>
          <cell r="AD924">
            <v>487</v>
          </cell>
          <cell r="AE924">
            <v>190</v>
          </cell>
          <cell r="AF924" t="str">
            <v>MEUBLES</v>
          </cell>
          <cell r="AG924"/>
          <cell r="AI924">
            <v>6.9</v>
          </cell>
          <cell r="AL924">
            <v>0</v>
          </cell>
          <cell r="AM924">
            <v>18.899999999999999</v>
          </cell>
          <cell r="AN924">
            <v>0.3</v>
          </cell>
          <cell r="AO924">
            <v>20.3</v>
          </cell>
          <cell r="AS924" t="str">
            <v>SEPARATION POUR TIROIR ALU TS505</v>
          </cell>
        </row>
        <row r="925">
          <cell r="N925" t="str">
            <v>0963 41  070</v>
          </cell>
          <cell r="O925" t="e">
            <v>#N/A</v>
          </cell>
          <cell r="P925">
            <v>5.84</v>
          </cell>
          <cell r="Q925">
            <v>1</v>
          </cell>
          <cell r="R925">
            <v>0.4</v>
          </cell>
          <cell r="S925">
            <v>5.84</v>
          </cell>
          <cell r="T925">
            <v>29</v>
          </cell>
          <cell r="U925">
            <v>0</v>
          </cell>
          <cell r="V925">
            <v>0</v>
          </cell>
          <cell r="W925" t="str">
            <v>TS405</v>
          </cell>
          <cell r="X925" t="e">
            <v>#REF!</v>
          </cell>
          <cell r="Y925">
            <v>20.3</v>
          </cell>
          <cell r="Z925">
            <v>20.3</v>
          </cell>
          <cell r="AA925">
            <v>0.3</v>
          </cell>
          <cell r="AB925">
            <v>0.3</v>
          </cell>
          <cell r="AC925">
            <v>1</v>
          </cell>
          <cell r="AD925">
            <v>387</v>
          </cell>
          <cell r="AE925">
            <v>190</v>
          </cell>
          <cell r="AF925" t="str">
            <v>MEUBLES</v>
          </cell>
          <cell r="AG925"/>
          <cell r="AI925">
            <v>5.62</v>
          </cell>
          <cell r="AL925">
            <v>0</v>
          </cell>
          <cell r="AM925">
            <v>16.100000000000001</v>
          </cell>
          <cell r="AN925">
            <v>0.3</v>
          </cell>
          <cell r="AO925">
            <v>20.3</v>
          </cell>
          <cell r="AS925" t="str">
            <v>SEPARATION POUR TIROIR ALU TS405</v>
          </cell>
        </row>
        <row r="926">
          <cell r="N926" t="str">
            <v>0963 44  002</v>
          </cell>
          <cell r="O926" t="e">
            <v>#N/A</v>
          </cell>
          <cell r="P926">
            <v>24.97</v>
          </cell>
          <cell r="Q926">
            <v>1</v>
          </cell>
          <cell r="R926">
            <v>0.5</v>
          </cell>
          <cell r="S926">
            <v>24.97</v>
          </cell>
          <cell r="T926">
            <v>89</v>
          </cell>
          <cell r="U926">
            <v>4</v>
          </cell>
          <cell r="V926">
            <v>6</v>
          </cell>
          <cell r="W926" t="str">
            <v>OT02</v>
          </cell>
          <cell r="X926" t="e">
            <v>#REF!</v>
          </cell>
          <cell r="Y926">
            <v>62.3</v>
          </cell>
          <cell r="Z926">
            <v>62.3</v>
          </cell>
          <cell r="AA926">
            <v>0.3</v>
          </cell>
          <cell r="AB926">
            <v>0.3</v>
          </cell>
          <cell r="AC926">
            <v>300</v>
          </cell>
          <cell r="AD926">
            <v>321</v>
          </cell>
          <cell r="AE926">
            <v>85</v>
          </cell>
          <cell r="AF926" t="str">
            <v>MEUBLES</v>
          </cell>
          <cell r="AG926"/>
          <cell r="AI926">
            <v>24.01</v>
          </cell>
          <cell r="AL926" t="str">
            <v>ZF.WU003-9581</v>
          </cell>
          <cell r="AM926">
            <v>50.4</v>
          </cell>
          <cell r="AN926">
            <v>0.3</v>
          </cell>
          <cell r="AO926">
            <v>62.3</v>
          </cell>
          <cell r="AS926" t="str">
            <v>MODULE PORTE DOCUMENTS ALU OT02</v>
          </cell>
        </row>
        <row r="927">
          <cell r="N927" t="str">
            <v>0963 41  684</v>
          </cell>
          <cell r="O927" t="e">
            <v>#N/A</v>
          </cell>
          <cell r="P927">
            <v>279.92</v>
          </cell>
          <cell r="Q927">
            <v>1</v>
          </cell>
          <cell r="R927">
            <v>25</v>
          </cell>
          <cell r="S927">
            <v>279.92</v>
          </cell>
          <cell r="T927">
            <v>919</v>
          </cell>
          <cell r="U927">
            <v>60</v>
          </cell>
          <cell r="V927">
            <v>80</v>
          </cell>
          <cell r="W927" t="str">
            <v>SMU84</v>
          </cell>
          <cell r="X927" t="e">
            <v>#REF!</v>
          </cell>
          <cell r="Y927">
            <v>643.29999999999995</v>
          </cell>
          <cell r="Z927">
            <v>643.29999999999995</v>
          </cell>
          <cell r="AA927">
            <v>0.3</v>
          </cell>
          <cell r="AB927">
            <v>0.3</v>
          </cell>
          <cell r="AC927">
            <v>820</v>
          </cell>
          <cell r="AD927">
            <v>584</v>
          </cell>
          <cell r="AE927">
            <v>290</v>
          </cell>
          <cell r="AF927" t="str">
            <v>PREMONTES</v>
          </cell>
          <cell r="AG927"/>
          <cell r="AI927">
            <v>269.14999999999998</v>
          </cell>
          <cell r="AL927" t="str">
            <v/>
          </cell>
          <cell r="AM927" t="str">
            <v/>
          </cell>
          <cell r="AN927">
            <v>0.3</v>
          </cell>
          <cell r="AO927">
            <v>643.29999999999995</v>
          </cell>
          <cell r="AS927" t="str">
            <v>MODULE TIROIR ALU SMU84</v>
          </cell>
        </row>
        <row r="928">
          <cell r="N928" t="str">
            <v>0963 41  683</v>
          </cell>
          <cell r="O928" t="e">
            <v>#N/A</v>
          </cell>
          <cell r="P928">
            <v>390.69</v>
          </cell>
          <cell r="Q928">
            <v>1</v>
          </cell>
          <cell r="R928">
            <v>20</v>
          </cell>
          <cell r="S928">
            <v>390.69</v>
          </cell>
          <cell r="T928">
            <v>1289</v>
          </cell>
          <cell r="U928">
            <v>60</v>
          </cell>
          <cell r="V928">
            <v>80</v>
          </cell>
          <cell r="W928" t="str">
            <v>SMU83</v>
          </cell>
          <cell r="X928" t="e">
            <v>#REF!</v>
          </cell>
          <cell r="Y928">
            <v>902.3</v>
          </cell>
          <cell r="Z928">
            <v>902.3</v>
          </cell>
          <cell r="AA928">
            <v>0.3</v>
          </cell>
          <cell r="AB928">
            <v>0.3</v>
          </cell>
          <cell r="AC928">
            <v>1220</v>
          </cell>
          <cell r="AD928">
            <v>484</v>
          </cell>
          <cell r="AE928">
            <v>290</v>
          </cell>
          <cell r="AF928" t="str">
            <v>PREMONTES</v>
          </cell>
          <cell r="AG928"/>
          <cell r="AI928">
            <v>375.66</v>
          </cell>
          <cell r="AL928" t="str">
            <v/>
          </cell>
          <cell r="AM928" t="str">
            <v/>
          </cell>
          <cell r="AN928">
            <v>0.3</v>
          </cell>
          <cell r="AO928">
            <v>902.3</v>
          </cell>
          <cell r="AS928" t="str">
            <v>MODULE TIROIR ALU SMU83</v>
          </cell>
        </row>
        <row r="929">
          <cell r="N929" t="str">
            <v>0963 41  685</v>
          </cell>
          <cell r="O929" t="e">
            <v>#N/A</v>
          </cell>
          <cell r="P929">
            <v>266.08999999999997</v>
          </cell>
          <cell r="Q929">
            <v>1</v>
          </cell>
          <cell r="R929">
            <v>18.399999999999999</v>
          </cell>
          <cell r="S929">
            <v>266.08999999999997</v>
          </cell>
          <cell r="T929">
            <v>879</v>
          </cell>
          <cell r="U929">
            <v>60</v>
          </cell>
          <cell r="V929">
            <v>80</v>
          </cell>
          <cell r="W929" t="str">
            <v>SMU85</v>
          </cell>
          <cell r="X929" t="e">
            <v>#REF!</v>
          </cell>
          <cell r="Y929">
            <v>615.29999999999995</v>
          </cell>
          <cell r="Z929">
            <v>615.29999999999995</v>
          </cell>
          <cell r="AA929">
            <v>0.3</v>
          </cell>
          <cell r="AB929">
            <v>0.3</v>
          </cell>
          <cell r="AC929">
            <v>820</v>
          </cell>
          <cell r="AD929">
            <v>484</v>
          </cell>
          <cell r="AE929">
            <v>290</v>
          </cell>
          <cell r="AF929" t="str">
            <v>PREMONTES</v>
          </cell>
          <cell r="AG929"/>
          <cell r="AI929">
            <v>255.86</v>
          </cell>
          <cell r="AL929" t="str">
            <v/>
          </cell>
          <cell r="AM929" t="str">
            <v/>
          </cell>
          <cell r="AN929">
            <v>0.3</v>
          </cell>
          <cell r="AO929">
            <v>615.29999999999995</v>
          </cell>
          <cell r="AS929" t="str">
            <v>MODULE TIROIR SMU85</v>
          </cell>
        </row>
        <row r="930">
          <cell r="N930" t="str">
            <v>0963 50  017</v>
          </cell>
          <cell r="O930" t="e">
            <v>#N/A</v>
          </cell>
          <cell r="P930">
            <v>26.66</v>
          </cell>
          <cell r="Q930">
            <v>1</v>
          </cell>
          <cell r="R930">
            <v>0.85</v>
          </cell>
          <cell r="S930">
            <v>26.66</v>
          </cell>
          <cell r="T930">
            <v>109</v>
          </cell>
          <cell r="U930">
            <v>7.5</v>
          </cell>
          <cell r="V930">
            <v>10</v>
          </cell>
          <cell r="W930" t="str">
            <v>DT123</v>
          </cell>
          <cell r="X930" t="e">
            <v>#REF!</v>
          </cell>
          <cell r="Y930">
            <v>76.3</v>
          </cell>
          <cell r="Z930">
            <v>76.3</v>
          </cell>
          <cell r="AA930">
            <v>0.3</v>
          </cell>
          <cell r="AB930">
            <v>0.3</v>
          </cell>
          <cell r="AC930">
            <v>175</v>
          </cell>
          <cell r="AD930">
            <v>150</v>
          </cell>
          <cell r="AE930">
            <v>20</v>
          </cell>
          <cell r="AF930" t="str">
            <v>MEUBLES</v>
          </cell>
          <cell r="AG930"/>
          <cell r="AI930">
            <v>25.63</v>
          </cell>
          <cell r="AL930" t="str">
            <v>ZF.WU003-9587</v>
          </cell>
          <cell r="AM930">
            <v>64.260000000000005</v>
          </cell>
          <cell r="AN930">
            <v>0.3</v>
          </cell>
          <cell r="AO930">
            <v>76.3</v>
          </cell>
          <cell r="AS930" t="str">
            <v>BASE PIVOTANTE POUR ETAU DT123</v>
          </cell>
        </row>
        <row r="931">
          <cell r="N931" t="str">
            <v>0963 50  007</v>
          </cell>
          <cell r="O931" t="e">
            <v>#N/A</v>
          </cell>
          <cell r="P931">
            <v>83.66</v>
          </cell>
          <cell r="Q931">
            <v>1</v>
          </cell>
          <cell r="R931">
            <v>5.85</v>
          </cell>
          <cell r="S931">
            <v>83.66</v>
          </cell>
          <cell r="T931">
            <v>329</v>
          </cell>
          <cell r="U931">
            <v>60</v>
          </cell>
          <cell r="V931">
            <v>80</v>
          </cell>
          <cell r="W931" t="str">
            <v>PS123</v>
          </cell>
          <cell r="X931" t="e">
            <v>#REF!</v>
          </cell>
          <cell r="Y931">
            <v>230.3</v>
          </cell>
          <cell r="Z931">
            <v>230.3</v>
          </cell>
          <cell r="AA931">
            <v>0.3</v>
          </cell>
          <cell r="AB931">
            <v>0.3</v>
          </cell>
          <cell r="AC931">
            <v>120</v>
          </cell>
          <cell r="AD931">
            <v>290</v>
          </cell>
          <cell r="AE931">
            <v>125</v>
          </cell>
          <cell r="AF931" t="str">
            <v>ACCESSOIRES</v>
          </cell>
          <cell r="AG931"/>
          <cell r="AI931">
            <v>80.44</v>
          </cell>
          <cell r="AL931" t="str">
            <v>ZF.WU003-9584</v>
          </cell>
          <cell r="AM931">
            <v>192.15</v>
          </cell>
          <cell r="AN931">
            <v>0.3</v>
          </cell>
          <cell r="AO931">
            <v>230.3</v>
          </cell>
          <cell r="AS931" t="str">
            <v>ETAU PS123</v>
          </cell>
        </row>
        <row r="932">
          <cell r="N932" t="str">
            <v>0963 80  287</v>
          </cell>
          <cell r="O932" t="e">
            <v>#N/A</v>
          </cell>
          <cell r="P932">
            <v>20.91</v>
          </cell>
          <cell r="Q932">
            <v>1</v>
          </cell>
          <cell r="R932">
            <v>1.6</v>
          </cell>
          <cell r="S932">
            <v>20.91</v>
          </cell>
          <cell r="T932">
            <v>109</v>
          </cell>
          <cell r="U932">
            <v>15</v>
          </cell>
          <cell r="V932">
            <v>20</v>
          </cell>
          <cell r="W932" t="str">
            <v>ZSCG2000</v>
          </cell>
          <cell r="X932" t="e">
            <v>#REF!</v>
          </cell>
          <cell r="Y932">
            <v>76.3</v>
          </cell>
          <cell r="Z932">
            <v>76.3</v>
          </cell>
          <cell r="AA932">
            <v>0.3</v>
          </cell>
          <cell r="AB932">
            <v>0.3</v>
          </cell>
          <cell r="AC932">
            <v>50</v>
          </cell>
          <cell r="AD932">
            <v>2000</v>
          </cell>
          <cell r="AE932">
            <v>11</v>
          </cell>
          <cell r="AF932" t="str">
            <v>ACCESSOIRES</v>
          </cell>
          <cell r="AG932"/>
          <cell r="AI932">
            <v>20.11</v>
          </cell>
          <cell r="AL932">
            <v>0</v>
          </cell>
          <cell r="AM932">
            <v>65.8</v>
          </cell>
          <cell r="AN932">
            <v>0.3</v>
          </cell>
          <cell r="AO932">
            <v>76.3</v>
          </cell>
          <cell r="AS932" t="str">
            <v>RAIL DE FIXATION ZSCG2000</v>
          </cell>
        </row>
        <row r="933">
          <cell r="N933" t="str">
            <v>0963 80  280</v>
          </cell>
          <cell r="O933" t="e">
            <v>#N/A</v>
          </cell>
          <cell r="P933">
            <v>11.25</v>
          </cell>
          <cell r="Q933">
            <v>1</v>
          </cell>
          <cell r="R933">
            <v>0.32</v>
          </cell>
          <cell r="S933">
            <v>11.25</v>
          </cell>
          <cell r="T933">
            <v>48</v>
          </cell>
          <cell r="U933">
            <v>15</v>
          </cell>
          <cell r="V933">
            <v>20</v>
          </cell>
          <cell r="W933" t="str">
            <v>RSZSB450</v>
          </cell>
          <cell r="X933" t="e">
            <v>#REF!</v>
          </cell>
          <cell r="Y933">
            <v>33.6</v>
          </cell>
          <cell r="Z933">
            <v>33.6</v>
          </cell>
          <cell r="AA933">
            <v>0.3</v>
          </cell>
          <cell r="AB933">
            <v>0.3</v>
          </cell>
          <cell r="AC933">
            <v>40</v>
          </cell>
          <cell r="AD933">
            <v>450</v>
          </cell>
          <cell r="AE933">
            <v>12</v>
          </cell>
          <cell r="AF933" t="str">
            <v>ACCESSOIRES</v>
          </cell>
          <cell r="AG933"/>
          <cell r="AI933">
            <v>10.82</v>
          </cell>
          <cell r="AL933">
            <v>0</v>
          </cell>
          <cell r="AM933">
            <v>28.7</v>
          </cell>
          <cell r="AN933">
            <v>0.3</v>
          </cell>
          <cell r="AO933">
            <v>33.6</v>
          </cell>
          <cell r="AS933" t="str">
            <v>RAIL-TYPE-AVIATION-ALU-RSZSB450</v>
          </cell>
        </row>
        <row r="934">
          <cell r="N934" t="str">
            <v>0963 542 532</v>
          </cell>
          <cell r="O934" t="str">
            <v>MKM532</v>
          </cell>
          <cell r="P934">
            <v>159.88</v>
          </cell>
          <cell r="Q934">
            <v>1</v>
          </cell>
          <cell r="R934">
            <v>13.4</v>
          </cell>
          <cell r="S934">
            <v>159.88</v>
          </cell>
          <cell r="T934">
            <v>519</v>
          </cell>
          <cell r="U934">
            <v>10.3</v>
          </cell>
          <cell r="V934">
            <v>14</v>
          </cell>
          <cell r="W934" t="str">
            <v>MKM532</v>
          </cell>
          <cell r="X934" t="e">
            <v>#REF!</v>
          </cell>
          <cell r="Y934">
            <v>363.3</v>
          </cell>
          <cell r="Z934">
            <v>363.3</v>
          </cell>
          <cell r="AA934">
            <v>0.3</v>
          </cell>
          <cell r="AB934">
            <v>0.3</v>
          </cell>
          <cell r="AC934">
            <v>382</v>
          </cell>
          <cell r="AD934">
            <v>556</v>
          </cell>
          <cell r="AE934">
            <v>430</v>
          </cell>
          <cell r="AF934" t="str">
            <v>MEUBLES</v>
          </cell>
          <cell r="AG934"/>
          <cell r="AI934">
            <v>153.72999999999999</v>
          </cell>
          <cell r="AL934" t="str">
            <v/>
          </cell>
          <cell r="AM934" t="str">
            <v/>
          </cell>
          <cell r="AN934">
            <v>0.3</v>
          </cell>
          <cell r="AO934">
            <v>363.3</v>
          </cell>
          <cell r="AS934" t="str">
            <v>MODULE POUR 2 COFFRETS -MKM532</v>
          </cell>
        </row>
        <row r="935">
          <cell r="N935" t="str">
            <v>0963 542 533</v>
          </cell>
          <cell r="O935" t="str">
            <v>MKM533</v>
          </cell>
          <cell r="P935">
            <v>201.95</v>
          </cell>
          <cell r="Q935">
            <v>1</v>
          </cell>
          <cell r="R935">
            <v>16.600000000000001</v>
          </cell>
          <cell r="S935">
            <v>201.95</v>
          </cell>
          <cell r="T935">
            <v>639</v>
          </cell>
          <cell r="U935">
            <v>10.3</v>
          </cell>
          <cell r="V935">
            <v>14</v>
          </cell>
          <cell r="W935" t="str">
            <v>MKM533</v>
          </cell>
          <cell r="X935" t="e">
            <v>#REF!</v>
          </cell>
          <cell r="Y935">
            <v>447.3</v>
          </cell>
          <cell r="Z935">
            <v>447.3</v>
          </cell>
          <cell r="AA935">
            <v>0.3</v>
          </cell>
          <cell r="AB935">
            <v>0.3</v>
          </cell>
          <cell r="AC935">
            <v>382</v>
          </cell>
          <cell r="AD935">
            <v>556</v>
          </cell>
          <cell r="AE935">
            <v>430</v>
          </cell>
          <cell r="AF935" t="str">
            <v>MEUBLES</v>
          </cell>
          <cell r="AG935"/>
          <cell r="AI935">
            <v>194.18</v>
          </cell>
          <cell r="AL935" t="str">
            <v/>
          </cell>
          <cell r="AM935" t="str">
            <v/>
          </cell>
          <cell r="AN935">
            <v>0.3</v>
          </cell>
          <cell r="AO935">
            <v>447.3</v>
          </cell>
          <cell r="AS935" t="str">
            <v>MODULE COFFRETS MKM533</v>
          </cell>
        </row>
        <row r="936">
          <cell r="N936" t="str">
            <v>0963 542 543</v>
          </cell>
          <cell r="O936" t="str">
            <v>MKM543</v>
          </cell>
          <cell r="P936">
            <v>219.93</v>
          </cell>
          <cell r="Q936">
            <v>1</v>
          </cell>
          <cell r="R936">
            <v>17.2</v>
          </cell>
          <cell r="S936">
            <v>219.93</v>
          </cell>
          <cell r="T936">
            <v>719</v>
          </cell>
          <cell r="U936">
            <v>10.3</v>
          </cell>
          <cell r="V936">
            <v>14</v>
          </cell>
          <cell r="W936" t="str">
            <v>MKM543</v>
          </cell>
          <cell r="X936" t="e">
            <v>#REF!</v>
          </cell>
          <cell r="Y936">
            <v>503.3</v>
          </cell>
          <cell r="Z936">
            <v>503.3</v>
          </cell>
          <cell r="AA936">
            <v>0.3</v>
          </cell>
          <cell r="AB936">
            <v>0.3</v>
          </cell>
          <cell r="AC936">
            <v>452</v>
          </cell>
          <cell r="AD936">
            <v>556</v>
          </cell>
          <cell r="AE936">
            <v>430</v>
          </cell>
          <cell r="AF936" t="str">
            <v>MEUBLES</v>
          </cell>
          <cell r="AG936"/>
          <cell r="AI936">
            <v>211.47</v>
          </cell>
          <cell r="AL936" t="str">
            <v/>
          </cell>
          <cell r="AM936" t="str">
            <v/>
          </cell>
          <cell r="AN936">
            <v>0.3</v>
          </cell>
          <cell r="AO936">
            <v>503.3</v>
          </cell>
          <cell r="AS936" t="str">
            <v>MODULE COFFRETS MKM543</v>
          </cell>
        </row>
        <row r="937">
          <cell r="N937" t="str">
            <v>0963 542 551</v>
          </cell>
          <cell r="O937" t="str">
            <v>MSKM51</v>
          </cell>
          <cell r="P937">
            <v>203.14</v>
          </cell>
          <cell r="Q937">
            <v>1</v>
          </cell>
          <cell r="R937">
            <v>20.6</v>
          </cell>
          <cell r="S937">
            <v>203.14</v>
          </cell>
          <cell r="T937">
            <v>669</v>
          </cell>
          <cell r="U937">
            <v>10.3</v>
          </cell>
          <cell r="V937">
            <v>14</v>
          </cell>
          <cell r="W937" t="str">
            <v>MSKM51</v>
          </cell>
          <cell r="X937" t="e">
            <v>#REF!</v>
          </cell>
          <cell r="Y937">
            <v>468.3</v>
          </cell>
          <cell r="Z937">
            <v>468.3</v>
          </cell>
          <cell r="AA937">
            <v>0.3</v>
          </cell>
          <cell r="AB937">
            <v>0.3</v>
          </cell>
          <cell r="AC937">
            <v>382</v>
          </cell>
          <cell r="AD937">
            <v>556</v>
          </cell>
          <cell r="AE937">
            <v>430</v>
          </cell>
          <cell r="AF937" t="str">
            <v>MEUBLES</v>
          </cell>
          <cell r="AG937"/>
          <cell r="AI937">
            <v>195.33</v>
          </cell>
          <cell r="AL937" t="str">
            <v/>
          </cell>
          <cell r="AM937" t="str">
            <v/>
          </cell>
          <cell r="AN937">
            <v>0.3</v>
          </cell>
          <cell r="AO937">
            <v>468.3</v>
          </cell>
          <cell r="AS937" t="str">
            <v>MODULE COFFRETS MKM51</v>
          </cell>
        </row>
        <row r="938">
          <cell r="N938" t="str">
            <v>0963 542 552</v>
          </cell>
          <cell r="O938" t="str">
            <v>MSKM52</v>
          </cell>
          <cell r="P938">
            <v>214.1</v>
          </cell>
          <cell r="Q938">
            <v>1</v>
          </cell>
          <cell r="R938">
            <v>21.5</v>
          </cell>
          <cell r="S938">
            <v>214.1</v>
          </cell>
          <cell r="T938">
            <v>699</v>
          </cell>
          <cell r="U938">
            <v>10.3</v>
          </cell>
          <cell r="V938">
            <v>14</v>
          </cell>
          <cell r="W938" t="str">
            <v>MSKM52</v>
          </cell>
          <cell r="X938" t="e">
            <v>#REF!</v>
          </cell>
          <cell r="Y938">
            <v>489.3</v>
          </cell>
          <cell r="Z938">
            <v>489.3</v>
          </cell>
          <cell r="AA938">
            <v>0.3</v>
          </cell>
          <cell r="AB938">
            <v>0.3</v>
          </cell>
          <cell r="AC938">
            <v>382</v>
          </cell>
          <cell r="AD938">
            <v>556</v>
          </cell>
          <cell r="AE938">
            <v>430</v>
          </cell>
          <cell r="AF938" t="str">
            <v>MEUBLES</v>
          </cell>
          <cell r="AG938"/>
          <cell r="AI938">
            <v>205.87</v>
          </cell>
          <cell r="AL938" t="str">
            <v/>
          </cell>
          <cell r="AM938" t="str">
            <v/>
          </cell>
          <cell r="AN938">
            <v>0.3</v>
          </cell>
          <cell r="AO938">
            <v>489.3</v>
          </cell>
          <cell r="AS938" t="str">
            <v>MODULE COFFRETS MKM52</v>
          </cell>
        </row>
        <row r="939">
          <cell r="N939" t="str">
            <v>0963 542 553</v>
          </cell>
          <cell r="O939" t="str">
            <v>MSKM53</v>
          </cell>
          <cell r="P939">
            <v>210.72</v>
          </cell>
          <cell r="Q939">
            <v>1</v>
          </cell>
          <cell r="R939">
            <v>21.3</v>
          </cell>
          <cell r="S939">
            <v>210.72</v>
          </cell>
          <cell r="T939">
            <v>689</v>
          </cell>
          <cell r="U939">
            <v>10.3</v>
          </cell>
          <cell r="V939">
            <v>14</v>
          </cell>
          <cell r="W939" t="str">
            <v>MSKM53</v>
          </cell>
          <cell r="X939" t="e">
            <v>#REF!</v>
          </cell>
          <cell r="Y939">
            <v>482.3</v>
          </cell>
          <cell r="Z939">
            <v>482.3</v>
          </cell>
          <cell r="AA939">
            <v>0.3</v>
          </cell>
          <cell r="AB939">
            <v>0.3</v>
          </cell>
          <cell r="AC939">
            <v>382</v>
          </cell>
          <cell r="AD939">
            <v>556</v>
          </cell>
          <cell r="AE939">
            <v>430</v>
          </cell>
          <cell r="AF939" t="str">
            <v>MEUBLES</v>
          </cell>
          <cell r="AG939"/>
          <cell r="AI939">
            <v>202.62</v>
          </cell>
          <cell r="AL939" t="str">
            <v/>
          </cell>
          <cell r="AM939" t="str">
            <v/>
          </cell>
          <cell r="AN939">
            <v>0.3</v>
          </cell>
          <cell r="AO939">
            <v>482.3</v>
          </cell>
          <cell r="AS939" t="str">
            <v>MODULE COFFRETS MKM533</v>
          </cell>
        </row>
        <row r="940">
          <cell r="N940" t="str">
            <v>0963 542 202</v>
          </cell>
          <cell r="O940" t="str">
            <v>MKM202</v>
          </cell>
          <cell r="P940">
            <v>123.69</v>
          </cell>
          <cell r="Q940">
            <v>1</v>
          </cell>
          <cell r="R940">
            <v>11.6</v>
          </cell>
          <cell r="S940">
            <v>123.69</v>
          </cell>
          <cell r="T940">
            <v>409</v>
          </cell>
          <cell r="U940">
            <v>10.3</v>
          </cell>
          <cell r="V940">
            <v>14</v>
          </cell>
          <cell r="W940" t="str">
            <v>MKM202</v>
          </cell>
          <cell r="X940" t="e">
            <v>#REF!</v>
          </cell>
          <cell r="Y940">
            <v>286.3</v>
          </cell>
          <cell r="Z940">
            <v>286.3</v>
          </cell>
          <cell r="AA940">
            <v>0.3</v>
          </cell>
          <cell r="AB940">
            <v>0.3</v>
          </cell>
          <cell r="AC940">
            <v>382</v>
          </cell>
          <cell r="AD940">
            <v>556</v>
          </cell>
          <cell r="AE940">
            <v>430</v>
          </cell>
          <cell r="AF940" t="str">
            <v>MEUBLES</v>
          </cell>
          <cell r="AG940"/>
          <cell r="AI940">
            <v>118.93</v>
          </cell>
          <cell r="AL940" t="str">
            <v/>
          </cell>
          <cell r="AM940" t="str">
            <v/>
          </cell>
          <cell r="AN940">
            <v>0.3</v>
          </cell>
          <cell r="AO940">
            <v>286.3</v>
          </cell>
          <cell r="AS940" t="str">
            <v>MODULE POUR 4 COFFRETS MKM202</v>
          </cell>
        </row>
        <row r="941">
          <cell r="N941" t="str">
            <v>0963 542 531</v>
          </cell>
          <cell r="O941" t="str">
            <v>MKMH531</v>
          </cell>
          <cell r="P941">
            <v>117.94</v>
          </cell>
          <cell r="Q941">
            <v>1</v>
          </cell>
          <cell r="R941">
            <v>9.8000000000000007</v>
          </cell>
          <cell r="S941">
            <v>117.94</v>
          </cell>
          <cell r="T941">
            <v>389</v>
          </cell>
          <cell r="U941">
            <v>10.3</v>
          </cell>
          <cell r="V941">
            <v>14</v>
          </cell>
          <cell r="W941" t="str">
            <v>MKMH531</v>
          </cell>
          <cell r="X941" t="e">
            <v>#REF!</v>
          </cell>
          <cell r="Y941">
            <v>272.3</v>
          </cell>
          <cell r="Z941">
            <v>272.3</v>
          </cell>
          <cell r="AA941">
            <v>0.3</v>
          </cell>
          <cell r="AB941">
            <v>0.3</v>
          </cell>
          <cell r="AC941">
            <v>382</v>
          </cell>
          <cell r="AD941">
            <v>556</v>
          </cell>
          <cell r="AE941">
            <v>250</v>
          </cell>
          <cell r="AF941" t="str">
            <v>MEUBLES</v>
          </cell>
          <cell r="AG941"/>
          <cell r="AI941">
            <v>113.4</v>
          </cell>
          <cell r="AL941" t="str">
            <v/>
          </cell>
          <cell r="AM941" t="str">
            <v/>
          </cell>
          <cell r="AN941">
            <v>0.3</v>
          </cell>
          <cell r="AO941">
            <v>272.3</v>
          </cell>
          <cell r="AS941" t="str">
            <v>MODULE POUR COFFRETS-VEH-MKMH531</v>
          </cell>
        </row>
        <row r="942">
          <cell r="N942" t="str">
            <v>0963 80  249</v>
          </cell>
          <cell r="O942" t="e">
            <v>#N/A</v>
          </cell>
          <cell r="P942">
            <v>6.12</v>
          </cell>
          <cell r="Q942">
            <v>1</v>
          </cell>
          <cell r="R942">
            <v>0.1</v>
          </cell>
          <cell r="S942">
            <v>6.12</v>
          </cell>
          <cell r="T942">
            <v>34</v>
          </cell>
          <cell r="U942">
            <v>0</v>
          </cell>
          <cell r="V942">
            <v>0</v>
          </cell>
          <cell r="W942" t="str">
            <v>GAR01</v>
          </cell>
          <cell r="X942" t="e">
            <v>#REF!</v>
          </cell>
          <cell r="Y942">
            <v>23.8</v>
          </cell>
          <cell r="Z942">
            <v>23.8</v>
          </cell>
          <cell r="AA942">
            <v>0.3</v>
          </cell>
          <cell r="AB942">
            <v>0.3</v>
          </cell>
          <cell r="AC942">
            <v>130</v>
          </cell>
          <cell r="AD942">
            <v>95</v>
          </cell>
          <cell r="AE942">
            <v>130</v>
          </cell>
          <cell r="AF942" t="str">
            <v>ACCESSOIRES</v>
          </cell>
          <cell r="AG942"/>
          <cell r="AI942">
            <v>5.88</v>
          </cell>
          <cell r="AL942">
            <v>0</v>
          </cell>
          <cell r="AM942">
            <v>20.3</v>
          </cell>
          <cell r="AN942">
            <v>0.3</v>
          </cell>
          <cell r="AO942">
            <v>23.8</v>
          </cell>
          <cell r="AS942" t="str">
            <v>ENROULEUR - SANGLES GAR01</v>
          </cell>
        </row>
        <row r="943">
          <cell r="N943" t="str">
            <v>0963 80  299</v>
          </cell>
          <cell r="O943" t="e">
            <v>#N/A</v>
          </cell>
          <cell r="P943">
            <v>11.7</v>
          </cell>
          <cell r="Q943">
            <v>1</v>
          </cell>
          <cell r="R943">
            <v>0.15</v>
          </cell>
          <cell r="S943">
            <v>11.7</v>
          </cell>
          <cell r="T943">
            <v>49</v>
          </cell>
          <cell r="U943">
            <v>55</v>
          </cell>
          <cell r="V943">
            <v>74</v>
          </cell>
          <cell r="W943" t="str">
            <v>SLH2</v>
          </cell>
          <cell r="X943" t="e">
            <v>#REF!</v>
          </cell>
          <cell r="Y943">
            <v>34.299999999999997</v>
          </cell>
          <cell r="Z943">
            <v>34.299999999999997</v>
          </cell>
          <cell r="AA943">
            <v>0.3</v>
          </cell>
          <cell r="AB943">
            <v>0.3</v>
          </cell>
          <cell r="AC943">
            <v>192</v>
          </cell>
          <cell r="AD943">
            <v>172</v>
          </cell>
          <cell r="AE943">
            <v>30</v>
          </cell>
          <cell r="AF943" t="str">
            <v>ACCESSOIRES</v>
          </cell>
          <cell r="AG943"/>
          <cell r="AI943">
            <v>11.25</v>
          </cell>
          <cell r="AL943" t="str">
            <v>ZF.WU003-9774</v>
          </cell>
          <cell r="AM943">
            <v>32.200000000000003</v>
          </cell>
          <cell r="AN943">
            <v>0.3</v>
          </cell>
          <cell r="AO943">
            <v>34.299999999999997</v>
          </cell>
          <cell r="AS943" t="str">
            <v>CADRE AERATION LATERAL INOX NO. SLH2</v>
          </cell>
        </row>
        <row r="944">
          <cell r="N944" t="str">
            <v>0963 80  839</v>
          </cell>
          <cell r="O944" t="e">
            <v>#N/A</v>
          </cell>
          <cell r="P944">
            <v>5.92</v>
          </cell>
          <cell r="Q944">
            <v>1</v>
          </cell>
          <cell r="R944">
            <v>0.8</v>
          </cell>
          <cell r="S944">
            <v>5.92</v>
          </cell>
          <cell r="T944">
            <v>49</v>
          </cell>
          <cell r="U944">
            <v>6</v>
          </cell>
          <cell r="V944">
            <v>8</v>
          </cell>
          <cell r="W944" t="str">
            <v>UTH1</v>
          </cell>
          <cell r="X944" t="e">
            <v>#REF!</v>
          </cell>
          <cell r="Y944">
            <v>34.299999999999997</v>
          </cell>
          <cell r="Z944">
            <v>34.299999999999997</v>
          </cell>
          <cell r="AA944">
            <v>0.3</v>
          </cell>
          <cell r="AB944">
            <v>0.3</v>
          </cell>
          <cell r="AC944">
            <v>285</v>
          </cell>
          <cell r="AD944">
            <v>285</v>
          </cell>
          <cell r="AE944">
            <v>100</v>
          </cell>
          <cell r="AF944" t="str">
            <v>ACCESSOIRES</v>
          </cell>
          <cell r="AG944"/>
          <cell r="AI944">
            <v>5.69</v>
          </cell>
          <cell r="AL944" t="str">
            <v>ZF.WU003-9815</v>
          </cell>
          <cell r="AM944">
            <v>21</v>
          </cell>
          <cell r="AN944">
            <v>0.3</v>
          </cell>
          <cell r="AO944">
            <v>34.299999999999997</v>
          </cell>
          <cell r="AS944" t="str">
            <v>SUPPORT POUR LINGETTES DISTRINET</v>
          </cell>
        </row>
        <row r="945">
          <cell r="N945" t="str">
            <v>0963 65  274</v>
          </cell>
          <cell r="O945" t="e">
            <v>#N/A</v>
          </cell>
          <cell r="P945">
            <v>969.36</v>
          </cell>
          <cell r="Q945">
            <v>1</v>
          </cell>
          <cell r="R945">
            <v>94.5</v>
          </cell>
          <cell r="S945">
            <v>969.36</v>
          </cell>
          <cell r="T945">
            <v>2079</v>
          </cell>
          <cell r="U945">
            <v>60</v>
          </cell>
          <cell r="V945">
            <v>80</v>
          </cell>
          <cell r="W945" t="str">
            <v>UFLUPEUPIP</v>
          </cell>
          <cell r="X945" t="e">
            <v>#REF!</v>
          </cell>
          <cell r="Y945">
            <v>1455.3</v>
          </cell>
          <cell r="Z945">
            <v>1455.3</v>
          </cell>
          <cell r="AA945">
            <v>0.3</v>
          </cell>
          <cell r="AB945">
            <v>0.3</v>
          </cell>
          <cell r="AC945">
            <v>1400</v>
          </cell>
          <cell r="AD945">
            <v>1400</v>
          </cell>
          <cell r="AE945">
            <v>310</v>
          </cell>
          <cell r="AF945" t="str">
            <v>PREMONTES</v>
          </cell>
          <cell r="AG945"/>
          <cell r="AI945">
            <v>932.08</v>
          </cell>
          <cell r="AL945" t="str">
            <v/>
          </cell>
          <cell r="AM945" t="str">
            <v/>
          </cell>
          <cell r="AN945">
            <v>0.3</v>
          </cell>
          <cell r="AO945">
            <v>1455.3</v>
          </cell>
          <cell r="AS945" t="str">
            <v>SOLUTION DOUBLE PLANCHER BIPPER</v>
          </cell>
        </row>
        <row r="946">
          <cell r="N946" t="str">
            <v>0963 65  273</v>
          </cell>
          <cell r="O946" t="e">
            <v>#N/A</v>
          </cell>
          <cell r="P946">
            <v>969.36</v>
          </cell>
          <cell r="Q946">
            <v>1</v>
          </cell>
          <cell r="R946">
            <v>94.5</v>
          </cell>
          <cell r="S946">
            <v>969.36</v>
          </cell>
          <cell r="T946">
            <v>2079</v>
          </cell>
          <cell r="U946">
            <v>60</v>
          </cell>
          <cell r="V946">
            <v>80</v>
          </cell>
          <cell r="W946" t="str">
            <v>UFLUFIFIU</v>
          </cell>
          <cell r="X946" t="e">
            <v>#REF!</v>
          </cell>
          <cell r="Y946">
            <v>1455.3</v>
          </cell>
          <cell r="Z946">
            <v>1455.3</v>
          </cell>
          <cell r="AA946">
            <v>0.3</v>
          </cell>
          <cell r="AB946">
            <v>0.3</v>
          </cell>
          <cell r="AC946">
            <v>1400</v>
          </cell>
          <cell r="AD946">
            <v>1400</v>
          </cell>
          <cell r="AE946">
            <v>310</v>
          </cell>
          <cell r="AF946" t="str">
            <v>PREMONTES</v>
          </cell>
          <cell r="AG946"/>
          <cell r="AI946">
            <v>932.08</v>
          </cell>
          <cell r="AL946" t="str">
            <v/>
          </cell>
          <cell r="AM946" t="str">
            <v/>
          </cell>
          <cell r="AN946">
            <v>0.3</v>
          </cell>
          <cell r="AO946">
            <v>1455.3</v>
          </cell>
          <cell r="AS946" t="str">
            <v>SOLUTION DOUBLE PLANCHER FIORINO</v>
          </cell>
        </row>
        <row r="947">
          <cell r="N947" t="str">
            <v>0963 65  272</v>
          </cell>
          <cell r="O947" t="e">
            <v>#N/A</v>
          </cell>
          <cell r="P947">
            <v>969.36</v>
          </cell>
          <cell r="Q947">
            <v>1</v>
          </cell>
          <cell r="R947">
            <v>94.5</v>
          </cell>
          <cell r="S947">
            <v>969.36</v>
          </cell>
          <cell r="T947">
            <v>2079</v>
          </cell>
          <cell r="U947">
            <v>60</v>
          </cell>
          <cell r="V947">
            <v>80</v>
          </cell>
          <cell r="W947" t="str">
            <v>UFLUCINEM</v>
          </cell>
          <cell r="X947" t="e">
            <v>#REF!</v>
          </cell>
          <cell r="Y947">
            <v>1455.3</v>
          </cell>
          <cell r="Z947">
            <v>1455.3</v>
          </cell>
          <cell r="AA947">
            <v>0.3</v>
          </cell>
          <cell r="AB947">
            <v>0.3</v>
          </cell>
          <cell r="AC947">
            <v>1400</v>
          </cell>
          <cell r="AD947">
            <v>1400</v>
          </cell>
          <cell r="AE947">
            <v>310</v>
          </cell>
          <cell r="AF947" t="str">
            <v>PREMONTES</v>
          </cell>
          <cell r="AG947"/>
          <cell r="AI947">
            <v>932.08</v>
          </cell>
          <cell r="AL947" t="str">
            <v/>
          </cell>
          <cell r="AM947" t="str">
            <v/>
          </cell>
          <cell r="AN947">
            <v>0.3</v>
          </cell>
          <cell r="AO947">
            <v>1455.3</v>
          </cell>
          <cell r="AS947" t="str">
            <v>SOLUTION DOUBLE PLANCHER NEMO</v>
          </cell>
        </row>
        <row r="948">
          <cell r="N948" t="str">
            <v>0963 65  267</v>
          </cell>
          <cell r="O948" t="e">
            <v>#N/A</v>
          </cell>
          <cell r="P948">
            <v>1044.8499999999999</v>
          </cell>
          <cell r="Q948">
            <v>1</v>
          </cell>
          <cell r="R948">
            <v>94.5</v>
          </cell>
          <cell r="S948">
            <v>1044.8499999999999</v>
          </cell>
          <cell r="T948">
            <v>2249</v>
          </cell>
          <cell r="U948">
            <v>60</v>
          </cell>
          <cell r="V948">
            <v>80</v>
          </cell>
          <cell r="W948" t="str">
            <v>UFLUFOCOUR</v>
          </cell>
          <cell r="X948" t="e">
            <v>#REF!</v>
          </cell>
          <cell r="Y948">
            <v>1574.3</v>
          </cell>
          <cell r="Z948">
            <v>1574.3</v>
          </cell>
          <cell r="AA948">
            <v>0.3</v>
          </cell>
          <cell r="AB948">
            <v>0.3</v>
          </cell>
          <cell r="AC948">
            <v>1400</v>
          </cell>
          <cell r="AD948">
            <v>1400</v>
          </cell>
          <cell r="AE948">
            <v>310</v>
          </cell>
          <cell r="AF948" t="str">
            <v>PREMONTES</v>
          </cell>
          <cell r="AG948"/>
          <cell r="AI948">
            <v>1004.66</v>
          </cell>
          <cell r="AL948" t="str">
            <v/>
          </cell>
          <cell r="AM948" t="str">
            <v/>
          </cell>
          <cell r="AN948">
            <v>0.3</v>
          </cell>
          <cell r="AO948">
            <v>1574.3</v>
          </cell>
          <cell r="AS948" t="str">
            <v>SOLUTION DOUBLE PLANCHER COURIER</v>
          </cell>
        </row>
        <row r="949">
          <cell r="N949" t="str">
            <v>0963 542 542</v>
          </cell>
          <cell r="O949" t="str">
            <v>MKM542</v>
          </cell>
          <cell r="P949">
            <v>176.03</v>
          </cell>
          <cell r="Q949">
            <v>1</v>
          </cell>
          <cell r="R949">
            <v>13.9</v>
          </cell>
          <cell r="S949">
            <v>176.03</v>
          </cell>
          <cell r="T949">
            <v>559</v>
          </cell>
          <cell r="U949">
            <v>10.3</v>
          </cell>
          <cell r="V949">
            <v>14</v>
          </cell>
          <cell r="W949" t="str">
            <v>MKM542</v>
          </cell>
          <cell r="X949" t="e">
            <v>#REF!</v>
          </cell>
          <cell r="Y949">
            <v>391.3</v>
          </cell>
          <cell r="Z949">
            <v>391.3</v>
          </cell>
          <cell r="AA949">
            <v>0.3</v>
          </cell>
          <cell r="AB949">
            <v>0.3</v>
          </cell>
          <cell r="AC949">
            <v>452</v>
          </cell>
          <cell r="AD949">
            <v>556</v>
          </cell>
          <cell r="AE949">
            <v>430</v>
          </cell>
          <cell r="AF949" t="str">
            <v>MEUBLES</v>
          </cell>
          <cell r="AG949"/>
          <cell r="AI949">
            <v>169.26</v>
          </cell>
          <cell r="AL949" t="str">
            <v/>
          </cell>
          <cell r="AM949" t="str">
            <v/>
          </cell>
          <cell r="AN949">
            <v>0.3</v>
          </cell>
          <cell r="AO949">
            <v>391.3</v>
          </cell>
          <cell r="AS949" t="str">
            <v>MODULE COFFRETS MKM542</v>
          </cell>
        </row>
        <row r="950">
          <cell r="N950" t="str">
            <v>0963 80  329</v>
          </cell>
          <cell r="O950" t="e">
            <v>#N/A</v>
          </cell>
          <cell r="P950">
            <v>20.62</v>
          </cell>
          <cell r="Q950">
            <v>1</v>
          </cell>
          <cell r="R950">
            <v>0.86</v>
          </cell>
          <cell r="S950">
            <v>20.62</v>
          </cell>
          <cell r="T950">
            <v>69</v>
          </cell>
          <cell r="U950">
            <v>15</v>
          </cell>
          <cell r="V950">
            <v>20</v>
          </cell>
          <cell r="W950" t="str">
            <v>VAA1</v>
          </cell>
          <cell r="X950" t="e">
            <v>#REF!</v>
          </cell>
          <cell r="Y950">
            <v>48.3</v>
          </cell>
          <cell r="Z950">
            <v>48.3</v>
          </cell>
          <cell r="AA950">
            <v>0.3</v>
          </cell>
          <cell r="AB950">
            <v>0.3</v>
          </cell>
          <cell r="AC950">
            <v>40</v>
          </cell>
          <cell r="AD950">
            <v>75</v>
          </cell>
          <cell r="AE950">
            <v>86</v>
          </cell>
          <cell r="AF950" t="str">
            <v>ACCESSOIRES</v>
          </cell>
          <cell r="AG950"/>
          <cell r="AI950">
            <v>19.829999999999998</v>
          </cell>
          <cell r="AL950" t="str">
            <v>ZF.WU003-9786</v>
          </cell>
          <cell r="AM950">
            <v>42.7</v>
          </cell>
          <cell r="AN950">
            <v>0.3</v>
          </cell>
          <cell r="AO950">
            <v>48.3</v>
          </cell>
          <cell r="AS950" t="str">
            <v>CALES DE BLOCAGE VAA</v>
          </cell>
        </row>
        <row r="951">
          <cell r="N951" t="str">
            <v>0963 80  849</v>
          </cell>
          <cell r="O951" t="e">
            <v>#N/A</v>
          </cell>
          <cell r="P951">
            <v>11.79</v>
          </cell>
          <cell r="Q951">
            <v>1</v>
          </cell>
          <cell r="R951">
            <v>0.8</v>
          </cell>
          <cell r="S951">
            <v>11.79</v>
          </cell>
          <cell r="T951">
            <v>59</v>
          </cell>
          <cell r="U951">
            <v>0</v>
          </cell>
          <cell r="V951">
            <v>0</v>
          </cell>
          <cell r="W951" t="str">
            <v>PH1</v>
          </cell>
          <cell r="X951" t="e">
            <v>#REF!</v>
          </cell>
          <cell r="Y951">
            <v>41.3</v>
          </cell>
          <cell r="Z951">
            <v>41.3</v>
          </cell>
          <cell r="AA951">
            <v>0.3</v>
          </cell>
          <cell r="AB951">
            <v>0.3</v>
          </cell>
          <cell r="AC951">
            <v>110</v>
          </cell>
          <cell r="AD951">
            <v>350</v>
          </cell>
          <cell r="AE951">
            <v>120</v>
          </cell>
          <cell r="AF951" t="str">
            <v>ACCESSOIRES</v>
          </cell>
          <cell r="AG951"/>
          <cell r="AI951">
            <v>11.34</v>
          </cell>
          <cell r="AL951">
            <v>0</v>
          </cell>
          <cell r="AM951">
            <v>27.3</v>
          </cell>
          <cell r="AN951">
            <v>0.3</v>
          </cell>
          <cell r="AO951">
            <v>41.3</v>
          </cell>
          <cell r="AS951" t="str">
            <v>SUPPORT AEROSOLS PH1</v>
          </cell>
        </row>
        <row r="952">
          <cell r="N952" t="str">
            <v>0963 542 104</v>
          </cell>
          <cell r="O952" t="str">
            <v>MKM104</v>
          </cell>
          <cell r="P952">
            <v>115.14</v>
          </cell>
          <cell r="Q952">
            <v>1</v>
          </cell>
          <cell r="R952">
            <v>7.6</v>
          </cell>
          <cell r="S952">
            <v>115.14</v>
          </cell>
          <cell r="T952">
            <v>409</v>
          </cell>
          <cell r="U952">
            <v>10.3</v>
          </cell>
          <cell r="V952">
            <v>14</v>
          </cell>
          <cell r="W952" t="str">
            <v>MKM104</v>
          </cell>
          <cell r="X952" t="e">
            <v>#REF!</v>
          </cell>
          <cell r="Y952">
            <v>286.3</v>
          </cell>
          <cell r="Z952">
            <v>286.3</v>
          </cell>
          <cell r="AA952">
            <v>0.3</v>
          </cell>
          <cell r="AB952">
            <v>0.3</v>
          </cell>
          <cell r="AC952">
            <v>280</v>
          </cell>
          <cell r="AD952">
            <v>380</v>
          </cell>
          <cell r="AE952">
            <v>430</v>
          </cell>
          <cell r="AF952" t="str">
            <v>MEUBLES</v>
          </cell>
          <cell r="AG952"/>
          <cell r="AI952">
            <v>110.71</v>
          </cell>
          <cell r="AL952" t="str">
            <v/>
          </cell>
          <cell r="AM952" t="str">
            <v/>
          </cell>
          <cell r="AN952">
            <v>0.3</v>
          </cell>
          <cell r="AO952">
            <v>286.3</v>
          </cell>
          <cell r="AS952" t="str">
            <v>MODULE POUR 4 MALETTES-MKM104</v>
          </cell>
        </row>
        <row r="953">
          <cell r="N953" t="str">
            <v>0963 541 681</v>
          </cell>
          <cell r="O953" t="str">
            <v>MSMU81</v>
          </cell>
          <cell r="P953">
            <v>317.19</v>
          </cell>
          <cell r="Q953">
            <v>1</v>
          </cell>
          <cell r="R953">
            <v>23.5</v>
          </cell>
          <cell r="S953">
            <v>317.19</v>
          </cell>
          <cell r="T953">
            <v>959</v>
          </cell>
          <cell r="U953">
            <v>60</v>
          </cell>
          <cell r="V953">
            <v>80</v>
          </cell>
          <cell r="W953" t="str">
            <v>MSMU81</v>
          </cell>
          <cell r="X953" t="e">
            <v>#REF!</v>
          </cell>
          <cell r="Y953">
            <v>671.3</v>
          </cell>
          <cell r="Z953">
            <v>671.3</v>
          </cell>
          <cell r="AA953">
            <v>0.3</v>
          </cell>
          <cell r="AB953">
            <v>0.3</v>
          </cell>
          <cell r="AC953">
            <v>800</v>
          </cell>
          <cell r="AD953">
            <v>450</v>
          </cell>
          <cell r="AE953">
            <v>250</v>
          </cell>
          <cell r="AF953" t="str">
            <v>PREMONTES</v>
          </cell>
          <cell r="AG953"/>
          <cell r="AI953">
            <v>304.99</v>
          </cell>
          <cell r="AL953">
            <v>0</v>
          </cell>
          <cell r="AM953">
            <v>665</v>
          </cell>
          <cell r="AN953">
            <v>0.3</v>
          </cell>
          <cell r="AO953">
            <v>671.3</v>
          </cell>
          <cell r="AS953" t="str">
            <v>MODULE-TIROIRS-MSMU81</v>
          </cell>
        </row>
        <row r="954">
          <cell r="N954" t="str">
            <v>0963 80  322</v>
          </cell>
          <cell r="O954" t="e">
            <v>#N/A</v>
          </cell>
          <cell r="P954">
            <v>89.94</v>
          </cell>
          <cell r="Q954">
            <v>1</v>
          </cell>
          <cell r="R954">
            <v>1.3</v>
          </cell>
          <cell r="S954">
            <v>89.94</v>
          </cell>
          <cell r="T954" t="e">
            <v>#N/A</v>
          </cell>
          <cell r="U954">
            <v>0</v>
          </cell>
          <cell r="V954">
            <v>0</v>
          </cell>
          <cell r="W954" t="str">
            <v>LSSGW1</v>
          </cell>
          <cell r="X954" t="e">
            <v>#N/A</v>
          </cell>
          <cell r="Y954" t="e">
            <v>#N/A</v>
          </cell>
          <cell r="Z954" t="e">
            <v>#N/A</v>
          </cell>
          <cell r="AA954">
            <v>0.3</v>
          </cell>
          <cell r="AB954">
            <v>0.3</v>
          </cell>
          <cell r="AC954">
            <v>900</v>
          </cell>
          <cell r="AD954">
            <v>670</v>
          </cell>
          <cell r="AE954">
            <v>1</v>
          </cell>
          <cell r="AF954" t="str">
            <v>ACCESSOIRES</v>
          </cell>
          <cell r="AG954"/>
          <cell r="AI954">
            <v>86.48</v>
          </cell>
          <cell r="AL954">
            <v>0</v>
          </cell>
          <cell r="AM954">
            <v>165.9</v>
          </cell>
          <cell r="AN954">
            <v>0.3</v>
          </cell>
          <cell r="AO954" t="e">
            <v>#N/A</v>
          </cell>
          <cell r="AS954" t="str">
            <v>TOILE D'ARRIMAGE LSSGW1</v>
          </cell>
        </row>
        <row r="955">
          <cell r="N955" t="str">
            <v>0963 80  323</v>
          </cell>
          <cell r="O955" t="e">
            <v>#N/A</v>
          </cell>
          <cell r="P955">
            <v>96.92</v>
          </cell>
          <cell r="Q955">
            <v>1</v>
          </cell>
          <cell r="R955">
            <v>1.36</v>
          </cell>
          <cell r="S955">
            <v>96.92</v>
          </cell>
          <cell r="T955">
            <v>269</v>
          </cell>
          <cell r="U955">
            <v>0</v>
          </cell>
          <cell r="V955">
            <v>0</v>
          </cell>
          <cell r="W955" t="str">
            <v>LSSGW2</v>
          </cell>
          <cell r="X955" t="e">
            <v>#REF!</v>
          </cell>
          <cell r="Y955">
            <v>188.3</v>
          </cell>
          <cell r="Z955">
            <v>188.3</v>
          </cell>
          <cell r="AA955">
            <v>0.3</v>
          </cell>
          <cell r="AB955">
            <v>0.3</v>
          </cell>
          <cell r="AC955">
            <v>900</v>
          </cell>
          <cell r="AD955">
            <v>900</v>
          </cell>
          <cell r="AE955">
            <v>1</v>
          </cell>
          <cell r="AF955" t="str">
            <v>ACCESSOIRES</v>
          </cell>
          <cell r="AG955"/>
          <cell r="AI955">
            <v>93.19</v>
          </cell>
          <cell r="AL955">
            <v>0</v>
          </cell>
          <cell r="AM955">
            <v>180.6</v>
          </cell>
          <cell r="AN955">
            <v>0.3</v>
          </cell>
          <cell r="AO955">
            <v>188.3</v>
          </cell>
          <cell r="AS955" t="str">
            <v>TOILE D'ARRIMAGE LSSGW2</v>
          </cell>
        </row>
        <row r="956">
          <cell r="N956" t="str">
            <v>0963 577 036</v>
          </cell>
          <cell r="O956" t="str">
            <v>MADL17</v>
          </cell>
          <cell r="P956">
            <v>15.23</v>
          </cell>
          <cell r="Q956">
            <v>1</v>
          </cell>
          <cell r="R956">
            <v>0.26</v>
          </cell>
          <cell r="S956">
            <v>15.23</v>
          </cell>
          <cell r="T956">
            <v>49</v>
          </cell>
          <cell r="U956">
            <v>1</v>
          </cell>
          <cell r="V956">
            <v>2</v>
          </cell>
          <cell r="W956" t="str">
            <v>MADL17L</v>
          </cell>
          <cell r="X956" t="e">
            <v>#REF!</v>
          </cell>
          <cell r="Y956">
            <v>34.299999999999997</v>
          </cell>
          <cell r="Z956">
            <v>34.299999999999997</v>
          </cell>
          <cell r="AA956">
            <v>0.3</v>
          </cell>
          <cell r="AB956">
            <v>0.3</v>
          </cell>
          <cell r="AC956">
            <v>330</v>
          </cell>
          <cell r="AD956">
            <v>1390</v>
          </cell>
          <cell r="AE956">
            <v>10</v>
          </cell>
          <cell r="AF956" t="str">
            <v>MEUBLES</v>
          </cell>
          <cell r="AG956"/>
          <cell r="AI956">
            <v>14.64</v>
          </cell>
          <cell r="AL956" t="str">
            <v/>
          </cell>
          <cell r="AM956" t="str">
            <v/>
          </cell>
          <cell r="AN956">
            <v>0.3</v>
          </cell>
          <cell r="AO956">
            <v>34.299999999999997</v>
          </cell>
          <cell r="AS956" t="str">
            <v>PAIRE DE REHAUSSES-MADL17</v>
          </cell>
        </row>
        <row r="957">
          <cell r="N957" t="str">
            <v>0963 577 036</v>
          </cell>
          <cell r="O957" t="str">
            <v>MADL17</v>
          </cell>
          <cell r="P957">
            <v>15.23</v>
          </cell>
          <cell r="Q957">
            <v>1</v>
          </cell>
          <cell r="R957">
            <v>0.26</v>
          </cell>
          <cell r="S957">
            <v>15.23</v>
          </cell>
          <cell r="T957">
            <v>49</v>
          </cell>
          <cell r="U957">
            <v>1</v>
          </cell>
          <cell r="V957">
            <v>2</v>
          </cell>
          <cell r="W957" t="str">
            <v>MADL17M</v>
          </cell>
          <cell r="X957" t="e">
            <v>#REF!</v>
          </cell>
          <cell r="Y957">
            <v>34.299999999999997</v>
          </cell>
          <cell r="Z957">
            <v>34.299999999999997</v>
          </cell>
          <cell r="AA957">
            <v>0.3</v>
          </cell>
          <cell r="AB957">
            <v>0.3</v>
          </cell>
          <cell r="AC957">
            <v>330</v>
          </cell>
          <cell r="AD957">
            <v>1390</v>
          </cell>
          <cell r="AE957">
            <v>10</v>
          </cell>
          <cell r="AF957" t="str">
            <v>MEUBLES</v>
          </cell>
          <cell r="AG957"/>
          <cell r="AI957">
            <v>14.64</v>
          </cell>
          <cell r="AL957" t="str">
            <v/>
          </cell>
          <cell r="AM957" t="str">
            <v/>
          </cell>
          <cell r="AN957">
            <v>0.3</v>
          </cell>
          <cell r="AO957">
            <v>34.299999999999997</v>
          </cell>
          <cell r="AS957" t="str">
            <v>PAIRE DE REHAUSSES-MADL17</v>
          </cell>
        </row>
        <row r="958">
          <cell r="N958" t="str">
            <v>0963 577 036</v>
          </cell>
          <cell r="O958" t="str">
            <v>MADL17</v>
          </cell>
          <cell r="P958">
            <v>15.23</v>
          </cell>
          <cell r="Q958">
            <v>1</v>
          </cell>
          <cell r="R958">
            <v>0.26</v>
          </cell>
          <cell r="S958">
            <v>15.23</v>
          </cell>
          <cell r="T958">
            <v>49</v>
          </cell>
          <cell r="U958">
            <v>1</v>
          </cell>
          <cell r="V958">
            <v>2</v>
          </cell>
          <cell r="W958" t="str">
            <v>MADL17S</v>
          </cell>
          <cell r="X958" t="e">
            <v>#REF!</v>
          </cell>
          <cell r="Y958">
            <v>34.299999999999997</v>
          </cell>
          <cell r="Z958">
            <v>34.299999999999997</v>
          </cell>
          <cell r="AA958">
            <v>0.3</v>
          </cell>
          <cell r="AB958">
            <v>0.3</v>
          </cell>
          <cell r="AC958">
            <v>330</v>
          </cell>
          <cell r="AD958">
            <v>1390</v>
          </cell>
          <cell r="AE958">
            <v>10</v>
          </cell>
          <cell r="AF958" t="str">
            <v>MEUBLES</v>
          </cell>
          <cell r="AG958"/>
          <cell r="AI958">
            <v>14.64</v>
          </cell>
          <cell r="AL958" t="str">
            <v/>
          </cell>
          <cell r="AM958" t="str">
            <v/>
          </cell>
          <cell r="AN958">
            <v>0.3</v>
          </cell>
          <cell r="AO958">
            <v>34.299999999999997</v>
          </cell>
          <cell r="AS958" t="str">
            <v>PAIRE DE REHAUSSES-MADL17</v>
          </cell>
        </row>
        <row r="959">
          <cell r="N959" t="str">
            <v>0963 577 036</v>
          </cell>
          <cell r="O959" t="str">
            <v>MADL17</v>
          </cell>
          <cell r="P959">
            <v>15.23</v>
          </cell>
          <cell r="Q959">
            <v>1</v>
          </cell>
          <cell r="R959">
            <v>0.26</v>
          </cell>
          <cell r="S959">
            <v>15.23</v>
          </cell>
          <cell r="T959">
            <v>49</v>
          </cell>
          <cell r="U959">
            <v>1</v>
          </cell>
          <cell r="V959">
            <v>2</v>
          </cell>
          <cell r="W959" t="str">
            <v>MADL17US</v>
          </cell>
          <cell r="X959" t="e">
            <v>#REF!</v>
          </cell>
          <cell r="Y959">
            <v>34.299999999999997</v>
          </cell>
          <cell r="Z959">
            <v>34.299999999999997</v>
          </cell>
          <cell r="AA959">
            <v>0.3</v>
          </cell>
          <cell r="AB959">
            <v>0.3</v>
          </cell>
          <cell r="AC959">
            <v>330</v>
          </cell>
          <cell r="AD959">
            <v>1390</v>
          </cell>
          <cell r="AE959">
            <v>10</v>
          </cell>
          <cell r="AF959" t="str">
            <v>MEUBLES</v>
          </cell>
          <cell r="AG959"/>
          <cell r="AI959">
            <v>14.64</v>
          </cell>
          <cell r="AL959" t="str">
            <v/>
          </cell>
          <cell r="AM959" t="str">
            <v/>
          </cell>
          <cell r="AN959">
            <v>0.3</v>
          </cell>
          <cell r="AO959">
            <v>34.299999999999997</v>
          </cell>
          <cell r="AS959" t="str">
            <v>PAIRE DE REHAUSSES-MADL17</v>
          </cell>
        </row>
        <row r="960">
          <cell r="N960" t="str">
            <v>0963 577 036</v>
          </cell>
          <cell r="O960" t="str">
            <v>MADL17</v>
          </cell>
          <cell r="P960">
            <v>15.23</v>
          </cell>
          <cell r="Q960">
            <v>1</v>
          </cell>
          <cell r="R960">
            <v>0.26</v>
          </cell>
          <cell r="S960">
            <v>15.23</v>
          </cell>
          <cell r="T960">
            <v>49</v>
          </cell>
          <cell r="U960">
            <v>1</v>
          </cell>
          <cell r="V960">
            <v>2</v>
          </cell>
          <cell r="W960" t="str">
            <v>MADL17XL</v>
          </cell>
          <cell r="X960" t="e">
            <v>#REF!</v>
          </cell>
          <cell r="Y960">
            <v>34.299999999999997</v>
          </cell>
          <cell r="Z960">
            <v>34.299999999999997</v>
          </cell>
          <cell r="AA960">
            <v>0.3</v>
          </cell>
          <cell r="AB960">
            <v>0.3</v>
          </cell>
          <cell r="AC960">
            <v>330</v>
          </cell>
          <cell r="AD960">
            <v>1390</v>
          </cell>
          <cell r="AE960">
            <v>10</v>
          </cell>
          <cell r="AF960" t="str">
            <v>MEUBLES</v>
          </cell>
          <cell r="AG960"/>
          <cell r="AI960">
            <v>14.64</v>
          </cell>
          <cell r="AL960" t="str">
            <v/>
          </cell>
          <cell r="AM960" t="str">
            <v/>
          </cell>
          <cell r="AN960">
            <v>0.3</v>
          </cell>
          <cell r="AO960">
            <v>34.299999999999997</v>
          </cell>
          <cell r="AS960" t="str">
            <v>PAIRE DE REHAUSSES-MADL17</v>
          </cell>
        </row>
        <row r="961">
          <cell r="N961" t="str">
            <v>0963 542 105</v>
          </cell>
          <cell r="O961" t="str">
            <v>MKM105</v>
          </cell>
          <cell r="P961">
            <v>133.80000000000001</v>
          </cell>
          <cell r="Q961">
            <v>1</v>
          </cell>
          <cell r="R961">
            <v>6.8</v>
          </cell>
          <cell r="S961">
            <v>133.80000000000001</v>
          </cell>
          <cell r="T961">
            <v>459</v>
          </cell>
          <cell r="U961">
            <v>10.3</v>
          </cell>
          <cell r="V961">
            <v>14</v>
          </cell>
          <cell r="W961" t="str">
            <v>MKM105</v>
          </cell>
          <cell r="X961" t="e">
            <v>#REF!</v>
          </cell>
          <cell r="Y961">
            <v>321.3</v>
          </cell>
          <cell r="Z961">
            <v>321.3</v>
          </cell>
          <cell r="AA961">
            <v>0.3</v>
          </cell>
          <cell r="AB961">
            <v>0.3</v>
          </cell>
          <cell r="AC961">
            <v>270</v>
          </cell>
          <cell r="AD961">
            <v>834</v>
          </cell>
          <cell r="AE961">
            <v>250</v>
          </cell>
          <cell r="AF961" t="str">
            <v>MEUBLES</v>
          </cell>
          <cell r="AG961"/>
          <cell r="AI961">
            <v>128.65</v>
          </cell>
          <cell r="AL961" t="str">
            <v/>
          </cell>
          <cell r="AM961" t="str">
            <v/>
          </cell>
          <cell r="AN961">
            <v>0.3</v>
          </cell>
          <cell r="AO961">
            <v>321.3</v>
          </cell>
          <cell r="AS961" t="str">
            <v>MODULE POUR MALETTES-MKM105</v>
          </cell>
        </row>
        <row r="962">
          <cell r="N962" t="str">
            <v>0963 80  288</v>
          </cell>
          <cell r="O962" t="e">
            <v>#N/A</v>
          </cell>
          <cell r="P962">
            <v>11.25</v>
          </cell>
          <cell r="Q962">
            <v>1</v>
          </cell>
          <cell r="R962">
            <v>0.15</v>
          </cell>
          <cell r="S962">
            <v>11.25</v>
          </cell>
          <cell r="T962">
            <v>49</v>
          </cell>
          <cell r="U962">
            <v>55</v>
          </cell>
          <cell r="V962">
            <v>74</v>
          </cell>
          <cell r="W962" t="str">
            <v>SLH1</v>
          </cell>
          <cell r="X962" t="e">
            <v>#REF!</v>
          </cell>
          <cell r="Y962">
            <v>34.299999999999997</v>
          </cell>
          <cell r="Z962">
            <v>34.299999999999997</v>
          </cell>
          <cell r="AA962">
            <v>0.3</v>
          </cell>
          <cell r="AB962">
            <v>0.3</v>
          </cell>
          <cell r="AC962">
            <v>30</v>
          </cell>
          <cell r="AD962">
            <v>192</v>
          </cell>
          <cell r="AE962">
            <v>172</v>
          </cell>
          <cell r="AF962" t="str">
            <v>ACCESSOIRES</v>
          </cell>
          <cell r="AG962"/>
          <cell r="AI962">
            <v>10.82</v>
          </cell>
          <cell r="AL962" t="str">
            <v>ZF.WU003-9772</v>
          </cell>
          <cell r="AM962">
            <v>32.200000000000003</v>
          </cell>
          <cell r="AN962">
            <v>0.3</v>
          </cell>
          <cell r="AO962">
            <v>34.299999999999997</v>
          </cell>
          <cell r="AS962" t="str">
            <v>CADRE AERATION LATERAL INOX BL. SLH1</v>
          </cell>
        </row>
        <row r="963">
          <cell r="N963" t="str">
            <v>0963 560 007</v>
          </cell>
          <cell r="O963" t="str">
            <v>MSMB07</v>
          </cell>
          <cell r="P963">
            <v>879.95</v>
          </cell>
          <cell r="Q963">
            <v>1</v>
          </cell>
          <cell r="R963">
            <v>84</v>
          </cell>
          <cell r="S963">
            <v>879.95</v>
          </cell>
          <cell r="T963">
            <v>2069</v>
          </cell>
          <cell r="U963">
            <v>60</v>
          </cell>
          <cell r="V963">
            <v>80</v>
          </cell>
          <cell r="W963" t="str">
            <v>MSMB07</v>
          </cell>
          <cell r="X963" t="e">
            <v>#REF!</v>
          </cell>
          <cell r="Y963">
            <v>1448.3</v>
          </cell>
          <cell r="Z963">
            <v>1448.3</v>
          </cell>
          <cell r="AA963">
            <v>0.3</v>
          </cell>
          <cell r="AB963">
            <v>0.3</v>
          </cell>
          <cell r="AC963">
            <v>382</v>
          </cell>
          <cell r="AD963">
            <v>1112</v>
          </cell>
          <cell r="AE963">
            <v>1010</v>
          </cell>
          <cell r="AF963" t="str">
            <v>PREMONTES</v>
          </cell>
          <cell r="AG963"/>
          <cell r="AI963">
            <v>846.11</v>
          </cell>
          <cell r="AL963">
            <v>0</v>
          </cell>
          <cell r="AM963">
            <v>1592</v>
          </cell>
          <cell r="AN963">
            <v>0.3</v>
          </cell>
          <cell r="AO963">
            <v>1448.3</v>
          </cell>
          <cell r="AS963" t="str">
            <v>MODULE MSMB07</v>
          </cell>
        </row>
        <row r="964">
          <cell r="N964" t="str">
            <v>0963 560 008</v>
          </cell>
          <cell r="O964" t="str">
            <v>MSMB08</v>
          </cell>
          <cell r="P964">
            <v>817.27</v>
          </cell>
          <cell r="Q964">
            <v>1</v>
          </cell>
          <cell r="R964">
            <v>77.7</v>
          </cell>
          <cell r="S964">
            <v>817.27</v>
          </cell>
          <cell r="T964">
            <v>1999</v>
          </cell>
          <cell r="U964">
            <v>60</v>
          </cell>
          <cell r="V964">
            <v>80</v>
          </cell>
          <cell r="W964" t="str">
            <v>MSMB08</v>
          </cell>
          <cell r="X964" t="e">
            <v>#REF!</v>
          </cell>
          <cell r="Y964">
            <v>1399.3</v>
          </cell>
          <cell r="Z964">
            <v>1399.3</v>
          </cell>
          <cell r="AA964">
            <v>0.3</v>
          </cell>
          <cell r="AB964">
            <v>0.3</v>
          </cell>
          <cell r="AC964">
            <v>382</v>
          </cell>
          <cell r="AD964">
            <v>1112</v>
          </cell>
          <cell r="AE964">
            <v>1010</v>
          </cell>
          <cell r="AF964" t="str">
            <v>PREMONTES</v>
          </cell>
          <cell r="AG964"/>
          <cell r="AI964">
            <v>785.84</v>
          </cell>
          <cell r="AL964">
            <v>0</v>
          </cell>
          <cell r="AM964">
            <v>1512</v>
          </cell>
          <cell r="AN964">
            <v>0.3</v>
          </cell>
          <cell r="AO964">
            <v>1399.3</v>
          </cell>
          <cell r="AS964" t="str">
            <v>MODULE MSMB08</v>
          </cell>
        </row>
        <row r="965">
          <cell r="N965" t="str">
            <v>0963 940 998</v>
          </cell>
          <cell r="O965">
            <v>0</v>
          </cell>
          <cell r="P965">
            <v>5.95</v>
          </cell>
          <cell r="Q965">
            <v>1</v>
          </cell>
          <cell r="R965">
            <v>0.5</v>
          </cell>
          <cell r="S965">
            <v>5.95</v>
          </cell>
          <cell r="T965">
            <v>29</v>
          </cell>
          <cell r="U965">
            <v>38</v>
          </cell>
          <cell r="V965">
            <v>51</v>
          </cell>
          <cell r="W965" t="str">
            <v>BSS9</v>
          </cell>
          <cell r="X965" t="e">
            <v>#REF!</v>
          </cell>
          <cell r="Y965">
            <v>23.2</v>
          </cell>
          <cell r="Z965">
            <v>23.2</v>
          </cell>
          <cell r="AA965">
            <v>0.2</v>
          </cell>
          <cell r="AB965">
            <v>0.2</v>
          </cell>
          <cell r="AC965">
            <v>0</v>
          </cell>
          <cell r="AD965">
            <v>0</v>
          </cell>
          <cell r="AE965">
            <v>0</v>
          </cell>
          <cell r="AF965" t="str">
            <v>KIT DE FIXATION</v>
          </cell>
          <cell r="AG965"/>
          <cell r="AI965">
            <v>5.72</v>
          </cell>
          <cell r="AL965">
            <v>0</v>
          </cell>
          <cell r="AM965">
            <v>20</v>
          </cell>
          <cell r="AN965">
            <v>0.2</v>
          </cell>
          <cell r="AO965">
            <v>23.2</v>
          </cell>
          <cell r="AS965" t="str">
            <v>Kit de fixation montage flottant 9mm</v>
          </cell>
        </row>
        <row r="966">
          <cell r="N966" t="str">
            <v>0963 99  049</v>
          </cell>
          <cell r="O966" t="e">
            <v>#N/A</v>
          </cell>
          <cell r="P966">
            <v>15.27</v>
          </cell>
          <cell r="Q966">
            <v>1</v>
          </cell>
          <cell r="R966" t="str">
            <v>NC</v>
          </cell>
          <cell r="S966">
            <v>15.27</v>
          </cell>
          <cell r="T966">
            <v>63</v>
          </cell>
          <cell r="U966">
            <v>15</v>
          </cell>
          <cell r="V966">
            <v>20</v>
          </cell>
          <cell r="W966" t="str">
            <v>LP01</v>
          </cell>
          <cell r="X966" t="e">
            <v>#REF!</v>
          </cell>
          <cell r="Y966">
            <v>63</v>
          </cell>
          <cell r="Z966">
            <v>63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 t="str">
            <v>LOT</v>
          </cell>
          <cell r="AG966"/>
          <cell r="AI966">
            <v>14.68</v>
          </cell>
          <cell r="AL966">
            <v>0</v>
          </cell>
          <cell r="AM966">
            <v>44</v>
          </cell>
          <cell r="AN966">
            <v>0</v>
          </cell>
          <cell r="AO966">
            <v>63</v>
          </cell>
          <cell r="AS966" t="str">
            <v>Lot Pratique</v>
          </cell>
        </row>
        <row r="967">
          <cell r="N967" t="str">
            <v>0963 99  050</v>
          </cell>
          <cell r="O967" t="e">
            <v>#N/A</v>
          </cell>
          <cell r="P967">
            <v>43.26</v>
          </cell>
          <cell r="Q967">
            <v>1</v>
          </cell>
          <cell r="R967" t="str">
            <v>NC</v>
          </cell>
          <cell r="S967">
            <v>43.26</v>
          </cell>
          <cell r="T967">
            <v>126</v>
          </cell>
          <cell r="U967">
            <v>15</v>
          </cell>
          <cell r="V967">
            <v>20</v>
          </cell>
          <cell r="W967" t="str">
            <v>LA02</v>
          </cell>
          <cell r="X967" t="e">
            <v>#REF!</v>
          </cell>
          <cell r="Y967">
            <v>126</v>
          </cell>
          <cell r="Z967">
            <v>126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 t="str">
            <v>LOT</v>
          </cell>
          <cell r="AG967"/>
          <cell r="AI967">
            <v>41.6</v>
          </cell>
          <cell r="AL967">
            <v>0</v>
          </cell>
          <cell r="AM967">
            <v>87.2</v>
          </cell>
          <cell r="AN967">
            <v>0</v>
          </cell>
          <cell r="AO967">
            <v>126</v>
          </cell>
          <cell r="AS967" t="str">
            <v>Lot arrimage 1 mètre</v>
          </cell>
        </row>
        <row r="968">
          <cell r="N968" t="str">
            <v>0963 99  051</v>
          </cell>
          <cell r="O968" t="e">
            <v>#N/A</v>
          </cell>
          <cell r="P968">
            <v>88.33</v>
          </cell>
          <cell r="Q968">
            <v>1</v>
          </cell>
          <cell r="R968" t="str">
            <v>NC</v>
          </cell>
          <cell r="S968">
            <v>88.33</v>
          </cell>
          <cell r="T968">
            <v>230</v>
          </cell>
          <cell r="U968">
            <v>30</v>
          </cell>
          <cell r="V968">
            <v>40</v>
          </cell>
          <cell r="W968" t="str">
            <v>LH03</v>
          </cell>
          <cell r="X968" t="e">
            <v>#REF!</v>
          </cell>
          <cell r="Y968">
            <v>230</v>
          </cell>
          <cell r="Z968">
            <v>230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  <cell r="AF968" t="str">
            <v>LOT</v>
          </cell>
          <cell r="AG968"/>
          <cell r="AI968">
            <v>84.93</v>
          </cell>
          <cell r="AL968">
            <v>0</v>
          </cell>
          <cell r="AM968">
            <v>159.19999999999999</v>
          </cell>
          <cell r="AN968">
            <v>0</v>
          </cell>
          <cell r="AO968">
            <v>230</v>
          </cell>
          <cell r="AS968" t="str">
            <v>Lot hygiène</v>
          </cell>
        </row>
        <row r="969">
          <cell r="N969" t="str">
            <v>0963 99  052</v>
          </cell>
          <cell r="O969" t="e">
            <v>#N/A</v>
          </cell>
          <cell r="P969">
            <v>66.09</v>
          </cell>
          <cell r="Q969">
            <v>1</v>
          </cell>
          <cell r="R969" t="str">
            <v>NC</v>
          </cell>
          <cell r="S969">
            <v>66.09</v>
          </cell>
          <cell r="T969">
            <v>196</v>
          </cell>
          <cell r="U969">
            <v>35</v>
          </cell>
          <cell r="V969">
            <v>47</v>
          </cell>
          <cell r="W969" t="str">
            <v>LE04</v>
          </cell>
          <cell r="X969" t="e">
            <v>#REF!</v>
          </cell>
          <cell r="Y969">
            <v>196</v>
          </cell>
          <cell r="Z969">
            <v>196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 t="str">
            <v>LOT</v>
          </cell>
          <cell r="AG969"/>
          <cell r="AI969">
            <v>63.55</v>
          </cell>
          <cell r="AL969">
            <v>0</v>
          </cell>
          <cell r="AM969">
            <v>135.19999999999999</v>
          </cell>
          <cell r="AN969">
            <v>0</v>
          </cell>
          <cell r="AO969">
            <v>196</v>
          </cell>
          <cell r="AS969" t="str">
            <v>Lot éclairage chantier</v>
          </cell>
        </row>
        <row r="970">
          <cell r="N970" t="str">
            <v>0963 99  053</v>
          </cell>
          <cell r="O970" t="e">
            <v>#N/A</v>
          </cell>
          <cell r="P970">
            <v>17.34</v>
          </cell>
          <cell r="Q970">
            <v>1</v>
          </cell>
          <cell r="R970" t="str">
            <v>NC</v>
          </cell>
          <cell r="S970">
            <v>17.34</v>
          </cell>
          <cell r="T970">
            <v>69</v>
          </cell>
          <cell r="U970">
            <v>15</v>
          </cell>
          <cell r="V970">
            <v>20</v>
          </cell>
          <cell r="W970" t="str">
            <v>LF06</v>
          </cell>
          <cell r="X970" t="e">
            <v>#REF!</v>
          </cell>
          <cell r="Y970">
            <v>69</v>
          </cell>
          <cell r="Z970">
            <v>69</v>
          </cell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 t="str">
            <v>LOT</v>
          </cell>
          <cell r="AG970"/>
          <cell r="AI970">
            <v>16.670000000000002</v>
          </cell>
          <cell r="AL970">
            <v>0</v>
          </cell>
          <cell r="AM970">
            <v>47.2</v>
          </cell>
          <cell r="AN970">
            <v>0</v>
          </cell>
          <cell r="AO970">
            <v>69</v>
          </cell>
          <cell r="AS970" t="str">
            <v>Lot fixation à la carte</v>
          </cell>
        </row>
        <row r="971">
          <cell r="N971" t="str">
            <v>0963 99  055</v>
          </cell>
          <cell r="O971" t="e">
            <v>#N/A</v>
          </cell>
          <cell r="P971">
            <v>54.36</v>
          </cell>
          <cell r="Q971">
            <v>1</v>
          </cell>
          <cell r="R971" t="str">
            <v>NC</v>
          </cell>
          <cell r="S971">
            <v>54.36</v>
          </cell>
          <cell r="T971">
            <v>183</v>
          </cell>
          <cell r="U971">
            <v>110</v>
          </cell>
          <cell r="V971">
            <v>147</v>
          </cell>
          <cell r="W971" t="str">
            <v>LV08</v>
          </cell>
          <cell r="X971" t="e">
            <v>#REF!</v>
          </cell>
          <cell r="Y971">
            <v>183</v>
          </cell>
          <cell r="Z971">
            <v>183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 t="str">
            <v>LOT</v>
          </cell>
          <cell r="AG971"/>
          <cell r="AI971">
            <v>52.27</v>
          </cell>
          <cell r="AL971">
            <v>0</v>
          </cell>
          <cell r="AM971">
            <v>127.2</v>
          </cell>
          <cell r="AN971">
            <v>0</v>
          </cell>
          <cell r="AO971">
            <v>183</v>
          </cell>
          <cell r="AS971" t="str">
            <v>Lot ventilation</v>
          </cell>
        </row>
        <row r="972">
          <cell r="N972" t="str">
            <v>0963 99  056</v>
          </cell>
          <cell r="O972" t="e">
            <v>#N/A</v>
          </cell>
          <cell r="P972">
            <v>29.15</v>
          </cell>
          <cell r="Q972">
            <v>1</v>
          </cell>
          <cell r="R972" t="str">
            <v>NC</v>
          </cell>
          <cell r="S972">
            <v>29.15</v>
          </cell>
          <cell r="T972">
            <v>91</v>
          </cell>
          <cell r="U972">
            <v>20</v>
          </cell>
          <cell r="V972">
            <v>27</v>
          </cell>
          <cell r="W972" t="str">
            <v>LS05</v>
          </cell>
          <cell r="X972" t="e">
            <v>#REF!</v>
          </cell>
          <cell r="Y972">
            <v>91</v>
          </cell>
          <cell r="Z972">
            <v>91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  <cell r="AF972" t="str">
            <v>LOT</v>
          </cell>
          <cell r="AG972"/>
          <cell r="AI972">
            <v>28.03</v>
          </cell>
          <cell r="AL972">
            <v>0</v>
          </cell>
          <cell r="AM972">
            <v>63.2</v>
          </cell>
          <cell r="AN972">
            <v>0</v>
          </cell>
          <cell r="AO972">
            <v>91</v>
          </cell>
          <cell r="AS972" t="str">
            <v>Lot supportage</v>
          </cell>
        </row>
        <row r="973">
          <cell r="N973" t="str">
            <v>0963 99  059</v>
          </cell>
          <cell r="O973" t="e">
            <v>#N/A</v>
          </cell>
          <cell r="P973">
            <v>30.35</v>
          </cell>
          <cell r="Q973">
            <v>1</v>
          </cell>
          <cell r="R973" t="str">
            <v>NC</v>
          </cell>
          <cell r="S973">
            <v>30.35</v>
          </cell>
          <cell r="T973">
            <v>114</v>
          </cell>
          <cell r="U973">
            <v>30</v>
          </cell>
          <cell r="V973">
            <v>40</v>
          </cell>
          <cell r="W973" t="str">
            <v>LFE</v>
          </cell>
          <cell r="X973" t="e">
            <v>#REF!</v>
          </cell>
          <cell r="Y973">
            <v>114</v>
          </cell>
          <cell r="Z973">
            <v>114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 t="str">
            <v>LOT</v>
          </cell>
          <cell r="AG973"/>
          <cell r="AI973">
            <v>29.18</v>
          </cell>
          <cell r="AL973">
            <v>0</v>
          </cell>
          <cell r="AM973">
            <v>79.2</v>
          </cell>
          <cell r="AN973">
            <v>0</v>
          </cell>
          <cell r="AO973">
            <v>114</v>
          </cell>
          <cell r="AS973" t="str">
            <v>Lot fixation échelle</v>
          </cell>
        </row>
        <row r="974">
          <cell r="N974" t="str">
            <v>0963 99  062</v>
          </cell>
          <cell r="O974" t="e">
            <v>#N/A</v>
          </cell>
          <cell r="P974">
            <v>50.18</v>
          </cell>
          <cell r="Q974">
            <v>1</v>
          </cell>
          <cell r="R974" t="str">
            <v>NC</v>
          </cell>
          <cell r="S974">
            <v>50.18</v>
          </cell>
          <cell r="T974">
            <v>161</v>
          </cell>
          <cell r="U974">
            <v>60</v>
          </cell>
          <cell r="V974">
            <v>80</v>
          </cell>
          <cell r="W974" t="str">
            <v>LEL062</v>
          </cell>
          <cell r="X974" t="e">
            <v>#REF!</v>
          </cell>
          <cell r="Y974">
            <v>161</v>
          </cell>
          <cell r="Z974">
            <v>161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 t="str">
            <v>LOT</v>
          </cell>
          <cell r="AG974"/>
          <cell r="AI974">
            <v>48.25</v>
          </cell>
          <cell r="AL974">
            <v>0</v>
          </cell>
          <cell r="AM974">
            <v>111.2</v>
          </cell>
          <cell r="AN974">
            <v>0</v>
          </cell>
          <cell r="AO974">
            <v>161</v>
          </cell>
          <cell r="AS974" t="str">
            <v>Lot éclairage LED</v>
          </cell>
        </row>
        <row r="975">
          <cell r="N975" t="str">
            <v>0963 99  065</v>
          </cell>
          <cell r="O975" t="e">
            <v>#N/A</v>
          </cell>
          <cell r="P975">
            <v>34.380000000000003</v>
          </cell>
          <cell r="Q975">
            <v>1</v>
          </cell>
          <cell r="R975" t="str">
            <v>NC</v>
          </cell>
          <cell r="S975">
            <v>34.380000000000003</v>
          </cell>
          <cell r="T975">
            <v>149</v>
          </cell>
          <cell r="U975">
            <v>15</v>
          </cell>
          <cell r="V975">
            <v>20</v>
          </cell>
          <cell r="W975" t="str">
            <v>LA065</v>
          </cell>
          <cell r="X975" t="e">
            <v>#REF!</v>
          </cell>
          <cell r="Y975">
            <v>149</v>
          </cell>
          <cell r="Z975">
            <v>149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 t="str">
            <v>LOT</v>
          </cell>
          <cell r="AG975"/>
          <cell r="AI975">
            <v>33.06</v>
          </cell>
          <cell r="AL975">
            <v>0</v>
          </cell>
          <cell r="AM975">
            <v>103.2</v>
          </cell>
          <cell r="AN975">
            <v>0</v>
          </cell>
          <cell r="AO975">
            <v>149</v>
          </cell>
          <cell r="AS975" t="str">
            <v>Lot arrimage 2 mètres</v>
          </cell>
        </row>
        <row r="976">
          <cell r="N976" t="str">
            <v>0963 940 999</v>
          </cell>
          <cell r="O976">
            <v>0</v>
          </cell>
          <cell r="P976">
            <v>54.33</v>
          </cell>
          <cell r="Q976">
            <v>1</v>
          </cell>
          <cell r="R976">
            <v>1</v>
          </cell>
          <cell r="S976">
            <v>54.33</v>
          </cell>
          <cell r="T976">
            <v>139</v>
          </cell>
          <cell r="U976"/>
          <cell r="V976">
            <v>0</v>
          </cell>
          <cell r="W976" t="str">
            <v>RE503</v>
          </cell>
          <cell r="X976" t="e">
            <v>#REF!</v>
          </cell>
          <cell r="Y976">
            <v>97.3</v>
          </cell>
          <cell r="Z976">
            <v>97.3</v>
          </cell>
          <cell r="AA976">
            <v>0.3</v>
          </cell>
          <cell r="AB976">
            <v>0.3</v>
          </cell>
          <cell r="AC976">
            <v>0</v>
          </cell>
          <cell r="AD976">
            <v>0</v>
          </cell>
          <cell r="AE976">
            <v>0</v>
          </cell>
          <cell r="AF976" t="str">
            <v>PROTECTION</v>
          </cell>
          <cell r="AG976"/>
          <cell r="AI976">
            <v>52.24</v>
          </cell>
          <cell r="AJ976">
            <v>0.3</v>
          </cell>
          <cell r="AK976">
            <v>87.5</v>
          </cell>
          <cell r="AL976">
            <v>0</v>
          </cell>
          <cell r="AM976">
            <v>100</v>
          </cell>
          <cell r="AN976">
            <v>0.3</v>
          </cell>
          <cell r="AO976">
            <v>97.3</v>
          </cell>
          <cell r="AS976" t="str">
            <v>Rail à bride encastré + rail pavillon pour plancher 12 mm</v>
          </cell>
        </row>
        <row r="977">
          <cell r="N977" t="str">
            <v>5964 000 328</v>
          </cell>
          <cell r="O977" t="e">
            <v>#N/A</v>
          </cell>
          <cell r="P977">
            <v>145.34</v>
          </cell>
          <cell r="Q977">
            <v>1</v>
          </cell>
          <cell r="R977" t="str">
            <v>NC</v>
          </cell>
          <cell r="S977">
            <v>145.34</v>
          </cell>
          <cell r="T977">
            <v>359</v>
          </cell>
          <cell r="U977">
            <v>60</v>
          </cell>
          <cell r="V977">
            <v>80</v>
          </cell>
          <cell r="W977" t="str">
            <v>VLS</v>
          </cell>
          <cell r="X977" t="e">
            <v>#REF!</v>
          </cell>
          <cell r="Y977">
            <v>251.3</v>
          </cell>
          <cell r="Z977">
            <v>251.3</v>
          </cell>
          <cell r="AA977">
            <v>0.3</v>
          </cell>
          <cell r="AB977">
            <v>0.3</v>
          </cell>
          <cell r="AC977" t="str">
            <v>NC</v>
          </cell>
          <cell r="AD977" t="str">
            <v>NC</v>
          </cell>
          <cell r="AE977" t="str">
            <v>NC</v>
          </cell>
          <cell r="AF977" t="str">
            <v>VAN LOCK</v>
          </cell>
          <cell r="AG977"/>
          <cell r="AI977">
            <v>139.75</v>
          </cell>
          <cell r="AL977">
            <v>0</v>
          </cell>
          <cell r="AM977">
            <v>245</v>
          </cell>
          <cell r="AN977">
            <v>0.3</v>
          </cell>
          <cell r="AO977">
            <v>251.3</v>
          </cell>
          <cell r="AS977" t="str">
            <v>Van Lock Simple</v>
          </cell>
        </row>
        <row r="978">
          <cell r="N978" t="str">
            <v>5964 000 330</v>
          </cell>
          <cell r="O978" t="e">
            <v>#N/A</v>
          </cell>
          <cell r="P978">
            <v>282.18</v>
          </cell>
          <cell r="Q978">
            <v>1</v>
          </cell>
          <cell r="R978" t="str">
            <v>NC</v>
          </cell>
          <cell r="S978">
            <v>282.18</v>
          </cell>
          <cell r="T978">
            <v>639</v>
          </cell>
          <cell r="U978">
            <v>120</v>
          </cell>
          <cell r="V978">
            <v>160</v>
          </cell>
          <cell r="W978" t="str">
            <v>VLD</v>
          </cell>
          <cell r="X978" t="e">
            <v>#REF!</v>
          </cell>
          <cell r="Y978">
            <v>447.3</v>
          </cell>
          <cell r="Z978">
            <v>447.3</v>
          </cell>
          <cell r="AA978">
            <v>0.3</v>
          </cell>
          <cell r="AB978">
            <v>0.3</v>
          </cell>
          <cell r="AC978" t="str">
            <v>NC</v>
          </cell>
          <cell r="AD978" t="str">
            <v>NC</v>
          </cell>
          <cell r="AE978" t="str">
            <v>NC</v>
          </cell>
          <cell r="AF978" t="str">
            <v>VAN LOCK</v>
          </cell>
          <cell r="AG978"/>
          <cell r="AI978">
            <v>271.33</v>
          </cell>
          <cell r="AL978">
            <v>0</v>
          </cell>
          <cell r="AM978">
            <v>445.2</v>
          </cell>
          <cell r="AN978">
            <v>0.3</v>
          </cell>
          <cell r="AO978">
            <v>447.3</v>
          </cell>
          <cell r="AS978" t="str">
            <v>Van Lock Double</v>
          </cell>
        </row>
        <row r="979">
          <cell r="N979" t="str">
            <v>0963 80  259</v>
          </cell>
          <cell r="O979" t="e">
            <v>#N/A</v>
          </cell>
          <cell r="P979">
            <v>1.56</v>
          </cell>
          <cell r="Q979">
            <v>1</v>
          </cell>
          <cell r="R979">
            <v>0.1</v>
          </cell>
          <cell r="S979">
            <v>1.56</v>
          </cell>
          <cell r="T979">
            <v>11</v>
          </cell>
          <cell r="U979">
            <v>0</v>
          </cell>
          <cell r="V979">
            <v>0</v>
          </cell>
          <cell r="W979" t="str">
            <v>KSG21</v>
          </cell>
          <cell r="X979" t="e">
            <v>#REF!</v>
          </cell>
          <cell r="Y979">
            <v>7.7</v>
          </cell>
          <cell r="Z979">
            <v>7.7</v>
          </cell>
          <cell r="AA979">
            <v>0.3</v>
          </cell>
          <cell r="AB979">
            <v>0.3</v>
          </cell>
          <cell r="AC979">
            <v>25</v>
          </cell>
          <cell r="AD979">
            <v>1200</v>
          </cell>
          <cell r="AF979" t="str">
            <v>ACCESSOIRES</v>
          </cell>
          <cell r="AG979"/>
          <cell r="AL979">
            <v>0</v>
          </cell>
          <cell r="AM979">
            <v>6.3</v>
          </cell>
          <cell r="AN979">
            <v>0.3</v>
          </cell>
          <cell r="AO979">
            <v>7.7</v>
          </cell>
          <cell r="AS979" t="str">
            <v>SANGLE CAME A GRIFFE KSG21</v>
          </cell>
        </row>
        <row r="980">
          <cell r="N980" t="str">
            <v>0963 80  826</v>
          </cell>
          <cell r="O980" t="e">
            <v>#N/A</v>
          </cell>
          <cell r="P980">
            <v>190.17</v>
          </cell>
          <cell r="Q980">
            <v>1</v>
          </cell>
          <cell r="R980">
            <v>5</v>
          </cell>
          <cell r="S980">
            <v>190.17</v>
          </cell>
          <cell r="T980">
            <v>479</v>
          </cell>
          <cell r="U980">
            <v>10</v>
          </cell>
          <cell r="V980">
            <v>14</v>
          </cell>
          <cell r="W980" t="str">
            <v>IDATR1</v>
          </cell>
          <cell r="X980" t="e">
            <v>#REF!</v>
          </cell>
          <cell r="Y980">
            <v>335.3</v>
          </cell>
          <cell r="Z980">
            <v>335.3</v>
          </cell>
          <cell r="AA980">
            <v>0.3</v>
          </cell>
          <cell r="AB980">
            <v>0.3</v>
          </cell>
          <cell r="AC980">
            <v>46</v>
          </cell>
          <cell r="AD980">
            <v>1030</v>
          </cell>
          <cell r="AE980">
            <v>90</v>
          </cell>
          <cell r="AF980" t="str">
            <v>ACCESSOIRES</v>
          </cell>
          <cell r="AG980"/>
          <cell r="AL980">
            <v>0</v>
          </cell>
          <cell r="AM980">
            <v>273</v>
          </cell>
          <cell r="AN980">
            <v>0.3</v>
          </cell>
          <cell r="AO980">
            <v>335.3</v>
          </cell>
          <cell r="AS980" t="str">
            <v>SUPPORT PIECES LONGUES UNIVERSEL</v>
          </cell>
        </row>
        <row r="981">
          <cell r="N981" t="str">
            <v>0963 80  829</v>
          </cell>
          <cell r="O981" t="e">
            <v>#N/A</v>
          </cell>
          <cell r="P981">
            <v>67.62</v>
          </cell>
          <cell r="Q981">
            <v>1</v>
          </cell>
          <cell r="R981">
            <v>0.9</v>
          </cell>
          <cell r="S981">
            <v>67.62</v>
          </cell>
          <cell r="T981">
            <v>209</v>
          </cell>
          <cell r="U981">
            <v>0</v>
          </cell>
          <cell r="V981">
            <v>0</v>
          </cell>
          <cell r="W981" t="str">
            <v>KOFIDATR1</v>
          </cell>
          <cell r="X981" t="e">
            <v>#REF!</v>
          </cell>
          <cell r="Y981">
            <v>146.30000000000001</v>
          </cell>
          <cell r="Z981">
            <v>146.30000000000001</v>
          </cell>
          <cell r="AA981">
            <v>0.3</v>
          </cell>
          <cell r="AB981">
            <v>0.3</v>
          </cell>
          <cell r="AF981" t="str">
            <v>ACCESSOIRES</v>
          </cell>
          <cell r="AG981"/>
          <cell r="AL981">
            <v>0</v>
          </cell>
          <cell r="AM981">
            <v>137.19999999999999</v>
          </cell>
          <cell r="AN981">
            <v>0.3</v>
          </cell>
          <cell r="AO981">
            <v>146.30000000000001</v>
          </cell>
          <cell r="AS981" t="str">
            <v>TOILE POUR SUPPORT PIECES LONGUES UNIVERSEL</v>
          </cell>
        </row>
        <row r="982">
          <cell r="N982" t="str">
            <v>0963 80  505</v>
          </cell>
          <cell r="O982" t="e">
            <v>#N/A</v>
          </cell>
          <cell r="P982">
            <v>25.53</v>
          </cell>
          <cell r="Q982">
            <v>100</v>
          </cell>
          <cell r="R982" t="str">
            <v>NC</v>
          </cell>
          <cell r="S982">
            <v>25.53</v>
          </cell>
          <cell r="T982">
            <v>99</v>
          </cell>
          <cell r="U982">
            <v>0</v>
          </cell>
          <cell r="V982">
            <v>0</v>
          </cell>
          <cell r="W982" t="str">
            <v>BNM8</v>
          </cell>
          <cell r="X982" t="e">
            <v>#REF!</v>
          </cell>
          <cell r="Y982">
            <v>69.3</v>
          </cell>
          <cell r="Z982">
            <v>69.3</v>
          </cell>
          <cell r="AA982">
            <v>0.3</v>
          </cell>
          <cell r="AB982">
            <v>0.3</v>
          </cell>
          <cell r="AC982" t="str">
            <v>NC</v>
          </cell>
          <cell r="AD982" t="str">
            <v>NC</v>
          </cell>
          <cell r="AE982" t="str">
            <v>NC</v>
          </cell>
          <cell r="AF982" t="str">
            <v>ACCESSOIRES</v>
          </cell>
          <cell r="AG982"/>
          <cell r="AI982">
            <v>24.55</v>
          </cell>
          <cell r="AL982" t="str">
            <v>ZF.WU003-9800</v>
          </cell>
          <cell r="AM982">
            <v>0.69</v>
          </cell>
          <cell r="AN982">
            <v>0.3</v>
          </cell>
          <cell r="AO982">
            <v>69.3</v>
          </cell>
          <cell r="AS982" t="str">
            <v>Rivets tubulaires bt 100</v>
          </cell>
        </row>
        <row r="983">
          <cell r="N983" t="str">
            <v>0963 99  260</v>
          </cell>
          <cell r="O983" t="e">
            <v>#N/A</v>
          </cell>
          <cell r="P983">
            <v>145.6</v>
          </cell>
          <cell r="Q983">
            <v>1</v>
          </cell>
          <cell r="R983" t="str">
            <v>NC</v>
          </cell>
          <cell r="S983">
            <v>145.6</v>
          </cell>
          <cell r="T983">
            <v>369</v>
          </cell>
          <cell r="U983">
            <v>45</v>
          </cell>
          <cell r="V983">
            <v>60</v>
          </cell>
          <cell r="W983" t="str">
            <v>ECX83H1</v>
          </cell>
          <cell r="X983" t="e">
            <v>#REF!</v>
          </cell>
          <cell r="Y983">
            <v>258.3</v>
          </cell>
          <cell r="Z983">
            <v>258.3</v>
          </cell>
          <cell r="AA983">
            <v>0.3</v>
          </cell>
          <cell r="AB983">
            <v>0.3</v>
          </cell>
          <cell r="AC983" t="str">
            <v>NC</v>
          </cell>
          <cell r="AD983" t="str">
            <v>NC</v>
          </cell>
          <cell r="AE983" t="str">
            <v>NC</v>
          </cell>
          <cell r="AF983" t="str">
            <v>GALERIE</v>
          </cell>
          <cell r="AG983"/>
          <cell r="AI983">
            <v>140</v>
          </cell>
          <cell r="AL983" t="str">
            <v/>
          </cell>
          <cell r="AM983" t="str">
            <v/>
          </cell>
          <cell r="AN983">
            <v>0.3</v>
          </cell>
          <cell r="AO983">
            <v>258.3</v>
          </cell>
          <cell r="AS983" t="str">
            <v>ECHELLE VIVARO/TRAFIC/PRIMASTAR L1H1</v>
          </cell>
        </row>
        <row r="984">
          <cell r="N984" t="str">
            <v>0963 99  261</v>
          </cell>
          <cell r="O984" t="e">
            <v>#N/A</v>
          </cell>
          <cell r="P984">
            <v>145.6</v>
          </cell>
          <cell r="Q984">
            <v>1</v>
          </cell>
          <cell r="R984" t="str">
            <v>NC</v>
          </cell>
          <cell r="S984">
            <v>145.6</v>
          </cell>
          <cell r="T984">
            <v>369</v>
          </cell>
          <cell r="U984">
            <v>45</v>
          </cell>
          <cell r="V984">
            <v>60</v>
          </cell>
          <cell r="W984" t="str">
            <v>ECX83H1B</v>
          </cell>
          <cell r="X984" t="e">
            <v>#REF!</v>
          </cell>
          <cell r="Y984">
            <v>258.3</v>
          </cell>
          <cell r="Z984">
            <v>258.3</v>
          </cell>
          <cell r="AA984">
            <v>0.3</v>
          </cell>
          <cell r="AB984">
            <v>0.3</v>
          </cell>
          <cell r="AC984" t="str">
            <v>NC</v>
          </cell>
          <cell r="AD984" t="str">
            <v>NC</v>
          </cell>
          <cell r="AE984" t="str">
            <v>NC</v>
          </cell>
          <cell r="AF984" t="str">
            <v>GALERIE</v>
          </cell>
          <cell r="AG984"/>
          <cell r="AI984">
            <v>140</v>
          </cell>
          <cell r="AL984" t="str">
            <v/>
          </cell>
          <cell r="AM984" t="str">
            <v/>
          </cell>
          <cell r="AN984">
            <v>0.3</v>
          </cell>
          <cell r="AO984">
            <v>258.3</v>
          </cell>
          <cell r="AS984" t="str">
            <v>ECHELLE VIVARO/TRAFIC/PRIMASTAR L2H1</v>
          </cell>
        </row>
        <row r="985">
          <cell r="N985" t="str">
            <v>0963 99  262</v>
          </cell>
          <cell r="O985" t="e">
            <v>#N/A</v>
          </cell>
          <cell r="P985">
            <v>145.6</v>
          </cell>
          <cell r="Q985">
            <v>1</v>
          </cell>
          <cell r="R985" t="str">
            <v>NC</v>
          </cell>
          <cell r="S985">
            <v>145.6</v>
          </cell>
          <cell r="T985">
            <v>369</v>
          </cell>
          <cell r="U985">
            <v>45</v>
          </cell>
          <cell r="V985">
            <v>60</v>
          </cell>
          <cell r="W985" t="str">
            <v>ECX62H1</v>
          </cell>
          <cell r="X985" t="e">
            <v>#REF!</v>
          </cell>
          <cell r="Y985">
            <v>258.3</v>
          </cell>
          <cell r="Z985">
            <v>258.3</v>
          </cell>
          <cell r="AA985">
            <v>0.3</v>
          </cell>
          <cell r="AB985">
            <v>0.3</v>
          </cell>
          <cell r="AC985" t="str">
            <v>NC</v>
          </cell>
          <cell r="AD985" t="str">
            <v>NC</v>
          </cell>
          <cell r="AE985" t="str">
            <v>NC</v>
          </cell>
          <cell r="AF985" t="str">
            <v>GALERIE</v>
          </cell>
          <cell r="AG985"/>
          <cell r="AI985">
            <v>140</v>
          </cell>
          <cell r="AL985" t="str">
            <v/>
          </cell>
          <cell r="AM985" t="str">
            <v/>
          </cell>
          <cell r="AN985">
            <v>0.3</v>
          </cell>
          <cell r="AO985">
            <v>258.3</v>
          </cell>
          <cell r="AS985" t="str">
            <v>ECHELLE MOVANO/MASTER/NV400 L1H1</v>
          </cell>
        </row>
        <row r="986">
          <cell r="N986" t="str">
            <v>0963 99  263</v>
          </cell>
          <cell r="O986" t="e">
            <v>#N/A</v>
          </cell>
          <cell r="P986">
            <v>145.6</v>
          </cell>
          <cell r="Q986">
            <v>1</v>
          </cell>
          <cell r="R986" t="str">
            <v>NC</v>
          </cell>
          <cell r="S986">
            <v>145.6</v>
          </cell>
          <cell r="T986">
            <v>369</v>
          </cell>
          <cell r="U986">
            <v>45</v>
          </cell>
          <cell r="V986">
            <v>60</v>
          </cell>
          <cell r="W986" t="str">
            <v>ECX62H2H3</v>
          </cell>
          <cell r="X986" t="e">
            <v>#REF!</v>
          </cell>
          <cell r="Y986">
            <v>258.3</v>
          </cell>
          <cell r="Z986">
            <v>258.3</v>
          </cell>
          <cell r="AA986">
            <v>0.3</v>
          </cell>
          <cell r="AB986">
            <v>0.3</v>
          </cell>
          <cell r="AC986" t="str">
            <v>NC</v>
          </cell>
          <cell r="AD986" t="str">
            <v>NC</v>
          </cell>
          <cell r="AE986" t="str">
            <v>NC</v>
          </cell>
          <cell r="AF986" t="str">
            <v>GALERIE</v>
          </cell>
          <cell r="AG986"/>
          <cell r="AI986">
            <v>140</v>
          </cell>
          <cell r="AL986" t="str">
            <v/>
          </cell>
          <cell r="AM986" t="str">
            <v/>
          </cell>
          <cell r="AN986">
            <v>0.3</v>
          </cell>
          <cell r="AO986">
            <v>258.3</v>
          </cell>
          <cell r="AS986" t="str">
            <v>ECHELLE MOVANO/MASTER/NV400 H2H3</v>
          </cell>
        </row>
        <row r="987">
          <cell r="N987" t="str">
            <v>0963 99  264</v>
          </cell>
          <cell r="O987" t="e">
            <v>#N/A</v>
          </cell>
          <cell r="P987">
            <v>145.6</v>
          </cell>
          <cell r="Q987">
            <v>1</v>
          </cell>
          <cell r="R987" t="str">
            <v>NC</v>
          </cell>
          <cell r="S987">
            <v>145.6</v>
          </cell>
          <cell r="T987">
            <v>369</v>
          </cell>
          <cell r="U987">
            <v>45</v>
          </cell>
          <cell r="V987">
            <v>60</v>
          </cell>
          <cell r="W987" t="str">
            <v>ECX62H2H3B</v>
          </cell>
          <cell r="X987" t="e">
            <v>#REF!</v>
          </cell>
          <cell r="Y987">
            <v>258.3</v>
          </cell>
          <cell r="Z987">
            <v>258.3</v>
          </cell>
          <cell r="AA987">
            <v>0.3</v>
          </cell>
          <cell r="AB987">
            <v>0.3</v>
          </cell>
          <cell r="AC987" t="str">
            <v>NC</v>
          </cell>
          <cell r="AD987" t="str">
            <v>NC</v>
          </cell>
          <cell r="AE987" t="str">
            <v>NC</v>
          </cell>
          <cell r="AF987" t="str">
            <v>GALERIE</v>
          </cell>
          <cell r="AG987"/>
          <cell r="AI987">
            <v>140</v>
          </cell>
          <cell r="AL987" t="str">
            <v/>
          </cell>
          <cell r="AM987" t="str">
            <v/>
          </cell>
          <cell r="AN987">
            <v>0.3</v>
          </cell>
          <cell r="AO987">
            <v>258.3</v>
          </cell>
          <cell r="AS987" t="str">
            <v>ECHELLE MOVANO/MASTER/NV400 L3H2</v>
          </cell>
        </row>
        <row r="988">
          <cell r="N988" t="str">
            <v>0963 99  265</v>
          </cell>
          <cell r="O988" t="e">
            <v>#N/A</v>
          </cell>
          <cell r="P988">
            <v>145.6</v>
          </cell>
          <cell r="Q988">
            <v>1</v>
          </cell>
          <cell r="R988" t="str">
            <v>NC</v>
          </cell>
          <cell r="S988">
            <v>145.6</v>
          </cell>
          <cell r="T988">
            <v>369</v>
          </cell>
          <cell r="U988">
            <v>45</v>
          </cell>
          <cell r="V988">
            <v>60</v>
          </cell>
          <cell r="W988" t="str">
            <v>ECG9H1</v>
          </cell>
          <cell r="X988" t="e">
            <v>#REF!</v>
          </cell>
          <cell r="Y988">
            <v>258.3</v>
          </cell>
          <cell r="Z988">
            <v>258.3</v>
          </cell>
          <cell r="AA988">
            <v>0.3</v>
          </cell>
          <cell r="AB988">
            <v>0.3</v>
          </cell>
          <cell r="AC988" t="str">
            <v>NC</v>
          </cell>
          <cell r="AD988" t="str">
            <v>NC</v>
          </cell>
          <cell r="AE988" t="str">
            <v>NC</v>
          </cell>
          <cell r="AF988" t="str">
            <v>GALERIE</v>
          </cell>
          <cell r="AG988"/>
          <cell r="AI988">
            <v>140</v>
          </cell>
          <cell r="AL988" t="str">
            <v/>
          </cell>
          <cell r="AM988" t="str">
            <v/>
          </cell>
          <cell r="AN988">
            <v>0.3</v>
          </cell>
          <cell r="AO988">
            <v>258.3</v>
          </cell>
          <cell r="AS988" t="str">
            <v>ECHELLE JUMPY/EXPERT/SCUDO L1H1</v>
          </cell>
        </row>
        <row r="989">
          <cell r="N989" t="str">
            <v>0963 99  266</v>
          </cell>
          <cell r="O989" t="e">
            <v>#N/A</v>
          </cell>
          <cell r="P989">
            <v>145.6</v>
          </cell>
          <cell r="Q989">
            <v>1</v>
          </cell>
          <cell r="R989" t="str">
            <v>NC</v>
          </cell>
          <cell r="S989">
            <v>145.6</v>
          </cell>
          <cell r="T989">
            <v>369</v>
          </cell>
          <cell r="U989">
            <v>45</v>
          </cell>
          <cell r="V989">
            <v>60</v>
          </cell>
          <cell r="W989" t="str">
            <v>ECX250H1</v>
          </cell>
          <cell r="X989" t="e">
            <v>#REF!</v>
          </cell>
          <cell r="Y989">
            <v>258.3</v>
          </cell>
          <cell r="Z989">
            <v>258.3</v>
          </cell>
          <cell r="AA989">
            <v>0.3</v>
          </cell>
          <cell r="AB989">
            <v>0.3</v>
          </cell>
          <cell r="AC989" t="str">
            <v>NC</v>
          </cell>
          <cell r="AD989" t="str">
            <v>NC</v>
          </cell>
          <cell r="AE989" t="str">
            <v>NC</v>
          </cell>
          <cell r="AF989" t="str">
            <v>GALERIE</v>
          </cell>
          <cell r="AG989"/>
          <cell r="AI989">
            <v>140</v>
          </cell>
          <cell r="AL989" t="str">
            <v/>
          </cell>
          <cell r="AM989" t="str">
            <v/>
          </cell>
          <cell r="AN989">
            <v>0.3</v>
          </cell>
          <cell r="AO989">
            <v>258.3</v>
          </cell>
          <cell r="AS989" t="str">
            <v>ECHELLE JUMPER/BOXER/DUCATO CH1</v>
          </cell>
        </row>
        <row r="990">
          <cell r="N990" t="str">
            <v>0963 99  267</v>
          </cell>
          <cell r="O990" t="e">
            <v>#N/A</v>
          </cell>
          <cell r="P990">
            <v>145.6</v>
          </cell>
          <cell r="Q990">
            <v>1</v>
          </cell>
          <cell r="R990" t="str">
            <v>NC</v>
          </cell>
          <cell r="S990">
            <v>145.6</v>
          </cell>
          <cell r="T990">
            <v>369</v>
          </cell>
          <cell r="U990">
            <v>45</v>
          </cell>
          <cell r="V990">
            <v>60</v>
          </cell>
          <cell r="W990" t="str">
            <v>ECX250H2</v>
          </cell>
          <cell r="X990" t="e">
            <v>#REF!</v>
          </cell>
          <cell r="Y990">
            <v>258.3</v>
          </cell>
          <cell r="Z990">
            <v>258.3</v>
          </cell>
          <cell r="AA990">
            <v>0.3</v>
          </cell>
          <cell r="AB990">
            <v>0.3</v>
          </cell>
          <cell r="AC990" t="str">
            <v>NC</v>
          </cell>
          <cell r="AD990" t="str">
            <v>NC</v>
          </cell>
          <cell r="AE990" t="str">
            <v>NC</v>
          </cell>
          <cell r="AF990" t="str">
            <v>GALERIE</v>
          </cell>
          <cell r="AG990"/>
          <cell r="AI990">
            <v>140</v>
          </cell>
          <cell r="AL990" t="str">
            <v/>
          </cell>
          <cell r="AM990" t="str">
            <v/>
          </cell>
          <cell r="AN990">
            <v>0.3</v>
          </cell>
          <cell r="AO990">
            <v>258.3</v>
          </cell>
          <cell r="AS990" t="str">
            <v>ECHELLE JUMPER/BOXER/DUCATO L2H2</v>
          </cell>
        </row>
        <row r="991">
          <cell r="N991" t="str">
            <v>0963 99  268</v>
          </cell>
          <cell r="O991" t="e">
            <v>#N/A</v>
          </cell>
          <cell r="P991">
            <v>145.6</v>
          </cell>
          <cell r="Q991">
            <v>1</v>
          </cell>
          <cell r="R991" t="str">
            <v>NC</v>
          </cell>
          <cell r="S991">
            <v>145.6</v>
          </cell>
          <cell r="T991">
            <v>369</v>
          </cell>
          <cell r="U991">
            <v>45</v>
          </cell>
          <cell r="V991">
            <v>60</v>
          </cell>
          <cell r="W991" t="str">
            <v>ECX250H2B</v>
          </cell>
          <cell r="X991" t="e">
            <v>#REF!</v>
          </cell>
          <cell r="Y991">
            <v>258.3</v>
          </cell>
          <cell r="Z991">
            <v>258.3</v>
          </cell>
          <cell r="AA991">
            <v>0.3</v>
          </cell>
          <cell r="AB991">
            <v>0.3</v>
          </cell>
          <cell r="AC991" t="str">
            <v>NC</v>
          </cell>
          <cell r="AD991" t="str">
            <v>NC</v>
          </cell>
          <cell r="AE991" t="str">
            <v>NC</v>
          </cell>
          <cell r="AF991" t="str">
            <v>GALERIE</v>
          </cell>
          <cell r="AG991"/>
          <cell r="AI991">
            <v>140</v>
          </cell>
          <cell r="AL991" t="str">
            <v/>
          </cell>
          <cell r="AM991" t="str">
            <v/>
          </cell>
          <cell r="AN991">
            <v>0.3</v>
          </cell>
          <cell r="AO991">
            <v>258.3</v>
          </cell>
          <cell r="AS991" t="str">
            <v>ECHELLE JUMPER/BOXER/DUCATO L3H2</v>
          </cell>
        </row>
        <row r="992">
          <cell r="N992" t="str">
            <v>0963 99  269</v>
          </cell>
          <cell r="O992" t="e">
            <v>#N/A</v>
          </cell>
          <cell r="P992">
            <v>140</v>
          </cell>
          <cell r="Q992">
            <v>1</v>
          </cell>
          <cell r="R992" t="str">
            <v>NC</v>
          </cell>
          <cell r="S992">
            <v>140</v>
          </cell>
          <cell r="T992" t="e">
            <v>#N/A</v>
          </cell>
          <cell r="U992">
            <v>45</v>
          </cell>
          <cell r="V992">
            <v>60</v>
          </cell>
          <cell r="W992" t="str">
            <v>ETRCUH1</v>
          </cell>
          <cell r="X992" t="e">
            <v>#N/A</v>
          </cell>
          <cell r="Y992" t="e">
            <v>#N/A</v>
          </cell>
          <cell r="Z992" t="e">
            <v>#N/A</v>
          </cell>
          <cell r="AA992">
            <v>0.3</v>
          </cell>
          <cell r="AB992">
            <v>0.3</v>
          </cell>
          <cell r="AC992" t="str">
            <v>NC</v>
          </cell>
          <cell r="AD992" t="str">
            <v>NC</v>
          </cell>
          <cell r="AE992" t="str">
            <v>NC</v>
          </cell>
          <cell r="AF992" t="str">
            <v>GALERIE</v>
          </cell>
          <cell r="AG992"/>
          <cell r="AI992">
            <v>134.62</v>
          </cell>
          <cell r="AL992" t="str">
            <v/>
          </cell>
          <cell r="AM992" t="str">
            <v/>
          </cell>
          <cell r="AN992">
            <v>0.3</v>
          </cell>
          <cell r="AO992" t="e">
            <v>#N/A</v>
          </cell>
          <cell r="AS992" t="str">
            <v>ECHELLE TRANSIT CUSTOM L1</v>
          </cell>
        </row>
        <row r="993">
          <cell r="N993" t="str">
            <v>0963 99  272</v>
          </cell>
          <cell r="O993" t="e">
            <v>#N/A</v>
          </cell>
          <cell r="P993">
            <v>145.6</v>
          </cell>
          <cell r="Q993">
            <v>1</v>
          </cell>
          <cell r="R993" t="str">
            <v>NC</v>
          </cell>
          <cell r="S993">
            <v>145.6</v>
          </cell>
          <cell r="T993">
            <v>369</v>
          </cell>
          <cell r="U993">
            <v>45</v>
          </cell>
          <cell r="V993">
            <v>60</v>
          </cell>
          <cell r="W993" t="str">
            <v>ECTRCUH1B</v>
          </cell>
          <cell r="X993" t="e">
            <v>#REF!</v>
          </cell>
          <cell r="Y993">
            <v>258.3</v>
          </cell>
          <cell r="Z993">
            <v>258.3</v>
          </cell>
          <cell r="AA993">
            <v>0.3</v>
          </cell>
          <cell r="AB993">
            <v>0.3</v>
          </cell>
          <cell r="AC993" t="str">
            <v>NC</v>
          </cell>
          <cell r="AD993" t="str">
            <v>NC</v>
          </cell>
          <cell r="AE993" t="str">
            <v>NC</v>
          </cell>
          <cell r="AF993" t="str">
            <v>GALERIE</v>
          </cell>
          <cell r="AG993"/>
          <cell r="AI993">
            <v>140</v>
          </cell>
          <cell r="AL993" t="str">
            <v/>
          </cell>
          <cell r="AM993" t="str">
            <v/>
          </cell>
          <cell r="AN993">
            <v>0.3</v>
          </cell>
          <cell r="AO993">
            <v>258.3</v>
          </cell>
          <cell r="AS993" t="str">
            <v>ECHELLE TRANSIT CUSTOM L2</v>
          </cell>
        </row>
        <row r="994">
          <cell r="N994" t="str">
            <v>0963 99  274</v>
          </cell>
          <cell r="O994" t="e">
            <v>#N/A</v>
          </cell>
          <cell r="P994">
            <v>145.6</v>
          </cell>
          <cell r="Q994">
            <v>1</v>
          </cell>
          <cell r="R994" t="str">
            <v>NC</v>
          </cell>
          <cell r="S994">
            <v>145.6</v>
          </cell>
          <cell r="T994">
            <v>369</v>
          </cell>
          <cell r="U994">
            <v>45</v>
          </cell>
          <cell r="V994">
            <v>60</v>
          </cell>
          <cell r="W994" t="str">
            <v>ECDA12H2</v>
          </cell>
          <cell r="X994" t="e">
            <v>#REF!</v>
          </cell>
          <cell r="Y994">
            <v>258.3</v>
          </cell>
          <cell r="Z994">
            <v>258.3</v>
          </cell>
          <cell r="AA994">
            <v>0.3</v>
          </cell>
          <cell r="AB994">
            <v>0.3</v>
          </cell>
          <cell r="AC994" t="str">
            <v>NC</v>
          </cell>
          <cell r="AD994" t="str">
            <v>NC</v>
          </cell>
          <cell r="AE994" t="str">
            <v>NC</v>
          </cell>
          <cell r="AF994" t="str">
            <v>GALERIE</v>
          </cell>
          <cell r="AG994"/>
          <cell r="AI994">
            <v>140</v>
          </cell>
          <cell r="AL994" t="str">
            <v/>
          </cell>
          <cell r="AM994" t="str">
            <v/>
          </cell>
          <cell r="AN994">
            <v>0.3</v>
          </cell>
          <cell r="AO994">
            <v>258.3</v>
          </cell>
          <cell r="AS994" t="str">
            <v>ECHELLE DAILY</v>
          </cell>
        </row>
        <row r="995">
          <cell r="N995" t="str">
            <v>0963 545 605</v>
          </cell>
          <cell r="O995" t="str">
            <v>LW7</v>
          </cell>
          <cell r="P995">
            <v>98.61</v>
          </cell>
          <cell r="Q995">
            <v>1</v>
          </cell>
          <cell r="R995">
            <v>8.1999999999999993</v>
          </cell>
          <cell r="S995">
            <v>98.61</v>
          </cell>
          <cell r="T995">
            <v>309</v>
          </cell>
          <cell r="U995">
            <v>4</v>
          </cell>
          <cell r="V995">
            <v>6</v>
          </cell>
          <cell r="W995" t="str">
            <v>LW7</v>
          </cell>
          <cell r="X995" t="e">
            <v>#REF!</v>
          </cell>
          <cell r="Y995">
            <v>216.3</v>
          </cell>
          <cell r="Z995">
            <v>216.3</v>
          </cell>
          <cell r="AA995">
            <v>0.3</v>
          </cell>
          <cell r="AB995">
            <v>0.3</v>
          </cell>
          <cell r="AC995">
            <v>330</v>
          </cell>
          <cell r="AD995" t="str">
            <v>1650-3050</v>
          </cell>
          <cell r="AE995">
            <v>100</v>
          </cell>
          <cell r="AF995" t="str">
            <v>MEUBLES</v>
          </cell>
          <cell r="AG995"/>
          <cell r="AI995">
            <v>94.82</v>
          </cell>
          <cell r="AL995">
            <v>0</v>
          </cell>
          <cell r="AM995">
            <v>207.9</v>
          </cell>
          <cell r="AN995">
            <v>0.3</v>
          </cell>
          <cell r="AO995">
            <v>216.3</v>
          </cell>
          <cell r="AS995" t="str">
            <v>BAC POUR PIECES LONGUES LW7</v>
          </cell>
        </row>
        <row r="996">
          <cell r="N996" t="str">
            <v>1963 914 000</v>
          </cell>
          <cell r="O996" t="e">
            <v>#N/A</v>
          </cell>
          <cell r="P996">
            <v>66</v>
          </cell>
          <cell r="Q996">
            <v>1</v>
          </cell>
          <cell r="R996" t="str">
            <v>NC</v>
          </cell>
          <cell r="S996">
            <v>66</v>
          </cell>
          <cell r="T996">
            <v>159</v>
          </cell>
          <cell r="U996"/>
          <cell r="V996">
            <v>0</v>
          </cell>
          <cell r="W996" t="str">
            <v>HSMU82G</v>
          </cell>
          <cell r="X996" t="e">
            <v>#REF!</v>
          </cell>
          <cell r="Y996">
            <v>111.3</v>
          </cell>
          <cell r="Z996">
            <v>111.3</v>
          </cell>
          <cell r="AA996">
            <v>0.3</v>
          </cell>
          <cell r="AB996">
            <v>0.3</v>
          </cell>
          <cell r="AC996" t="str">
            <v>NC</v>
          </cell>
          <cell r="AD996" t="str">
            <v>NC</v>
          </cell>
          <cell r="AE996" t="str">
            <v>NC</v>
          </cell>
          <cell r="AF996" t="str">
            <v>PROTECTION</v>
          </cell>
          <cell r="AG996"/>
          <cell r="AI996">
            <v>63.46</v>
          </cell>
          <cell r="AJ996">
            <v>0.3</v>
          </cell>
          <cell r="AK996">
            <v>107.1</v>
          </cell>
          <cell r="AL996" t="str">
            <v/>
          </cell>
          <cell r="AM996" t="str">
            <v/>
          </cell>
          <cell r="AN996">
            <v>0.2</v>
          </cell>
          <cell r="AO996">
            <v>127.2</v>
          </cell>
          <cell r="AS996" t="str">
            <v>Habillage 12mm SMU82</v>
          </cell>
        </row>
        <row r="997">
          <cell r="N997" t="str">
            <v>1963 914 001</v>
          </cell>
          <cell r="O997" t="e">
            <v>#N/A</v>
          </cell>
          <cell r="P997">
            <v>100</v>
          </cell>
          <cell r="Q997">
            <v>1</v>
          </cell>
          <cell r="R997" t="str">
            <v>NC</v>
          </cell>
          <cell r="S997">
            <v>100</v>
          </cell>
          <cell r="T997">
            <v>179</v>
          </cell>
          <cell r="U997"/>
          <cell r="V997">
            <v>0</v>
          </cell>
          <cell r="W997" t="str">
            <v>HSMU82B</v>
          </cell>
          <cell r="X997" t="e">
            <v>#REF!</v>
          </cell>
          <cell r="Y997">
            <v>125.3</v>
          </cell>
          <cell r="Z997">
            <v>125.3</v>
          </cell>
          <cell r="AA997">
            <v>0.3</v>
          </cell>
          <cell r="AB997">
            <v>0.3</v>
          </cell>
          <cell r="AC997" t="str">
            <v>NC</v>
          </cell>
          <cell r="AD997" t="str">
            <v>NC</v>
          </cell>
          <cell r="AE997" t="str">
            <v>NC</v>
          </cell>
          <cell r="AF997" t="str">
            <v>PROTECTION</v>
          </cell>
          <cell r="AG997"/>
          <cell r="AI997">
            <v>96.15</v>
          </cell>
          <cell r="AJ997">
            <v>0.3</v>
          </cell>
          <cell r="AK997">
            <v>98</v>
          </cell>
          <cell r="AL997" t="str">
            <v/>
          </cell>
          <cell r="AM997" t="str">
            <v/>
          </cell>
          <cell r="AN997">
            <v>0.2</v>
          </cell>
          <cell r="AO997">
            <v>143.19999999999999</v>
          </cell>
          <cell r="AS997" t="str">
            <v>Habillage 9mm pour SMU82</v>
          </cell>
        </row>
        <row r="998">
          <cell r="N998" t="str">
            <v>1963 914 002</v>
          </cell>
          <cell r="O998" t="e">
            <v>#N/A</v>
          </cell>
          <cell r="P998">
            <v>64.69</v>
          </cell>
          <cell r="Q998">
            <v>1</v>
          </cell>
          <cell r="R998" t="str">
            <v>NC</v>
          </cell>
          <cell r="S998">
            <v>64.69</v>
          </cell>
          <cell r="T998">
            <v>169</v>
          </cell>
          <cell r="U998"/>
          <cell r="V998">
            <v>0</v>
          </cell>
          <cell r="W998" t="str">
            <v>HSMU83G</v>
          </cell>
          <cell r="X998" t="e">
            <v>#REF!</v>
          </cell>
          <cell r="Y998">
            <v>118.3</v>
          </cell>
          <cell r="Z998">
            <v>118.3</v>
          </cell>
          <cell r="AA998">
            <v>0.3</v>
          </cell>
          <cell r="AB998">
            <v>0.3</v>
          </cell>
          <cell r="AC998" t="str">
            <v>NC</v>
          </cell>
          <cell r="AD998" t="str">
            <v>NC</v>
          </cell>
          <cell r="AE998" t="str">
            <v>NC</v>
          </cell>
          <cell r="AF998" t="str">
            <v>PROTECTION</v>
          </cell>
          <cell r="AG998"/>
          <cell r="AI998">
            <v>62.2</v>
          </cell>
          <cell r="AJ998">
            <v>0.3</v>
          </cell>
          <cell r="AK998">
            <v>106.39999999999999</v>
          </cell>
          <cell r="AL998" t="str">
            <v/>
          </cell>
          <cell r="AM998" t="str">
            <v/>
          </cell>
          <cell r="AN998">
            <v>0.2</v>
          </cell>
          <cell r="AO998">
            <v>135.19999999999999</v>
          </cell>
          <cell r="AS998" t="str">
            <v>Habillage 12mm SMU83</v>
          </cell>
        </row>
        <row r="999">
          <cell r="N999" t="str">
            <v>1963 914 003</v>
          </cell>
          <cell r="O999" t="e">
            <v>#N/A</v>
          </cell>
          <cell r="P999">
            <v>54.98</v>
          </cell>
          <cell r="Q999">
            <v>1</v>
          </cell>
          <cell r="R999" t="str">
            <v>NC</v>
          </cell>
          <cell r="S999">
            <v>54.98</v>
          </cell>
          <cell r="T999">
            <v>149</v>
          </cell>
          <cell r="U999"/>
          <cell r="V999">
            <v>0</v>
          </cell>
          <cell r="W999" t="str">
            <v>HSMU83B</v>
          </cell>
          <cell r="X999" t="e">
            <v>#REF!</v>
          </cell>
          <cell r="Y999">
            <v>104.3</v>
          </cell>
          <cell r="Z999">
            <v>104.3</v>
          </cell>
          <cell r="AA999">
            <v>0.3</v>
          </cell>
          <cell r="AB999">
            <v>0.3</v>
          </cell>
          <cell r="AC999" t="str">
            <v>NC</v>
          </cell>
          <cell r="AD999" t="str">
            <v>NC</v>
          </cell>
          <cell r="AE999" t="str">
            <v>NC</v>
          </cell>
          <cell r="AF999" t="str">
            <v>PROTECTION</v>
          </cell>
          <cell r="AG999"/>
          <cell r="AI999">
            <v>52.87</v>
          </cell>
          <cell r="AJ999">
            <v>0.3</v>
          </cell>
          <cell r="AK999">
            <v>98</v>
          </cell>
          <cell r="AL999" t="str">
            <v/>
          </cell>
          <cell r="AM999" t="str">
            <v/>
          </cell>
          <cell r="AN999">
            <v>0.2</v>
          </cell>
          <cell r="AO999">
            <v>119.2</v>
          </cell>
          <cell r="AS999" t="str">
            <v>Habillage 9mm SMU83</v>
          </cell>
        </row>
        <row r="1000">
          <cell r="N1000" t="str">
            <v>1963 914 004</v>
          </cell>
          <cell r="O1000" t="e">
            <v>#N/A</v>
          </cell>
          <cell r="P1000">
            <v>54.98</v>
          </cell>
          <cell r="Q1000">
            <v>1</v>
          </cell>
          <cell r="R1000" t="str">
            <v>NC</v>
          </cell>
          <cell r="S1000">
            <v>54.98</v>
          </cell>
          <cell r="T1000">
            <v>129</v>
          </cell>
          <cell r="U1000"/>
          <cell r="V1000">
            <v>0</v>
          </cell>
          <cell r="W1000" t="str">
            <v>HSMU84G</v>
          </cell>
          <cell r="X1000" t="e">
            <v>#REF!</v>
          </cell>
          <cell r="Y1000">
            <v>90.3</v>
          </cell>
          <cell r="Z1000">
            <v>90.3</v>
          </cell>
          <cell r="AA1000">
            <v>0.3</v>
          </cell>
          <cell r="AB1000">
            <v>0.3</v>
          </cell>
          <cell r="AC1000" t="str">
            <v>NC</v>
          </cell>
          <cell r="AD1000" t="str">
            <v>NC</v>
          </cell>
          <cell r="AE1000" t="str">
            <v>NC</v>
          </cell>
          <cell r="AF1000" t="str">
            <v>PROTECTION</v>
          </cell>
          <cell r="AG1000"/>
          <cell r="AI1000">
            <v>52.87</v>
          </cell>
          <cell r="AJ1000">
            <v>0.3</v>
          </cell>
          <cell r="AK1000">
            <v>85.399999999999991</v>
          </cell>
          <cell r="AL1000" t="str">
            <v/>
          </cell>
          <cell r="AM1000" t="str">
            <v/>
          </cell>
          <cell r="AN1000">
            <v>0.2</v>
          </cell>
          <cell r="AO1000">
            <v>103.2</v>
          </cell>
          <cell r="AS1000" t="str">
            <v>Habillage 12mm SMU84</v>
          </cell>
        </row>
        <row r="1001">
          <cell r="N1001" t="str">
            <v>1963 914 005</v>
          </cell>
          <cell r="O1001" t="e">
            <v>#N/A</v>
          </cell>
          <cell r="P1001">
            <v>43.97</v>
          </cell>
          <cell r="Q1001">
            <v>1</v>
          </cell>
          <cell r="R1001" t="str">
            <v>NC</v>
          </cell>
          <cell r="S1001">
            <v>43.97</v>
          </cell>
          <cell r="T1001">
            <v>119</v>
          </cell>
          <cell r="U1001"/>
          <cell r="V1001">
            <v>0</v>
          </cell>
          <cell r="W1001" t="str">
            <v>HSMU84B</v>
          </cell>
          <cell r="X1001" t="e">
            <v>#REF!</v>
          </cell>
          <cell r="Y1001">
            <v>83.3</v>
          </cell>
          <cell r="Z1001">
            <v>83.3</v>
          </cell>
          <cell r="AA1001">
            <v>0.3</v>
          </cell>
          <cell r="AB1001">
            <v>0.3</v>
          </cell>
          <cell r="AC1001" t="str">
            <v>NC</v>
          </cell>
          <cell r="AD1001" t="str">
            <v>NC</v>
          </cell>
          <cell r="AE1001" t="str">
            <v>NC</v>
          </cell>
          <cell r="AF1001" t="str">
            <v>PROTECTION</v>
          </cell>
          <cell r="AG1001"/>
          <cell r="AI1001">
            <v>42.28</v>
          </cell>
          <cell r="AJ1001">
            <v>0.3</v>
          </cell>
          <cell r="AK1001">
            <v>78.399999999999991</v>
          </cell>
          <cell r="AL1001" t="str">
            <v/>
          </cell>
          <cell r="AM1001" t="str">
            <v/>
          </cell>
          <cell r="AN1001">
            <v>0.2</v>
          </cell>
          <cell r="AO1001">
            <v>95.2</v>
          </cell>
          <cell r="AS1001" t="str">
            <v>Habillage 9mm SMU84</v>
          </cell>
        </row>
        <row r="1002">
          <cell r="N1002" t="str">
            <v>1963 914 006</v>
          </cell>
          <cell r="O1002" t="e">
            <v>#N/A</v>
          </cell>
          <cell r="P1002">
            <v>39.880000000000003</v>
          </cell>
          <cell r="Q1002">
            <v>1</v>
          </cell>
          <cell r="R1002" t="str">
            <v>NC</v>
          </cell>
          <cell r="S1002">
            <v>39.880000000000003</v>
          </cell>
          <cell r="T1002">
            <v>109</v>
          </cell>
          <cell r="U1002"/>
          <cell r="V1002">
            <v>0</v>
          </cell>
          <cell r="W1002" t="str">
            <v>HSMU85G</v>
          </cell>
          <cell r="X1002" t="e">
            <v>#REF!</v>
          </cell>
          <cell r="Y1002">
            <v>76.3</v>
          </cell>
          <cell r="Z1002">
            <v>76.3</v>
          </cell>
          <cell r="AA1002">
            <v>0.3</v>
          </cell>
          <cell r="AB1002">
            <v>0.3</v>
          </cell>
          <cell r="AC1002" t="str">
            <v>NC</v>
          </cell>
          <cell r="AD1002" t="str">
            <v>NC</v>
          </cell>
          <cell r="AE1002" t="str">
            <v>NC</v>
          </cell>
          <cell r="AF1002" t="str">
            <v>PROTECTION</v>
          </cell>
          <cell r="AG1002"/>
          <cell r="AI1002">
            <v>38.35</v>
          </cell>
          <cell r="AJ1002">
            <v>0.3</v>
          </cell>
          <cell r="AK1002">
            <v>71.399999999999991</v>
          </cell>
          <cell r="AL1002" t="str">
            <v/>
          </cell>
          <cell r="AM1002" t="str">
            <v/>
          </cell>
          <cell r="AN1002">
            <v>0.2</v>
          </cell>
          <cell r="AO1002">
            <v>87.2</v>
          </cell>
          <cell r="AS1002" t="str">
            <v>Habillage 12mm SMU85</v>
          </cell>
        </row>
        <row r="1003">
          <cell r="N1003" t="str">
            <v xml:space="preserve">0996 32     </v>
          </cell>
          <cell r="O1003" t="str">
            <v>PM</v>
          </cell>
          <cell r="P1003">
            <v>35</v>
          </cell>
          <cell r="Q1003">
            <v>1</v>
          </cell>
          <cell r="R1003" t="str">
            <v>NC</v>
          </cell>
          <cell r="S1003">
            <v>35</v>
          </cell>
          <cell r="T1003">
            <v>68</v>
          </cell>
          <cell r="U1003"/>
          <cell r="V1003">
            <v>0</v>
          </cell>
          <cell r="W1003" t="str">
            <v>PM</v>
          </cell>
          <cell r="X1003" t="e">
            <v>#REF!</v>
          </cell>
          <cell r="Y1003">
            <v>-4556</v>
          </cell>
          <cell r="Z1003">
            <v>50</v>
          </cell>
          <cell r="AA1003">
            <v>68</v>
          </cell>
          <cell r="AB1003">
            <v>50</v>
          </cell>
          <cell r="AC1003" t="str">
            <v>NC</v>
          </cell>
          <cell r="AD1003" t="str">
            <v>NC</v>
          </cell>
          <cell r="AE1003" t="str">
            <v>NC</v>
          </cell>
          <cell r="AF1003" t="str">
            <v>PREMONTAGE</v>
          </cell>
          <cell r="AG1003"/>
          <cell r="AI1003">
            <v>33.65</v>
          </cell>
          <cell r="AL1003" t="str">
            <v/>
          </cell>
          <cell r="AM1003" t="str">
            <v/>
          </cell>
          <cell r="AN1003">
            <v>0</v>
          </cell>
          <cell r="AO1003">
            <v>68</v>
          </cell>
          <cell r="AS1003" t="str">
            <v>Prémontage</v>
          </cell>
        </row>
        <row r="1004">
          <cell r="N1004" t="str">
            <v>0963 72  031</v>
          </cell>
          <cell r="O1004" t="e">
            <v>#N/A</v>
          </cell>
          <cell r="P1004">
            <v>28.83</v>
          </cell>
          <cell r="Q1004">
            <v>1</v>
          </cell>
          <cell r="R1004">
            <v>2.4</v>
          </cell>
          <cell r="S1004">
            <v>28.83</v>
          </cell>
          <cell r="T1004">
            <v>109</v>
          </cell>
          <cell r="U1004">
            <v>0</v>
          </cell>
          <cell r="V1004">
            <v>0</v>
          </cell>
          <cell r="W1004" t="str">
            <v>KKT541</v>
          </cell>
          <cell r="X1004" t="e">
            <v>#REF!</v>
          </cell>
          <cell r="Y1004">
            <v>76.3</v>
          </cell>
          <cell r="Z1004">
            <v>76.3</v>
          </cell>
          <cell r="AA1004">
            <v>0.3</v>
          </cell>
          <cell r="AB1004">
            <v>0.3</v>
          </cell>
          <cell r="AC1004">
            <v>500</v>
          </cell>
          <cell r="AD1004">
            <v>380</v>
          </cell>
          <cell r="AE1004">
            <v>87</v>
          </cell>
          <cell r="AF1004" t="str">
            <v>ACCESSOIRES</v>
          </cell>
          <cell r="AG1004"/>
          <cell r="AI1004">
            <v>27.72</v>
          </cell>
          <cell r="AL1004" t="str">
            <v>ZF.WU003-9688</v>
          </cell>
          <cell r="AM1004">
            <v>56.93</v>
          </cell>
          <cell r="AN1004">
            <v>0.3</v>
          </cell>
          <cell r="AO1004">
            <v>76.3</v>
          </cell>
          <cell r="AS1004" t="str">
            <v>COFFRET ORSY 8.4.1 TRANSPARENT 10 BOXS</v>
          </cell>
        </row>
        <row r="1005">
          <cell r="N1005" t="str">
            <v>0963 72  032</v>
          </cell>
          <cell r="O1005" t="e">
            <v>#N/A</v>
          </cell>
          <cell r="P1005">
            <v>30.36</v>
          </cell>
          <cell r="Q1005">
            <v>1</v>
          </cell>
          <cell r="R1005">
            <v>2.4</v>
          </cell>
          <cell r="S1005">
            <v>30.36</v>
          </cell>
          <cell r="T1005">
            <v>119</v>
          </cell>
          <cell r="U1005">
            <v>0</v>
          </cell>
          <cell r="V1005">
            <v>0</v>
          </cell>
          <cell r="W1005" t="str">
            <v>KKT542</v>
          </cell>
          <cell r="X1005" t="e">
            <v>#REF!</v>
          </cell>
          <cell r="Y1005">
            <v>83.3</v>
          </cell>
          <cell r="Z1005">
            <v>83.3</v>
          </cell>
          <cell r="AA1005">
            <v>0.3</v>
          </cell>
          <cell r="AB1005">
            <v>0.3</v>
          </cell>
          <cell r="AC1005">
            <v>500</v>
          </cell>
          <cell r="AD1005">
            <v>380</v>
          </cell>
          <cell r="AE1005">
            <v>87</v>
          </cell>
          <cell r="AF1005" t="str">
            <v>ACCESSOIRES</v>
          </cell>
          <cell r="AG1005"/>
          <cell r="AI1005">
            <v>29.19</v>
          </cell>
          <cell r="AL1005" t="str">
            <v>ZF.WU003-9689</v>
          </cell>
          <cell r="AM1005">
            <v>56.93</v>
          </cell>
          <cell r="AN1005">
            <v>0.3</v>
          </cell>
          <cell r="AO1005">
            <v>83.3</v>
          </cell>
          <cell r="AS1005" t="str">
            <v>COFFRET ORSY 8.4.1 TRANSPARENT 16 BOXS</v>
          </cell>
        </row>
        <row r="1006">
          <cell r="N1006" t="str">
            <v>0963 72  033</v>
          </cell>
          <cell r="O1006" t="e">
            <v>#N/A</v>
          </cell>
          <cell r="P1006">
            <v>30.09</v>
          </cell>
          <cell r="Q1006">
            <v>1</v>
          </cell>
          <cell r="R1006">
            <v>2.4</v>
          </cell>
          <cell r="S1006">
            <v>30.09</v>
          </cell>
          <cell r="T1006">
            <v>119</v>
          </cell>
          <cell r="U1006">
            <v>0</v>
          </cell>
          <cell r="V1006">
            <v>0</v>
          </cell>
          <cell r="W1006" t="str">
            <v>KKT545</v>
          </cell>
          <cell r="X1006" t="e">
            <v>#REF!</v>
          </cell>
          <cell r="Y1006">
            <v>83.3</v>
          </cell>
          <cell r="Z1006">
            <v>83.3</v>
          </cell>
          <cell r="AA1006">
            <v>0.3</v>
          </cell>
          <cell r="AB1006">
            <v>0.3</v>
          </cell>
          <cell r="AC1006">
            <v>500</v>
          </cell>
          <cell r="AD1006">
            <v>380</v>
          </cell>
          <cell r="AE1006">
            <v>87</v>
          </cell>
          <cell r="AF1006" t="str">
            <v>ACCESSOIRES</v>
          </cell>
          <cell r="AG1006"/>
          <cell r="AI1006">
            <v>28.93</v>
          </cell>
          <cell r="AL1006" t="str">
            <v>ZF.WU003-9690</v>
          </cell>
          <cell r="AM1006">
            <v>56.93</v>
          </cell>
          <cell r="AN1006">
            <v>0.3</v>
          </cell>
          <cell r="AO1006">
            <v>83.3</v>
          </cell>
          <cell r="AS1006" t="str">
            <v>COFFRET ORSY 8.4.1 TRANSPARENT 15 BOXS</v>
          </cell>
        </row>
        <row r="1007">
          <cell r="N1007" t="str">
            <v>0963 72  034</v>
          </cell>
          <cell r="O1007" t="e">
            <v>#N/A</v>
          </cell>
          <cell r="P1007">
            <v>31.73</v>
          </cell>
          <cell r="Q1007">
            <v>1</v>
          </cell>
          <cell r="R1007">
            <v>2.4</v>
          </cell>
          <cell r="S1007">
            <v>31.73</v>
          </cell>
          <cell r="T1007">
            <v>129</v>
          </cell>
          <cell r="U1007">
            <v>0</v>
          </cell>
          <cell r="V1007">
            <v>0</v>
          </cell>
          <cell r="W1007" t="str">
            <v>KKT546</v>
          </cell>
          <cell r="X1007" t="e">
            <v>#REF!</v>
          </cell>
          <cell r="Y1007">
            <v>90.3</v>
          </cell>
          <cell r="Z1007">
            <v>90.3</v>
          </cell>
          <cell r="AA1007">
            <v>0.3</v>
          </cell>
          <cell r="AB1007">
            <v>0.3</v>
          </cell>
          <cell r="AC1007">
            <v>500</v>
          </cell>
          <cell r="AD1007">
            <v>380</v>
          </cell>
          <cell r="AE1007">
            <v>87</v>
          </cell>
          <cell r="AF1007" t="str">
            <v>ACCESSOIRES</v>
          </cell>
          <cell r="AG1007"/>
          <cell r="AI1007">
            <v>30.51</v>
          </cell>
          <cell r="AL1007" t="str">
            <v>ZF.WU003-9691</v>
          </cell>
          <cell r="AM1007">
            <v>56.93</v>
          </cell>
          <cell r="AN1007">
            <v>0.3</v>
          </cell>
          <cell r="AO1007">
            <v>90.3</v>
          </cell>
          <cell r="AS1007" t="str">
            <v>COFFRET ORSY 8.4.1 TRANSPARENT 22 BOXS</v>
          </cell>
        </row>
        <row r="1008">
          <cell r="N1008" t="str">
            <v>0963 72  037</v>
          </cell>
          <cell r="O1008" t="e">
            <v>#N/A</v>
          </cell>
          <cell r="P1008">
            <v>29.47</v>
          </cell>
          <cell r="Q1008">
            <v>1</v>
          </cell>
          <cell r="R1008">
            <v>2</v>
          </cell>
          <cell r="S1008">
            <v>29.47</v>
          </cell>
          <cell r="T1008">
            <v>89</v>
          </cell>
          <cell r="U1008">
            <v>0</v>
          </cell>
          <cell r="V1008">
            <v>0</v>
          </cell>
          <cell r="W1008" t="str">
            <v>KKT5410</v>
          </cell>
          <cell r="X1008" t="e">
            <v>#REF!</v>
          </cell>
          <cell r="Y1008">
            <v>62.3</v>
          </cell>
          <cell r="Z1008">
            <v>62.3</v>
          </cell>
          <cell r="AA1008">
            <v>0.3</v>
          </cell>
          <cell r="AB1008">
            <v>0.3</v>
          </cell>
          <cell r="AC1008">
            <v>380</v>
          </cell>
          <cell r="AD1008">
            <v>270</v>
          </cell>
          <cell r="AE1008">
            <v>87</v>
          </cell>
          <cell r="AF1008" t="str">
            <v>ACCESSOIRES</v>
          </cell>
          <cell r="AG1008"/>
          <cell r="AI1008">
            <v>28.34</v>
          </cell>
          <cell r="AL1008">
            <v>0</v>
          </cell>
          <cell r="AM1008">
            <v>49</v>
          </cell>
          <cell r="AN1008">
            <v>0.3</v>
          </cell>
          <cell r="AO1008">
            <v>62.3</v>
          </cell>
          <cell r="AS1008" t="str">
            <v>COFFRET ORSY 4.4.1 TRANSPARENT 16 BOXS</v>
          </cell>
        </row>
        <row r="1009">
          <cell r="N1009" t="str">
            <v>0963 72  038</v>
          </cell>
          <cell r="O1009" t="e">
            <v>#N/A</v>
          </cell>
          <cell r="P1009">
            <v>26.52</v>
          </cell>
          <cell r="Q1009">
            <v>1</v>
          </cell>
          <cell r="R1009">
            <v>1.8</v>
          </cell>
          <cell r="S1009">
            <v>26.52</v>
          </cell>
          <cell r="T1009">
            <v>79</v>
          </cell>
          <cell r="U1009">
            <v>0</v>
          </cell>
          <cell r="V1009">
            <v>0</v>
          </cell>
          <cell r="W1009" t="str">
            <v>KKT5411</v>
          </cell>
          <cell r="X1009" t="e">
            <v>#REF!</v>
          </cell>
          <cell r="Y1009">
            <v>55.3</v>
          </cell>
          <cell r="Z1009">
            <v>55.3</v>
          </cell>
          <cell r="AA1009">
            <v>0.3</v>
          </cell>
          <cell r="AB1009">
            <v>0.3</v>
          </cell>
          <cell r="AC1009">
            <v>380</v>
          </cell>
          <cell r="AD1009">
            <v>270</v>
          </cell>
          <cell r="AE1009">
            <v>87</v>
          </cell>
          <cell r="AF1009" t="str">
            <v>ACCESSOIRES</v>
          </cell>
          <cell r="AG1009"/>
          <cell r="AI1009">
            <v>25.5</v>
          </cell>
          <cell r="AL1009">
            <v>0</v>
          </cell>
          <cell r="AM1009">
            <v>45.5</v>
          </cell>
          <cell r="AN1009">
            <v>0.3</v>
          </cell>
          <cell r="AO1009">
            <v>55.3</v>
          </cell>
          <cell r="AS1009" t="str">
            <v>COFFRET ORSY 4.4.1 TRANSPARENT 4 BOXS</v>
          </cell>
        </row>
        <row r="1010">
          <cell r="N1010" t="str">
            <v>0963 72  035</v>
          </cell>
          <cell r="O1010" t="e">
            <v>#N/A</v>
          </cell>
          <cell r="P1010">
            <v>38.54</v>
          </cell>
          <cell r="Q1010">
            <v>1</v>
          </cell>
          <cell r="R1010">
            <v>4.4000000000000004</v>
          </cell>
          <cell r="S1010">
            <v>38.54</v>
          </cell>
          <cell r="T1010">
            <v>109</v>
          </cell>
          <cell r="U1010">
            <v>0</v>
          </cell>
          <cell r="V1010">
            <v>0</v>
          </cell>
          <cell r="W1010" t="str">
            <v>KKT547</v>
          </cell>
          <cell r="X1010" t="e">
            <v>#REF!</v>
          </cell>
          <cell r="Y1010">
            <v>76.3</v>
          </cell>
          <cell r="Z1010">
            <v>76.3</v>
          </cell>
          <cell r="AA1010">
            <v>0.3</v>
          </cell>
          <cell r="AB1010">
            <v>0.3</v>
          </cell>
          <cell r="AC1010">
            <v>500</v>
          </cell>
          <cell r="AD1010">
            <v>380</v>
          </cell>
          <cell r="AE1010">
            <v>140</v>
          </cell>
          <cell r="AF1010" t="str">
            <v>ACCESSOIRES</v>
          </cell>
          <cell r="AG1010"/>
          <cell r="AI1010">
            <v>37.06</v>
          </cell>
          <cell r="AL1010">
            <v>0</v>
          </cell>
          <cell r="AM1010">
            <v>84</v>
          </cell>
          <cell r="AN1010">
            <v>0.3</v>
          </cell>
          <cell r="AO1010">
            <v>76.3</v>
          </cell>
          <cell r="AS1010" t="str">
            <v>COFFRET ORSY 8.4.2 TRANSPARENT 4 BOXS</v>
          </cell>
        </row>
        <row r="1011">
          <cell r="N1011" t="str">
            <v>0963 72  036</v>
          </cell>
          <cell r="O1011" t="e">
            <v>#N/A</v>
          </cell>
          <cell r="P1011">
            <v>40.630000000000003</v>
          </cell>
          <cell r="Q1011">
            <v>1</v>
          </cell>
          <cell r="R1011">
            <v>4.5999999999999996</v>
          </cell>
          <cell r="S1011">
            <v>40.630000000000003</v>
          </cell>
          <cell r="T1011">
            <v>119</v>
          </cell>
          <cell r="U1011">
            <v>0</v>
          </cell>
          <cell r="V1011">
            <v>0</v>
          </cell>
          <cell r="W1011" t="str">
            <v>KKT548</v>
          </cell>
          <cell r="X1011" t="e">
            <v>#REF!</v>
          </cell>
          <cell r="Y1011">
            <v>83.3</v>
          </cell>
          <cell r="Z1011">
            <v>83.3</v>
          </cell>
          <cell r="AA1011">
            <v>0.3</v>
          </cell>
          <cell r="AB1011">
            <v>0.3</v>
          </cell>
          <cell r="AC1011">
            <v>500</v>
          </cell>
          <cell r="AD1011">
            <v>380</v>
          </cell>
          <cell r="AE1011">
            <v>140</v>
          </cell>
          <cell r="AF1011" t="str">
            <v>ACCESSOIRES</v>
          </cell>
          <cell r="AG1011"/>
          <cell r="AI1011">
            <v>39.07</v>
          </cell>
          <cell r="AL1011">
            <v>0</v>
          </cell>
          <cell r="AM1011">
            <v>91</v>
          </cell>
          <cell r="AN1011">
            <v>0.3</v>
          </cell>
          <cell r="AO1011">
            <v>83.3</v>
          </cell>
          <cell r="AS1011" t="str">
            <v>COFFRET ORSY 8.4.2 TRANSPARENT 8 BOXS</v>
          </cell>
        </row>
        <row r="1012">
          <cell r="N1012" t="str">
            <v>0963 940 230</v>
          </cell>
          <cell r="O1012">
            <v>0</v>
          </cell>
          <cell r="P1012">
            <v>63.25</v>
          </cell>
          <cell r="Q1012">
            <v>1</v>
          </cell>
          <cell r="R1012">
            <v>13.5</v>
          </cell>
          <cell r="S1012">
            <v>63.25</v>
          </cell>
          <cell r="T1012">
            <v>159</v>
          </cell>
          <cell r="U1012">
            <v>15</v>
          </cell>
          <cell r="V1012">
            <v>20</v>
          </cell>
          <cell r="W1012" t="str">
            <v>TYP128L1H1PLSTD</v>
          </cell>
          <cell r="X1012" t="e">
            <v>#REF!</v>
          </cell>
          <cell r="Y1012">
            <v>143.1</v>
          </cell>
          <cell r="Z1012">
            <v>143.1</v>
          </cell>
          <cell r="AA1012">
            <v>0.1</v>
          </cell>
          <cell r="AB1012">
            <v>0.1</v>
          </cell>
          <cell r="AC1012" t="str">
            <v>NC</v>
          </cell>
          <cell r="AD1012" t="str">
            <v>NC</v>
          </cell>
          <cell r="AE1012" t="str">
            <v>NC</v>
          </cell>
          <cell r="AF1012" t="str">
            <v>PROTECTION</v>
          </cell>
          <cell r="AG1012"/>
          <cell r="AH1012" t="str">
            <v>NEMO</v>
          </cell>
          <cell r="AI1012">
            <v>60.81</v>
          </cell>
          <cell r="AJ1012">
            <v>0.3</v>
          </cell>
          <cell r="AK1012">
            <v>111.3</v>
          </cell>
          <cell r="AL1012" t="str">
            <v/>
          </cell>
          <cell r="AM1012" t="str">
            <v/>
          </cell>
          <cell r="AN1012">
            <v>0.1</v>
          </cell>
          <cell r="AO1012">
            <v>143.1</v>
          </cell>
          <cell r="AS1012" t="str">
            <v>TYP128 L1H1 2008 PLANCHER 9mm</v>
          </cell>
        </row>
        <row r="1013">
          <cell r="N1013" t="str">
            <v>0963 940 229</v>
          </cell>
          <cell r="O1013">
            <v>0</v>
          </cell>
          <cell r="P1013">
            <v>100.25</v>
          </cell>
          <cell r="Q1013">
            <v>1</v>
          </cell>
          <cell r="R1013">
            <v>15.5</v>
          </cell>
          <cell r="S1013">
            <v>100.25</v>
          </cell>
          <cell r="T1013">
            <v>259</v>
          </cell>
          <cell r="U1013">
            <v>15</v>
          </cell>
          <cell r="V1013">
            <v>20</v>
          </cell>
          <cell r="W1013" t="str">
            <v>TYP128L1H1PLPRO</v>
          </cell>
          <cell r="X1013" t="e">
            <v>#REF!</v>
          </cell>
          <cell r="Y1013">
            <v>233.1</v>
          </cell>
          <cell r="Z1013">
            <v>233.1</v>
          </cell>
          <cell r="AA1013">
            <v>0.1</v>
          </cell>
          <cell r="AB1013">
            <v>0.1</v>
          </cell>
          <cell r="AC1013" t="str">
            <v>NC</v>
          </cell>
          <cell r="AD1013" t="str">
            <v>NC</v>
          </cell>
          <cell r="AE1013" t="str">
            <v>NC</v>
          </cell>
          <cell r="AF1013" t="str">
            <v>PROTECTION</v>
          </cell>
          <cell r="AG1013"/>
          <cell r="AH1013" t="str">
            <v>NEMO</v>
          </cell>
          <cell r="AI1013">
            <v>96.35</v>
          </cell>
          <cell r="AJ1013">
            <v>0.3</v>
          </cell>
          <cell r="AK1013">
            <v>181.29999999999998</v>
          </cell>
          <cell r="AL1013" t="str">
            <v/>
          </cell>
          <cell r="AM1013" t="str">
            <v/>
          </cell>
          <cell r="AN1013">
            <v>0.1</v>
          </cell>
          <cell r="AO1013">
            <v>233.1</v>
          </cell>
          <cell r="AS1013" t="str">
            <v>TYP128 L1H1 2008 PLANCHER 12mm</v>
          </cell>
        </row>
        <row r="1014">
          <cell r="N1014" t="str">
            <v>0963 940 238</v>
          </cell>
          <cell r="O1014">
            <v>0</v>
          </cell>
          <cell r="P1014">
            <v>81.78</v>
          </cell>
          <cell r="Q1014">
            <v>1</v>
          </cell>
          <cell r="R1014">
            <v>14.5</v>
          </cell>
          <cell r="S1014">
            <v>81.78</v>
          </cell>
          <cell r="T1014">
            <v>199</v>
          </cell>
          <cell r="U1014">
            <v>15</v>
          </cell>
          <cell r="V1014">
            <v>20</v>
          </cell>
          <cell r="W1014" t="str">
            <v>TYP129L1H1PLSTD</v>
          </cell>
          <cell r="X1014" t="e">
            <v>#REF!</v>
          </cell>
          <cell r="Y1014">
            <v>179.1</v>
          </cell>
          <cell r="Z1014">
            <v>179.1</v>
          </cell>
          <cell r="AA1014">
            <v>0.1</v>
          </cell>
          <cell r="AB1014">
            <v>0.1</v>
          </cell>
          <cell r="AC1014" t="str">
            <v>NC</v>
          </cell>
          <cell r="AD1014" t="str">
            <v>NC</v>
          </cell>
          <cell r="AE1014" t="str">
            <v>NC</v>
          </cell>
          <cell r="AF1014" t="str">
            <v>PROTECTION</v>
          </cell>
          <cell r="AG1014"/>
          <cell r="AH1014" t="str">
            <v>Berlingo M</v>
          </cell>
          <cell r="AI1014">
            <v>78.62</v>
          </cell>
          <cell r="AJ1014">
            <v>0.3</v>
          </cell>
          <cell r="AK1014">
            <v>139.29999999999998</v>
          </cell>
          <cell r="AL1014" t="str">
            <v/>
          </cell>
          <cell r="AM1014" t="str">
            <v/>
          </cell>
          <cell r="AN1014">
            <v>0.1</v>
          </cell>
          <cell r="AO1014">
            <v>179.1</v>
          </cell>
          <cell r="AS1014" t="str">
            <v>TYP129 L1H1 2008 PLANCHER 9mm</v>
          </cell>
        </row>
        <row r="1015">
          <cell r="N1015" t="str">
            <v>0963 940 237</v>
          </cell>
          <cell r="O1015">
            <v>0</v>
          </cell>
          <cell r="P1015">
            <v>125.81</v>
          </cell>
          <cell r="Q1015">
            <v>1</v>
          </cell>
          <cell r="R1015">
            <v>18.5</v>
          </cell>
          <cell r="S1015">
            <v>125.81</v>
          </cell>
          <cell r="T1015">
            <v>299</v>
          </cell>
          <cell r="U1015">
            <v>15</v>
          </cell>
          <cell r="V1015">
            <v>20</v>
          </cell>
          <cell r="W1015" t="str">
            <v>TYP129L1H1PLPRO</v>
          </cell>
          <cell r="X1015" t="e">
            <v>#REF!</v>
          </cell>
          <cell r="Y1015">
            <v>269.10000000000002</v>
          </cell>
          <cell r="Z1015">
            <v>269.10000000000002</v>
          </cell>
          <cell r="AA1015">
            <v>0.1</v>
          </cell>
          <cell r="AB1015">
            <v>0.1</v>
          </cell>
          <cell r="AC1015" t="str">
            <v>NC</v>
          </cell>
          <cell r="AD1015" t="str">
            <v>NC</v>
          </cell>
          <cell r="AE1015" t="str">
            <v>NC</v>
          </cell>
          <cell r="AF1015" t="str">
            <v>PROTECTION</v>
          </cell>
          <cell r="AG1015"/>
          <cell r="AH1015" t="str">
            <v>Berlingo M</v>
          </cell>
          <cell r="AI1015">
            <v>120.96</v>
          </cell>
          <cell r="AJ1015">
            <v>0.3</v>
          </cell>
          <cell r="AK1015">
            <v>209.29999999999998</v>
          </cell>
          <cell r="AL1015" t="str">
            <v/>
          </cell>
          <cell r="AM1015" t="str">
            <v/>
          </cell>
          <cell r="AN1015">
            <v>0.1</v>
          </cell>
          <cell r="AO1015">
            <v>269.10000000000002</v>
          </cell>
          <cell r="AS1015" t="str">
            <v>TYP129 L1H1 2008 PLANCHER 12mm</v>
          </cell>
        </row>
        <row r="1016">
          <cell r="N1016" t="str">
            <v>0963 940 246</v>
          </cell>
          <cell r="O1016">
            <v>0</v>
          </cell>
          <cell r="P1016">
            <v>89.91</v>
          </cell>
          <cell r="Q1016">
            <v>1</v>
          </cell>
          <cell r="R1016">
            <v>16.5</v>
          </cell>
          <cell r="S1016">
            <v>89.91</v>
          </cell>
          <cell r="T1016">
            <v>229</v>
          </cell>
          <cell r="U1016">
            <v>20</v>
          </cell>
          <cell r="V1016">
            <v>27</v>
          </cell>
          <cell r="W1016" t="str">
            <v>TYP131L2H1PLSTD</v>
          </cell>
          <cell r="X1016" t="e">
            <v>#REF!</v>
          </cell>
          <cell r="Y1016">
            <v>206.1</v>
          </cell>
          <cell r="Z1016">
            <v>206.1</v>
          </cell>
          <cell r="AA1016">
            <v>0.1</v>
          </cell>
          <cell r="AB1016">
            <v>0.1</v>
          </cell>
          <cell r="AC1016" t="str">
            <v>NC</v>
          </cell>
          <cell r="AD1016" t="str">
            <v>NC</v>
          </cell>
          <cell r="AE1016" t="str">
            <v>NC</v>
          </cell>
          <cell r="AF1016" t="str">
            <v>PROTECTION</v>
          </cell>
          <cell r="AG1016"/>
          <cell r="AH1016" t="str">
            <v>Berlingo XL</v>
          </cell>
          <cell r="AI1016">
            <v>86.44</v>
          </cell>
          <cell r="AJ1016">
            <v>0.3</v>
          </cell>
          <cell r="AK1016">
            <v>160.29999999999998</v>
          </cell>
          <cell r="AL1016" t="str">
            <v/>
          </cell>
          <cell r="AM1016" t="str">
            <v/>
          </cell>
          <cell r="AN1016">
            <v>0.1</v>
          </cell>
          <cell r="AO1016">
            <v>206.1</v>
          </cell>
          <cell r="AS1016" t="str">
            <v>TYP131 L2H1 2008 PLANCHER 9mm</v>
          </cell>
        </row>
        <row r="1017">
          <cell r="N1017" t="str">
            <v>0963 940 245</v>
          </cell>
          <cell r="O1017">
            <v>0</v>
          </cell>
          <cell r="P1017">
            <v>141.01</v>
          </cell>
          <cell r="Q1017">
            <v>1</v>
          </cell>
          <cell r="R1017">
            <v>20.5</v>
          </cell>
          <cell r="S1017">
            <v>141.01</v>
          </cell>
          <cell r="T1017">
            <v>319</v>
          </cell>
          <cell r="U1017">
            <v>20</v>
          </cell>
          <cell r="V1017">
            <v>27</v>
          </cell>
          <cell r="W1017" t="str">
            <v>TYP131L2H1PLPRO</v>
          </cell>
          <cell r="X1017" t="e">
            <v>#REF!</v>
          </cell>
          <cell r="Y1017">
            <v>287.10000000000002</v>
          </cell>
          <cell r="Z1017">
            <v>287.10000000000002</v>
          </cell>
          <cell r="AA1017">
            <v>0.1</v>
          </cell>
          <cell r="AB1017">
            <v>0.1</v>
          </cell>
          <cell r="AC1017" t="str">
            <v>NC</v>
          </cell>
          <cell r="AD1017" t="str">
            <v>NC</v>
          </cell>
          <cell r="AE1017" t="str">
            <v>NC</v>
          </cell>
          <cell r="AF1017" t="str">
            <v>PROTECTION</v>
          </cell>
          <cell r="AG1017"/>
          <cell r="AH1017" t="str">
            <v>Berlingo XL</v>
          </cell>
          <cell r="AI1017">
            <v>135.58000000000001</v>
          </cell>
          <cell r="AJ1017">
            <v>0.3</v>
          </cell>
          <cell r="AK1017">
            <v>223.29999999999998</v>
          </cell>
          <cell r="AL1017" t="str">
            <v/>
          </cell>
          <cell r="AM1017" t="str">
            <v/>
          </cell>
          <cell r="AN1017">
            <v>0.1</v>
          </cell>
          <cell r="AO1017">
            <v>287.10000000000002</v>
          </cell>
          <cell r="AS1017" t="str">
            <v>TYP131 L2H1 2008 PLANCHER 12mm</v>
          </cell>
        </row>
        <row r="1018">
          <cell r="N1018" t="str">
            <v>0963 940 693</v>
          </cell>
          <cell r="O1018">
            <v>0</v>
          </cell>
          <cell r="P1018">
            <v>102.42</v>
          </cell>
          <cell r="Q1018">
            <v>1</v>
          </cell>
          <cell r="R1018">
            <v>24.5</v>
          </cell>
          <cell r="S1018">
            <v>102.42</v>
          </cell>
          <cell r="T1018">
            <v>229</v>
          </cell>
          <cell r="U1018">
            <v>20</v>
          </cell>
          <cell r="V1018">
            <v>27</v>
          </cell>
          <cell r="W1018" t="str">
            <v>TYP173L2H1PLSTD</v>
          </cell>
          <cell r="X1018" t="e">
            <v>#REF!</v>
          </cell>
          <cell r="Y1018">
            <v>206.1</v>
          </cell>
          <cell r="Z1018">
            <v>206.1</v>
          </cell>
          <cell r="AA1018">
            <v>0.1</v>
          </cell>
          <cell r="AB1018">
            <v>0.1</v>
          </cell>
          <cell r="AC1018" t="str">
            <v>NC</v>
          </cell>
          <cell r="AD1018" t="str">
            <v>NC</v>
          </cell>
          <cell r="AE1018" t="str">
            <v>NC</v>
          </cell>
          <cell r="AF1018" t="str">
            <v>PROTECTION</v>
          </cell>
          <cell r="AG1018"/>
          <cell r="AH1018" t="str">
            <v>Jumpy M</v>
          </cell>
          <cell r="AI1018">
            <v>98.47</v>
          </cell>
          <cell r="AJ1018">
            <v>0.3</v>
          </cell>
          <cell r="AK1018">
            <v>160.29999999999998</v>
          </cell>
          <cell r="AL1018" t="str">
            <v/>
          </cell>
          <cell r="AM1018" t="str">
            <v/>
          </cell>
          <cell r="AN1018">
            <v>0.1</v>
          </cell>
          <cell r="AO1018">
            <v>206.1</v>
          </cell>
          <cell r="AS1018" t="str">
            <v>TYP173 L2H1 2016 PLANCHER 9mm</v>
          </cell>
        </row>
        <row r="1019">
          <cell r="N1019" t="str">
            <v>0963 940 692</v>
          </cell>
          <cell r="O1019">
            <v>0</v>
          </cell>
          <cell r="P1019">
            <v>154.6</v>
          </cell>
          <cell r="Q1019">
            <v>1</v>
          </cell>
          <cell r="R1019">
            <v>32.5</v>
          </cell>
          <cell r="S1019">
            <v>154.6</v>
          </cell>
          <cell r="T1019">
            <v>359</v>
          </cell>
          <cell r="U1019">
            <v>20</v>
          </cell>
          <cell r="V1019">
            <v>27</v>
          </cell>
          <cell r="W1019" t="str">
            <v>TYP173L2H1PLPRO</v>
          </cell>
          <cell r="X1019" t="e">
            <v>#REF!</v>
          </cell>
          <cell r="Y1019">
            <v>323.10000000000002</v>
          </cell>
          <cell r="Z1019">
            <v>323.10000000000002</v>
          </cell>
          <cell r="AA1019">
            <v>0.1</v>
          </cell>
          <cell r="AB1019">
            <v>0.1</v>
          </cell>
          <cell r="AC1019" t="str">
            <v>NC</v>
          </cell>
          <cell r="AD1019" t="str">
            <v>NC</v>
          </cell>
          <cell r="AE1019" t="str">
            <v>NC</v>
          </cell>
          <cell r="AF1019" t="str">
            <v>PROTECTION</v>
          </cell>
          <cell r="AG1019"/>
          <cell r="AH1019" t="str">
            <v>Jumpy M</v>
          </cell>
          <cell r="AI1019">
            <v>148.63999999999999</v>
          </cell>
          <cell r="AJ1019">
            <v>0.3</v>
          </cell>
          <cell r="AK1019">
            <v>251.29999999999998</v>
          </cell>
          <cell r="AL1019" t="str">
            <v/>
          </cell>
          <cell r="AM1019" t="str">
            <v/>
          </cell>
          <cell r="AN1019">
            <v>0.1</v>
          </cell>
          <cell r="AO1019">
            <v>323.10000000000002</v>
          </cell>
          <cell r="AS1019" t="str">
            <v>TYP173 L2H1 2016 PLANCHER 12mm</v>
          </cell>
        </row>
        <row r="1020">
          <cell r="N1020" t="str">
            <v>0963 940 144</v>
          </cell>
          <cell r="O1020">
            <v>0</v>
          </cell>
          <cell r="P1020">
            <v>118.82</v>
          </cell>
          <cell r="Q1020">
            <v>1</v>
          </cell>
          <cell r="R1020">
            <v>29.5</v>
          </cell>
          <cell r="S1020">
            <v>118.82</v>
          </cell>
          <cell r="T1020">
            <v>279</v>
          </cell>
          <cell r="U1020">
            <v>15</v>
          </cell>
          <cell r="V1020">
            <v>20</v>
          </cell>
          <cell r="W1020" t="str">
            <v>TYP120L1H1PLSTD</v>
          </cell>
          <cell r="X1020" t="e">
            <v>#REF!</v>
          </cell>
          <cell r="Y1020">
            <v>251.1</v>
          </cell>
          <cell r="Z1020">
            <v>251.1</v>
          </cell>
          <cell r="AA1020">
            <v>0.1</v>
          </cell>
          <cell r="AB1020">
            <v>0.1</v>
          </cell>
          <cell r="AC1020" t="str">
            <v>NC</v>
          </cell>
          <cell r="AD1020" t="str">
            <v>NC</v>
          </cell>
          <cell r="AE1020" t="str">
            <v>NC</v>
          </cell>
          <cell r="AF1020" t="str">
            <v>PROTECTION</v>
          </cell>
          <cell r="AG1020"/>
          <cell r="AH1020" t="str">
            <v>JUMPER L1H1</v>
          </cell>
          <cell r="AI1020">
            <v>114.25</v>
          </cell>
          <cell r="AJ1020">
            <v>0.3</v>
          </cell>
          <cell r="AK1020">
            <v>195.29999999999998</v>
          </cell>
          <cell r="AL1020" t="str">
            <v/>
          </cell>
          <cell r="AM1020" t="str">
            <v/>
          </cell>
          <cell r="AN1020">
            <v>0.1</v>
          </cell>
          <cell r="AO1020">
            <v>251.1</v>
          </cell>
          <cell r="AS1020" t="str">
            <v>TYP120 L1H1 2006 PLANCHER 9mm</v>
          </cell>
        </row>
        <row r="1021">
          <cell r="N1021" t="str">
            <v>0963 940 143</v>
          </cell>
          <cell r="O1021">
            <v>0</v>
          </cell>
          <cell r="P1021">
            <v>177.01</v>
          </cell>
          <cell r="Q1021">
            <v>1</v>
          </cell>
          <cell r="R1021">
            <v>38.5</v>
          </cell>
          <cell r="S1021">
            <v>177.01</v>
          </cell>
          <cell r="T1021">
            <v>389</v>
          </cell>
          <cell r="U1021">
            <v>15</v>
          </cell>
          <cell r="V1021">
            <v>20</v>
          </cell>
          <cell r="W1021" t="str">
            <v>TYP120L1H1PLPRO</v>
          </cell>
          <cell r="X1021" t="e">
            <v>#REF!</v>
          </cell>
          <cell r="Y1021">
            <v>350.1</v>
          </cell>
          <cell r="Z1021">
            <v>350.1</v>
          </cell>
          <cell r="AA1021">
            <v>0.1</v>
          </cell>
          <cell r="AB1021">
            <v>0.1</v>
          </cell>
          <cell r="AC1021" t="str">
            <v>NC</v>
          </cell>
          <cell r="AD1021" t="str">
            <v>NC</v>
          </cell>
          <cell r="AE1021" t="str">
            <v>NC</v>
          </cell>
          <cell r="AF1021" t="str">
            <v>PROTECTION</v>
          </cell>
          <cell r="AG1021"/>
          <cell r="AH1021" t="str">
            <v>JUMPER L1H1</v>
          </cell>
          <cell r="AI1021">
            <v>170.19</v>
          </cell>
          <cell r="AJ1021">
            <v>0.3</v>
          </cell>
          <cell r="AK1021">
            <v>272.29999999999995</v>
          </cell>
          <cell r="AL1021" t="str">
            <v/>
          </cell>
          <cell r="AM1021" t="str">
            <v/>
          </cell>
          <cell r="AN1021">
            <v>0.1</v>
          </cell>
          <cell r="AO1021">
            <v>350.1</v>
          </cell>
          <cell r="AS1021" t="str">
            <v>TYP120 L1H1 2006 PLANCHER 12mm</v>
          </cell>
        </row>
        <row r="1022">
          <cell r="N1022" t="str">
            <v>0963 940 160</v>
          </cell>
          <cell r="O1022">
            <v>0</v>
          </cell>
          <cell r="P1022">
            <v>137.35</v>
          </cell>
          <cell r="Q1022">
            <v>1</v>
          </cell>
          <cell r="R1022">
            <v>35.5</v>
          </cell>
          <cell r="S1022">
            <v>137.35</v>
          </cell>
          <cell r="T1022">
            <v>329</v>
          </cell>
          <cell r="U1022">
            <v>20</v>
          </cell>
          <cell r="V1022">
            <v>27</v>
          </cell>
          <cell r="W1022" t="str">
            <v>TYP121L2H1PLSTD</v>
          </cell>
          <cell r="X1022" t="e">
            <v>#REF!</v>
          </cell>
          <cell r="Y1022">
            <v>296.10000000000002</v>
          </cell>
          <cell r="Z1022">
            <v>296.10000000000002</v>
          </cell>
          <cell r="AA1022">
            <v>0.1</v>
          </cell>
          <cell r="AB1022">
            <v>0.1</v>
          </cell>
          <cell r="AC1022" t="str">
            <v>NC</v>
          </cell>
          <cell r="AD1022" t="str">
            <v>NC</v>
          </cell>
          <cell r="AE1022" t="str">
            <v>NC</v>
          </cell>
          <cell r="AF1022" t="str">
            <v>PROTECTION</v>
          </cell>
          <cell r="AG1022"/>
          <cell r="AH1022" t="str">
            <v>JUMPER L2H1</v>
          </cell>
          <cell r="AI1022">
            <v>132.06</v>
          </cell>
          <cell r="AJ1022">
            <v>0.3</v>
          </cell>
          <cell r="AK1022">
            <v>230.29999999999998</v>
          </cell>
          <cell r="AL1022" t="str">
            <v/>
          </cell>
          <cell r="AM1022" t="str">
            <v/>
          </cell>
          <cell r="AN1022">
            <v>0.1</v>
          </cell>
          <cell r="AO1022">
            <v>296.10000000000002</v>
          </cell>
          <cell r="AS1022" t="str">
            <v>TYP121 L2H1 2006 PLANCHER 9mm</v>
          </cell>
        </row>
        <row r="1023">
          <cell r="N1023" t="str">
            <v>0963 940 159</v>
          </cell>
          <cell r="O1023">
            <v>0</v>
          </cell>
          <cell r="P1023">
            <v>202.61</v>
          </cell>
          <cell r="Q1023">
            <v>1</v>
          </cell>
          <cell r="R1023">
            <v>45.5</v>
          </cell>
          <cell r="S1023">
            <v>202.61</v>
          </cell>
          <cell r="T1023">
            <v>469</v>
          </cell>
          <cell r="U1023">
            <v>20</v>
          </cell>
          <cell r="V1023">
            <v>27</v>
          </cell>
          <cell r="W1023" t="str">
            <v>TYP121L2H1PLPRO</v>
          </cell>
          <cell r="X1023" t="e">
            <v>#REF!</v>
          </cell>
          <cell r="Y1023">
            <v>422.1</v>
          </cell>
          <cell r="Z1023">
            <v>422.1</v>
          </cell>
          <cell r="AA1023">
            <v>0.1</v>
          </cell>
          <cell r="AB1023">
            <v>0.1</v>
          </cell>
          <cell r="AC1023" t="str">
            <v>NC</v>
          </cell>
          <cell r="AD1023" t="str">
            <v>NC</v>
          </cell>
          <cell r="AE1023" t="str">
            <v>NC</v>
          </cell>
          <cell r="AF1023" t="str">
            <v>PROTECTION</v>
          </cell>
          <cell r="AG1023"/>
          <cell r="AH1023" t="str">
            <v>JUMPER L2H1</v>
          </cell>
          <cell r="AI1023">
            <v>194.81</v>
          </cell>
          <cell r="AJ1023">
            <v>0.3</v>
          </cell>
          <cell r="AK1023">
            <v>328.29999999999995</v>
          </cell>
          <cell r="AL1023" t="str">
            <v/>
          </cell>
          <cell r="AM1023" t="str">
            <v/>
          </cell>
          <cell r="AN1023">
            <v>0.1</v>
          </cell>
          <cell r="AO1023">
            <v>422.1</v>
          </cell>
          <cell r="AS1023" t="str">
            <v>TYP121 L2H1 2006 PLANCHER 12mm</v>
          </cell>
        </row>
        <row r="1024">
          <cell r="N1024" t="str">
            <v>0963 940 150</v>
          </cell>
          <cell r="O1024">
            <v>0</v>
          </cell>
          <cell r="P1024">
            <v>118.82</v>
          </cell>
          <cell r="Q1024">
            <v>1</v>
          </cell>
          <cell r="R1024">
            <v>29.5</v>
          </cell>
          <cell r="S1024">
            <v>118.82</v>
          </cell>
          <cell r="T1024">
            <v>279</v>
          </cell>
          <cell r="U1024">
            <v>15</v>
          </cell>
          <cell r="V1024">
            <v>20</v>
          </cell>
          <cell r="W1024" t="str">
            <v>TYP120L1H2PLSTD</v>
          </cell>
          <cell r="X1024" t="e">
            <v>#REF!</v>
          </cell>
          <cell r="Y1024">
            <v>251.1</v>
          </cell>
          <cell r="Z1024">
            <v>251.1</v>
          </cell>
          <cell r="AA1024">
            <v>0.1</v>
          </cell>
          <cell r="AB1024">
            <v>0.1</v>
          </cell>
          <cell r="AC1024" t="str">
            <v>NC</v>
          </cell>
          <cell r="AD1024" t="str">
            <v>NC</v>
          </cell>
          <cell r="AE1024" t="str">
            <v>NC</v>
          </cell>
          <cell r="AF1024" t="str">
            <v>PROTECTION</v>
          </cell>
          <cell r="AG1024"/>
          <cell r="AH1024" t="str">
            <v>JUMPER L1H2</v>
          </cell>
          <cell r="AI1024">
            <v>114.25</v>
          </cell>
          <cell r="AJ1024">
            <v>0.3</v>
          </cell>
          <cell r="AK1024">
            <v>195.29999999999998</v>
          </cell>
          <cell r="AL1024" t="str">
            <v/>
          </cell>
          <cell r="AM1024" t="str">
            <v/>
          </cell>
          <cell r="AN1024">
            <v>0.1</v>
          </cell>
          <cell r="AO1024">
            <v>251.1</v>
          </cell>
          <cell r="AS1024" t="str">
            <v>TYP120 L1H2 2006 PLANCHER 9mm</v>
          </cell>
        </row>
        <row r="1025">
          <cell r="N1025" t="str">
            <v>0963 940 149</v>
          </cell>
          <cell r="O1025">
            <v>0</v>
          </cell>
          <cell r="P1025">
            <v>177.01</v>
          </cell>
          <cell r="Q1025">
            <v>1</v>
          </cell>
          <cell r="R1025">
            <v>38.5</v>
          </cell>
          <cell r="S1025">
            <v>177.01</v>
          </cell>
          <cell r="T1025">
            <v>389</v>
          </cell>
          <cell r="U1025">
            <v>15</v>
          </cell>
          <cell r="V1025">
            <v>20</v>
          </cell>
          <cell r="W1025" t="str">
            <v>TYP120L1H2PLPRO</v>
          </cell>
          <cell r="X1025" t="e">
            <v>#REF!</v>
          </cell>
          <cell r="Y1025">
            <v>350.1</v>
          </cell>
          <cell r="Z1025">
            <v>350.1</v>
          </cell>
          <cell r="AA1025">
            <v>0.1</v>
          </cell>
          <cell r="AB1025">
            <v>0.1</v>
          </cell>
          <cell r="AC1025" t="str">
            <v>NC</v>
          </cell>
          <cell r="AD1025" t="str">
            <v>NC</v>
          </cell>
          <cell r="AE1025" t="str">
            <v>NC</v>
          </cell>
          <cell r="AF1025" t="str">
            <v>PROTECTION</v>
          </cell>
          <cell r="AG1025"/>
          <cell r="AH1025" t="str">
            <v>JUMPER L1H2</v>
          </cell>
          <cell r="AI1025">
            <v>170.19</v>
          </cell>
          <cell r="AJ1025">
            <v>0.3</v>
          </cell>
          <cell r="AK1025">
            <v>272.29999999999995</v>
          </cell>
          <cell r="AL1025" t="str">
            <v/>
          </cell>
          <cell r="AM1025" t="str">
            <v/>
          </cell>
          <cell r="AN1025">
            <v>0.1</v>
          </cell>
          <cell r="AO1025">
            <v>350.1</v>
          </cell>
          <cell r="AS1025" t="str">
            <v>TYP120 L1H2 2006 PLANCHER 12mm</v>
          </cell>
        </row>
        <row r="1026">
          <cell r="N1026" t="str">
            <v>0963 940 166</v>
          </cell>
          <cell r="O1026">
            <v>0</v>
          </cell>
          <cell r="P1026">
            <v>137.35</v>
          </cell>
          <cell r="Q1026">
            <v>1</v>
          </cell>
          <cell r="R1026">
            <v>35.5</v>
          </cell>
          <cell r="S1026">
            <v>137.35</v>
          </cell>
          <cell r="T1026">
            <v>329</v>
          </cell>
          <cell r="U1026">
            <v>20</v>
          </cell>
          <cell r="V1026">
            <v>27</v>
          </cell>
          <cell r="W1026" t="str">
            <v>TYP121L2H2PLSTD</v>
          </cell>
          <cell r="X1026" t="e">
            <v>#REF!</v>
          </cell>
          <cell r="Y1026">
            <v>296.10000000000002</v>
          </cell>
          <cell r="Z1026">
            <v>296.10000000000002</v>
          </cell>
          <cell r="AA1026">
            <v>0.1</v>
          </cell>
          <cell r="AB1026">
            <v>0.1</v>
          </cell>
          <cell r="AC1026" t="str">
            <v>NC</v>
          </cell>
          <cell r="AD1026" t="str">
            <v>NC</v>
          </cell>
          <cell r="AE1026" t="str">
            <v>NC</v>
          </cell>
          <cell r="AF1026" t="str">
            <v>PROTECTION</v>
          </cell>
          <cell r="AG1026"/>
          <cell r="AH1026" t="str">
            <v>JUMPER L2H2</v>
          </cell>
          <cell r="AI1026">
            <v>132.06</v>
          </cell>
          <cell r="AJ1026">
            <v>0.3</v>
          </cell>
          <cell r="AK1026">
            <v>230.29999999999998</v>
          </cell>
          <cell r="AL1026" t="str">
            <v/>
          </cell>
          <cell r="AM1026" t="str">
            <v/>
          </cell>
          <cell r="AN1026">
            <v>0.1</v>
          </cell>
          <cell r="AO1026">
            <v>296.10000000000002</v>
          </cell>
          <cell r="AS1026" t="str">
            <v>TYP121 L2H2 2006 PLANCHER 9mm</v>
          </cell>
        </row>
        <row r="1027">
          <cell r="N1027" t="str">
            <v>0963 940 165</v>
          </cell>
          <cell r="O1027">
            <v>0</v>
          </cell>
          <cell r="P1027">
            <v>202.61</v>
          </cell>
          <cell r="Q1027">
            <v>1</v>
          </cell>
          <cell r="R1027">
            <v>45.5</v>
          </cell>
          <cell r="S1027">
            <v>202.61</v>
          </cell>
          <cell r="T1027">
            <v>469</v>
          </cell>
          <cell r="U1027">
            <v>20</v>
          </cell>
          <cell r="V1027">
            <v>27</v>
          </cell>
          <cell r="W1027" t="str">
            <v>TYP121L2H2PLPRO</v>
          </cell>
          <cell r="X1027" t="e">
            <v>#REF!</v>
          </cell>
          <cell r="Y1027">
            <v>422.1</v>
          </cell>
          <cell r="Z1027">
            <v>422.1</v>
          </cell>
          <cell r="AA1027">
            <v>0.1</v>
          </cell>
          <cell r="AB1027">
            <v>0.1</v>
          </cell>
          <cell r="AC1027" t="str">
            <v>NC</v>
          </cell>
          <cell r="AD1027" t="str">
            <v>NC</v>
          </cell>
          <cell r="AE1027" t="str">
            <v>NC</v>
          </cell>
          <cell r="AF1027" t="str">
            <v>PROTECTION</v>
          </cell>
          <cell r="AG1027"/>
          <cell r="AH1027" t="str">
            <v>JUMPER L2H2</v>
          </cell>
          <cell r="AI1027">
            <v>194.81</v>
          </cell>
          <cell r="AJ1027">
            <v>0.3</v>
          </cell>
          <cell r="AK1027">
            <v>328.29999999999995</v>
          </cell>
          <cell r="AL1027" t="str">
            <v/>
          </cell>
          <cell r="AM1027" t="str">
            <v/>
          </cell>
          <cell r="AN1027">
            <v>0.1</v>
          </cell>
          <cell r="AO1027">
            <v>422.1</v>
          </cell>
          <cell r="AS1027" t="str">
            <v>TYP121 L2H2 2006 PLANCHER 12mm</v>
          </cell>
        </row>
        <row r="1028">
          <cell r="N1028" t="str">
            <v>0963 940 179</v>
          </cell>
          <cell r="O1028">
            <v>0</v>
          </cell>
          <cell r="P1028">
            <v>228.21</v>
          </cell>
          <cell r="Q1028">
            <v>1</v>
          </cell>
          <cell r="R1028">
            <v>55.5</v>
          </cell>
          <cell r="S1028">
            <v>228.21</v>
          </cell>
          <cell r="T1028">
            <v>539</v>
          </cell>
          <cell r="U1028">
            <v>20</v>
          </cell>
          <cell r="V1028">
            <v>27</v>
          </cell>
          <cell r="W1028" t="str">
            <v>TYP122L3H2PLPRO</v>
          </cell>
          <cell r="X1028" t="e">
            <v>#REF!</v>
          </cell>
          <cell r="Y1028">
            <v>485.1</v>
          </cell>
          <cell r="Z1028">
            <v>485.1</v>
          </cell>
          <cell r="AA1028">
            <v>0.1</v>
          </cell>
          <cell r="AB1028">
            <v>0.1</v>
          </cell>
          <cell r="AC1028" t="str">
            <v>NC</v>
          </cell>
          <cell r="AD1028" t="str">
            <v>NC</v>
          </cell>
          <cell r="AE1028" t="str">
            <v>NC</v>
          </cell>
          <cell r="AF1028" t="str">
            <v>PROTECTION</v>
          </cell>
          <cell r="AG1028"/>
          <cell r="AH1028" t="str">
            <v>JUMPER L3H2</v>
          </cell>
          <cell r="AI1028">
            <v>219.42</v>
          </cell>
          <cell r="AJ1028">
            <v>0.3</v>
          </cell>
          <cell r="AK1028">
            <v>377.29999999999995</v>
          </cell>
          <cell r="AL1028" t="str">
            <v/>
          </cell>
          <cell r="AM1028" t="str">
            <v/>
          </cell>
          <cell r="AN1028">
            <v>0.1</v>
          </cell>
          <cell r="AO1028">
            <v>485.1</v>
          </cell>
          <cell r="AS1028" t="str">
            <v>TYP122 L3H2 2006 PLANCHER 12mm</v>
          </cell>
        </row>
        <row r="1029">
          <cell r="N1029" t="str">
            <v>0963 940 180</v>
          </cell>
          <cell r="O1029">
            <v>0</v>
          </cell>
          <cell r="P1029">
            <v>155.88</v>
          </cell>
          <cell r="Q1029">
            <v>1</v>
          </cell>
          <cell r="R1029">
            <v>41.5</v>
          </cell>
          <cell r="S1029">
            <v>155.88</v>
          </cell>
          <cell r="T1029">
            <v>369</v>
          </cell>
          <cell r="U1029">
            <v>20</v>
          </cell>
          <cell r="V1029">
            <v>27</v>
          </cell>
          <cell r="W1029" t="str">
            <v>TYP122L3H2PLSTD</v>
          </cell>
          <cell r="X1029" t="e">
            <v>#REF!</v>
          </cell>
          <cell r="Y1029">
            <v>332.1</v>
          </cell>
          <cell r="Z1029">
            <v>332.1</v>
          </cell>
          <cell r="AA1029">
            <v>0.1</v>
          </cell>
          <cell r="AB1029">
            <v>0.1</v>
          </cell>
          <cell r="AC1029" t="str">
            <v>NC</v>
          </cell>
          <cell r="AD1029" t="str">
            <v>NC</v>
          </cell>
          <cell r="AE1029" t="str">
            <v>NC</v>
          </cell>
          <cell r="AF1029" t="str">
            <v>PROTECTION</v>
          </cell>
          <cell r="AG1029"/>
          <cell r="AH1029" t="str">
            <v>JUMPER L3H2</v>
          </cell>
          <cell r="AI1029">
            <v>149.87</v>
          </cell>
          <cell r="AJ1029">
            <v>0.3</v>
          </cell>
          <cell r="AK1029">
            <v>258.3</v>
          </cell>
          <cell r="AL1029" t="str">
            <v/>
          </cell>
          <cell r="AM1029" t="str">
            <v/>
          </cell>
          <cell r="AN1029">
            <v>0.1</v>
          </cell>
          <cell r="AO1029">
            <v>332.1</v>
          </cell>
          <cell r="AS1029" t="str">
            <v>TYP122 L3H2 2006 PLANCHER 9mm</v>
          </cell>
        </row>
        <row r="1030">
          <cell r="N1030" t="str">
            <v>0963 940 192</v>
          </cell>
          <cell r="O1030">
            <v>0</v>
          </cell>
          <cell r="P1030">
            <v>253.81</v>
          </cell>
          <cell r="Q1030">
            <v>1</v>
          </cell>
          <cell r="R1030">
            <v>59.5</v>
          </cell>
          <cell r="S1030">
            <v>253.81</v>
          </cell>
          <cell r="T1030">
            <v>599</v>
          </cell>
          <cell r="U1030">
            <v>25</v>
          </cell>
          <cell r="V1030">
            <v>34</v>
          </cell>
          <cell r="W1030" t="str">
            <v>TYP123L4H2PLPRO</v>
          </cell>
          <cell r="X1030" t="e">
            <v>#REF!</v>
          </cell>
          <cell r="Y1030">
            <v>539.1</v>
          </cell>
          <cell r="Z1030">
            <v>539.1</v>
          </cell>
          <cell r="AA1030">
            <v>0.1</v>
          </cell>
          <cell r="AB1030">
            <v>0.1</v>
          </cell>
          <cell r="AC1030" t="str">
            <v>NC</v>
          </cell>
          <cell r="AD1030" t="str">
            <v>NC</v>
          </cell>
          <cell r="AE1030" t="str">
            <v>NC</v>
          </cell>
          <cell r="AF1030" t="str">
            <v>PROTECTION</v>
          </cell>
          <cell r="AG1030"/>
          <cell r="AH1030" t="str">
            <v>JUMPER L4H2</v>
          </cell>
          <cell r="AI1030">
            <v>244.04</v>
          </cell>
          <cell r="AJ1030">
            <v>0.3</v>
          </cell>
          <cell r="AK1030">
            <v>419.29999999999995</v>
          </cell>
          <cell r="AL1030" t="str">
            <v/>
          </cell>
          <cell r="AM1030" t="str">
            <v/>
          </cell>
          <cell r="AN1030">
            <v>0.1</v>
          </cell>
          <cell r="AO1030">
            <v>539.1</v>
          </cell>
          <cell r="AS1030" t="str">
            <v>TYP123 L4H2 2006 PLANCHER 12mm</v>
          </cell>
        </row>
        <row r="1031">
          <cell r="N1031" t="str">
            <v>0963 940 185</v>
          </cell>
          <cell r="O1031">
            <v>0</v>
          </cell>
          <cell r="P1031">
            <v>228.21</v>
          </cell>
          <cell r="Q1031">
            <v>1</v>
          </cell>
          <cell r="R1031">
            <v>55.5</v>
          </cell>
          <cell r="S1031">
            <v>228.21</v>
          </cell>
          <cell r="T1031">
            <v>539</v>
          </cell>
          <cell r="U1031">
            <v>20</v>
          </cell>
          <cell r="V1031">
            <v>27</v>
          </cell>
          <cell r="W1031" t="str">
            <v>TYP122L3H3PLPRO</v>
          </cell>
          <cell r="X1031" t="e">
            <v>#REF!</v>
          </cell>
          <cell r="Y1031">
            <v>485.1</v>
          </cell>
          <cell r="Z1031">
            <v>485.1</v>
          </cell>
          <cell r="AA1031">
            <v>0.1</v>
          </cell>
          <cell r="AB1031">
            <v>0.1</v>
          </cell>
          <cell r="AC1031" t="str">
            <v>NC</v>
          </cell>
          <cell r="AD1031" t="str">
            <v>NC</v>
          </cell>
          <cell r="AE1031" t="str">
            <v>NC</v>
          </cell>
          <cell r="AF1031" t="str">
            <v>PROTECTION</v>
          </cell>
          <cell r="AG1031"/>
          <cell r="AH1031" t="str">
            <v>JUMPER L3H3</v>
          </cell>
          <cell r="AI1031">
            <v>219.42</v>
          </cell>
          <cell r="AJ1031">
            <v>0.3</v>
          </cell>
          <cell r="AK1031">
            <v>377.29999999999995</v>
          </cell>
          <cell r="AL1031" t="str">
            <v/>
          </cell>
          <cell r="AM1031" t="str">
            <v/>
          </cell>
          <cell r="AN1031">
            <v>0.1</v>
          </cell>
          <cell r="AO1031">
            <v>485.1</v>
          </cell>
          <cell r="AS1031" t="str">
            <v>TYP122 L3H3 2006 PLANCHER 12mm</v>
          </cell>
        </row>
        <row r="1032">
          <cell r="N1032" t="str">
            <v>0963 940 197</v>
          </cell>
          <cell r="O1032">
            <v>0</v>
          </cell>
          <cell r="P1032">
            <v>253.9</v>
          </cell>
          <cell r="Q1032">
            <v>1</v>
          </cell>
          <cell r="R1032">
            <v>59.5</v>
          </cell>
          <cell r="S1032">
            <v>253.9</v>
          </cell>
          <cell r="T1032">
            <v>599</v>
          </cell>
          <cell r="U1032">
            <v>25</v>
          </cell>
          <cell r="V1032">
            <v>34</v>
          </cell>
          <cell r="W1032" t="str">
            <v>TYP123L4H3PLPRO</v>
          </cell>
          <cell r="X1032" t="e">
            <v>#REF!</v>
          </cell>
          <cell r="Y1032">
            <v>539.1</v>
          </cell>
          <cell r="Z1032">
            <v>539.1</v>
          </cell>
          <cell r="AA1032">
            <v>0.1</v>
          </cell>
          <cell r="AB1032">
            <v>0.1</v>
          </cell>
          <cell r="AC1032" t="str">
            <v>NC</v>
          </cell>
          <cell r="AD1032" t="str">
            <v>NC</v>
          </cell>
          <cell r="AE1032" t="str">
            <v>NC</v>
          </cell>
          <cell r="AF1032" t="str">
            <v>PROTECTION</v>
          </cell>
          <cell r="AG1032"/>
          <cell r="AH1032" t="str">
            <v>JUMPER L4H3</v>
          </cell>
          <cell r="AI1032">
            <v>244.04</v>
          </cell>
          <cell r="AJ1032">
            <v>0.3</v>
          </cell>
          <cell r="AK1032">
            <v>419.29999999999995</v>
          </cell>
          <cell r="AL1032" t="str">
            <v/>
          </cell>
          <cell r="AM1032" t="str">
            <v/>
          </cell>
          <cell r="AN1032">
            <v>0.1</v>
          </cell>
          <cell r="AO1032">
            <v>539.1</v>
          </cell>
          <cell r="AS1032" t="str">
            <v>TYP123 L4H3 2006 PLANCHER 12mm</v>
          </cell>
        </row>
        <row r="1033">
          <cell r="N1033" t="str">
            <v>0963 940 429</v>
          </cell>
          <cell r="O1033">
            <v>0</v>
          </cell>
          <cell r="P1033">
            <v>81.78</v>
          </cell>
          <cell r="Q1033">
            <v>1</v>
          </cell>
          <cell r="R1033">
            <v>14.5</v>
          </cell>
          <cell r="S1033">
            <v>81.78</v>
          </cell>
          <cell r="T1033">
            <v>209</v>
          </cell>
          <cell r="U1033">
            <v>15</v>
          </cell>
          <cell r="V1033">
            <v>20</v>
          </cell>
          <cell r="W1033" t="str">
            <v>TYP146L1H1PLSTD</v>
          </cell>
          <cell r="X1033" t="e">
            <v>#REF!</v>
          </cell>
          <cell r="Y1033">
            <v>188.1</v>
          </cell>
          <cell r="Z1033">
            <v>188.1</v>
          </cell>
          <cell r="AA1033">
            <v>0.1</v>
          </cell>
          <cell r="AB1033">
            <v>0.1</v>
          </cell>
          <cell r="AC1033" t="str">
            <v>NC</v>
          </cell>
          <cell r="AD1033" t="str">
            <v>NC</v>
          </cell>
          <cell r="AE1033" t="str">
            <v>NC</v>
          </cell>
          <cell r="AF1033" t="str">
            <v>PROTECTION</v>
          </cell>
          <cell r="AG1033"/>
          <cell r="AH1033" t="str">
            <v>Dokker Van</v>
          </cell>
          <cell r="AI1033">
            <v>78.62</v>
          </cell>
          <cell r="AJ1033">
            <v>0.3</v>
          </cell>
          <cell r="AK1033">
            <v>146.29999999999998</v>
          </cell>
          <cell r="AL1033" t="str">
            <v/>
          </cell>
          <cell r="AM1033" t="str">
            <v/>
          </cell>
          <cell r="AN1033">
            <v>0.1</v>
          </cell>
          <cell r="AO1033">
            <v>188.1</v>
          </cell>
          <cell r="AS1033" t="str">
            <v>TYP146 L1H1 2009 PLANCHER 9mm</v>
          </cell>
        </row>
        <row r="1034">
          <cell r="N1034" t="str">
            <v>0963 940 428</v>
          </cell>
          <cell r="O1034">
            <v>0</v>
          </cell>
          <cell r="P1034">
            <v>125.85</v>
          </cell>
          <cell r="Q1034">
            <v>1</v>
          </cell>
          <cell r="R1034">
            <v>15.5</v>
          </cell>
          <cell r="S1034">
            <v>125.85</v>
          </cell>
          <cell r="T1034">
            <v>299</v>
          </cell>
          <cell r="U1034">
            <v>15</v>
          </cell>
          <cell r="V1034">
            <v>20</v>
          </cell>
          <cell r="W1034" t="str">
            <v>TYP146L1H1PLPRO</v>
          </cell>
          <cell r="X1034" t="e">
            <v>#REF!</v>
          </cell>
          <cell r="Y1034">
            <v>269.10000000000002</v>
          </cell>
          <cell r="Z1034">
            <v>269.10000000000002</v>
          </cell>
          <cell r="AA1034">
            <v>0.1</v>
          </cell>
          <cell r="AB1034">
            <v>0.1</v>
          </cell>
          <cell r="AC1034" t="str">
            <v>NC</v>
          </cell>
          <cell r="AD1034" t="str">
            <v>NC</v>
          </cell>
          <cell r="AE1034" t="str">
            <v>NC</v>
          </cell>
          <cell r="AF1034" t="str">
            <v>PROTECTION</v>
          </cell>
          <cell r="AG1034"/>
          <cell r="AH1034" t="str">
            <v>Dokker Van</v>
          </cell>
          <cell r="AI1034">
            <v>120.96</v>
          </cell>
          <cell r="AJ1034">
            <v>0.3</v>
          </cell>
          <cell r="AK1034">
            <v>209.29999999999998</v>
          </cell>
          <cell r="AL1034" t="str">
            <v/>
          </cell>
          <cell r="AM1034" t="str">
            <v/>
          </cell>
          <cell r="AN1034">
            <v>0.1</v>
          </cell>
          <cell r="AO1034">
            <v>269.10000000000002</v>
          </cell>
          <cell r="AS1034" t="str">
            <v>TYP146 L1H1 2009 PLANCHER 12mm</v>
          </cell>
        </row>
        <row r="1035">
          <cell r="N1035" t="str">
            <v>0963 940 230</v>
          </cell>
          <cell r="O1035">
            <v>0</v>
          </cell>
          <cell r="P1035">
            <v>63.25</v>
          </cell>
          <cell r="Q1035">
            <v>1</v>
          </cell>
          <cell r="R1035">
            <v>13.5</v>
          </cell>
          <cell r="S1035">
            <v>63.25</v>
          </cell>
          <cell r="T1035">
            <v>159</v>
          </cell>
          <cell r="U1035">
            <v>15</v>
          </cell>
          <cell r="V1035">
            <v>20</v>
          </cell>
          <cell r="W1035" t="str">
            <v>TYP128L1H1PLSTD</v>
          </cell>
          <cell r="X1035" t="e">
            <v>#REF!</v>
          </cell>
          <cell r="Y1035">
            <v>143.1</v>
          </cell>
          <cell r="Z1035">
            <v>143.1</v>
          </cell>
          <cell r="AA1035">
            <v>0.1</v>
          </cell>
          <cell r="AB1035">
            <v>0.1</v>
          </cell>
          <cell r="AC1035" t="str">
            <v>NC</v>
          </cell>
          <cell r="AD1035" t="str">
            <v>NC</v>
          </cell>
          <cell r="AE1035" t="str">
            <v>NC</v>
          </cell>
          <cell r="AF1035" t="str">
            <v>PROTECTION</v>
          </cell>
          <cell r="AG1035"/>
          <cell r="AH1035" t="str">
            <v>Fiorino</v>
          </cell>
          <cell r="AI1035">
            <v>60.81</v>
          </cell>
          <cell r="AJ1035">
            <v>0.3</v>
          </cell>
          <cell r="AK1035">
            <v>111.3</v>
          </cell>
          <cell r="AL1035" t="str">
            <v/>
          </cell>
          <cell r="AM1035" t="str">
            <v/>
          </cell>
          <cell r="AN1035">
            <v>0.1</v>
          </cell>
          <cell r="AO1035">
            <v>143.1</v>
          </cell>
          <cell r="AS1035" t="str">
            <v>TYP128 L1H1 2008 PLANCHER 9mm</v>
          </cell>
        </row>
        <row r="1036">
          <cell r="N1036" t="str">
            <v>0963 940 229</v>
          </cell>
          <cell r="O1036">
            <v>0</v>
          </cell>
          <cell r="P1036">
            <v>100.25</v>
          </cell>
          <cell r="Q1036">
            <v>1</v>
          </cell>
          <cell r="R1036">
            <v>15.5</v>
          </cell>
          <cell r="S1036">
            <v>100.25</v>
          </cell>
          <cell r="T1036">
            <v>259</v>
          </cell>
          <cell r="U1036">
            <v>15</v>
          </cell>
          <cell r="V1036">
            <v>20</v>
          </cell>
          <cell r="W1036" t="str">
            <v>TYP128L1H1PLPRO</v>
          </cell>
          <cell r="X1036" t="e">
            <v>#REF!</v>
          </cell>
          <cell r="Y1036">
            <v>233.1</v>
          </cell>
          <cell r="Z1036">
            <v>233.1</v>
          </cell>
          <cell r="AA1036">
            <v>0.1</v>
          </cell>
          <cell r="AB1036">
            <v>0.1</v>
          </cell>
          <cell r="AC1036" t="str">
            <v>NC</v>
          </cell>
          <cell r="AD1036" t="str">
            <v>NC</v>
          </cell>
          <cell r="AE1036" t="str">
            <v>NC</v>
          </cell>
          <cell r="AF1036" t="str">
            <v>PROTECTION</v>
          </cell>
          <cell r="AG1036"/>
          <cell r="AH1036" t="str">
            <v>Fiorino</v>
          </cell>
          <cell r="AI1036">
            <v>96.35</v>
          </cell>
          <cell r="AJ1036">
            <v>0.3</v>
          </cell>
          <cell r="AK1036">
            <v>181.29999999999998</v>
          </cell>
          <cell r="AL1036" t="str">
            <v/>
          </cell>
          <cell r="AM1036" t="str">
            <v/>
          </cell>
          <cell r="AN1036">
            <v>0.1</v>
          </cell>
          <cell r="AO1036">
            <v>233.1</v>
          </cell>
          <cell r="AS1036" t="str">
            <v>TYP128 L1H1 2008 PLANCHER 12mm</v>
          </cell>
        </row>
        <row r="1037">
          <cell r="N1037" t="str">
            <v>0963 940 254</v>
          </cell>
          <cell r="O1037">
            <v>0</v>
          </cell>
          <cell r="P1037">
            <v>81.78</v>
          </cell>
          <cell r="Q1037">
            <v>1</v>
          </cell>
          <cell r="R1037">
            <v>16.5</v>
          </cell>
          <cell r="S1037">
            <v>81.78</v>
          </cell>
          <cell r="T1037">
            <v>199</v>
          </cell>
          <cell r="U1037">
            <v>15</v>
          </cell>
          <cell r="V1037">
            <v>20</v>
          </cell>
          <cell r="W1037" t="str">
            <v>TYP134L1H1PLSTD</v>
          </cell>
          <cell r="X1037" t="e">
            <v>#REF!</v>
          </cell>
          <cell r="Y1037">
            <v>179.1</v>
          </cell>
          <cell r="Z1037">
            <v>179.1</v>
          </cell>
          <cell r="AA1037">
            <v>0.1</v>
          </cell>
          <cell r="AB1037">
            <v>0.1</v>
          </cell>
          <cell r="AC1037" t="str">
            <v>NC</v>
          </cell>
          <cell r="AD1037" t="str">
            <v>NC</v>
          </cell>
          <cell r="AE1037" t="str">
            <v>NC</v>
          </cell>
          <cell r="AF1037" t="str">
            <v>PROTECTION</v>
          </cell>
          <cell r="AG1037"/>
          <cell r="AH1037" t="str">
            <v>Doblo Cargo</v>
          </cell>
          <cell r="AI1037">
            <v>78.62</v>
          </cell>
          <cell r="AJ1037">
            <v>0.3</v>
          </cell>
          <cell r="AK1037">
            <v>139.29999999999998</v>
          </cell>
          <cell r="AL1037" t="str">
            <v/>
          </cell>
          <cell r="AM1037" t="str">
            <v/>
          </cell>
          <cell r="AN1037">
            <v>0.1</v>
          </cell>
          <cell r="AO1037">
            <v>179.1</v>
          </cell>
          <cell r="AS1037" t="str">
            <v>TYP134 L1H1 2010 PLANCHER 9mm</v>
          </cell>
        </row>
        <row r="1038">
          <cell r="N1038" t="str">
            <v>0963 940 253</v>
          </cell>
          <cell r="O1038">
            <v>0</v>
          </cell>
          <cell r="P1038">
            <v>125.81</v>
          </cell>
          <cell r="Q1038">
            <v>1</v>
          </cell>
          <cell r="R1038">
            <v>20.5</v>
          </cell>
          <cell r="S1038">
            <v>125.81</v>
          </cell>
          <cell r="T1038">
            <v>299</v>
          </cell>
          <cell r="U1038">
            <v>15</v>
          </cell>
          <cell r="V1038">
            <v>20</v>
          </cell>
          <cell r="W1038" t="str">
            <v>TYP134L1H1PLPRO</v>
          </cell>
          <cell r="X1038" t="e">
            <v>#REF!</v>
          </cell>
          <cell r="Y1038">
            <v>269.10000000000002</v>
          </cell>
          <cell r="Z1038">
            <v>269.10000000000002</v>
          </cell>
          <cell r="AA1038">
            <v>0.1</v>
          </cell>
          <cell r="AB1038">
            <v>0.1</v>
          </cell>
          <cell r="AC1038" t="str">
            <v>NC</v>
          </cell>
          <cell r="AD1038" t="str">
            <v>NC</v>
          </cell>
          <cell r="AE1038" t="str">
            <v>NC</v>
          </cell>
          <cell r="AF1038" t="str">
            <v>PROTECTION</v>
          </cell>
          <cell r="AG1038"/>
          <cell r="AH1038" t="str">
            <v>Doblo Cargo</v>
          </cell>
          <cell r="AI1038">
            <v>120.96</v>
          </cell>
          <cell r="AJ1038">
            <v>0.3</v>
          </cell>
          <cell r="AK1038">
            <v>209.29999999999998</v>
          </cell>
          <cell r="AL1038" t="str">
            <v/>
          </cell>
          <cell r="AM1038" t="str">
            <v/>
          </cell>
          <cell r="AN1038">
            <v>0.1</v>
          </cell>
          <cell r="AO1038">
            <v>269.10000000000002</v>
          </cell>
          <cell r="AS1038" t="str">
            <v>TYP134 L1H1 2010 PLANCHER 12mm</v>
          </cell>
        </row>
        <row r="1039">
          <cell r="N1039" t="str">
            <v>0963 940 267</v>
          </cell>
          <cell r="O1039">
            <v>0</v>
          </cell>
          <cell r="P1039">
            <v>81.790000000000006</v>
          </cell>
          <cell r="Q1039">
            <v>1</v>
          </cell>
          <cell r="R1039">
            <v>16.5</v>
          </cell>
          <cell r="S1039">
            <v>81.790000000000006</v>
          </cell>
          <cell r="T1039">
            <v>199</v>
          </cell>
          <cell r="U1039">
            <v>15</v>
          </cell>
          <cell r="V1039">
            <v>20</v>
          </cell>
          <cell r="W1039" t="str">
            <v>TYP134L1H2PLSTD</v>
          </cell>
          <cell r="X1039" t="e">
            <v>#REF!</v>
          </cell>
          <cell r="Y1039">
            <v>179.1</v>
          </cell>
          <cell r="Z1039">
            <v>179.1</v>
          </cell>
          <cell r="AA1039">
            <v>0.1</v>
          </cell>
          <cell r="AB1039">
            <v>0.1</v>
          </cell>
          <cell r="AC1039" t="str">
            <v>NC</v>
          </cell>
          <cell r="AD1039" t="str">
            <v>NC</v>
          </cell>
          <cell r="AE1039" t="str">
            <v>NC</v>
          </cell>
          <cell r="AF1039" t="str">
            <v>PROTECTION</v>
          </cell>
          <cell r="AG1039"/>
          <cell r="AH1039" t="str">
            <v>Doblo Cargo</v>
          </cell>
          <cell r="AI1039">
            <v>78.62</v>
          </cell>
          <cell r="AJ1039">
            <v>0.3</v>
          </cell>
          <cell r="AK1039">
            <v>139.29999999999998</v>
          </cell>
          <cell r="AL1039" t="str">
            <v/>
          </cell>
          <cell r="AM1039" t="str">
            <v/>
          </cell>
          <cell r="AN1039">
            <v>0.1</v>
          </cell>
          <cell r="AO1039">
            <v>179.1</v>
          </cell>
          <cell r="AS1039" t="str">
            <v>TYP134 L1H2 2010 PLANCHER 9mm</v>
          </cell>
        </row>
        <row r="1040">
          <cell r="N1040" t="str">
            <v>0963 940 266</v>
          </cell>
          <cell r="O1040">
            <v>0</v>
          </cell>
          <cell r="P1040">
            <v>125.85</v>
          </cell>
          <cell r="Q1040">
            <v>1</v>
          </cell>
          <cell r="R1040">
            <v>20.5</v>
          </cell>
          <cell r="S1040">
            <v>125.85</v>
          </cell>
          <cell r="T1040">
            <v>299</v>
          </cell>
          <cell r="U1040">
            <v>15</v>
          </cell>
          <cell r="V1040">
            <v>20</v>
          </cell>
          <cell r="W1040" t="str">
            <v>TYP134L1H2PLPRO</v>
          </cell>
          <cell r="X1040" t="e">
            <v>#REF!</v>
          </cell>
          <cell r="Y1040">
            <v>269.10000000000002</v>
          </cell>
          <cell r="Z1040">
            <v>269.10000000000002</v>
          </cell>
          <cell r="AA1040">
            <v>0.1</v>
          </cell>
          <cell r="AB1040">
            <v>0.1</v>
          </cell>
          <cell r="AC1040" t="str">
            <v>NC</v>
          </cell>
          <cell r="AD1040" t="str">
            <v>NC</v>
          </cell>
          <cell r="AE1040" t="str">
            <v>NC</v>
          </cell>
          <cell r="AF1040" t="str">
            <v>PROTECTION</v>
          </cell>
          <cell r="AG1040"/>
          <cell r="AH1040" t="str">
            <v>Doblo Cargo</v>
          </cell>
          <cell r="AI1040">
            <v>120.96</v>
          </cell>
          <cell r="AJ1040">
            <v>0.3</v>
          </cell>
          <cell r="AK1040">
            <v>209.29999999999998</v>
          </cell>
          <cell r="AL1040" t="str">
            <v/>
          </cell>
          <cell r="AM1040" t="str">
            <v/>
          </cell>
          <cell r="AN1040">
            <v>0.1</v>
          </cell>
          <cell r="AO1040">
            <v>269.10000000000002</v>
          </cell>
          <cell r="AS1040" t="str">
            <v>TYP134 L1H2 2010 PLANCHER 12mm</v>
          </cell>
        </row>
        <row r="1041">
          <cell r="N1041" t="str">
            <v>0963 940 286</v>
          </cell>
          <cell r="O1041">
            <v>0</v>
          </cell>
          <cell r="P1041">
            <v>89.91</v>
          </cell>
          <cell r="Q1041">
            <v>1</v>
          </cell>
          <cell r="R1041">
            <v>18.5</v>
          </cell>
          <cell r="S1041">
            <v>89.91</v>
          </cell>
          <cell r="T1041">
            <v>219</v>
          </cell>
          <cell r="U1041">
            <v>20</v>
          </cell>
          <cell r="V1041">
            <v>27</v>
          </cell>
          <cell r="W1041" t="str">
            <v>TYP135L2H1PLSTD</v>
          </cell>
          <cell r="X1041" t="e">
            <v>#REF!</v>
          </cell>
          <cell r="Y1041">
            <v>197.1</v>
          </cell>
          <cell r="Z1041">
            <v>197.1</v>
          </cell>
          <cell r="AA1041">
            <v>0.1</v>
          </cell>
          <cell r="AB1041">
            <v>0.1</v>
          </cell>
          <cell r="AC1041" t="str">
            <v>NC</v>
          </cell>
          <cell r="AD1041" t="str">
            <v>NC</v>
          </cell>
          <cell r="AE1041" t="str">
            <v>NC</v>
          </cell>
          <cell r="AF1041" t="str">
            <v>PROTECTION</v>
          </cell>
          <cell r="AG1041"/>
          <cell r="AH1041" t="str">
            <v>Doblo Cargo Maxi</v>
          </cell>
          <cell r="AI1041">
            <v>86.44</v>
          </cell>
          <cell r="AJ1041">
            <v>0.3</v>
          </cell>
          <cell r="AK1041">
            <v>153.29999999999998</v>
          </cell>
          <cell r="AL1041" t="str">
            <v/>
          </cell>
          <cell r="AM1041" t="str">
            <v/>
          </cell>
          <cell r="AN1041">
            <v>0.1</v>
          </cell>
          <cell r="AO1041">
            <v>197.1</v>
          </cell>
          <cell r="AS1041" t="str">
            <v>TYP135 L2H1 2010 PLANCHER 9mm</v>
          </cell>
        </row>
        <row r="1042">
          <cell r="N1042" t="str">
            <v>0963 940 285</v>
          </cell>
          <cell r="O1042">
            <v>0</v>
          </cell>
          <cell r="P1042">
            <v>141.06</v>
          </cell>
          <cell r="Q1042">
            <v>1</v>
          </cell>
          <cell r="R1042">
            <v>24.5</v>
          </cell>
          <cell r="S1042">
            <v>141.06</v>
          </cell>
          <cell r="T1042">
            <v>319</v>
          </cell>
          <cell r="U1042">
            <v>20</v>
          </cell>
          <cell r="V1042">
            <v>27</v>
          </cell>
          <cell r="W1042" t="str">
            <v>TYP135L2H1PLPRO</v>
          </cell>
          <cell r="X1042" t="e">
            <v>#REF!</v>
          </cell>
          <cell r="Y1042">
            <v>287.10000000000002</v>
          </cell>
          <cell r="Z1042">
            <v>287.10000000000002</v>
          </cell>
          <cell r="AA1042">
            <v>0.1</v>
          </cell>
          <cell r="AB1042">
            <v>0.1</v>
          </cell>
          <cell r="AC1042" t="str">
            <v>NC</v>
          </cell>
          <cell r="AD1042" t="str">
            <v>NC</v>
          </cell>
          <cell r="AE1042" t="str">
            <v>NC</v>
          </cell>
          <cell r="AF1042" t="str">
            <v>PROTECTION</v>
          </cell>
          <cell r="AG1042"/>
          <cell r="AH1042" t="str">
            <v>Doblo Cargo Maxi</v>
          </cell>
          <cell r="AI1042">
            <v>135.58000000000001</v>
          </cell>
          <cell r="AJ1042">
            <v>0.3</v>
          </cell>
          <cell r="AK1042">
            <v>223.29999999999998</v>
          </cell>
          <cell r="AL1042" t="str">
            <v/>
          </cell>
          <cell r="AM1042" t="str">
            <v/>
          </cell>
          <cell r="AN1042">
            <v>0.1</v>
          </cell>
          <cell r="AO1042">
            <v>287.10000000000002</v>
          </cell>
          <cell r="AS1042" t="str">
            <v>TYP135 L2H1 2010 PLANCHER 12mm</v>
          </cell>
        </row>
        <row r="1043">
          <cell r="N1043" t="str">
            <v>0963 940 605</v>
          </cell>
          <cell r="O1043">
            <v>0</v>
          </cell>
          <cell r="P1043">
            <v>100.31</v>
          </cell>
          <cell r="Q1043">
            <v>1</v>
          </cell>
          <cell r="R1043">
            <v>22.5</v>
          </cell>
          <cell r="S1043">
            <v>100.31</v>
          </cell>
          <cell r="T1043">
            <v>229</v>
          </cell>
          <cell r="U1043">
            <v>15</v>
          </cell>
          <cell r="V1043">
            <v>20</v>
          </cell>
          <cell r="W1043" t="str">
            <v>TYP164L1H1PLSTD</v>
          </cell>
          <cell r="X1043" t="e">
            <v>#REF!</v>
          </cell>
          <cell r="Y1043">
            <v>206.1</v>
          </cell>
          <cell r="Z1043">
            <v>206.1</v>
          </cell>
          <cell r="AA1043">
            <v>0.1</v>
          </cell>
          <cell r="AB1043">
            <v>0.1</v>
          </cell>
          <cell r="AC1043" t="str">
            <v>NC</v>
          </cell>
          <cell r="AD1043" t="str">
            <v>NC</v>
          </cell>
          <cell r="AE1043" t="str">
            <v>NC</v>
          </cell>
          <cell r="AF1043" t="str">
            <v>PROTECTION</v>
          </cell>
          <cell r="AG1043"/>
          <cell r="AH1043" t="str">
            <v>Talento Court</v>
          </cell>
          <cell r="AI1043">
            <v>96.44</v>
          </cell>
          <cell r="AJ1043">
            <v>0.3</v>
          </cell>
          <cell r="AK1043">
            <v>160.29999999999998</v>
          </cell>
          <cell r="AL1043" t="str">
            <v/>
          </cell>
          <cell r="AM1043" t="str">
            <v/>
          </cell>
          <cell r="AN1043">
            <v>0.1</v>
          </cell>
          <cell r="AO1043">
            <v>206.1</v>
          </cell>
          <cell r="AS1043" t="str">
            <v>TYP164 L1H1 2014 PLANCHER 9mm</v>
          </cell>
        </row>
        <row r="1044">
          <cell r="N1044" t="str">
            <v>0963 940 604</v>
          </cell>
          <cell r="O1044">
            <v>0</v>
          </cell>
          <cell r="P1044">
            <v>154.6</v>
          </cell>
          <cell r="Q1044">
            <v>1</v>
          </cell>
          <cell r="R1044">
            <v>30.5</v>
          </cell>
          <cell r="S1044">
            <v>154.6</v>
          </cell>
          <cell r="T1044">
            <v>359</v>
          </cell>
          <cell r="U1044">
            <v>15</v>
          </cell>
          <cell r="V1044">
            <v>20</v>
          </cell>
          <cell r="W1044" t="str">
            <v>TYP164L1H1PLPRO</v>
          </cell>
          <cell r="X1044" t="e">
            <v>#REF!</v>
          </cell>
          <cell r="Y1044">
            <v>323.10000000000002</v>
          </cell>
          <cell r="Z1044">
            <v>323.10000000000002</v>
          </cell>
          <cell r="AA1044">
            <v>0.1</v>
          </cell>
          <cell r="AB1044">
            <v>0.1</v>
          </cell>
          <cell r="AC1044" t="str">
            <v>NC</v>
          </cell>
          <cell r="AD1044" t="str">
            <v>NC</v>
          </cell>
          <cell r="AE1044" t="str">
            <v>NC</v>
          </cell>
          <cell r="AF1044" t="str">
            <v>PROTECTION</v>
          </cell>
          <cell r="AG1044"/>
          <cell r="AH1044" t="str">
            <v>Talento Court</v>
          </cell>
          <cell r="AI1044">
            <v>148.63999999999999</v>
          </cell>
          <cell r="AJ1044">
            <v>0.3</v>
          </cell>
          <cell r="AK1044">
            <v>251.29999999999998</v>
          </cell>
          <cell r="AL1044" t="str">
            <v/>
          </cell>
          <cell r="AM1044" t="str">
            <v/>
          </cell>
          <cell r="AN1044">
            <v>0.1</v>
          </cell>
          <cell r="AO1044">
            <v>323.10000000000002</v>
          </cell>
          <cell r="AS1044" t="str">
            <v>TYP164 L1H1 2014 PLANCHER 12mm</v>
          </cell>
        </row>
        <row r="1045">
          <cell r="N1045" t="str">
            <v>0963 940 613</v>
          </cell>
          <cell r="O1045">
            <v>0</v>
          </cell>
          <cell r="P1045">
            <v>100.31</v>
          </cell>
          <cell r="Q1045">
            <v>1</v>
          </cell>
          <cell r="R1045">
            <v>22.5</v>
          </cell>
          <cell r="S1045">
            <v>100.31</v>
          </cell>
          <cell r="T1045">
            <v>229</v>
          </cell>
          <cell r="U1045">
            <v>15</v>
          </cell>
          <cell r="V1045">
            <v>20</v>
          </cell>
          <cell r="W1045" t="str">
            <v>TYP164L1H2PLSTD</v>
          </cell>
          <cell r="X1045" t="e">
            <v>#REF!</v>
          </cell>
          <cell r="Y1045">
            <v>206.1</v>
          </cell>
          <cell r="Z1045">
            <v>206.1</v>
          </cell>
          <cell r="AA1045">
            <v>0.1</v>
          </cell>
          <cell r="AB1045">
            <v>0.1</v>
          </cell>
          <cell r="AC1045" t="str">
            <v>NC</v>
          </cell>
          <cell r="AD1045" t="str">
            <v>NC</v>
          </cell>
          <cell r="AE1045" t="str">
            <v>NC</v>
          </cell>
          <cell r="AF1045" t="str">
            <v>PROTECTION</v>
          </cell>
          <cell r="AG1045"/>
          <cell r="AH1045" t="str">
            <v>Talento Court</v>
          </cell>
          <cell r="AI1045">
            <v>96.44</v>
          </cell>
          <cell r="AJ1045">
            <v>0.3</v>
          </cell>
          <cell r="AK1045">
            <v>160.29999999999998</v>
          </cell>
          <cell r="AL1045" t="str">
            <v/>
          </cell>
          <cell r="AM1045" t="str">
            <v/>
          </cell>
          <cell r="AN1045">
            <v>0.1</v>
          </cell>
          <cell r="AO1045">
            <v>206.1</v>
          </cell>
          <cell r="AS1045" t="str">
            <v>TYP164 L1H2 2014 PLANCHER 9mm</v>
          </cell>
        </row>
        <row r="1046">
          <cell r="N1046" t="str">
            <v>0963 940 612</v>
          </cell>
          <cell r="O1046">
            <v>0</v>
          </cell>
          <cell r="P1046">
            <v>154.6</v>
          </cell>
          <cell r="Q1046">
            <v>1</v>
          </cell>
          <cell r="R1046">
            <v>30.5</v>
          </cell>
          <cell r="S1046">
            <v>154.6</v>
          </cell>
          <cell r="T1046">
            <v>359</v>
          </cell>
          <cell r="U1046">
            <v>15</v>
          </cell>
          <cell r="V1046">
            <v>20</v>
          </cell>
          <cell r="W1046" t="str">
            <v>TYP164L1H2PLPRO</v>
          </cell>
          <cell r="X1046" t="e">
            <v>#REF!</v>
          </cell>
          <cell r="Y1046">
            <v>323.10000000000002</v>
          </cell>
          <cell r="Z1046">
            <v>323.10000000000002</v>
          </cell>
          <cell r="AA1046">
            <v>0.1</v>
          </cell>
          <cell r="AB1046">
            <v>0.1</v>
          </cell>
          <cell r="AC1046" t="str">
            <v>NC</v>
          </cell>
          <cell r="AD1046" t="str">
            <v>NC</v>
          </cell>
          <cell r="AE1046" t="str">
            <v>NC</v>
          </cell>
          <cell r="AF1046" t="str">
            <v>PROTECTION</v>
          </cell>
          <cell r="AG1046"/>
          <cell r="AH1046" t="str">
            <v>Talento Court</v>
          </cell>
          <cell r="AI1046">
            <v>148.63999999999999</v>
          </cell>
          <cell r="AJ1046">
            <v>0.3</v>
          </cell>
          <cell r="AK1046">
            <v>251.29999999999998</v>
          </cell>
          <cell r="AL1046" t="str">
            <v/>
          </cell>
          <cell r="AM1046" t="str">
            <v/>
          </cell>
          <cell r="AN1046">
            <v>0.1</v>
          </cell>
          <cell r="AO1046">
            <v>323.10000000000002</v>
          </cell>
          <cell r="AS1046" t="str">
            <v>TYP164 L1H2 2014 PLANCHER 12mm</v>
          </cell>
        </row>
        <row r="1047">
          <cell r="N1047" t="str">
            <v>0963 940 621</v>
          </cell>
          <cell r="O1047">
            <v>0</v>
          </cell>
          <cell r="P1047">
            <v>118.82</v>
          </cell>
          <cell r="Q1047">
            <v>1</v>
          </cell>
          <cell r="R1047">
            <v>27.5</v>
          </cell>
          <cell r="S1047">
            <v>118.82</v>
          </cell>
          <cell r="T1047">
            <v>279</v>
          </cell>
          <cell r="U1047">
            <v>20</v>
          </cell>
          <cell r="V1047">
            <v>27</v>
          </cell>
          <cell r="W1047" t="str">
            <v>TYP165L2H1PLSTD</v>
          </cell>
          <cell r="X1047" t="e">
            <v>#REF!</v>
          </cell>
          <cell r="Y1047">
            <v>251.1</v>
          </cell>
          <cell r="Z1047">
            <v>251.1</v>
          </cell>
          <cell r="AA1047">
            <v>0.1</v>
          </cell>
          <cell r="AB1047">
            <v>0.1</v>
          </cell>
          <cell r="AC1047" t="str">
            <v>NC</v>
          </cell>
          <cell r="AD1047" t="str">
            <v>NC</v>
          </cell>
          <cell r="AE1047" t="str">
            <v>NC</v>
          </cell>
          <cell r="AF1047" t="str">
            <v>PROTECTION</v>
          </cell>
          <cell r="AG1047"/>
          <cell r="AH1047" t="str">
            <v>Talento Long</v>
          </cell>
          <cell r="AI1047">
            <v>114.25</v>
          </cell>
          <cell r="AJ1047">
            <v>0.3</v>
          </cell>
          <cell r="AK1047">
            <v>195.29999999999998</v>
          </cell>
          <cell r="AL1047" t="str">
            <v/>
          </cell>
          <cell r="AM1047" t="str">
            <v/>
          </cell>
          <cell r="AN1047">
            <v>0.1</v>
          </cell>
          <cell r="AO1047">
            <v>251.1</v>
          </cell>
          <cell r="AS1047" t="str">
            <v>TYP165 L2H1 2014 PLANCHER 9mm</v>
          </cell>
        </row>
        <row r="1048">
          <cell r="N1048" t="str">
            <v>0963 940 620</v>
          </cell>
          <cell r="O1048">
            <v>0</v>
          </cell>
          <cell r="P1048">
            <v>177.01</v>
          </cell>
          <cell r="Q1048">
            <v>1</v>
          </cell>
          <cell r="R1048">
            <v>35.5</v>
          </cell>
          <cell r="S1048">
            <v>177.01</v>
          </cell>
          <cell r="T1048">
            <v>409</v>
          </cell>
          <cell r="U1048">
            <v>20</v>
          </cell>
          <cell r="V1048">
            <v>27</v>
          </cell>
          <cell r="W1048" t="str">
            <v>TYP165L2H1PLPRO</v>
          </cell>
          <cell r="X1048" t="e">
            <v>#REF!</v>
          </cell>
          <cell r="Y1048">
            <v>368.1</v>
          </cell>
          <cell r="Z1048">
            <v>368.1</v>
          </cell>
          <cell r="AA1048">
            <v>0.1</v>
          </cell>
          <cell r="AB1048">
            <v>0.1</v>
          </cell>
          <cell r="AC1048" t="str">
            <v>NC</v>
          </cell>
          <cell r="AD1048" t="str">
            <v>NC</v>
          </cell>
          <cell r="AE1048" t="str">
            <v>NC</v>
          </cell>
          <cell r="AF1048" t="str">
            <v>PROTECTION</v>
          </cell>
          <cell r="AG1048"/>
          <cell r="AH1048" t="str">
            <v>Talento Long</v>
          </cell>
          <cell r="AI1048">
            <v>170.19</v>
          </cell>
          <cell r="AJ1048">
            <v>0.3</v>
          </cell>
          <cell r="AK1048">
            <v>286.29999999999995</v>
          </cell>
          <cell r="AL1048" t="str">
            <v/>
          </cell>
          <cell r="AM1048" t="str">
            <v/>
          </cell>
          <cell r="AN1048">
            <v>0.1</v>
          </cell>
          <cell r="AO1048">
            <v>368.1</v>
          </cell>
          <cell r="AS1048" t="str">
            <v>TYP165 L2H1 2014 PLANCHER 12mm</v>
          </cell>
        </row>
        <row r="1049">
          <cell r="N1049" t="str">
            <v>0963 940 629</v>
          </cell>
          <cell r="O1049">
            <v>0</v>
          </cell>
          <cell r="P1049">
            <v>118.82</v>
          </cell>
          <cell r="Q1049">
            <v>1</v>
          </cell>
          <cell r="R1049">
            <v>27.5</v>
          </cell>
          <cell r="S1049">
            <v>118.82</v>
          </cell>
          <cell r="T1049">
            <v>279</v>
          </cell>
          <cell r="U1049">
            <v>20</v>
          </cell>
          <cell r="V1049">
            <v>27</v>
          </cell>
          <cell r="W1049" t="str">
            <v>TYP165L2H2PLSTD</v>
          </cell>
          <cell r="X1049" t="e">
            <v>#REF!</v>
          </cell>
          <cell r="Y1049">
            <v>251.1</v>
          </cell>
          <cell r="Z1049">
            <v>251.1</v>
          </cell>
          <cell r="AA1049">
            <v>0.1</v>
          </cell>
          <cell r="AB1049">
            <v>0.1</v>
          </cell>
          <cell r="AC1049" t="str">
            <v>NC</v>
          </cell>
          <cell r="AD1049" t="str">
            <v>NC</v>
          </cell>
          <cell r="AE1049" t="str">
            <v>NC</v>
          </cell>
          <cell r="AF1049" t="str">
            <v>PROTECTION</v>
          </cell>
          <cell r="AG1049"/>
          <cell r="AH1049" t="str">
            <v>Talento Long</v>
          </cell>
          <cell r="AI1049">
            <v>114.25</v>
          </cell>
          <cell r="AJ1049">
            <v>0.3</v>
          </cell>
          <cell r="AK1049">
            <v>195.29999999999998</v>
          </cell>
          <cell r="AL1049" t="str">
            <v/>
          </cell>
          <cell r="AM1049" t="str">
            <v/>
          </cell>
          <cell r="AN1049">
            <v>0.1</v>
          </cell>
          <cell r="AO1049">
            <v>251.1</v>
          </cell>
          <cell r="AS1049" t="str">
            <v>TYP165 L2H2 2014 PLANCHER 9mm</v>
          </cell>
        </row>
        <row r="1050">
          <cell r="N1050" t="str">
            <v>0963 940 628</v>
          </cell>
          <cell r="O1050">
            <v>0</v>
          </cell>
          <cell r="P1050">
            <v>177.01</v>
          </cell>
          <cell r="Q1050">
            <v>1</v>
          </cell>
          <cell r="R1050">
            <v>35.5</v>
          </cell>
          <cell r="S1050">
            <v>177.01</v>
          </cell>
          <cell r="T1050">
            <v>409</v>
          </cell>
          <cell r="U1050">
            <v>20</v>
          </cell>
          <cell r="V1050">
            <v>27</v>
          </cell>
          <cell r="W1050" t="str">
            <v>TYP165L2H2PLPRO</v>
          </cell>
          <cell r="X1050" t="e">
            <v>#REF!</v>
          </cell>
          <cell r="Y1050">
            <v>368.1</v>
          </cell>
          <cell r="Z1050">
            <v>368.1</v>
          </cell>
          <cell r="AA1050">
            <v>0.1</v>
          </cell>
          <cell r="AB1050">
            <v>0.1</v>
          </cell>
          <cell r="AC1050" t="str">
            <v>NC</v>
          </cell>
          <cell r="AD1050" t="str">
            <v>NC</v>
          </cell>
          <cell r="AE1050" t="str">
            <v>NC</v>
          </cell>
          <cell r="AF1050" t="str">
            <v>PROTECTION</v>
          </cell>
          <cell r="AG1050"/>
          <cell r="AH1050" t="str">
            <v>Talento Long</v>
          </cell>
          <cell r="AI1050">
            <v>170.19</v>
          </cell>
          <cell r="AJ1050">
            <v>0.3</v>
          </cell>
          <cell r="AK1050">
            <v>286.29999999999995</v>
          </cell>
          <cell r="AL1050" t="str">
            <v/>
          </cell>
          <cell r="AM1050" t="str">
            <v/>
          </cell>
          <cell r="AN1050">
            <v>0.1</v>
          </cell>
          <cell r="AO1050">
            <v>368.1</v>
          </cell>
          <cell r="AS1050" t="str">
            <v>TYP165 L2H2 2014 PLANCHER 12mm</v>
          </cell>
        </row>
        <row r="1051">
          <cell r="N1051" t="str">
            <v>0963 940 144</v>
          </cell>
          <cell r="O1051">
            <v>0</v>
          </cell>
          <cell r="P1051">
            <v>118.82</v>
          </cell>
          <cell r="Q1051">
            <v>1</v>
          </cell>
          <cell r="R1051">
            <v>29.5</v>
          </cell>
          <cell r="S1051">
            <v>118.82</v>
          </cell>
          <cell r="T1051">
            <v>279</v>
          </cell>
          <cell r="U1051">
            <v>15</v>
          </cell>
          <cell r="V1051">
            <v>20</v>
          </cell>
          <cell r="W1051" t="str">
            <v>TYP120L1H1PLSTD</v>
          </cell>
          <cell r="X1051" t="e">
            <v>#REF!</v>
          </cell>
          <cell r="Y1051">
            <v>251.1</v>
          </cell>
          <cell r="Z1051">
            <v>251.1</v>
          </cell>
          <cell r="AA1051">
            <v>0.1</v>
          </cell>
          <cell r="AB1051">
            <v>0.1</v>
          </cell>
          <cell r="AC1051" t="str">
            <v>NC</v>
          </cell>
          <cell r="AD1051" t="str">
            <v>NC</v>
          </cell>
          <cell r="AE1051" t="str">
            <v>NC</v>
          </cell>
          <cell r="AF1051" t="str">
            <v>PROTECTION</v>
          </cell>
          <cell r="AG1051"/>
          <cell r="AH1051" t="str">
            <v>Ducato CH1</v>
          </cell>
          <cell r="AI1051">
            <v>114.25</v>
          </cell>
          <cell r="AJ1051">
            <v>0.3</v>
          </cell>
          <cell r="AK1051">
            <v>195.29999999999998</v>
          </cell>
          <cell r="AL1051" t="str">
            <v/>
          </cell>
          <cell r="AM1051" t="str">
            <v/>
          </cell>
          <cell r="AN1051">
            <v>0.1</v>
          </cell>
          <cell r="AO1051">
            <v>251.1</v>
          </cell>
          <cell r="AS1051" t="str">
            <v>TYP120 L1H1 2006 PLANCHER 9mm</v>
          </cell>
        </row>
        <row r="1052">
          <cell r="N1052" t="str">
            <v>0963 940 143</v>
          </cell>
          <cell r="O1052">
            <v>0</v>
          </cell>
          <cell r="P1052">
            <v>177.01</v>
          </cell>
          <cell r="Q1052">
            <v>1</v>
          </cell>
          <cell r="R1052">
            <v>38.5</v>
          </cell>
          <cell r="S1052">
            <v>177.01</v>
          </cell>
          <cell r="T1052">
            <v>389</v>
          </cell>
          <cell r="U1052">
            <v>15</v>
          </cell>
          <cell r="V1052">
            <v>20</v>
          </cell>
          <cell r="W1052" t="str">
            <v>TYP120L1H1PLPRO</v>
          </cell>
          <cell r="X1052" t="e">
            <v>#REF!</v>
          </cell>
          <cell r="Y1052">
            <v>350.1</v>
          </cell>
          <cell r="Z1052">
            <v>350.1</v>
          </cell>
          <cell r="AA1052">
            <v>0.1</v>
          </cell>
          <cell r="AB1052">
            <v>0.1</v>
          </cell>
          <cell r="AC1052" t="str">
            <v>NC</v>
          </cell>
          <cell r="AD1052" t="str">
            <v>NC</v>
          </cell>
          <cell r="AE1052" t="str">
            <v>NC</v>
          </cell>
          <cell r="AF1052" t="str">
            <v>PROTECTION</v>
          </cell>
          <cell r="AG1052"/>
          <cell r="AH1052" t="str">
            <v>Ducato CH1</v>
          </cell>
          <cell r="AI1052">
            <v>170.19</v>
          </cell>
          <cell r="AJ1052">
            <v>0.3</v>
          </cell>
          <cell r="AK1052">
            <v>272.29999999999995</v>
          </cell>
          <cell r="AL1052" t="str">
            <v/>
          </cell>
          <cell r="AM1052" t="str">
            <v/>
          </cell>
          <cell r="AN1052">
            <v>0.1</v>
          </cell>
          <cell r="AO1052">
            <v>350.1</v>
          </cell>
          <cell r="AS1052" t="str">
            <v>TYP120 L1H1 2006 PLANCHER 12mm</v>
          </cell>
        </row>
        <row r="1053">
          <cell r="N1053" t="str">
            <v>0963 940 160</v>
          </cell>
          <cell r="O1053">
            <v>0</v>
          </cell>
          <cell r="P1053">
            <v>137.35</v>
          </cell>
          <cell r="Q1053">
            <v>1</v>
          </cell>
          <cell r="R1053">
            <v>35.5</v>
          </cell>
          <cell r="S1053">
            <v>137.35</v>
          </cell>
          <cell r="T1053">
            <v>329</v>
          </cell>
          <cell r="U1053">
            <v>20</v>
          </cell>
          <cell r="V1053">
            <v>27</v>
          </cell>
          <cell r="W1053" t="str">
            <v>TYP121L2H1PLSTD</v>
          </cell>
          <cell r="X1053" t="e">
            <v>#REF!</v>
          </cell>
          <cell r="Y1053">
            <v>296.10000000000002</v>
          </cell>
          <cell r="Z1053">
            <v>296.10000000000002</v>
          </cell>
          <cell r="AA1053">
            <v>0.1</v>
          </cell>
          <cell r="AB1053">
            <v>0.1</v>
          </cell>
          <cell r="AC1053" t="str">
            <v>NC</v>
          </cell>
          <cell r="AD1053" t="str">
            <v>NC</v>
          </cell>
          <cell r="AE1053" t="str">
            <v>NC</v>
          </cell>
          <cell r="AF1053" t="str">
            <v>PROTECTION</v>
          </cell>
          <cell r="AG1053"/>
          <cell r="AH1053" t="str">
            <v>Ducato MH1</v>
          </cell>
          <cell r="AI1053">
            <v>132.06</v>
          </cell>
          <cell r="AJ1053">
            <v>0.3</v>
          </cell>
          <cell r="AK1053">
            <v>230.29999999999998</v>
          </cell>
          <cell r="AL1053" t="str">
            <v/>
          </cell>
          <cell r="AM1053" t="str">
            <v/>
          </cell>
          <cell r="AN1053">
            <v>0.1</v>
          </cell>
          <cell r="AO1053">
            <v>296.10000000000002</v>
          </cell>
          <cell r="AS1053" t="str">
            <v>TYP121 L2H1 2006 PLANCHER 9mm</v>
          </cell>
        </row>
        <row r="1054">
          <cell r="N1054" t="str">
            <v>0963 940 159</v>
          </cell>
          <cell r="O1054">
            <v>0</v>
          </cell>
          <cell r="P1054">
            <v>202.61</v>
          </cell>
          <cell r="Q1054">
            <v>1</v>
          </cell>
          <cell r="R1054">
            <v>45.5</v>
          </cell>
          <cell r="S1054">
            <v>202.61</v>
          </cell>
          <cell r="T1054">
            <v>469</v>
          </cell>
          <cell r="U1054">
            <v>20</v>
          </cell>
          <cell r="V1054">
            <v>27</v>
          </cell>
          <cell r="W1054" t="str">
            <v>TYP121L2H1PLPRO</v>
          </cell>
          <cell r="X1054" t="e">
            <v>#REF!</v>
          </cell>
          <cell r="Y1054">
            <v>422.1</v>
          </cell>
          <cell r="Z1054">
            <v>422.1</v>
          </cell>
          <cell r="AA1054">
            <v>0.1</v>
          </cell>
          <cell r="AB1054">
            <v>0.1</v>
          </cell>
          <cell r="AC1054" t="str">
            <v>NC</v>
          </cell>
          <cell r="AD1054" t="str">
            <v>NC</v>
          </cell>
          <cell r="AE1054" t="str">
            <v>NC</v>
          </cell>
          <cell r="AF1054" t="str">
            <v>PROTECTION</v>
          </cell>
          <cell r="AG1054"/>
          <cell r="AH1054" t="str">
            <v>Ducato MH1</v>
          </cell>
          <cell r="AI1054">
            <v>194.81</v>
          </cell>
          <cell r="AJ1054">
            <v>0.3</v>
          </cell>
          <cell r="AK1054">
            <v>328.29999999999995</v>
          </cell>
          <cell r="AL1054" t="str">
            <v/>
          </cell>
          <cell r="AM1054" t="str">
            <v/>
          </cell>
          <cell r="AN1054">
            <v>0.1</v>
          </cell>
          <cell r="AO1054">
            <v>422.1</v>
          </cell>
          <cell r="AS1054" t="str">
            <v>TYP121 L2H1 2006 PLANCHER 12mm</v>
          </cell>
        </row>
        <row r="1055">
          <cell r="N1055" t="str">
            <v>0963 940 150</v>
          </cell>
          <cell r="O1055">
            <v>0</v>
          </cell>
          <cell r="P1055">
            <v>118.82</v>
          </cell>
          <cell r="Q1055">
            <v>1</v>
          </cell>
          <cell r="R1055">
            <v>29.5</v>
          </cell>
          <cell r="S1055">
            <v>118.82</v>
          </cell>
          <cell r="T1055">
            <v>279</v>
          </cell>
          <cell r="U1055">
            <v>15</v>
          </cell>
          <cell r="V1055">
            <v>20</v>
          </cell>
          <cell r="W1055" t="str">
            <v>TYP120L1H2PLSTD</v>
          </cell>
          <cell r="X1055" t="e">
            <v>#REF!</v>
          </cell>
          <cell r="Y1055">
            <v>251.1</v>
          </cell>
          <cell r="Z1055">
            <v>251.1</v>
          </cell>
          <cell r="AA1055">
            <v>0.1</v>
          </cell>
          <cell r="AB1055">
            <v>0.1</v>
          </cell>
          <cell r="AC1055" t="str">
            <v>NC</v>
          </cell>
          <cell r="AD1055" t="str">
            <v>NC</v>
          </cell>
          <cell r="AE1055" t="str">
            <v>NC</v>
          </cell>
          <cell r="AF1055" t="str">
            <v>PROTECTION</v>
          </cell>
          <cell r="AG1055"/>
          <cell r="AH1055" t="str">
            <v>Ducato CH2</v>
          </cell>
          <cell r="AI1055">
            <v>114.25</v>
          </cell>
          <cell r="AJ1055">
            <v>0.3</v>
          </cell>
          <cell r="AK1055">
            <v>195.29999999999998</v>
          </cell>
          <cell r="AL1055" t="str">
            <v/>
          </cell>
          <cell r="AM1055" t="str">
            <v/>
          </cell>
          <cell r="AN1055">
            <v>0.1</v>
          </cell>
          <cell r="AO1055">
            <v>251.1</v>
          </cell>
          <cell r="AS1055" t="str">
            <v>TYP120 L1H2 2006 PLANCHER 9mm</v>
          </cell>
        </row>
        <row r="1056">
          <cell r="N1056" t="str">
            <v>0963 940 149</v>
          </cell>
          <cell r="O1056">
            <v>0</v>
          </cell>
          <cell r="P1056">
            <v>177.01</v>
          </cell>
          <cell r="Q1056">
            <v>1</v>
          </cell>
          <cell r="R1056">
            <v>38.5</v>
          </cell>
          <cell r="S1056">
            <v>177.01</v>
          </cell>
          <cell r="T1056">
            <v>389</v>
          </cell>
          <cell r="U1056">
            <v>15</v>
          </cell>
          <cell r="V1056">
            <v>20</v>
          </cell>
          <cell r="W1056" t="str">
            <v>TYP120L1H2PLPRO</v>
          </cell>
          <cell r="X1056" t="e">
            <v>#REF!</v>
          </cell>
          <cell r="Y1056">
            <v>350.1</v>
          </cell>
          <cell r="Z1056">
            <v>350.1</v>
          </cell>
          <cell r="AA1056">
            <v>0.1</v>
          </cell>
          <cell r="AB1056">
            <v>0.1</v>
          </cell>
          <cell r="AC1056" t="str">
            <v>NC</v>
          </cell>
          <cell r="AD1056" t="str">
            <v>NC</v>
          </cell>
          <cell r="AE1056" t="str">
            <v>NC</v>
          </cell>
          <cell r="AF1056" t="str">
            <v>PROTECTION</v>
          </cell>
          <cell r="AG1056"/>
          <cell r="AH1056" t="str">
            <v>Ducato CH2</v>
          </cell>
          <cell r="AI1056">
            <v>170.19</v>
          </cell>
          <cell r="AJ1056">
            <v>0.3</v>
          </cell>
          <cell r="AK1056">
            <v>272.29999999999995</v>
          </cell>
          <cell r="AL1056" t="str">
            <v/>
          </cell>
          <cell r="AM1056" t="str">
            <v/>
          </cell>
          <cell r="AN1056">
            <v>0.1</v>
          </cell>
          <cell r="AO1056">
            <v>350.1</v>
          </cell>
          <cell r="AS1056" t="str">
            <v>TYP120 L1H2 2006 PLANCHER 12mm</v>
          </cell>
        </row>
        <row r="1057">
          <cell r="N1057" t="str">
            <v>0963 940 166</v>
          </cell>
          <cell r="O1057">
            <v>0</v>
          </cell>
          <cell r="P1057">
            <v>137.35</v>
          </cell>
          <cell r="Q1057">
            <v>1</v>
          </cell>
          <cell r="R1057">
            <v>35.5</v>
          </cell>
          <cell r="S1057">
            <v>137.35</v>
          </cell>
          <cell r="T1057">
            <v>329</v>
          </cell>
          <cell r="U1057">
            <v>20</v>
          </cell>
          <cell r="V1057">
            <v>27</v>
          </cell>
          <cell r="W1057" t="str">
            <v>TYP121L2H2PLSTD</v>
          </cell>
          <cell r="X1057" t="e">
            <v>#REF!</v>
          </cell>
          <cell r="Y1057">
            <v>296.10000000000002</v>
          </cell>
          <cell r="Z1057">
            <v>296.10000000000002</v>
          </cell>
          <cell r="AA1057">
            <v>0.1</v>
          </cell>
          <cell r="AB1057">
            <v>0.1</v>
          </cell>
          <cell r="AC1057" t="str">
            <v>NC</v>
          </cell>
          <cell r="AD1057" t="str">
            <v>NC</v>
          </cell>
          <cell r="AE1057" t="str">
            <v>NC</v>
          </cell>
          <cell r="AF1057" t="str">
            <v>PROTECTION</v>
          </cell>
          <cell r="AG1057"/>
          <cell r="AH1057" t="str">
            <v>Ducato MH2</v>
          </cell>
          <cell r="AI1057">
            <v>132.06</v>
          </cell>
          <cell r="AJ1057">
            <v>0.3</v>
          </cell>
          <cell r="AK1057">
            <v>230.29999999999998</v>
          </cell>
          <cell r="AL1057" t="str">
            <v/>
          </cell>
          <cell r="AM1057" t="str">
            <v/>
          </cell>
          <cell r="AN1057">
            <v>0.1</v>
          </cell>
          <cell r="AO1057">
            <v>296.10000000000002</v>
          </cell>
          <cell r="AS1057" t="str">
            <v>TYP121 L2H2 2006 PLANCHER 9mm</v>
          </cell>
        </row>
        <row r="1058">
          <cell r="N1058" t="str">
            <v>0963 940 165</v>
          </cell>
          <cell r="O1058">
            <v>0</v>
          </cell>
          <cell r="P1058">
            <v>202.61</v>
          </cell>
          <cell r="Q1058">
            <v>1</v>
          </cell>
          <cell r="R1058">
            <v>45.5</v>
          </cell>
          <cell r="S1058">
            <v>202.61</v>
          </cell>
          <cell r="T1058">
            <v>469</v>
          </cell>
          <cell r="U1058">
            <v>20</v>
          </cell>
          <cell r="V1058">
            <v>27</v>
          </cell>
          <cell r="W1058" t="str">
            <v>TYP121L2H2PLPRO</v>
          </cell>
          <cell r="X1058" t="e">
            <v>#REF!</v>
          </cell>
          <cell r="Y1058">
            <v>422.1</v>
          </cell>
          <cell r="Z1058">
            <v>422.1</v>
          </cell>
          <cell r="AA1058">
            <v>0.1</v>
          </cell>
          <cell r="AB1058">
            <v>0.1</v>
          </cell>
          <cell r="AC1058" t="str">
            <v>NC</v>
          </cell>
          <cell r="AD1058" t="str">
            <v>NC</v>
          </cell>
          <cell r="AE1058" t="str">
            <v>NC</v>
          </cell>
          <cell r="AF1058" t="str">
            <v>PROTECTION</v>
          </cell>
          <cell r="AG1058"/>
          <cell r="AH1058" t="str">
            <v>Ducato MH2</v>
          </cell>
          <cell r="AI1058">
            <v>194.81</v>
          </cell>
          <cell r="AJ1058">
            <v>0.3</v>
          </cell>
          <cell r="AK1058">
            <v>328.29999999999995</v>
          </cell>
          <cell r="AL1058" t="str">
            <v/>
          </cell>
          <cell r="AM1058" t="str">
            <v/>
          </cell>
          <cell r="AN1058">
            <v>0.1</v>
          </cell>
          <cell r="AO1058">
            <v>422.1</v>
          </cell>
          <cell r="AS1058" t="str">
            <v>TYP121 L2H2 2006 PLANCHER 12mm</v>
          </cell>
        </row>
        <row r="1059">
          <cell r="N1059" t="str">
            <v>0963 940 179</v>
          </cell>
          <cell r="O1059">
            <v>0</v>
          </cell>
          <cell r="P1059">
            <v>228.21</v>
          </cell>
          <cell r="Q1059">
            <v>1</v>
          </cell>
          <cell r="R1059">
            <v>55.5</v>
          </cell>
          <cell r="S1059">
            <v>228.21</v>
          </cell>
          <cell r="T1059">
            <v>539</v>
          </cell>
          <cell r="U1059">
            <v>25</v>
          </cell>
          <cell r="V1059">
            <v>34</v>
          </cell>
          <cell r="W1059" t="str">
            <v>TYP122L4H2PLPRO</v>
          </cell>
          <cell r="X1059" t="e">
            <v>#REF!</v>
          </cell>
          <cell r="Y1059">
            <v>485.1</v>
          </cell>
          <cell r="Z1059">
            <v>485.1</v>
          </cell>
          <cell r="AA1059">
            <v>0.1</v>
          </cell>
          <cell r="AB1059">
            <v>0.1</v>
          </cell>
          <cell r="AC1059" t="str">
            <v>NC</v>
          </cell>
          <cell r="AD1059" t="str">
            <v>NC</v>
          </cell>
          <cell r="AE1059" t="str">
            <v>NC</v>
          </cell>
          <cell r="AF1059" t="str">
            <v>PROTECTION</v>
          </cell>
          <cell r="AG1059"/>
          <cell r="AH1059" t="str">
            <v>Ducato LH2</v>
          </cell>
          <cell r="AI1059">
            <v>219.42</v>
          </cell>
          <cell r="AJ1059">
            <v>0.3</v>
          </cell>
          <cell r="AK1059">
            <v>377.29999999999995</v>
          </cell>
          <cell r="AL1059" t="str">
            <v/>
          </cell>
          <cell r="AM1059" t="str">
            <v/>
          </cell>
          <cell r="AN1059">
            <v>0.1</v>
          </cell>
          <cell r="AO1059">
            <v>485.1</v>
          </cell>
          <cell r="AS1059" t="str">
            <v>TYP122 L3H2 2006 PLANCHER 12mm</v>
          </cell>
        </row>
        <row r="1060">
          <cell r="N1060" t="str">
            <v>0963 940 180</v>
          </cell>
          <cell r="O1060">
            <v>0</v>
          </cell>
          <cell r="P1060">
            <v>155.88</v>
          </cell>
          <cell r="Q1060">
            <v>1</v>
          </cell>
          <cell r="R1060">
            <v>41.5</v>
          </cell>
          <cell r="S1060">
            <v>155.88</v>
          </cell>
          <cell r="T1060">
            <v>369</v>
          </cell>
          <cell r="U1060">
            <v>25</v>
          </cell>
          <cell r="V1060">
            <v>34</v>
          </cell>
          <cell r="W1060" t="str">
            <v>TYP122L4H2PLSTD</v>
          </cell>
          <cell r="X1060" t="e">
            <v>#REF!</v>
          </cell>
          <cell r="Y1060">
            <v>332.1</v>
          </cell>
          <cell r="Z1060">
            <v>332.1</v>
          </cell>
          <cell r="AA1060">
            <v>0.1</v>
          </cell>
          <cell r="AB1060">
            <v>0.1</v>
          </cell>
          <cell r="AC1060" t="str">
            <v>NC</v>
          </cell>
          <cell r="AD1060" t="str">
            <v>NC</v>
          </cell>
          <cell r="AE1060" t="str">
            <v>NC</v>
          </cell>
          <cell r="AF1060" t="str">
            <v>PROTECTION</v>
          </cell>
          <cell r="AG1060"/>
          <cell r="AH1060" t="str">
            <v>Ducato LH2</v>
          </cell>
          <cell r="AI1060">
            <v>149.87</v>
          </cell>
          <cell r="AJ1060">
            <v>0.3</v>
          </cell>
          <cell r="AK1060">
            <v>258.3</v>
          </cell>
          <cell r="AL1060" t="str">
            <v/>
          </cell>
          <cell r="AM1060" t="str">
            <v/>
          </cell>
          <cell r="AN1060">
            <v>0.1</v>
          </cell>
          <cell r="AO1060">
            <v>332.1</v>
          </cell>
          <cell r="AS1060" t="str">
            <v>TYP122 L3H2 2006 PLANCHER 9mm</v>
          </cell>
        </row>
        <row r="1061">
          <cell r="N1061" t="str">
            <v>0963 940 192</v>
          </cell>
          <cell r="O1061">
            <v>0</v>
          </cell>
          <cell r="P1061">
            <v>253.81</v>
          </cell>
          <cell r="Q1061">
            <v>1</v>
          </cell>
          <cell r="R1061">
            <v>59.5</v>
          </cell>
          <cell r="S1061">
            <v>253.81</v>
          </cell>
          <cell r="T1061">
            <v>599</v>
          </cell>
          <cell r="U1061">
            <v>25</v>
          </cell>
          <cell r="V1061">
            <v>34</v>
          </cell>
          <cell r="W1061" t="str">
            <v>TYP123L5H2PLPRO</v>
          </cell>
          <cell r="X1061" t="e">
            <v>#REF!</v>
          </cell>
          <cell r="Y1061">
            <v>539.1</v>
          </cell>
          <cell r="Z1061">
            <v>539.1</v>
          </cell>
          <cell r="AA1061">
            <v>0.1</v>
          </cell>
          <cell r="AB1061">
            <v>0.1</v>
          </cell>
          <cell r="AC1061" t="str">
            <v>NC</v>
          </cell>
          <cell r="AD1061" t="str">
            <v>NC</v>
          </cell>
          <cell r="AE1061" t="str">
            <v>NC</v>
          </cell>
          <cell r="AF1061" t="str">
            <v>PROTECTION</v>
          </cell>
          <cell r="AG1061"/>
          <cell r="AH1061" t="str">
            <v>Ducato XLH2</v>
          </cell>
          <cell r="AI1061">
            <v>244.04</v>
          </cell>
          <cell r="AJ1061">
            <v>0.3</v>
          </cell>
          <cell r="AK1061">
            <v>419.29999999999995</v>
          </cell>
          <cell r="AL1061" t="str">
            <v/>
          </cell>
          <cell r="AM1061" t="str">
            <v/>
          </cell>
          <cell r="AN1061">
            <v>0.1</v>
          </cell>
          <cell r="AO1061">
            <v>539.1</v>
          </cell>
          <cell r="AS1061" t="str">
            <v>TYP123 L4H2 2006 PLANCHER 12mm</v>
          </cell>
        </row>
        <row r="1062">
          <cell r="N1062" t="str">
            <v>0963 940 185</v>
          </cell>
          <cell r="O1062">
            <v>0</v>
          </cell>
          <cell r="P1062">
            <v>228.21</v>
          </cell>
          <cell r="Q1062">
            <v>1</v>
          </cell>
          <cell r="R1062">
            <v>55.5</v>
          </cell>
          <cell r="S1062">
            <v>228.21</v>
          </cell>
          <cell r="T1062">
            <v>539</v>
          </cell>
          <cell r="U1062">
            <v>25</v>
          </cell>
          <cell r="V1062">
            <v>34</v>
          </cell>
          <cell r="W1062" t="str">
            <v>TYP122L4H3PLPRO</v>
          </cell>
          <cell r="X1062" t="e">
            <v>#REF!</v>
          </cell>
          <cell r="Y1062">
            <v>485.1</v>
          </cell>
          <cell r="Z1062">
            <v>485.1</v>
          </cell>
          <cell r="AA1062">
            <v>0.1</v>
          </cell>
          <cell r="AB1062">
            <v>0.1</v>
          </cell>
          <cell r="AC1062" t="str">
            <v>NC</v>
          </cell>
          <cell r="AD1062" t="str">
            <v>NC</v>
          </cell>
          <cell r="AE1062" t="str">
            <v>NC</v>
          </cell>
          <cell r="AF1062" t="str">
            <v>PROTECTION</v>
          </cell>
          <cell r="AG1062"/>
          <cell r="AH1062" t="str">
            <v>Ducato LH3</v>
          </cell>
          <cell r="AI1062">
            <v>219.42</v>
          </cell>
          <cell r="AJ1062">
            <v>0.3</v>
          </cell>
          <cell r="AK1062">
            <v>377.29999999999995</v>
          </cell>
          <cell r="AL1062" t="str">
            <v/>
          </cell>
          <cell r="AM1062" t="str">
            <v/>
          </cell>
          <cell r="AN1062">
            <v>0.1</v>
          </cell>
          <cell r="AO1062">
            <v>485.1</v>
          </cell>
          <cell r="AS1062" t="str">
            <v>TYP122 L3H3 2006 PLANCHER 12mm</v>
          </cell>
        </row>
        <row r="1063">
          <cell r="N1063" t="str">
            <v>0963 940 197</v>
          </cell>
          <cell r="O1063">
            <v>0</v>
          </cell>
          <cell r="P1063">
            <v>253.9</v>
          </cell>
          <cell r="Q1063">
            <v>1</v>
          </cell>
          <cell r="R1063">
            <v>59.5</v>
          </cell>
          <cell r="S1063">
            <v>253.9</v>
          </cell>
          <cell r="T1063">
            <v>599</v>
          </cell>
          <cell r="U1063">
            <v>25</v>
          </cell>
          <cell r="V1063">
            <v>34</v>
          </cell>
          <cell r="W1063" t="str">
            <v>TYP123L5H3PLPRO</v>
          </cell>
          <cell r="X1063" t="e">
            <v>#REF!</v>
          </cell>
          <cell r="Y1063">
            <v>539.1</v>
          </cell>
          <cell r="Z1063">
            <v>539.1</v>
          </cell>
          <cell r="AA1063">
            <v>0.1</v>
          </cell>
          <cell r="AB1063">
            <v>0.1</v>
          </cell>
          <cell r="AC1063" t="str">
            <v>NC</v>
          </cell>
          <cell r="AD1063" t="str">
            <v>NC</v>
          </cell>
          <cell r="AE1063" t="str">
            <v>NC</v>
          </cell>
          <cell r="AF1063" t="str">
            <v>PROTECTION</v>
          </cell>
          <cell r="AG1063"/>
          <cell r="AH1063" t="str">
            <v>Ducato XLH3</v>
          </cell>
          <cell r="AI1063">
            <v>244.04</v>
          </cell>
          <cell r="AJ1063">
            <v>0.3</v>
          </cell>
          <cell r="AK1063">
            <v>419.29999999999995</v>
          </cell>
          <cell r="AL1063" t="str">
            <v/>
          </cell>
          <cell r="AM1063" t="str">
            <v/>
          </cell>
          <cell r="AN1063">
            <v>0.1</v>
          </cell>
          <cell r="AO1063">
            <v>539.1</v>
          </cell>
          <cell r="AS1063" t="str">
            <v>TYP123 L4H3 2006 PLANCHER 12mm</v>
          </cell>
        </row>
        <row r="1064">
          <cell r="N1064" t="str">
            <v>0963 940 573</v>
          </cell>
          <cell r="O1064">
            <v>0</v>
          </cell>
          <cell r="P1064">
            <v>63.25</v>
          </cell>
          <cell r="Q1064">
            <v>1</v>
          </cell>
          <cell r="R1064">
            <v>13.5</v>
          </cell>
          <cell r="S1064">
            <v>63.25</v>
          </cell>
          <cell r="T1064">
            <v>159</v>
          </cell>
          <cell r="U1064">
            <v>15</v>
          </cell>
          <cell r="V1064">
            <v>20</v>
          </cell>
          <cell r="W1064" t="str">
            <v>TYP160L1H1PLSTD</v>
          </cell>
          <cell r="X1064" t="e">
            <v>#REF!</v>
          </cell>
          <cell r="Y1064">
            <v>143.1</v>
          </cell>
          <cell r="Z1064">
            <v>143.1</v>
          </cell>
          <cell r="AA1064">
            <v>0.1</v>
          </cell>
          <cell r="AB1064">
            <v>0.1</v>
          </cell>
          <cell r="AC1064" t="str">
            <v>NC</v>
          </cell>
          <cell r="AD1064" t="str">
            <v>NC</v>
          </cell>
          <cell r="AE1064" t="str">
            <v>NC</v>
          </cell>
          <cell r="AF1064" t="str">
            <v>PROTECTION</v>
          </cell>
          <cell r="AG1064"/>
          <cell r="AH1064" t="str">
            <v>Transit Courier</v>
          </cell>
          <cell r="AI1064">
            <v>60.81</v>
          </cell>
          <cell r="AJ1064">
            <v>0.3</v>
          </cell>
          <cell r="AK1064">
            <v>111.3</v>
          </cell>
          <cell r="AL1064" t="str">
            <v/>
          </cell>
          <cell r="AM1064" t="str">
            <v/>
          </cell>
          <cell r="AN1064">
            <v>0.1</v>
          </cell>
          <cell r="AO1064">
            <v>143.1</v>
          </cell>
          <cell r="AS1064" t="str">
            <v>TYP160 L1H1 2014 PLANCHER 9mm</v>
          </cell>
        </row>
        <row r="1065">
          <cell r="N1065" t="str">
            <v>0963 940 572</v>
          </cell>
          <cell r="O1065">
            <v>0</v>
          </cell>
          <cell r="P1065">
            <v>100.21</v>
          </cell>
          <cell r="Q1065">
            <v>1</v>
          </cell>
          <cell r="R1065">
            <v>13.5</v>
          </cell>
          <cell r="S1065">
            <v>100.21</v>
          </cell>
          <cell r="T1065">
            <v>259</v>
          </cell>
          <cell r="U1065">
            <v>15</v>
          </cell>
          <cell r="V1065">
            <v>20</v>
          </cell>
          <cell r="W1065" t="str">
            <v>TYP160L1H1PLPRO</v>
          </cell>
          <cell r="X1065" t="e">
            <v>#REF!</v>
          </cell>
          <cell r="Y1065">
            <v>233.1</v>
          </cell>
          <cell r="Z1065">
            <v>233.1</v>
          </cell>
          <cell r="AA1065">
            <v>0.1</v>
          </cell>
          <cell r="AB1065">
            <v>0.1</v>
          </cell>
          <cell r="AC1065" t="str">
            <v>NC</v>
          </cell>
          <cell r="AD1065" t="str">
            <v>NC</v>
          </cell>
          <cell r="AE1065" t="str">
            <v>NC</v>
          </cell>
          <cell r="AF1065" t="str">
            <v>PROTECTION</v>
          </cell>
          <cell r="AG1065"/>
          <cell r="AH1065" t="str">
            <v>Transit Courier</v>
          </cell>
          <cell r="AI1065">
            <v>96.35</v>
          </cell>
          <cell r="AJ1065">
            <v>0.3</v>
          </cell>
          <cell r="AK1065">
            <v>181.29999999999998</v>
          </cell>
          <cell r="AL1065" t="str">
            <v/>
          </cell>
          <cell r="AM1065" t="str">
            <v/>
          </cell>
          <cell r="AN1065">
            <v>0.1</v>
          </cell>
          <cell r="AO1065">
            <v>233.1</v>
          </cell>
          <cell r="AS1065" t="str">
            <v>TYP160 L1H1 2014 PLANCHER 12mm</v>
          </cell>
        </row>
        <row r="1066">
          <cell r="N1066" t="str">
            <v>0963 940 437</v>
          </cell>
          <cell r="O1066">
            <v>0</v>
          </cell>
          <cell r="P1066">
            <v>81.78</v>
          </cell>
          <cell r="Q1066">
            <v>1</v>
          </cell>
          <cell r="R1066">
            <v>15.5</v>
          </cell>
          <cell r="S1066">
            <v>81.78</v>
          </cell>
          <cell r="T1066">
            <v>199</v>
          </cell>
          <cell r="U1066">
            <v>15</v>
          </cell>
          <cell r="V1066">
            <v>20</v>
          </cell>
          <cell r="W1066" t="str">
            <v>TYP147L1H1PLSTD</v>
          </cell>
          <cell r="X1066" t="e">
            <v>#REF!</v>
          </cell>
          <cell r="Y1066">
            <v>179.1</v>
          </cell>
          <cell r="Z1066">
            <v>179.1</v>
          </cell>
          <cell r="AA1066">
            <v>0.1</v>
          </cell>
          <cell r="AB1066">
            <v>0.1</v>
          </cell>
          <cell r="AC1066" t="str">
            <v>NC</v>
          </cell>
          <cell r="AD1066" t="str">
            <v>NC</v>
          </cell>
          <cell r="AE1066" t="str">
            <v>NC</v>
          </cell>
          <cell r="AF1066" t="str">
            <v>PROTECTION</v>
          </cell>
          <cell r="AG1066"/>
          <cell r="AH1066" t="str">
            <v>Transit Connect Court</v>
          </cell>
          <cell r="AI1066">
            <v>78.62</v>
          </cell>
          <cell r="AJ1066">
            <v>0.3</v>
          </cell>
          <cell r="AK1066">
            <v>139.29999999999998</v>
          </cell>
          <cell r="AL1066" t="str">
            <v/>
          </cell>
          <cell r="AM1066" t="str">
            <v/>
          </cell>
          <cell r="AN1066">
            <v>0.1</v>
          </cell>
          <cell r="AO1066">
            <v>179.1</v>
          </cell>
          <cell r="AS1066" t="str">
            <v>TYP147 L1H1 2013 PLANCHER 9mm</v>
          </cell>
        </row>
        <row r="1067">
          <cell r="N1067" t="str">
            <v>0963 940 436</v>
          </cell>
          <cell r="O1067">
            <v>0</v>
          </cell>
          <cell r="P1067">
            <v>125.81</v>
          </cell>
          <cell r="Q1067">
            <v>1</v>
          </cell>
          <cell r="R1067">
            <v>15.5</v>
          </cell>
          <cell r="S1067">
            <v>125.81</v>
          </cell>
          <cell r="T1067">
            <v>299</v>
          </cell>
          <cell r="U1067">
            <v>15</v>
          </cell>
          <cell r="V1067">
            <v>20</v>
          </cell>
          <cell r="W1067" t="str">
            <v>TYP147L1H1PLPRO</v>
          </cell>
          <cell r="X1067" t="e">
            <v>#REF!</v>
          </cell>
          <cell r="Y1067">
            <v>269.10000000000002</v>
          </cell>
          <cell r="Z1067">
            <v>269.10000000000002</v>
          </cell>
          <cell r="AA1067">
            <v>0.1</v>
          </cell>
          <cell r="AB1067">
            <v>0.1</v>
          </cell>
          <cell r="AC1067" t="str">
            <v>NC</v>
          </cell>
          <cell r="AD1067" t="str">
            <v>NC</v>
          </cell>
          <cell r="AE1067" t="str">
            <v>NC</v>
          </cell>
          <cell r="AF1067" t="str">
            <v>PROTECTION</v>
          </cell>
          <cell r="AG1067"/>
          <cell r="AH1067" t="str">
            <v>Transit Connect Court</v>
          </cell>
          <cell r="AI1067">
            <v>120.96</v>
          </cell>
          <cell r="AJ1067">
            <v>0.3</v>
          </cell>
          <cell r="AK1067">
            <v>209.29999999999998</v>
          </cell>
          <cell r="AL1067" t="str">
            <v/>
          </cell>
          <cell r="AM1067" t="str">
            <v/>
          </cell>
          <cell r="AN1067">
            <v>0.1</v>
          </cell>
          <cell r="AO1067">
            <v>269.10000000000002</v>
          </cell>
          <cell r="AS1067" t="str">
            <v>TYP147 L1H1 2013 PLANCHER 12mm</v>
          </cell>
        </row>
        <row r="1068">
          <cell r="N1068" t="str">
            <v>0963 940 445</v>
          </cell>
          <cell r="O1068">
            <v>0</v>
          </cell>
          <cell r="P1068">
            <v>89.91</v>
          </cell>
          <cell r="Q1068">
            <v>1</v>
          </cell>
          <cell r="R1068">
            <v>16.5</v>
          </cell>
          <cell r="S1068">
            <v>89.91</v>
          </cell>
          <cell r="T1068">
            <v>219</v>
          </cell>
          <cell r="U1068">
            <v>20</v>
          </cell>
          <cell r="V1068">
            <v>27</v>
          </cell>
          <cell r="W1068" t="str">
            <v>TYP148L2H1PLSTD</v>
          </cell>
          <cell r="X1068" t="e">
            <v>#REF!</v>
          </cell>
          <cell r="Y1068">
            <v>197.1</v>
          </cell>
          <cell r="Z1068">
            <v>197.1</v>
          </cell>
          <cell r="AA1068">
            <v>0.1</v>
          </cell>
          <cell r="AB1068">
            <v>0.1</v>
          </cell>
          <cell r="AC1068" t="str">
            <v>NC</v>
          </cell>
          <cell r="AD1068" t="str">
            <v>NC</v>
          </cell>
          <cell r="AE1068" t="str">
            <v>NC</v>
          </cell>
          <cell r="AF1068" t="str">
            <v>PROTECTION</v>
          </cell>
          <cell r="AG1068"/>
          <cell r="AH1068" t="str">
            <v>Transit Connect Long</v>
          </cell>
          <cell r="AI1068">
            <v>86.44</v>
          </cell>
          <cell r="AJ1068">
            <v>0.3</v>
          </cell>
          <cell r="AK1068">
            <v>153.29999999999998</v>
          </cell>
          <cell r="AL1068" t="str">
            <v/>
          </cell>
          <cell r="AM1068" t="str">
            <v/>
          </cell>
          <cell r="AN1068">
            <v>0.1</v>
          </cell>
          <cell r="AO1068">
            <v>197.1</v>
          </cell>
          <cell r="AS1068" t="str">
            <v>TYP148 L2H1 2013 PLANCHER 9mm</v>
          </cell>
        </row>
        <row r="1069">
          <cell r="N1069" t="str">
            <v>0963 940 444</v>
          </cell>
          <cell r="O1069">
            <v>0</v>
          </cell>
          <cell r="P1069">
            <v>141.01</v>
          </cell>
          <cell r="Q1069">
            <v>1</v>
          </cell>
          <cell r="R1069">
            <v>22.5</v>
          </cell>
          <cell r="S1069">
            <v>141.01</v>
          </cell>
          <cell r="T1069">
            <v>319</v>
          </cell>
          <cell r="U1069">
            <v>20</v>
          </cell>
          <cell r="V1069">
            <v>27</v>
          </cell>
          <cell r="W1069" t="str">
            <v>TYP148L2H1PLPRO</v>
          </cell>
          <cell r="X1069" t="e">
            <v>#REF!</v>
          </cell>
          <cell r="Y1069">
            <v>287.10000000000002</v>
          </cell>
          <cell r="Z1069">
            <v>287.10000000000002</v>
          </cell>
          <cell r="AA1069">
            <v>0.1</v>
          </cell>
          <cell r="AB1069">
            <v>0.1</v>
          </cell>
          <cell r="AC1069" t="str">
            <v>NC</v>
          </cell>
          <cell r="AD1069" t="str">
            <v>NC</v>
          </cell>
          <cell r="AE1069" t="str">
            <v>NC</v>
          </cell>
          <cell r="AF1069" t="str">
            <v>PROTECTION</v>
          </cell>
          <cell r="AG1069"/>
          <cell r="AH1069" t="str">
            <v>Transit Connect Long</v>
          </cell>
          <cell r="AI1069">
            <v>135.58000000000001</v>
          </cell>
          <cell r="AJ1069">
            <v>0.3</v>
          </cell>
          <cell r="AK1069">
            <v>223.29999999999998</v>
          </cell>
          <cell r="AL1069" t="str">
            <v/>
          </cell>
          <cell r="AM1069" t="str">
            <v/>
          </cell>
          <cell r="AN1069">
            <v>0.1</v>
          </cell>
          <cell r="AO1069">
            <v>287.10000000000002</v>
          </cell>
          <cell r="AS1069" t="str">
            <v>TYP148 L2H1 2013 PLANCHER 12mm</v>
          </cell>
        </row>
        <row r="1070">
          <cell r="N1070" t="str">
            <v>0963 940 397</v>
          </cell>
          <cell r="O1070">
            <v>0</v>
          </cell>
          <cell r="P1070">
            <v>100.31</v>
          </cell>
          <cell r="Q1070">
            <v>1</v>
          </cell>
          <cell r="R1070">
            <v>26.5</v>
          </cell>
          <cell r="S1070">
            <v>100.31</v>
          </cell>
          <cell r="T1070">
            <v>229</v>
          </cell>
          <cell r="U1070">
            <v>15</v>
          </cell>
          <cell r="V1070">
            <v>20</v>
          </cell>
          <cell r="W1070" t="str">
            <v>TYP144L1H1PLSTD</v>
          </cell>
          <cell r="X1070" t="e">
            <v>#REF!</v>
          </cell>
          <cell r="Y1070">
            <v>206.1</v>
          </cell>
          <cell r="Z1070">
            <v>206.1</v>
          </cell>
          <cell r="AA1070">
            <v>0.1</v>
          </cell>
          <cell r="AB1070">
            <v>0.1</v>
          </cell>
          <cell r="AC1070" t="str">
            <v>NC</v>
          </cell>
          <cell r="AD1070" t="str">
            <v>NC</v>
          </cell>
          <cell r="AE1070" t="str">
            <v>NC</v>
          </cell>
          <cell r="AF1070" t="str">
            <v>PROTECTION</v>
          </cell>
          <cell r="AG1070"/>
          <cell r="AH1070" t="str">
            <v>Custom Court</v>
          </cell>
          <cell r="AI1070">
            <v>96.44</v>
          </cell>
          <cell r="AJ1070">
            <v>0.3</v>
          </cell>
          <cell r="AK1070">
            <v>160.29999999999998</v>
          </cell>
          <cell r="AL1070" t="str">
            <v/>
          </cell>
          <cell r="AM1070" t="str">
            <v/>
          </cell>
          <cell r="AN1070">
            <v>0.1</v>
          </cell>
          <cell r="AO1070">
            <v>206.1</v>
          </cell>
          <cell r="AS1070" t="str">
            <v>TYP144 L1H1 2012 PLANCHER 9mm</v>
          </cell>
        </row>
        <row r="1071">
          <cell r="N1071" t="str">
            <v>0963 940 396</v>
          </cell>
          <cell r="O1071">
            <v>0</v>
          </cell>
          <cell r="P1071">
            <v>151.41</v>
          </cell>
          <cell r="Q1071">
            <v>1</v>
          </cell>
          <cell r="R1071">
            <v>35.5</v>
          </cell>
          <cell r="S1071">
            <v>151.41</v>
          </cell>
          <cell r="T1071">
            <v>359</v>
          </cell>
          <cell r="U1071">
            <v>15</v>
          </cell>
          <cell r="V1071">
            <v>20</v>
          </cell>
          <cell r="W1071" t="str">
            <v>TYP144L1H1PLPRO</v>
          </cell>
          <cell r="X1071" t="e">
            <v>#REF!</v>
          </cell>
          <cell r="Y1071">
            <v>323.10000000000002</v>
          </cell>
          <cell r="Z1071">
            <v>323.10000000000002</v>
          </cell>
          <cell r="AA1071">
            <v>0.1</v>
          </cell>
          <cell r="AB1071">
            <v>0.1</v>
          </cell>
          <cell r="AC1071" t="str">
            <v>NC</v>
          </cell>
          <cell r="AD1071" t="str">
            <v>NC</v>
          </cell>
          <cell r="AE1071" t="str">
            <v>NC</v>
          </cell>
          <cell r="AF1071" t="str">
            <v>PROTECTION</v>
          </cell>
          <cell r="AG1071"/>
          <cell r="AH1071" t="str">
            <v>Custom Court</v>
          </cell>
          <cell r="AI1071">
            <v>145.58000000000001</v>
          </cell>
          <cell r="AJ1071">
            <v>0.3</v>
          </cell>
          <cell r="AK1071">
            <v>251.29999999999998</v>
          </cell>
          <cell r="AL1071" t="str">
            <v/>
          </cell>
          <cell r="AM1071" t="str">
            <v/>
          </cell>
          <cell r="AN1071">
            <v>0.1</v>
          </cell>
          <cell r="AO1071">
            <v>323.10000000000002</v>
          </cell>
          <cell r="AS1071" t="str">
            <v>TYP144 L1H1 2012 PLANCHER 12mm</v>
          </cell>
        </row>
        <row r="1072">
          <cell r="N1072" t="str">
            <v>0963 940 403</v>
          </cell>
          <cell r="O1072">
            <v>0</v>
          </cell>
          <cell r="P1072">
            <v>100.31</v>
          </cell>
          <cell r="Q1072">
            <v>1</v>
          </cell>
          <cell r="R1072">
            <v>26.5</v>
          </cell>
          <cell r="S1072">
            <v>100.31</v>
          </cell>
          <cell r="T1072">
            <v>229</v>
          </cell>
          <cell r="U1072">
            <v>15</v>
          </cell>
          <cell r="V1072">
            <v>20</v>
          </cell>
          <cell r="W1072" t="str">
            <v>TYP144L1H2PLSTD</v>
          </cell>
          <cell r="X1072" t="e">
            <v>#REF!</v>
          </cell>
          <cell r="Y1072">
            <v>206.1</v>
          </cell>
          <cell r="Z1072">
            <v>206.1</v>
          </cell>
          <cell r="AA1072">
            <v>0.1</v>
          </cell>
          <cell r="AB1072">
            <v>0.1</v>
          </cell>
          <cell r="AC1072" t="str">
            <v>NC</v>
          </cell>
          <cell r="AD1072" t="str">
            <v>NC</v>
          </cell>
          <cell r="AE1072" t="str">
            <v>NC</v>
          </cell>
          <cell r="AF1072" t="str">
            <v>PROTECTION</v>
          </cell>
          <cell r="AG1072"/>
          <cell r="AH1072" t="str">
            <v>Custom Court</v>
          </cell>
          <cell r="AI1072">
            <v>96.44</v>
          </cell>
          <cell r="AJ1072">
            <v>0.3</v>
          </cell>
          <cell r="AK1072">
            <v>160.29999999999998</v>
          </cell>
          <cell r="AL1072" t="str">
            <v/>
          </cell>
          <cell r="AM1072" t="str">
            <v/>
          </cell>
          <cell r="AN1072">
            <v>0.1</v>
          </cell>
          <cell r="AO1072">
            <v>206.1</v>
          </cell>
          <cell r="AS1072" t="str">
            <v>TYP144 L1H2 2012 PLANCHER 9mm</v>
          </cell>
        </row>
        <row r="1073">
          <cell r="N1073" t="str">
            <v>0963 940 402</v>
          </cell>
          <cell r="O1073">
            <v>0</v>
          </cell>
          <cell r="P1073">
            <v>151.46</v>
          </cell>
          <cell r="Q1073">
            <v>1</v>
          </cell>
          <cell r="R1073">
            <v>35.5</v>
          </cell>
          <cell r="S1073">
            <v>151.46</v>
          </cell>
          <cell r="T1073">
            <v>359</v>
          </cell>
          <cell r="U1073">
            <v>15</v>
          </cell>
          <cell r="V1073">
            <v>20</v>
          </cell>
          <cell r="W1073" t="str">
            <v>TYP144L1H2PLPRO</v>
          </cell>
          <cell r="X1073" t="e">
            <v>#REF!</v>
          </cell>
          <cell r="Y1073">
            <v>323.10000000000002</v>
          </cell>
          <cell r="Z1073">
            <v>323.10000000000002</v>
          </cell>
          <cell r="AA1073">
            <v>0.1</v>
          </cell>
          <cell r="AB1073">
            <v>0.1</v>
          </cell>
          <cell r="AC1073" t="str">
            <v>NC</v>
          </cell>
          <cell r="AD1073" t="str">
            <v>NC</v>
          </cell>
          <cell r="AE1073" t="str">
            <v>NC</v>
          </cell>
          <cell r="AF1073" t="str">
            <v>PROTECTION</v>
          </cell>
          <cell r="AG1073"/>
          <cell r="AH1073" t="str">
            <v>Custom Court</v>
          </cell>
          <cell r="AI1073">
            <v>145.58000000000001</v>
          </cell>
          <cell r="AJ1073">
            <v>0.3</v>
          </cell>
          <cell r="AK1073">
            <v>251.29999999999998</v>
          </cell>
          <cell r="AL1073" t="str">
            <v/>
          </cell>
          <cell r="AM1073" t="str">
            <v/>
          </cell>
          <cell r="AN1073">
            <v>0.1</v>
          </cell>
          <cell r="AO1073">
            <v>323.10000000000002</v>
          </cell>
          <cell r="AS1073" t="str">
            <v>TYP144 L1H2 2012 PLANCHER 12mm</v>
          </cell>
        </row>
        <row r="1074">
          <cell r="N1074" t="str">
            <v>0963 940 413</v>
          </cell>
          <cell r="O1074">
            <v>0</v>
          </cell>
          <cell r="P1074">
            <v>118.82</v>
          </cell>
          <cell r="Q1074">
            <v>1</v>
          </cell>
          <cell r="R1074">
            <v>31.5</v>
          </cell>
          <cell r="S1074">
            <v>118.82</v>
          </cell>
          <cell r="T1074">
            <v>279</v>
          </cell>
          <cell r="U1074">
            <v>20</v>
          </cell>
          <cell r="V1074">
            <v>27</v>
          </cell>
          <cell r="W1074" t="str">
            <v>TYP145L2H1PLSTD</v>
          </cell>
          <cell r="X1074" t="e">
            <v>#REF!</v>
          </cell>
          <cell r="Y1074">
            <v>251.1</v>
          </cell>
          <cell r="Z1074">
            <v>251.1</v>
          </cell>
          <cell r="AA1074">
            <v>0.1</v>
          </cell>
          <cell r="AB1074">
            <v>0.1</v>
          </cell>
          <cell r="AC1074" t="str">
            <v>NC</v>
          </cell>
          <cell r="AD1074" t="str">
            <v>NC</v>
          </cell>
          <cell r="AE1074" t="str">
            <v>NC</v>
          </cell>
          <cell r="AF1074" t="str">
            <v>PROTECTION</v>
          </cell>
          <cell r="AG1074"/>
          <cell r="AH1074" t="str">
            <v>Custom Long</v>
          </cell>
          <cell r="AI1074">
            <v>114.25</v>
          </cell>
          <cell r="AJ1074">
            <v>0.3</v>
          </cell>
          <cell r="AK1074">
            <v>195.29999999999998</v>
          </cell>
          <cell r="AL1074" t="str">
            <v/>
          </cell>
          <cell r="AM1074" t="str">
            <v/>
          </cell>
          <cell r="AN1074">
            <v>0.1</v>
          </cell>
          <cell r="AO1074">
            <v>251.1</v>
          </cell>
          <cell r="AS1074" t="str">
            <v>TYP145 L2H1 2012 PLANCHER 9mm</v>
          </cell>
        </row>
        <row r="1075">
          <cell r="N1075" t="str">
            <v>0963 940 412</v>
          </cell>
          <cell r="O1075">
            <v>0</v>
          </cell>
          <cell r="P1075">
            <v>177.01</v>
          </cell>
          <cell r="Q1075">
            <v>1</v>
          </cell>
          <cell r="R1075">
            <v>41.5</v>
          </cell>
          <cell r="S1075">
            <v>177.01</v>
          </cell>
          <cell r="T1075">
            <v>409</v>
          </cell>
          <cell r="U1075">
            <v>20</v>
          </cell>
          <cell r="V1075">
            <v>27</v>
          </cell>
          <cell r="W1075" t="str">
            <v>TYP145L2H1PLPRO</v>
          </cell>
          <cell r="X1075" t="e">
            <v>#REF!</v>
          </cell>
          <cell r="Y1075">
            <v>368.1</v>
          </cell>
          <cell r="Z1075">
            <v>368.1</v>
          </cell>
          <cell r="AA1075">
            <v>0.1</v>
          </cell>
          <cell r="AB1075">
            <v>0.1</v>
          </cell>
          <cell r="AC1075" t="str">
            <v>NC</v>
          </cell>
          <cell r="AD1075" t="str">
            <v>NC</v>
          </cell>
          <cell r="AE1075" t="str">
            <v>NC</v>
          </cell>
          <cell r="AF1075" t="str">
            <v>PROTECTION</v>
          </cell>
          <cell r="AG1075"/>
          <cell r="AH1075" t="str">
            <v>Custom Long</v>
          </cell>
          <cell r="AI1075">
            <v>170.19</v>
          </cell>
          <cell r="AJ1075">
            <v>0.3</v>
          </cell>
          <cell r="AK1075">
            <v>286.29999999999995</v>
          </cell>
          <cell r="AL1075" t="str">
            <v/>
          </cell>
          <cell r="AM1075" t="str">
            <v/>
          </cell>
          <cell r="AN1075">
            <v>0.1</v>
          </cell>
          <cell r="AO1075">
            <v>368.1</v>
          </cell>
          <cell r="AS1075" t="str">
            <v>TYP145 L2H1 2012 PLANCHER 12mm</v>
          </cell>
        </row>
        <row r="1076">
          <cell r="N1076" t="str">
            <v>0963 940 419</v>
          </cell>
          <cell r="O1076">
            <v>0</v>
          </cell>
          <cell r="P1076">
            <v>118.82</v>
          </cell>
          <cell r="Q1076">
            <v>1</v>
          </cell>
          <cell r="R1076">
            <v>31.5</v>
          </cell>
          <cell r="S1076">
            <v>118.82</v>
          </cell>
          <cell r="T1076">
            <v>279</v>
          </cell>
          <cell r="U1076">
            <v>20</v>
          </cell>
          <cell r="V1076">
            <v>27</v>
          </cell>
          <cell r="W1076" t="str">
            <v>TYP145L2H2PLSTD</v>
          </cell>
          <cell r="X1076" t="e">
            <v>#REF!</v>
          </cell>
          <cell r="Y1076">
            <v>251.1</v>
          </cell>
          <cell r="Z1076">
            <v>251.1</v>
          </cell>
          <cell r="AA1076">
            <v>0.1</v>
          </cell>
          <cell r="AB1076">
            <v>0.1</v>
          </cell>
          <cell r="AC1076" t="str">
            <v>NC</v>
          </cell>
          <cell r="AD1076" t="str">
            <v>NC</v>
          </cell>
          <cell r="AE1076" t="str">
            <v>NC</v>
          </cell>
          <cell r="AF1076" t="str">
            <v>PROTECTION</v>
          </cell>
          <cell r="AG1076"/>
          <cell r="AH1076" t="str">
            <v>Custom Long</v>
          </cell>
          <cell r="AI1076">
            <v>114.25</v>
          </cell>
          <cell r="AJ1076">
            <v>0.3</v>
          </cell>
          <cell r="AK1076">
            <v>195.29999999999998</v>
          </cell>
          <cell r="AL1076" t="str">
            <v/>
          </cell>
          <cell r="AM1076" t="str">
            <v/>
          </cell>
          <cell r="AN1076">
            <v>0.1</v>
          </cell>
          <cell r="AO1076">
            <v>251.1</v>
          </cell>
          <cell r="AS1076" t="str">
            <v>TYP145 L2H2 2012 PLANCHER 9mm</v>
          </cell>
        </row>
        <row r="1077">
          <cell r="N1077" t="str">
            <v>0963 940 418</v>
          </cell>
          <cell r="O1077">
            <v>0</v>
          </cell>
          <cell r="P1077">
            <v>177.01</v>
          </cell>
          <cell r="Q1077">
            <v>1</v>
          </cell>
          <cell r="R1077">
            <v>41.5</v>
          </cell>
          <cell r="S1077">
            <v>177.01</v>
          </cell>
          <cell r="T1077">
            <v>409</v>
          </cell>
          <cell r="U1077">
            <v>20</v>
          </cell>
          <cell r="V1077">
            <v>27</v>
          </cell>
          <cell r="W1077" t="str">
            <v>TYP145L2H2PLPRO</v>
          </cell>
          <cell r="X1077" t="e">
            <v>#REF!</v>
          </cell>
          <cell r="Y1077">
            <v>368.1</v>
          </cell>
          <cell r="Z1077">
            <v>368.1</v>
          </cell>
          <cell r="AA1077">
            <v>0.1</v>
          </cell>
          <cell r="AB1077">
            <v>0.1</v>
          </cell>
          <cell r="AC1077" t="str">
            <v>NC</v>
          </cell>
          <cell r="AD1077" t="str">
            <v>NC</v>
          </cell>
          <cell r="AE1077" t="str">
            <v>NC</v>
          </cell>
          <cell r="AF1077" t="str">
            <v>PROTECTION</v>
          </cell>
          <cell r="AG1077"/>
          <cell r="AH1077" t="str">
            <v>Custom Long</v>
          </cell>
          <cell r="AI1077">
            <v>170.19</v>
          </cell>
          <cell r="AJ1077">
            <v>0.3</v>
          </cell>
          <cell r="AK1077">
            <v>286.29999999999995</v>
          </cell>
          <cell r="AL1077" t="str">
            <v/>
          </cell>
          <cell r="AM1077" t="str">
            <v/>
          </cell>
          <cell r="AN1077">
            <v>0.1</v>
          </cell>
          <cell r="AO1077">
            <v>368.1</v>
          </cell>
          <cell r="AS1077" t="str">
            <v>TYP145 L2H2 2012 PLANCHER 12mm</v>
          </cell>
        </row>
        <row r="1078">
          <cell r="N1078" t="str">
            <v>0963 940 453</v>
          </cell>
          <cell r="O1078">
            <v>0</v>
          </cell>
          <cell r="P1078">
            <v>118.82</v>
          </cell>
          <cell r="Q1078">
            <v>1</v>
          </cell>
          <cell r="R1078">
            <v>31.5</v>
          </cell>
          <cell r="S1078">
            <v>118.82</v>
          </cell>
          <cell r="T1078">
            <v>279</v>
          </cell>
          <cell r="U1078">
            <v>20</v>
          </cell>
          <cell r="V1078">
            <v>27</v>
          </cell>
          <cell r="W1078" t="str">
            <v>TYP150L2H2PLSTD</v>
          </cell>
          <cell r="X1078" t="e">
            <v>#REF!</v>
          </cell>
          <cell r="Y1078">
            <v>251.1</v>
          </cell>
          <cell r="Z1078">
            <v>251.1</v>
          </cell>
          <cell r="AA1078">
            <v>0.1</v>
          </cell>
          <cell r="AB1078">
            <v>0.1</v>
          </cell>
          <cell r="AC1078" t="str">
            <v>NC</v>
          </cell>
          <cell r="AD1078" t="str">
            <v>NC</v>
          </cell>
          <cell r="AE1078" t="str">
            <v>NC</v>
          </cell>
          <cell r="AF1078" t="str">
            <v>PROTECTION</v>
          </cell>
          <cell r="AG1078"/>
          <cell r="AH1078" t="str">
            <v>Tansit 2T L2</v>
          </cell>
          <cell r="AI1078">
            <v>114.25</v>
          </cell>
          <cell r="AJ1078">
            <v>0.3</v>
          </cell>
          <cell r="AK1078">
            <v>195.29999999999998</v>
          </cell>
          <cell r="AL1078" t="str">
            <v/>
          </cell>
          <cell r="AM1078" t="str">
            <v/>
          </cell>
          <cell r="AN1078">
            <v>0.1</v>
          </cell>
          <cell r="AO1078">
            <v>251.1</v>
          </cell>
          <cell r="AS1078" t="str">
            <v>TYP150 L2H2 2014 PLANCHER 9mm</v>
          </cell>
        </row>
        <row r="1079">
          <cell r="N1079" t="str">
            <v>0963 940 452</v>
          </cell>
          <cell r="O1079">
            <v>0</v>
          </cell>
          <cell r="P1079">
            <v>177.01</v>
          </cell>
          <cell r="Q1079">
            <v>1</v>
          </cell>
          <cell r="R1079">
            <v>40.5</v>
          </cell>
          <cell r="S1079">
            <v>177.01</v>
          </cell>
          <cell r="T1079">
            <v>389</v>
          </cell>
          <cell r="U1079">
            <v>20</v>
          </cell>
          <cell r="V1079">
            <v>27</v>
          </cell>
          <cell r="W1079" t="str">
            <v>TYP150L2H2PLPRO</v>
          </cell>
          <cell r="X1079" t="e">
            <v>#REF!</v>
          </cell>
          <cell r="Y1079">
            <v>350.1</v>
          </cell>
          <cell r="Z1079">
            <v>350.1</v>
          </cell>
          <cell r="AA1079">
            <v>0.1</v>
          </cell>
          <cell r="AB1079">
            <v>0.1</v>
          </cell>
          <cell r="AC1079" t="str">
            <v>NC</v>
          </cell>
          <cell r="AD1079" t="str">
            <v>NC</v>
          </cell>
          <cell r="AE1079" t="str">
            <v>NC</v>
          </cell>
          <cell r="AF1079" t="str">
            <v>PROTECTION</v>
          </cell>
          <cell r="AG1079"/>
          <cell r="AH1079" t="str">
            <v>Tansit 2T L2</v>
          </cell>
          <cell r="AI1079">
            <v>170.19</v>
          </cell>
          <cell r="AJ1079">
            <v>0.3</v>
          </cell>
          <cell r="AK1079">
            <v>272.29999999999995</v>
          </cell>
          <cell r="AL1079" t="str">
            <v/>
          </cell>
          <cell r="AM1079" t="str">
            <v/>
          </cell>
          <cell r="AN1079">
            <v>0.1</v>
          </cell>
          <cell r="AO1079">
            <v>350.1</v>
          </cell>
          <cell r="AS1079" t="str">
            <v>TYP150 L2H2 2014 PLANCHER 12mm</v>
          </cell>
        </row>
        <row r="1080">
          <cell r="N1080" t="str">
            <v>0963 940 469</v>
          </cell>
          <cell r="O1080">
            <v>0</v>
          </cell>
          <cell r="P1080">
            <v>118.87</v>
          </cell>
          <cell r="Q1080">
            <v>1</v>
          </cell>
          <cell r="R1080">
            <v>31.5</v>
          </cell>
          <cell r="S1080">
            <v>118.87</v>
          </cell>
          <cell r="T1080">
            <v>279</v>
          </cell>
          <cell r="U1080">
            <v>20</v>
          </cell>
          <cell r="V1080">
            <v>27</v>
          </cell>
          <cell r="W1080" t="str">
            <v>TYP151L2H2PLSTD</v>
          </cell>
          <cell r="X1080" t="e">
            <v>#REF!</v>
          </cell>
          <cell r="Y1080">
            <v>251.1</v>
          </cell>
          <cell r="Z1080">
            <v>251.1</v>
          </cell>
          <cell r="AA1080">
            <v>0.1</v>
          </cell>
          <cell r="AB1080">
            <v>0.1</v>
          </cell>
          <cell r="AC1080" t="str">
            <v>NC</v>
          </cell>
          <cell r="AD1080" t="str">
            <v>NC</v>
          </cell>
          <cell r="AE1080" t="str">
            <v>NC</v>
          </cell>
          <cell r="AF1080" t="str">
            <v>PROTECTION</v>
          </cell>
          <cell r="AG1080"/>
          <cell r="AH1080" t="str">
            <v>Tansit 2T L2</v>
          </cell>
          <cell r="AI1080">
            <v>114.25</v>
          </cell>
          <cell r="AJ1080">
            <v>0.3</v>
          </cell>
          <cell r="AK1080">
            <v>195.29999999999998</v>
          </cell>
          <cell r="AL1080" t="str">
            <v/>
          </cell>
          <cell r="AM1080" t="str">
            <v/>
          </cell>
          <cell r="AN1080">
            <v>0.1</v>
          </cell>
          <cell r="AO1080">
            <v>251.1</v>
          </cell>
          <cell r="AS1080" t="str">
            <v>TYP151 L2H2 2014 PLANCHER 9mm</v>
          </cell>
        </row>
        <row r="1081">
          <cell r="N1081" t="str">
            <v>0963 940 468</v>
          </cell>
          <cell r="O1081">
            <v>0</v>
          </cell>
          <cell r="P1081">
            <v>207.49</v>
          </cell>
          <cell r="Q1081">
            <v>1</v>
          </cell>
          <cell r="R1081">
            <v>47.5</v>
          </cell>
          <cell r="S1081">
            <v>207.49</v>
          </cell>
          <cell r="T1081">
            <v>389</v>
          </cell>
          <cell r="U1081">
            <v>20</v>
          </cell>
          <cell r="V1081">
            <v>27</v>
          </cell>
          <cell r="W1081" t="str">
            <v>TYP151L2H2PLPRO</v>
          </cell>
          <cell r="X1081" t="e">
            <v>#REF!</v>
          </cell>
          <cell r="Y1081">
            <v>350.1</v>
          </cell>
          <cell r="Z1081">
            <v>350.1</v>
          </cell>
          <cell r="AA1081">
            <v>0.1</v>
          </cell>
          <cell r="AB1081">
            <v>0.1</v>
          </cell>
          <cell r="AC1081" t="str">
            <v>NC</v>
          </cell>
          <cell r="AD1081" t="str">
            <v>NC</v>
          </cell>
          <cell r="AE1081" t="str">
            <v>NC</v>
          </cell>
          <cell r="AF1081" t="str">
            <v>PROTECTION</v>
          </cell>
          <cell r="AG1081"/>
          <cell r="AH1081" t="str">
            <v>Tansit 2T L2</v>
          </cell>
          <cell r="AI1081">
            <v>170.19</v>
          </cell>
          <cell r="AJ1081">
            <v>0.3</v>
          </cell>
          <cell r="AK1081">
            <v>272.29999999999995</v>
          </cell>
          <cell r="AL1081" t="str">
            <v/>
          </cell>
          <cell r="AM1081" t="str">
            <v/>
          </cell>
          <cell r="AN1081">
            <v>0.1</v>
          </cell>
          <cell r="AO1081">
            <v>350.1</v>
          </cell>
          <cell r="AS1081" t="str">
            <v>TYP151 L2H2 2014 PLANCHER 12mm</v>
          </cell>
        </row>
        <row r="1082">
          <cell r="N1082" t="str">
            <v>0963 940 485</v>
          </cell>
          <cell r="O1082">
            <v>0</v>
          </cell>
          <cell r="P1082">
            <v>137.35</v>
          </cell>
          <cell r="Q1082">
            <v>1</v>
          </cell>
          <cell r="R1082">
            <v>36.5</v>
          </cell>
          <cell r="S1082">
            <v>137.35</v>
          </cell>
          <cell r="T1082">
            <v>339</v>
          </cell>
          <cell r="U1082">
            <v>20</v>
          </cell>
          <cell r="V1082">
            <v>27</v>
          </cell>
          <cell r="W1082" t="str">
            <v>TYP152L3H2PLSTD</v>
          </cell>
          <cell r="X1082" t="e">
            <v>#REF!</v>
          </cell>
          <cell r="Y1082">
            <v>305.10000000000002</v>
          </cell>
          <cell r="Z1082">
            <v>305.10000000000002</v>
          </cell>
          <cell r="AA1082">
            <v>0.1</v>
          </cell>
          <cell r="AB1082">
            <v>0.1</v>
          </cell>
          <cell r="AC1082" t="str">
            <v>NC</v>
          </cell>
          <cell r="AD1082" t="str">
            <v>NC</v>
          </cell>
          <cell r="AE1082" t="str">
            <v>NC</v>
          </cell>
          <cell r="AF1082" t="str">
            <v>PROTECTION</v>
          </cell>
          <cell r="AG1082"/>
          <cell r="AH1082" t="str">
            <v>Tansit 2T L3</v>
          </cell>
          <cell r="AI1082">
            <v>132.06</v>
          </cell>
          <cell r="AJ1082">
            <v>0.3</v>
          </cell>
          <cell r="AK1082">
            <v>237.29999999999998</v>
          </cell>
          <cell r="AL1082" t="str">
            <v/>
          </cell>
          <cell r="AM1082" t="str">
            <v/>
          </cell>
          <cell r="AN1082">
            <v>0.1</v>
          </cell>
          <cell r="AO1082">
            <v>305.10000000000002</v>
          </cell>
          <cell r="AS1082" t="str">
            <v>TYP152 L3H2 2014 PLANCHER 9mm</v>
          </cell>
        </row>
        <row r="1083">
          <cell r="N1083" t="str">
            <v>0963 940 484</v>
          </cell>
          <cell r="O1083">
            <v>0</v>
          </cell>
          <cell r="P1083">
            <v>202.61</v>
          </cell>
          <cell r="Q1083">
            <v>1</v>
          </cell>
          <cell r="R1083">
            <v>47.5</v>
          </cell>
          <cell r="S1083">
            <v>202.61</v>
          </cell>
          <cell r="T1083">
            <v>469</v>
          </cell>
          <cell r="U1083">
            <v>20</v>
          </cell>
          <cell r="V1083">
            <v>27</v>
          </cell>
          <cell r="W1083" t="str">
            <v>TYP152L3H2PLPRO</v>
          </cell>
          <cell r="X1083" t="e">
            <v>#REF!</v>
          </cell>
          <cell r="Y1083">
            <v>422.1</v>
          </cell>
          <cell r="Z1083">
            <v>422.1</v>
          </cell>
          <cell r="AA1083">
            <v>0.1</v>
          </cell>
          <cell r="AB1083">
            <v>0.1</v>
          </cell>
          <cell r="AC1083" t="str">
            <v>NC</v>
          </cell>
          <cell r="AD1083" t="str">
            <v>NC</v>
          </cell>
          <cell r="AE1083" t="str">
            <v>NC</v>
          </cell>
          <cell r="AF1083" t="str">
            <v>PROTECTION</v>
          </cell>
          <cell r="AG1083"/>
          <cell r="AH1083" t="str">
            <v>Tansit 2T L3</v>
          </cell>
          <cell r="AI1083">
            <v>194.81</v>
          </cell>
          <cell r="AJ1083">
            <v>0.3</v>
          </cell>
          <cell r="AK1083">
            <v>328.29999999999995</v>
          </cell>
          <cell r="AL1083" t="str">
            <v/>
          </cell>
          <cell r="AM1083" t="str">
            <v/>
          </cell>
          <cell r="AN1083">
            <v>0.1</v>
          </cell>
          <cell r="AO1083">
            <v>422.1</v>
          </cell>
          <cell r="AS1083" t="str">
            <v>TYP152 L3H2 2014 PLANCHER 12mm</v>
          </cell>
        </row>
        <row r="1084">
          <cell r="N1084" t="str">
            <v>0963 940 461</v>
          </cell>
          <cell r="O1084">
            <v>0</v>
          </cell>
          <cell r="P1084">
            <v>133.94</v>
          </cell>
          <cell r="Q1084">
            <v>1</v>
          </cell>
          <cell r="R1084">
            <v>31.5</v>
          </cell>
          <cell r="S1084">
            <v>133.94</v>
          </cell>
          <cell r="T1084">
            <v>279</v>
          </cell>
          <cell r="U1084">
            <v>20</v>
          </cell>
          <cell r="V1084">
            <v>27</v>
          </cell>
          <cell r="W1084" t="str">
            <v>TYP150L2H3PLSTD</v>
          </cell>
          <cell r="X1084" t="e">
            <v>#REF!</v>
          </cell>
          <cell r="Y1084">
            <v>251.1</v>
          </cell>
          <cell r="Z1084">
            <v>251.1</v>
          </cell>
          <cell r="AA1084">
            <v>0.1</v>
          </cell>
          <cell r="AB1084">
            <v>0.1</v>
          </cell>
          <cell r="AC1084" t="str">
            <v>NC</v>
          </cell>
          <cell r="AD1084" t="str">
            <v>NC</v>
          </cell>
          <cell r="AE1084" t="str">
            <v>NC</v>
          </cell>
          <cell r="AF1084" t="str">
            <v>PROTECTION</v>
          </cell>
          <cell r="AG1084"/>
          <cell r="AH1084" t="str">
            <v>Tansit 2T L2</v>
          </cell>
          <cell r="AI1084">
            <v>114.25</v>
          </cell>
          <cell r="AJ1084">
            <v>0.3</v>
          </cell>
          <cell r="AK1084">
            <v>195.29999999999998</v>
          </cell>
          <cell r="AL1084" t="str">
            <v/>
          </cell>
          <cell r="AM1084" t="str">
            <v/>
          </cell>
          <cell r="AN1084">
            <v>0.1</v>
          </cell>
          <cell r="AO1084">
            <v>251.1</v>
          </cell>
          <cell r="AS1084" t="str">
            <v>TYP150 L2H3 2014 PLANCHER 9mm</v>
          </cell>
        </row>
        <row r="1085">
          <cell r="N1085" t="str">
            <v>0963 940 460</v>
          </cell>
          <cell r="O1085">
            <v>0</v>
          </cell>
          <cell r="P1085">
            <v>177.01</v>
          </cell>
          <cell r="Q1085">
            <v>1</v>
          </cell>
          <cell r="R1085">
            <v>40.5</v>
          </cell>
          <cell r="S1085">
            <v>177.01</v>
          </cell>
          <cell r="T1085">
            <v>389</v>
          </cell>
          <cell r="U1085">
            <v>20</v>
          </cell>
          <cell r="V1085">
            <v>27</v>
          </cell>
          <cell r="W1085" t="str">
            <v>TYP150L2H3PLPRO</v>
          </cell>
          <cell r="X1085" t="e">
            <v>#REF!</v>
          </cell>
          <cell r="Y1085">
            <v>350.1</v>
          </cell>
          <cell r="Z1085">
            <v>350.1</v>
          </cell>
          <cell r="AA1085">
            <v>0.1</v>
          </cell>
          <cell r="AB1085">
            <v>0.1</v>
          </cell>
          <cell r="AC1085" t="str">
            <v>NC</v>
          </cell>
          <cell r="AD1085" t="str">
            <v>NC</v>
          </cell>
          <cell r="AE1085" t="str">
            <v>NC</v>
          </cell>
          <cell r="AF1085" t="str">
            <v>PROTECTION</v>
          </cell>
          <cell r="AG1085"/>
          <cell r="AH1085" t="str">
            <v>Tansit 2T L2</v>
          </cell>
          <cell r="AI1085">
            <v>170.19</v>
          </cell>
          <cell r="AJ1085">
            <v>0.3</v>
          </cell>
          <cell r="AK1085">
            <v>272.29999999999995</v>
          </cell>
          <cell r="AL1085" t="str">
            <v/>
          </cell>
          <cell r="AM1085" t="str">
            <v/>
          </cell>
          <cell r="AN1085">
            <v>0.1</v>
          </cell>
          <cell r="AO1085">
            <v>350.1</v>
          </cell>
          <cell r="AS1085" t="str">
            <v>TYP150 L2H3 2014 PLANCHER 12mm</v>
          </cell>
        </row>
        <row r="1086">
          <cell r="N1086" t="str">
            <v>0963 940 477</v>
          </cell>
          <cell r="O1086">
            <v>0</v>
          </cell>
          <cell r="P1086">
            <v>118.87</v>
          </cell>
          <cell r="Q1086">
            <v>1</v>
          </cell>
          <cell r="R1086">
            <v>31.5</v>
          </cell>
          <cell r="S1086">
            <v>118.87</v>
          </cell>
          <cell r="T1086">
            <v>279</v>
          </cell>
          <cell r="U1086">
            <v>20</v>
          </cell>
          <cell r="V1086">
            <v>27</v>
          </cell>
          <cell r="W1086" t="str">
            <v>TYP151L2H3PLSTD</v>
          </cell>
          <cell r="X1086" t="e">
            <v>#REF!</v>
          </cell>
          <cell r="Y1086">
            <v>251.1</v>
          </cell>
          <cell r="Z1086">
            <v>251.1</v>
          </cell>
          <cell r="AA1086">
            <v>0.1</v>
          </cell>
          <cell r="AB1086">
            <v>0.1</v>
          </cell>
          <cell r="AC1086" t="str">
            <v>NC</v>
          </cell>
          <cell r="AD1086" t="str">
            <v>NC</v>
          </cell>
          <cell r="AE1086" t="str">
            <v>NC</v>
          </cell>
          <cell r="AF1086" t="str">
            <v>PROTECTION</v>
          </cell>
          <cell r="AG1086"/>
          <cell r="AH1086" t="str">
            <v>Tansit 2T L2</v>
          </cell>
          <cell r="AI1086">
            <v>114.25</v>
          </cell>
          <cell r="AJ1086">
            <v>0.3</v>
          </cell>
          <cell r="AK1086">
            <v>195.29999999999998</v>
          </cell>
          <cell r="AL1086" t="str">
            <v/>
          </cell>
          <cell r="AM1086" t="str">
            <v/>
          </cell>
          <cell r="AN1086">
            <v>0.1</v>
          </cell>
          <cell r="AO1086">
            <v>251.1</v>
          </cell>
          <cell r="AS1086" t="str">
            <v>TYP151 L2H3 2014 PLANCHER 9mm</v>
          </cell>
        </row>
        <row r="1087">
          <cell r="N1087" t="str">
            <v>0963 940 476</v>
          </cell>
          <cell r="O1087">
            <v>0</v>
          </cell>
          <cell r="P1087">
            <v>207.49</v>
          </cell>
          <cell r="Q1087">
            <v>1</v>
          </cell>
          <cell r="R1087">
            <v>47.5</v>
          </cell>
          <cell r="S1087">
            <v>207.49</v>
          </cell>
          <cell r="T1087">
            <v>389</v>
          </cell>
          <cell r="U1087">
            <v>20</v>
          </cell>
          <cell r="V1087">
            <v>27</v>
          </cell>
          <cell r="W1087" t="str">
            <v>TYP151L2H3PLPRO</v>
          </cell>
          <cell r="X1087" t="e">
            <v>#REF!</v>
          </cell>
          <cell r="Y1087">
            <v>350.1</v>
          </cell>
          <cell r="Z1087">
            <v>350.1</v>
          </cell>
          <cell r="AA1087">
            <v>0.1</v>
          </cell>
          <cell r="AB1087">
            <v>0.1</v>
          </cell>
          <cell r="AC1087" t="str">
            <v>NC</v>
          </cell>
          <cell r="AD1087" t="str">
            <v>NC</v>
          </cell>
          <cell r="AE1087" t="str">
            <v>NC</v>
          </cell>
          <cell r="AF1087" t="str">
            <v>PROTECTION</v>
          </cell>
          <cell r="AG1087"/>
          <cell r="AH1087" t="str">
            <v>Tansit 2T L2</v>
          </cell>
          <cell r="AI1087">
            <v>170.19</v>
          </cell>
          <cell r="AJ1087">
            <v>0.3</v>
          </cell>
          <cell r="AK1087">
            <v>272.29999999999995</v>
          </cell>
          <cell r="AL1087" t="str">
            <v/>
          </cell>
          <cell r="AM1087" t="str">
            <v/>
          </cell>
          <cell r="AN1087">
            <v>0.1</v>
          </cell>
          <cell r="AO1087">
            <v>350.1</v>
          </cell>
          <cell r="AS1087" t="str">
            <v>TYP151 L2H3 2014 PLANCHER 12mm</v>
          </cell>
        </row>
        <row r="1088">
          <cell r="N1088" t="str">
            <v>0963 940 501</v>
          </cell>
          <cell r="O1088">
            <v>0</v>
          </cell>
          <cell r="P1088">
            <v>137.35</v>
          </cell>
          <cell r="Q1088">
            <v>1</v>
          </cell>
          <cell r="R1088">
            <v>35.5</v>
          </cell>
          <cell r="S1088">
            <v>137.35</v>
          </cell>
          <cell r="T1088">
            <v>329</v>
          </cell>
          <cell r="U1088">
            <v>20</v>
          </cell>
          <cell r="V1088">
            <v>27</v>
          </cell>
          <cell r="W1088" t="str">
            <v>TYP153L3H2PLSTD</v>
          </cell>
          <cell r="X1088" t="e">
            <v>#REF!</v>
          </cell>
          <cell r="Y1088">
            <v>296.10000000000002</v>
          </cell>
          <cell r="Z1088">
            <v>296.10000000000002</v>
          </cell>
          <cell r="AA1088">
            <v>0.1</v>
          </cell>
          <cell r="AB1088">
            <v>0.1</v>
          </cell>
          <cell r="AC1088" t="str">
            <v>NC</v>
          </cell>
          <cell r="AD1088" t="str">
            <v>NC</v>
          </cell>
          <cell r="AE1088" t="str">
            <v>NC</v>
          </cell>
          <cell r="AF1088" t="str">
            <v>PROTECTION</v>
          </cell>
          <cell r="AG1088"/>
          <cell r="AH1088" t="str">
            <v>Tansit 2T L3</v>
          </cell>
          <cell r="AI1088">
            <v>132.06</v>
          </cell>
          <cell r="AJ1088">
            <v>0.3</v>
          </cell>
          <cell r="AK1088">
            <v>230.29999999999998</v>
          </cell>
          <cell r="AL1088" t="str">
            <v/>
          </cell>
          <cell r="AM1088" t="str">
            <v/>
          </cell>
          <cell r="AN1088">
            <v>0.1</v>
          </cell>
          <cell r="AO1088">
            <v>296.10000000000002</v>
          </cell>
          <cell r="AS1088" t="str">
            <v>TYP153 L3H2 2014 PLANCHER 9mm</v>
          </cell>
        </row>
        <row r="1089">
          <cell r="N1089" t="str">
            <v>0963 940 500</v>
          </cell>
          <cell r="O1089">
            <v>0</v>
          </cell>
          <cell r="P1089">
            <v>234.71</v>
          </cell>
          <cell r="Q1089">
            <v>1</v>
          </cell>
          <cell r="R1089">
            <v>49.5</v>
          </cell>
          <cell r="S1089">
            <v>234.71</v>
          </cell>
          <cell r="T1089">
            <v>469</v>
          </cell>
          <cell r="U1089">
            <v>20</v>
          </cell>
          <cell r="V1089">
            <v>27</v>
          </cell>
          <cell r="W1089" t="str">
            <v>TYP153L3H2PLPRO</v>
          </cell>
          <cell r="X1089" t="e">
            <v>#REF!</v>
          </cell>
          <cell r="Y1089">
            <v>422.1</v>
          </cell>
          <cell r="Z1089">
            <v>422.1</v>
          </cell>
          <cell r="AA1089">
            <v>0.1</v>
          </cell>
          <cell r="AB1089">
            <v>0.1</v>
          </cell>
          <cell r="AC1089" t="str">
            <v>NC</v>
          </cell>
          <cell r="AD1089" t="str">
            <v>NC</v>
          </cell>
          <cell r="AE1089" t="str">
            <v>NC</v>
          </cell>
          <cell r="AF1089" t="str">
            <v>PROTECTION</v>
          </cell>
          <cell r="AG1089"/>
          <cell r="AH1089" t="str">
            <v>Tansit 2T L3</v>
          </cell>
          <cell r="AI1089">
            <v>194.81</v>
          </cell>
          <cell r="AJ1089">
            <v>0.3</v>
          </cell>
          <cell r="AK1089">
            <v>328.29999999999995</v>
          </cell>
          <cell r="AL1089" t="str">
            <v/>
          </cell>
          <cell r="AM1089" t="str">
            <v/>
          </cell>
          <cell r="AN1089">
            <v>0.1</v>
          </cell>
          <cell r="AO1089">
            <v>422.1</v>
          </cell>
          <cell r="AS1089" t="str">
            <v>TYP153 L3H2 2014 PLANCHER 12mm</v>
          </cell>
        </row>
        <row r="1090">
          <cell r="N1090" t="str">
            <v>0963 940 493</v>
          </cell>
          <cell r="O1090">
            <v>0</v>
          </cell>
          <cell r="P1090">
            <v>152.46</v>
          </cell>
          <cell r="Q1090">
            <v>1</v>
          </cell>
          <cell r="R1090">
            <v>36.5</v>
          </cell>
          <cell r="S1090">
            <v>152.46</v>
          </cell>
          <cell r="T1090">
            <v>329</v>
          </cell>
          <cell r="U1090">
            <v>20</v>
          </cell>
          <cell r="V1090">
            <v>27</v>
          </cell>
          <cell r="W1090" t="str">
            <v>TYP152L3H3PLSTD</v>
          </cell>
          <cell r="X1090" t="e">
            <v>#REF!</v>
          </cell>
          <cell r="Y1090">
            <v>296.10000000000002</v>
          </cell>
          <cell r="Z1090">
            <v>296.10000000000002</v>
          </cell>
          <cell r="AA1090">
            <v>0.1</v>
          </cell>
          <cell r="AB1090">
            <v>0.1</v>
          </cell>
          <cell r="AC1090" t="str">
            <v>NC</v>
          </cell>
          <cell r="AD1090" t="str">
            <v>NC</v>
          </cell>
          <cell r="AE1090" t="str">
            <v>NC</v>
          </cell>
          <cell r="AF1090" t="str">
            <v>PROTECTION</v>
          </cell>
          <cell r="AG1090"/>
          <cell r="AH1090" t="str">
            <v>Tansit 2T L3</v>
          </cell>
          <cell r="AI1090">
            <v>132.06</v>
          </cell>
          <cell r="AJ1090">
            <v>0.3</v>
          </cell>
          <cell r="AK1090">
            <v>230.29999999999998</v>
          </cell>
          <cell r="AL1090" t="str">
            <v/>
          </cell>
          <cell r="AM1090" t="str">
            <v/>
          </cell>
          <cell r="AN1090">
            <v>0.1</v>
          </cell>
          <cell r="AO1090">
            <v>296.10000000000002</v>
          </cell>
          <cell r="AS1090" t="str">
            <v>TYP152 L3H3 2014 PLANCHER 9mm</v>
          </cell>
        </row>
        <row r="1091">
          <cell r="N1091" t="str">
            <v>0963 940 492</v>
          </cell>
          <cell r="O1091">
            <v>0</v>
          </cell>
          <cell r="P1091">
            <v>202.61</v>
          </cell>
          <cell r="Q1091">
            <v>1</v>
          </cell>
          <cell r="R1091">
            <v>47.5</v>
          </cell>
          <cell r="S1091">
            <v>202.61</v>
          </cell>
          <cell r="T1091">
            <v>469</v>
          </cell>
          <cell r="U1091">
            <v>20</v>
          </cell>
          <cell r="V1091">
            <v>27</v>
          </cell>
          <cell r="W1091" t="str">
            <v>TYP152L3H3PLPRO</v>
          </cell>
          <cell r="X1091" t="e">
            <v>#REF!</v>
          </cell>
          <cell r="Y1091">
            <v>422.1</v>
          </cell>
          <cell r="Z1091">
            <v>422.1</v>
          </cell>
          <cell r="AA1091">
            <v>0.1</v>
          </cell>
          <cell r="AB1091">
            <v>0.1</v>
          </cell>
          <cell r="AC1091" t="str">
            <v>NC</v>
          </cell>
          <cell r="AD1091" t="str">
            <v>NC</v>
          </cell>
          <cell r="AE1091" t="str">
            <v>NC</v>
          </cell>
          <cell r="AF1091" t="str">
            <v>PROTECTION</v>
          </cell>
          <cell r="AG1091"/>
          <cell r="AH1091" t="str">
            <v>Tansit 2T L3</v>
          </cell>
          <cell r="AI1091">
            <v>194.81</v>
          </cell>
          <cell r="AJ1091">
            <v>0.3</v>
          </cell>
          <cell r="AK1091">
            <v>328.29999999999995</v>
          </cell>
          <cell r="AL1091" t="str">
            <v/>
          </cell>
          <cell r="AM1091" t="str">
            <v/>
          </cell>
          <cell r="AN1091">
            <v>0.1</v>
          </cell>
          <cell r="AO1091">
            <v>422.1</v>
          </cell>
          <cell r="AS1091" t="str">
            <v>TYP152 L3H3 2014 PLANCHER 12mm</v>
          </cell>
        </row>
        <row r="1092">
          <cell r="N1092" t="str">
            <v>0963 940 509</v>
          </cell>
          <cell r="O1092">
            <v>0</v>
          </cell>
          <cell r="P1092">
            <v>152.46</v>
          </cell>
          <cell r="Q1092">
            <v>1</v>
          </cell>
          <cell r="R1092">
            <v>35.5</v>
          </cell>
          <cell r="S1092">
            <v>152.46</v>
          </cell>
          <cell r="T1092">
            <v>329</v>
          </cell>
          <cell r="U1092">
            <v>20</v>
          </cell>
          <cell r="V1092">
            <v>27</v>
          </cell>
          <cell r="W1092" t="str">
            <v>TYP153L3H3PLSTD</v>
          </cell>
          <cell r="X1092" t="e">
            <v>#REF!</v>
          </cell>
          <cell r="Y1092">
            <v>296.10000000000002</v>
          </cell>
          <cell r="Z1092">
            <v>296.10000000000002</v>
          </cell>
          <cell r="AA1092">
            <v>0.1</v>
          </cell>
          <cell r="AB1092">
            <v>0.1</v>
          </cell>
          <cell r="AC1092" t="str">
            <v>NC</v>
          </cell>
          <cell r="AD1092" t="str">
            <v>NC</v>
          </cell>
          <cell r="AE1092" t="str">
            <v>NC</v>
          </cell>
          <cell r="AF1092" t="str">
            <v>PROTECTION</v>
          </cell>
          <cell r="AG1092"/>
          <cell r="AH1092" t="str">
            <v>Tansit 2T L3</v>
          </cell>
          <cell r="AI1092">
            <v>132.06</v>
          </cell>
          <cell r="AJ1092">
            <v>0.3</v>
          </cell>
          <cell r="AK1092">
            <v>230.29999999999998</v>
          </cell>
          <cell r="AL1092" t="str">
            <v/>
          </cell>
          <cell r="AM1092" t="str">
            <v/>
          </cell>
          <cell r="AN1092">
            <v>0.1</v>
          </cell>
          <cell r="AO1092">
            <v>296.10000000000002</v>
          </cell>
          <cell r="AS1092" t="str">
            <v>TYP153 L3H3 2014 PLANCHER 9mm</v>
          </cell>
        </row>
        <row r="1093">
          <cell r="N1093" t="str">
            <v>0963 940 508</v>
          </cell>
          <cell r="O1093">
            <v>0</v>
          </cell>
          <cell r="P1093">
            <v>234.71</v>
          </cell>
          <cell r="Q1093">
            <v>1</v>
          </cell>
          <cell r="R1093">
            <v>49.5</v>
          </cell>
          <cell r="S1093">
            <v>234.71</v>
          </cell>
          <cell r="T1093">
            <v>469</v>
          </cell>
          <cell r="U1093">
            <v>20</v>
          </cell>
          <cell r="V1093">
            <v>27</v>
          </cell>
          <cell r="W1093" t="str">
            <v>TYP153L3H3PLPRO</v>
          </cell>
          <cell r="X1093" t="e">
            <v>#REF!</v>
          </cell>
          <cell r="Y1093">
            <v>422.1</v>
          </cell>
          <cell r="Z1093">
            <v>422.1</v>
          </cell>
          <cell r="AA1093">
            <v>0.1</v>
          </cell>
          <cell r="AB1093">
            <v>0.1</v>
          </cell>
          <cell r="AC1093" t="str">
            <v>NC</v>
          </cell>
          <cell r="AD1093" t="str">
            <v>NC</v>
          </cell>
          <cell r="AE1093" t="str">
            <v>NC</v>
          </cell>
          <cell r="AF1093" t="str">
            <v>PROTECTION</v>
          </cell>
          <cell r="AG1093"/>
          <cell r="AH1093" t="str">
            <v>Tansit 2T L3</v>
          </cell>
          <cell r="AI1093">
            <v>194.81</v>
          </cell>
          <cell r="AJ1093">
            <v>0.3</v>
          </cell>
          <cell r="AK1093">
            <v>328.29999999999995</v>
          </cell>
          <cell r="AL1093" t="str">
            <v/>
          </cell>
          <cell r="AM1093" t="str">
            <v/>
          </cell>
          <cell r="AN1093">
            <v>0.1</v>
          </cell>
          <cell r="AO1093">
            <v>422.1</v>
          </cell>
          <cell r="AS1093" t="str">
            <v>TYP153 L3H3 2014 PLANCHER 12mm</v>
          </cell>
        </row>
        <row r="1094">
          <cell r="N1094" t="str">
            <v>0963 940 517</v>
          </cell>
          <cell r="O1094">
            <v>0</v>
          </cell>
          <cell r="P1094">
            <v>188.66</v>
          </cell>
          <cell r="Q1094">
            <v>1</v>
          </cell>
          <cell r="R1094">
            <v>44.5</v>
          </cell>
          <cell r="S1094">
            <v>188.66</v>
          </cell>
          <cell r="T1094">
            <v>419</v>
          </cell>
          <cell r="U1094">
            <v>25</v>
          </cell>
          <cell r="V1094">
            <v>34</v>
          </cell>
          <cell r="W1094" t="str">
            <v>TYP154L4H3PLSTD</v>
          </cell>
          <cell r="X1094" t="e">
            <v>#REF!</v>
          </cell>
          <cell r="Y1094">
            <v>377.1</v>
          </cell>
          <cell r="Z1094">
            <v>377.1</v>
          </cell>
          <cell r="AA1094">
            <v>0.1</v>
          </cell>
          <cell r="AB1094">
            <v>0.1</v>
          </cell>
          <cell r="AC1094" t="str">
            <v>NC</v>
          </cell>
          <cell r="AD1094" t="str">
            <v>NC</v>
          </cell>
          <cell r="AE1094" t="str">
            <v>NC</v>
          </cell>
          <cell r="AF1094" t="str">
            <v>PROTECTION</v>
          </cell>
          <cell r="AG1094"/>
          <cell r="AH1094" t="str">
            <v>Tansit 2T L4</v>
          </cell>
          <cell r="AI1094">
            <v>167.67</v>
          </cell>
          <cell r="AJ1094">
            <v>0.3</v>
          </cell>
          <cell r="AK1094">
            <v>293.29999999999995</v>
          </cell>
          <cell r="AL1094" t="str">
            <v/>
          </cell>
          <cell r="AM1094" t="str">
            <v/>
          </cell>
          <cell r="AN1094">
            <v>0.1</v>
          </cell>
          <cell r="AO1094">
            <v>377.1</v>
          </cell>
          <cell r="AS1094" t="str">
            <v>TYP154 L4H3 2014 PLANCHER 9mm</v>
          </cell>
        </row>
        <row r="1095">
          <cell r="N1095" t="str">
            <v>0963 940 516</v>
          </cell>
          <cell r="O1095">
            <v>0</v>
          </cell>
          <cell r="P1095">
            <v>283.06</v>
          </cell>
          <cell r="Q1095">
            <v>1</v>
          </cell>
          <cell r="R1095">
            <v>57.5</v>
          </cell>
          <cell r="S1095">
            <v>283.06</v>
          </cell>
          <cell r="T1095">
            <v>599</v>
          </cell>
          <cell r="U1095">
            <v>25</v>
          </cell>
          <cell r="V1095">
            <v>34</v>
          </cell>
          <cell r="W1095" t="str">
            <v>TYP154L4H3PLPRO</v>
          </cell>
          <cell r="X1095" t="e">
            <v>#REF!</v>
          </cell>
          <cell r="Y1095">
            <v>539.1</v>
          </cell>
          <cell r="Z1095">
            <v>539.1</v>
          </cell>
          <cell r="AA1095">
            <v>0.1</v>
          </cell>
          <cell r="AB1095">
            <v>0.1</v>
          </cell>
          <cell r="AC1095" t="str">
            <v>NC</v>
          </cell>
          <cell r="AD1095" t="str">
            <v>NC</v>
          </cell>
          <cell r="AE1095" t="str">
            <v>NC</v>
          </cell>
          <cell r="AF1095" t="str">
            <v>PROTECTION</v>
          </cell>
          <cell r="AG1095"/>
          <cell r="AH1095" t="str">
            <v>Tansit 2T L4</v>
          </cell>
          <cell r="AI1095">
            <v>244.04</v>
          </cell>
          <cell r="AJ1095">
            <v>0.3</v>
          </cell>
          <cell r="AK1095">
            <v>419.29999999999995</v>
          </cell>
          <cell r="AL1095" t="str">
            <v/>
          </cell>
          <cell r="AM1095" t="str">
            <v/>
          </cell>
          <cell r="AN1095">
            <v>0.1</v>
          </cell>
          <cell r="AO1095">
            <v>539.1</v>
          </cell>
          <cell r="AS1095" t="str">
            <v>TYP154 L4H3 2014 PLANCHER 12mm</v>
          </cell>
        </row>
        <row r="1096">
          <cell r="N1096" t="str">
            <v>0963 940 525</v>
          </cell>
          <cell r="O1096">
            <v>0</v>
          </cell>
          <cell r="P1096">
            <v>137.38999999999999</v>
          </cell>
          <cell r="Q1096">
            <v>1</v>
          </cell>
          <cell r="R1096">
            <v>32.5</v>
          </cell>
          <cell r="S1096">
            <v>137.38999999999999</v>
          </cell>
          <cell r="T1096">
            <v>279</v>
          </cell>
          <cell r="U1096">
            <v>20</v>
          </cell>
          <cell r="V1096">
            <v>27</v>
          </cell>
          <cell r="W1096" t="str">
            <v>TYP156L2H1PLSTD</v>
          </cell>
          <cell r="X1096" t="e">
            <v>#REF!</v>
          </cell>
          <cell r="Y1096">
            <v>251.1</v>
          </cell>
          <cell r="Z1096">
            <v>251.1</v>
          </cell>
          <cell r="AA1096">
            <v>0.1</v>
          </cell>
          <cell r="AB1096">
            <v>0.1</v>
          </cell>
          <cell r="AC1096" t="str">
            <v>NC</v>
          </cell>
          <cell r="AD1096" t="str">
            <v>NC</v>
          </cell>
          <cell r="AE1096" t="str">
            <v>NC</v>
          </cell>
          <cell r="AF1096" t="str">
            <v>PROTECTION</v>
          </cell>
          <cell r="AG1096"/>
          <cell r="AH1096" t="str">
            <v>Iveco New Daily IVECO</v>
          </cell>
          <cell r="AI1096">
            <v>114.25</v>
          </cell>
          <cell r="AJ1096">
            <v>0.3</v>
          </cell>
          <cell r="AK1096">
            <v>195.29999999999998</v>
          </cell>
          <cell r="AL1096" t="str">
            <v/>
          </cell>
          <cell r="AM1096" t="str">
            <v/>
          </cell>
          <cell r="AN1096">
            <v>0.1</v>
          </cell>
          <cell r="AO1096">
            <v>251.1</v>
          </cell>
          <cell r="AS1096" t="str">
            <v>TYP156 L2H1 2014 PLANCHER 9mm</v>
          </cell>
        </row>
        <row r="1097">
          <cell r="N1097" t="str">
            <v>0963 940 524</v>
          </cell>
          <cell r="O1097">
            <v>0</v>
          </cell>
          <cell r="P1097">
            <v>177.01</v>
          </cell>
          <cell r="Q1097">
            <v>1</v>
          </cell>
          <cell r="R1097">
            <v>42.5</v>
          </cell>
          <cell r="S1097">
            <v>177.01</v>
          </cell>
          <cell r="T1097">
            <v>389</v>
          </cell>
          <cell r="U1097">
            <v>20</v>
          </cell>
          <cell r="V1097">
            <v>27</v>
          </cell>
          <cell r="W1097" t="str">
            <v>TYP156L2H1PLPRO</v>
          </cell>
          <cell r="X1097" t="e">
            <v>#REF!</v>
          </cell>
          <cell r="Y1097">
            <v>350.1</v>
          </cell>
          <cell r="Z1097">
            <v>350.1</v>
          </cell>
          <cell r="AA1097">
            <v>0.1</v>
          </cell>
          <cell r="AB1097">
            <v>0.1</v>
          </cell>
          <cell r="AC1097" t="str">
            <v>NC</v>
          </cell>
          <cell r="AD1097" t="str">
            <v>NC</v>
          </cell>
          <cell r="AE1097" t="str">
            <v>NC</v>
          </cell>
          <cell r="AF1097" t="str">
            <v>PROTECTION</v>
          </cell>
          <cell r="AG1097"/>
          <cell r="AH1097" t="str">
            <v>Iveco New Daily IVECO</v>
          </cell>
          <cell r="AI1097">
            <v>170.19</v>
          </cell>
          <cell r="AJ1097">
            <v>0.3</v>
          </cell>
          <cell r="AK1097">
            <v>272.29999999999995</v>
          </cell>
          <cell r="AL1097" t="str">
            <v/>
          </cell>
          <cell r="AM1097" t="str">
            <v/>
          </cell>
          <cell r="AN1097">
            <v>0.1</v>
          </cell>
          <cell r="AO1097">
            <v>350.1</v>
          </cell>
          <cell r="AS1097" t="str">
            <v>TYP156 L2H1 2014 PLANCHER 12mm</v>
          </cell>
        </row>
        <row r="1098">
          <cell r="N1098" t="str">
            <v>0963 940 533</v>
          </cell>
          <cell r="O1098">
            <v>0</v>
          </cell>
          <cell r="P1098">
            <v>137.38999999999999</v>
          </cell>
          <cell r="Q1098">
            <v>1</v>
          </cell>
          <cell r="R1098">
            <v>32.5</v>
          </cell>
          <cell r="S1098">
            <v>137.38999999999999</v>
          </cell>
          <cell r="T1098">
            <v>279</v>
          </cell>
          <cell r="U1098">
            <v>20</v>
          </cell>
          <cell r="V1098">
            <v>27</v>
          </cell>
          <cell r="W1098" t="str">
            <v>TYP156L2H2PLSTD</v>
          </cell>
          <cell r="X1098" t="e">
            <v>#REF!</v>
          </cell>
          <cell r="Y1098">
            <v>251.1</v>
          </cell>
          <cell r="Z1098">
            <v>251.1</v>
          </cell>
          <cell r="AA1098">
            <v>0.1</v>
          </cell>
          <cell r="AB1098">
            <v>0.1</v>
          </cell>
          <cell r="AC1098" t="str">
            <v>NC</v>
          </cell>
          <cell r="AD1098" t="str">
            <v>NC</v>
          </cell>
          <cell r="AE1098" t="str">
            <v>NC</v>
          </cell>
          <cell r="AF1098" t="str">
            <v>PROTECTION</v>
          </cell>
          <cell r="AG1098"/>
          <cell r="AH1098" t="str">
            <v>Iveco New Daily IVECO</v>
          </cell>
          <cell r="AI1098">
            <v>114.25</v>
          </cell>
          <cell r="AJ1098">
            <v>0.3</v>
          </cell>
          <cell r="AK1098">
            <v>195.29999999999998</v>
          </cell>
          <cell r="AL1098" t="str">
            <v/>
          </cell>
          <cell r="AM1098" t="str">
            <v/>
          </cell>
          <cell r="AN1098">
            <v>0.1</v>
          </cell>
          <cell r="AO1098">
            <v>251.1</v>
          </cell>
          <cell r="AS1098" t="str">
            <v>TYP156 L2H2 2014 PLANCHER 9mm</v>
          </cell>
        </row>
        <row r="1099">
          <cell r="N1099" t="str">
            <v>0963 940 532</v>
          </cell>
          <cell r="O1099">
            <v>0</v>
          </cell>
          <cell r="P1099">
            <v>177.01</v>
          </cell>
          <cell r="Q1099">
            <v>1</v>
          </cell>
          <cell r="R1099">
            <v>42.5</v>
          </cell>
          <cell r="S1099">
            <v>177.01</v>
          </cell>
          <cell r="T1099">
            <v>389</v>
          </cell>
          <cell r="U1099">
            <v>20</v>
          </cell>
          <cell r="V1099">
            <v>27</v>
          </cell>
          <cell r="W1099" t="str">
            <v>TYP156L2H2PLPRO</v>
          </cell>
          <cell r="X1099" t="e">
            <v>#REF!</v>
          </cell>
          <cell r="Y1099">
            <v>350.1</v>
          </cell>
          <cell r="Z1099">
            <v>350.1</v>
          </cell>
          <cell r="AA1099">
            <v>0.1</v>
          </cell>
          <cell r="AB1099">
            <v>0.1</v>
          </cell>
          <cell r="AC1099" t="str">
            <v>NC</v>
          </cell>
          <cell r="AD1099" t="str">
            <v>NC</v>
          </cell>
          <cell r="AE1099" t="str">
            <v>NC</v>
          </cell>
          <cell r="AF1099" t="str">
            <v>PROTECTION</v>
          </cell>
          <cell r="AG1099"/>
          <cell r="AH1099" t="str">
            <v>Iveco New Daily IVECO</v>
          </cell>
          <cell r="AI1099">
            <v>170.19</v>
          </cell>
          <cell r="AJ1099">
            <v>0.3</v>
          </cell>
          <cell r="AK1099">
            <v>272.29999999999995</v>
          </cell>
          <cell r="AL1099" t="str">
            <v/>
          </cell>
          <cell r="AM1099" t="str">
            <v/>
          </cell>
          <cell r="AN1099">
            <v>0.1</v>
          </cell>
          <cell r="AO1099">
            <v>350.1</v>
          </cell>
          <cell r="AS1099" t="str">
            <v>TYP156 L2H2 2014 PLANCHER 12mm</v>
          </cell>
        </row>
        <row r="1100">
          <cell r="N1100" t="str">
            <v>0963 940 541</v>
          </cell>
          <cell r="O1100">
            <v>0</v>
          </cell>
          <cell r="P1100">
            <v>137.35</v>
          </cell>
          <cell r="Q1100">
            <v>1</v>
          </cell>
          <cell r="R1100">
            <v>39.5</v>
          </cell>
          <cell r="S1100">
            <v>137.35</v>
          </cell>
          <cell r="T1100">
            <v>329</v>
          </cell>
          <cell r="U1100">
            <v>20</v>
          </cell>
          <cell r="V1100">
            <v>27</v>
          </cell>
          <cell r="W1100" t="str">
            <v>TYP157L3H2PLSTD</v>
          </cell>
          <cell r="X1100" t="e">
            <v>#REF!</v>
          </cell>
          <cell r="Y1100">
            <v>296.10000000000002</v>
          </cell>
          <cell r="Z1100">
            <v>296.10000000000002</v>
          </cell>
          <cell r="AA1100">
            <v>0.1</v>
          </cell>
          <cell r="AB1100">
            <v>0.1</v>
          </cell>
          <cell r="AC1100" t="str">
            <v>NC</v>
          </cell>
          <cell r="AD1100" t="str">
            <v>NC</v>
          </cell>
          <cell r="AE1100" t="str">
            <v>NC</v>
          </cell>
          <cell r="AF1100" t="str">
            <v>PROTECTION</v>
          </cell>
          <cell r="AG1100"/>
          <cell r="AH1100" t="str">
            <v>Iveco New Daily IVECO</v>
          </cell>
          <cell r="AI1100">
            <v>132.06</v>
          </cell>
          <cell r="AJ1100">
            <v>0.3</v>
          </cell>
          <cell r="AK1100">
            <v>230.29999999999998</v>
          </cell>
          <cell r="AL1100" t="str">
            <v/>
          </cell>
          <cell r="AM1100" t="str">
            <v/>
          </cell>
          <cell r="AN1100">
            <v>0.1</v>
          </cell>
          <cell r="AO1100">
            <v>296.10000000000002</v>
          </cell>
          <cell r="AS1100" t="str">
            <v>TYP157 L3H2 2014 PLANCHER 9mm</v>
          </cell>
        </row>
        <row r="1101">
          <cell r="N1101" t="str">
            <v>0963 940 540</v>
          </cell>
          <cell r="O1101">
            <v>0</v>
          </cell>
          <cell r="P1101">
            <v>202.61</v>
          </cell>
          <cell r="Q1101">
            <v>1</v>
          </cell>
          <cell r="R1101">
            <v>50.5</v>
          </cell>
          <cell r="S1101">
            <v>202.61</v>
          </cell>
          <cell r="T1101">
            <v>469</v>
          </cell>
          <cell r="U1101">
            <v>20</v>
          </cell>
          <cell r="V1101">
            <v>27</v>
          </cell>
          <cell r="W1101" t="str">
            <v>TYP157L3H2PLPRO</v>
          </cell>
          <cell r="X1101" t="e">
            <v>#REF!</v>
          </cell>
          <cell r="Y1101">
            <v>422.1</v>
          </cell>
          <cell r="Z1101">
            <v>422.1</v>
          </cell>
          <cell r="AA1101">
            <v>0.1</v>
          </cell>
          <cell r="AB1101">
            <v>0.1</v>
          </cell>
          <cell r="AC1101" t="str">
            <v>NC</v>
          </cell>
          <cell r="AD1101" t="str">
            <v>NC</v>
          </cell>
          <cell r="AE1101" t="str">
            <v>NC</v>
          </cell>
          <cell r="AF1101" t="str">
            <v>PROTECTION</v>
          </cell>
          <cell r="AG1101"/>
          <cell r="AH1101" t="str">
            <v>Iveco New Daily IVECO</v>
          </cell>
          <cell r="AI1101">
            <v>194.81</v>
          </cell>
          <cell r="AJ1101">
            <v>0.3</v>
          </cell>
          <cell r="AK1101">
            <v>328.29999999999995</v>
          </cell>
          <cell r="AL1101" t="str">
            <v/>
          </cell>
          <cell r="AM1101" t="str">
            <v/>
          </cell>
          <cell r="AN1101">
            <v>0.1</v>
          </cell>
          <cell r="AO1101">
            <v>422.1</v>
          </cell>
          <cell r="AS1101" t="str">
            <v>TYP157 L3H2 2014 PLANCHER 12mm</v>
          </cell>
        </row>
        <row r="1102">
          <cell r="N1102" t="str">
            <v>0963 940 549</v>
          </cell>
          <cell r="O1102">
            <v>0</v>
          </cell>
          <cell r="P1102">
            <v>137.35</v>
          </cell>
          <cell r="Q1102">
            <v>1</v>
          </cell>
          <cell r="R1102">
            <v>39.5</v>
          </cell>
          <cell r="S1102">
            <v>137.35</v>
          </cell>
          <cell r="T1102">
            <v>329</v>
          </cell>
          <cell r="U1102">
            <v>20</v>
          </cell>
          <cell r="V1102">
            <v>27</v>
          </cell>
          <cell r="W1102" t="str">
            <v>TYP157L3H3PLSTD</v>
          </cell>
          <cell r="X1102" t="e">
            <v>#REF!</v>
          </cell>
          <cell r="Y1102">
            <v>296.10000000000002</v>
          </cell>
          <cell r="Z1102">
            <v>296.10000000000002</v>
          </cell>
          <cell r="AA1102">
            <v>0.1</v>
          </cell>
          <cell r="AB1102">
            <v>0.1</v>
          </cell>
          <cell r="AC1102" t="str">
            <v>NC</v>
          </cell>
          <cell r="AD1102" t="str">
            <v>NC</v>
          </cell>
          <cell r="AE1102" t="str">
            <v>NC</v>
          </cell>
          <cell r="AF1102" t="str">
            <v>PROTECTION</v>
          </cell>
          <cell r="AG1102"/>
          <cell r="AH1102" t="str">
            <v>Iveco New Daily IVECO</v>
          </cell>
          <cell r="AI1102">
            <v>132.06</v>
          </cell>
          <cell r="AJ1102">
            <v>0.3</v>
          </cell>
          <cell r="AK1102">
            <v>230.29999999999998</v>
          </cell>
          <cell r="AL1102" t="str">
            <v/>
          </cell>
          <cell r="AM1102" t="str">
            <v/>
          </cell>
          <cell r="AN1102">
            <v>0.1</v>
          </cell>
          <cell r="AO1102">
            <v>296.10000000000002</v>
          </cell>
          <cell r="AS1102" t="str">
            <v>TYP157 L3H3 2014 PLANCHER 9mm</v>
          </cell>
        </row>
        <row r="1103">
          <cell r="N1103" t="str">
            <v>0963 940 548</v>
          </cell>
          <cell r="O1103">
            <v>0</v>
          </cell>
          <cell r="P1103">
            <v>228.29</v>
          </cell>
          <cell r="Q1103">
            <v>1</v>
          </cell>
          <cell r="R1103">
            <v>50.5</v>
          </cell>
          <cell r="S1103">
            <v>228.29</v>
          </cell>
          <cell r="T1103">
            <v>469</v>
          </cell>
          <cell r="U1103">
            <v>20</v>
          </cell>
          <cell r="V1103">
            <v>27</v>
          </cell>
          <cell r="W1103" t="str">
            <v>TYP157L3H3PLPRO</v>
          </cell>
          <cell r="X1103" t="e">
            <v>#REF!</v>
          </cell>
          <cell r="Y1103">
            <v>422.1</v>
          </cell>
          <cell r="Z1103">
            <v>422.1</v>
          </cell>
          <cell r="AA1103">
            <v>0.1</v>
          </cell>
          <cell r="AB1103">
            <v>0.1</v>
          </cell>
          <cell r="AC1103" t="str">
            <v>NC</v>
          </cell>
          <cell r="AD1103" t="str">
            <v>NC</v>
          </cell>
          <cell r="AE1103" t="str">
            <v>NC</v>
          </cell>
          <cell r="AF1103" t="str">
            <v>PROTECTION</v>
          </cell>
          <cell r="AG1103"/>
          <cell r="AH1103" t="str">
            <v>Iveco New Daily IVECO</v>
          </cell>
          <cell r="AI1103">
            <v>194.81</v>
          </cell>
          <cell r="AJ1103">
            <v>0.3</v>
          </cell>
          <cell r="AK1103">
            <v>328.29999999999995</v>
          </cell>
          <cell r="AL1103" t="str">
            <v/>
          </cell>
          <cell r="AM1103" t="str">
            <v/>
          </cell>
          <cell r="AN1103">
            <v>0.1</v>
          </cell>
          <cell r="AO1103">
            <v>422.1</v>
          </cell>
          <cell r="AS1103" t="str">
            <v>TYP157 L3H3 2014 PLANCHER 12mm</v>
          </cell>
        </row>
        <row r="1104">
          <cell r="N1104" t="str">
            <v>0963 940 557</v>
          </cell>
          <cell r="O1104">
            <v>0</v>
          </cell>
          <cell r="P1104">
            <v>192.98</v>
          </cell>
          <cell r="Q1104">
            <v>1</v>
          </cell>
          <cell r="R1104">
            <v>50.5</v>
          </cell>
          <cell r="S1104">
            <v>192.98</v>
          </cell>
          <cell r="T1104">
            <v>369</v>
          </cell>
          <cell r="U1104">
            <v>25</v>
          </cell>
          <cell r="V1104">
            <v>34</v>
          </cell>
          <cell r="W1104" t="str">
            <v>TYP158L4H2PLSTD</v>
          </cell>
          <cell r="X1104" t="e">
            <v>#REF!</v>
          </cell>
          <cell r="Y1104">
            <v>332.1</v>
          </cell>
          <cell r="Z1104">
            <v>332.1</v>
          </cell>
          <cell r="AA1104">
            <v>0.1</v>
          </cell>
          <cell r="AB1104">
            <v>0.1</v>
          </cell>
          <cell r="AC1104" t="str">
            <v>NC</v>
          </cell>
          <cell r="AD1104" t="str">
            <v>NC</v>
          </cell>
          <cell r="AE1104" t="str">
            <v>NC</v>
          </cell>
          <cell r="AF1104" t="str">
            <v>PROTECTION</v>
          </cell>
          <cell r="AG1104"/>
          <cell r="AH1104" t="str">
            <v>Iveco New Daily IVECO</v>
          </cell>
          <cell r="AI1104">
            <v>149.87</v>
          </cell>
          <cell r="AJ1104">
            <v>0.3</v>
          </cell>
          <cell r="AK1104">
            <v>258.3</v>
          </cell>
          <cell r="AL1104" t="str">
            <v/>
          </cell>
          <cell r="AM1104" t="str">
            <v/>
          </cell>
          <cell r="AN1104">
            <v>0.1</v>
          </cell>
          <cell r="AO1104">
            <v>332.1</v>
          </cell>
          <cell r="AS1104" t="str">
            <v>TYP158 L4H2 2014 PLANCHER 9mm</v>
          </cell>
        </row>
        <row r="1105">
          <cell r="N1105" t="str">
            <v>0963 940 556</v>
          </cell>
          <cell r="O1105">
            <v>0</v>
          </cell>
          <cell r="P1105">
            <v>228.21</v>
          </cell>
          <cell r="Q1105">
            <v>1</v>
          </cell>
          <cell r="R1105">
            <v>65.5</v>
          </cell>
          <cell r="S1105">
            <v>228.21</v>
          </cell>
          <cell r="T1105">
            <v>539</v>
          </cell>
          <cell r="U1105">
            <v>25</v>
          </cell>
          <cell r="V1105">
            <v>34</v>
          </cell>
          <cell r="W1105" t="str">
            <v>TYP158L4H2PLPRO</v>
          </cell>
          <cell r="X1105" t="e">
            <v>#REF!</v>
          </cell>
          <cell r="Y1105">
            <v>485.1</v>
          </cell>
          <cell r="Z1105">
            <v>485.1</v>
          </cell>
          <cell r="AA1105">
            <v>0.1</v>
          </cell>
          <cell r="AB1105">
            <v>0.1</v>
          </cell>
          <cell r="AC1105" t="str">
            <v>NC</v>
          </cell>
          <cell r="AD1105" t="str">
            <v>NC</v>
          </cell>
          <cell r="AE1105" t="str">
            <v>NC</v>
          </cell>
          <cell r="AF1105" t="str">
            <v>PROTECTION</v>
          </cell>
          <cell r="AG1105"/>
          <cell r="AH1105" t="str">
            <v>Iveco New Daily IVECO</v>
          </cell>
          <cell r="AI1105">
            <v>219.42</v>
          </cell>
          <cell r="AJ1105">
            <v>0.3</v>
          </cell>
          <cell r="AK1105">
            <v>377.29999999999995</v>
          </cell>
          <cell r="AL1105" t="str">
            <v/>
          </cell>
          <cell r="AM1105" t="str">
            <v/>
          </cell>
          <cell r="AN1105">
            <v>0.1</v>
          </cell>
          <cell r="AO1105">
            <v>485.1</v>
          </cell>
          <cell r="AS1105" t="str">
            <v>TYP158 L4H2 2014 PLANCHER 12mm</v>
          </cell>
        </row>
        <row r="1106">
          <cell r="N1106" t="str">
            <v>0963 940 565</v>
          </cell>
          <cell r="O1106">
            <v>0</v>
          </cell>
          <cell r="P1106">
            <v>192.98</v>
          </cell>
          <cell r="Q1106">
            <v>1</v>
          </cell>
          <cell r="R1106">
            <v>50.5</v>
          </cell>
          <cell r="S1106">
            <v>192.98</v>
          </cell>
          <cell r="T1106">
            <v>369</v>
          </cell>
          <cell r="U1106">
            <v>25</v>
          </cell>
          <cell r="V1106">
            <v>34</v>
          </cell>
          <cell r="W1106" t="str">
            <v>TYP158L4H3PLSTD</v>
          </cell>
          <cell r="X1106" t="e">
            <v>#REF!</v>
          </cell>
          <cell r="Y1106">
            <v>332.1</v>
          </cell>
          <cell r="Z1106">
            <v>332.1</v>
          </cell>
          <cell r="AA1106">
            <v>0.1</v>
          </cell>
          <cell r="AB1106">
            <v>0.1</v>
          </cell>
          <cell r="AC1106" t="str">
            <v>NC</v>
          </cell>
          <cell r="AD1106" t="str">
            <v>NC</v>
          </cell>
          <cell r="AE1106" t="str">
            <v>NC</v>
          </cell>
          <cell r="AF1106" t="str">
            <v>PROTECTION</v>
          </cell>
          <cell r="AG1106"/>
          <cell r="AH1106" t="str">
            <v>Iveco New Daily IVECO</v>
          </cell>
          <cell r="AI1106">
            <v>149.87</v>
          </cell>
          <cell r="AJ1106">
            <v>0.3</v>
          </cell>
          <cell r="AK1106">
            <v>258.3</v>
          </cell>
          <cell r="AL1106" t="str">
            <v/>
          </cell>
          <cell r="AM1106" t="str">
            <v/>
          </cell>
          <cell r="AN1106">
            <v>0.1</v>
          </cell>
          <cell r="AO1106">
            <v>332.1</v>
          </cell>
          <cell r="AS1106" t="str">
            <v>TYP158 L4H3 2014 PLANCHER 9mm</v>
          </cell>
        </row>
        <row r="1107">
          <cell r="N1107" t="str">
            <v>0963 940 564</v>
          </cell>
          <cell r="O1107">
            <v>0</v>
          </cell>
          <cell r="P1107">
            <v>228.21</v>
          </cell>
          <cell r="Q1107">
            <v>1</v>
          </cell>
          <cell r="R1107">
            <v>65.5</v>
          </cell>
          <cell r="S1107">
            <v>228.21</v>
          </cell>
          <cell r="T1107">
            <v>539</v>
          </cell>
          <cell r="U1107">
            <v>25</v>
          </cell>
          <cell r="V1107">
            <v>34</v>
          </cell>
          <cell r="W1107" t="str">
            <v>TYP158L4H3PLPRO</v>
          </cell>
          <cell r="X1107" t="e">
            <v>#REF!</v>
          </cell>
          <cell r="Y1107">
            <v>485.1</v>
          </cell>
          <cell r="Z1107">
            <v>485.1</v>
          </cell>
          <cell r="AA1107">
            <v>0.1</v>
          </cell>
          <cell r="AB1107">
            <v>0.1</v>
          </cell>
          <cell r="AC1107" t="str">
            <v>NC</v>
          </cell>
          <cell r="AD1107" t="str">
            <v>NC</v>
          </cell>
          <cell r="AE1107" t="str">
            <v>NC</v>
          </cell>
          <cell r="AF1107" t="str">
            <v>PROTECTION</v>
          </cell>
          <cell r="AG1107"/>
          <cell r="AH1107" t="str">
            <v>Iveco New Daily IVECO</v>
          </cell>
          <cell r="AI1107">
            <v>219.42</v>
          </cell>
          <cell r="AJ1107">
            <v>0.3</v>
          </cell>
          <cell r="AK1107">
            <v>377.29999999999995</v>
          </cell>
          <cell r="AL1107" t="str">
            <v/>
          </cell>
          <cell r="AM1107" t="str">
            <v/>
          </cell>
          <cell r="AN1107">
            <v>0.1</v>
          </cell>
          <cell r="AO1107">
            <v>485.1</v>
          </cell>
          <cell r="AS1107" t="str">
            <v>TYP158 L4H3 2014 PLANCHER 12mm</v>
          </cell>
        </row>
        <row r="1108">
          <cell r="N1108" t="str">
            <v>0963 940 018</v>
          </cell>
          <cell r="O1108">
            <v>0</v>
          </cell>
          <cell r="P1108">
            <v>63.28</v>
          </cell>
          <cell r="Q1108">
            <v>1</v>
          </cell>
          <cell r="R1108">
            <v>11.5</v>
          </cell>
          <cell r="S1108">
            <v>63.28</v>
          </cell>
          <cell r="T1108">
            <v>159</v>
          </cell>
          <cell r="U1108">
            <v>15</v>
          </cell>
          <cell r="V1108">
            <v>20</v>
          </cell>
          <cell r="W1108" t="str">
            <v>TYP95L1H1PLSTD</v>
          </cell>
          <cell r="X1108" t="e">
            <v>#REF!</v>
          </cell>
          <cell r="Y1108">
            <v>143.1</v>
          </cell>
          <cell r="Z1108">
            <v>143.1</v>
          </cell>
          <cell r="AA1108">
            <v>0.1</v>
          </cell>
          <cell r="AB1108">
            <v>0.1</v>
          </cell>
          <cell r="AC1108" t="str">
            <v>NC</v>
          </cell>
          <cell r="AD1108" t="str">
            <v>NC</v>
          </cell>
          <cell r="AE1108" t="str">
            <v>NC</v>
          </cell>
          <cell r="AF1108" t="str">
            <v>PROTECTION</v>
          </cell>
          <cell r="AG1108"/>
          <cell r="AH1108" t="str">
            <v>CITAN Court</v>
          </cell>
          <cell r="AI1108">
            <v>60.81</v>
          </cell>
          <cell r="AJ1108">
            <v>0.3</v>
          </cell>
          <cell r="AK1108">
            <v>111.3</v>
          </cell>
          <cell r="AL1108" t="str">
            <v/>
          </cell>
          <cell r="AM1108" t="str">
            <v/>
          </cell>
          <cell r="AN1108">
            <v>0.1</v>
          </cell>
          <cell r="AO1108">
            <v>143.1</v>
          </cell>
          <cell r="AS1108" t="str">
            <v>TYP95 L1H1 2012 PLANCHER 9mm</v>
          </cell>
        </row>
        <row r="1109">
          <cell r="N1109" t="str">
            <v>0963 940 017</v>
          </cell>
          <cell r="O1109">
            <v>0</v>
          </cell>
          <cell r="P1109">
            <v>100.25</v>
          </cell>
          <cell r="Q1109">
            <v>1</v>
          </cell>
          <cell r="R1109">
            <v>13.5</v>
          </cell>
          <cell r="S1109">
            <v>100.25</v>
          </cell>
          <cell r="T1109">
            <v>259</v>
          </cell>
          <cell r="U1109">
            <v>15</v>
          </cell>
          <cell r="V1109">
            <v>20</v>
          </cell>
          <cell r="W1109" t="str">
            <v>TYP95L1H1PLPRO</v>
          </cell>
          <cell r="X1109" t="e">
            <v>#REF!</v>
          </cell>
          <cell r="Y1109">
            <v>233.1</v>
          </cell>
          <cell r="Z1109">
            <v>233.1</v>
          </cell>
          <cell r="AA1109">
            <v>0.1</v>
          </cell>
          <cell r="AB1109">
            <v>0.1</v>
          </cell>
          <cell r="AC1109" t="str">
            <v>NC</v>
          </cell>
          <cell r="AD1109" t="str">
            <v>NC</v>
          </cell>
          <cell r="AE1109" t="str">
            <v>NC</v>
          </cell>
          <cell r="AF1109" t="str">
            <v>PROTECTION</v>
          </cell>
          <cell r="AG1109"/>
          <cell r="AH1109" t="str">
            <v>CITAN Court</v>
          </cell>
          <cell r="AI1109">
            <v>96.35</v>
          </cell>
          <cell r="AJ1109">
            <v>0.3</v>
          </cell>
          <cell r="AK1109">
            <v>181.29999999999998</v>
          </cell>
          <cell r="AL1109" t="str">
            <v/>
          </cell>
          <cell r="AM1109" t="str">
            <v/>
          </cell>
          <cell r="AN1109">
            <v>0.1</v>
          </cell>
          <cell r="AO1109">
            <v>233.1</v>
          </cell>
          <cell r="AS1109" t="str">
            <v>TYP95 L1H1 2012 PLANCHER 12mm</v>
          </cell>
        </row>
        <row r="1110">
          <cell r="N1110" t="str">
            <v>0963 940 026</v>
          </cell>
          <cell r="O1110">
            <v>0</v>
          </cell>
          <cell r="P1110">
            <v>81.78</v>
          </cell>
          <cell r="Q1110">
            <v>1</v>
          </cell>
          <cell r="R1110">
            <v>14.5</v>
          </cell>
          <cell r="S1110">
            <v>81.78</v>
          </cell>
          <cell r="T1110">
            <v>199</v>
          </cell>
          <cell r="U1110">
            <v>20</v>
          </cell>
          <cell r="V1110">
            <v>27</v>
          </cell>
          <cell r="W1110" t="str">
            <v>TYP96L2H1PLSTD</v>
          </cell>
          <cell r="X1110" t="e">
            <v>#REF!</v>
          </cell>
          <cell r="Y1110">
            <v>179.1</v>
          </cell>
          <cell r="Z1110">
            <v>179.1</v>
          </cell>
          <cell r="AA1110">
            <v>0.1</v>
          </cell>
          <cell r="AB1110">
            <v>0.1</v>
          </cell>
          <cell r="AC1110" t="str">
            <v>NC</v>
          </cell>
          <cell r="AD1110" t="str">
            <v>NC</v>
          </cell>
          <cell r="AE1110" t="str">
            <v>NC</v>
          </cell>
          <cell r="AF1110" t="str">
            <v>PROTECTION</v>
          </cell>
          <cell r="AG1110"/>
          <cell r="AH1110" t="str">
            <v>CITAN Long</v>
          </cell>
          <cell r="AI1110">
            <v>78.62</v>
          </cell>
          <cell r="AJ1110">
            <v>0.3</v>
          </cell>
          <cell r="AK1110">
            <v>139.29999999999998</v>
          </cell>
          <cell r="AL1110" t="str">
            <v/>
          </cell>
          <cell r="AM1110" t="str">
            <v/>
          </cell>
          <cell r="AN1110">
            <v>0.1</v>
          </cell>
          <cell r="AO1110">
            <v>179.1</v>
          </cell>
          <cell r="AS1110" t="str">
            <v>TYP96 L2H1 2012 PLANCHER 9mm</v>
          </cell>
        </row>
        <row r="1111">
          <cell r="N1111" t="str">
            <v>0963 940 025</v>
          </cell>
          <cell r="O1111">
            <v>0</v>
          </cell>
          <cell r="P1111">
            <v>125.81</v>
          </cell>
          <cell r="Q1111">
            <v>1</v>
          </cell>
          <cell r="R1111">
            <v>18.5</v>
          </cell>
          <cell r="S1111">
            <v>125.81</v>
          </cell>
          <cell r="T1111">
            <v>299</v>
          </cell>
          <cell r="U1111">
            <v>20</v>
          </cell>
          <cell r="V1111">
            <v>27</v>
          </cell>
          <cell r="W1111" t="str">
            <v>TYP96L2H1PLPRO</v>
          </cell>
          <cell r="X1111" t="e">
            <v>#REF!</v>
          </cell>
          <cell r="Y1111">
            <v>269.10000000000002</v>
          </cell>
          <cell r="Z1111">
            <v>269.10000000000002</v>
          </cell>
          <cell r="AA1111">
            <v>0.1</v>
          </cell>
          <cell r="AB1111">
            <v>0.1</v>
          </cell>
          <cell r="AC1111" t="str">
            <v>NC</v>
          </cell>
          <cell r="AD1111" t="str">
            <v>NC</v>
          </cell>
          <cell r="AE1111" t="str">
            <v>NC</v>
          </cell>
          <cell r="AF1111" t="str">
            <v>PROTECTION</v>
          </cell>
          <cell r="AG1111"/>
          <cell r="AH1111" t="str">
            <v>CITAN Long</v>
          </cell>
          <cell r="AI1111">
            <v>120.96</v>
          </cell>
          <cell r="AJ1111">
            <v>0.3</v>
          </cell>
          <cell r="AK1111">
            <v>209.29999999999998</v>
          </cell>
          <cell r="AL1111" t="str">
            <v/>
          </cell>
          <cell r="AM1111" t="str">
            <v/>
          </cell>
          <cell r="AN1111">
            <v>0.1</v>
          </cell>
          <cell r="AO1111">
            <v>269.10000000000002</v>
          </cell>
          <cell r="AS1111" t="str">
            <v>TYP96 L2H1 2012 PLANCHER 12mm</v>
          </cell>
        </row>
        <row r="1112">
          <cell r="N1112" t="str">
            <v>0963 940 034</v>
          </cell>
          <cell r="O1112">
            <v>0</v>
          </cell>
          <cell r="P1112">
            <v>89.93</v>
          </cell>
          <cell r="Q1112">
            <v>1</v>
          </cell>
          <cell r="R1112">
            <v>18.5</v>
          </cell>
          <cell r="S1112">
            <v>89.93</v>
          </cell>
          <cell r="T1112">
            <v>219</v>
          </cell>
          <cell r="U1112">
            <v>20</v>
          </cell>
          <cell r="V1112">
            <v>27</v>
          </cell>
          <cell r="W1112" t="str">
            <v>TYP97L3H1PLSTD</v>
          </cell>
          <cell r="X1112" t="e">
            <v>#REF!</v>
          </cell>
          <cell r="Y1112">
            <v>197.1</v>
          </cell>
          <cell r="Z1112">
            <v>197.1</v>
          </cell>
          <cell r="AA1112">
            <v>0.1</v>
          </cell>
          <cell r="AB1112">
            <v>0.1</v>
          </cell>
          <cell r="AC1112" t="str">
            <v>NC</v>
          </cell>
          <cell r="AD1112" t="str">
            <v>NC</v>
          </cell>
          <cell r="AE1112" t="str">
            <v>NC</v>
          </cell>
          <cell r="AF1112" t="str">
            <v>PROTECTION</v>
          </cell>
          <cell r="AG1112"/>
          <cell r="AH1112" t="str">
            <v>CITAN Extra Long</v>
          </cell>
          <cell r="AI1112">
            <v>86.44</v>
          </cell>
          <cell r="AJ1112">
            <v>0.3</v>
          </cell>
          <cell r="AK1112">
            <v>153.29999999999998</v>
          </cell>
          <cell r="AL1112" t="str">
            <v/>
          </cell>
          <cell r="AM1112" t="str">
            <v/>
          </cell>
          <cell r="AN1112">
            <v>0.1</v>
          </cell>
          <cell r="AO1112">
            <v>197.1</v>
          </cell>
          <cell r="AS1112" t="str">
            <v>TYP97 L3H1 2012 PLANCHER 9mm</v>
          </cell>
        </row>
        <row r="1113">
          <cell r="N1113" t="str">
            <v>0963 940 033</v>
          </cell>
          <cell r="O1113">
            <v>0</v>
          </cell>
          <cell r="P1113">
            <v>141.06</v>
          </cell>
          <cell r="Q1113">
            <v>1</v>
          </cell>
          <cell r="R1113">
            <v>23.5</v>
          </cell>
          <cell r="S1113">
            <v>141.06</v>
          </cell>
          <cell r="T1113">
            <v>319</v>
          </cell>
          <cell r="U1113">
            <v>20</v>
          </cell>
          <cell r="V1113">
            <v>27</v>
          </cell>
          <cell r="W1113" t="str">
            <v>TYP97L3H1PLPRO</v>
          </cell>
          <cell r="X1113" t="e">
            <v>#REF!</v>
          </cell>
          <cell r="Y1113">
            <v>287.10000000000002</v>
          </cell>
          <cell r="Z1113">
            <v>287.10000000000002</v>
          </cell>
          <cell r="AA1113">
            <v>0.1</v>
          </cell>
          <cell r="AB1113">
            <v>0.1</v>
          </cell>
          <cell r="AC1113" t="str">
            <v>NC</v>
          </cell>
          <cell r="AD1113" t="str">
            <v>NC</v>
          </cell>
          <cell r="AE1113" t="str">
            <v>NC</v>
          </cell>
          <cell r="AF1113" t="str">
            <v>PROTECTION</v>
          </cell>
          <cell r="AG1113"/>
          <cell r="AH1113" t="str">
            <v>CITAN Extra Long</v>
          </cell>
          <cell r="AI1113">
            <v>135.58000000000001</v>
          </cell>
          <cell r="AJ1113">
            <v>0.3</v>
          </cell>
          <cell r="AK1113">
            <v>223.29999999999998</v>
          </cell>
          <cell r="AL1113" t="str">
            <v/>
          </cell>
          <cell r="AM1113" t="str">
            <v/>
          </cell>
          <cell r="AN1113">
            <v>0.1</v>
          </cell>
          <cell r="AO1113">
            <v>287.10000000000002</v>
          </cell>
          <cell r="AS1113" t="str">
            <v>TYP97 L3H1 2012 PLANCHER 12mm</v>
          </cell>
        </row>
        <row r="1114">
          <cell r="N1114" t="str">
            <v>0963 940 581</v>
          </cell>
          <cell r="O1114">
            <v>0</v>
          </cell>
          <cell r="P1114">
            <v>100.31</v>
          </cell>
          <cell r="Q1114">
            <v>1</v>
          </cell>
          <cell r="R1114">
            <v>23.5</v>
          </cell>
          <cell r="S1114">
            <v>100.31</v>
          </cell>
          <cell r="T1114">
            <v>229</v>
          </cell>
          <cell r="U1114">
            <v>15</v>
          </cell>
          <cell r="V1114">
            <v>20</v>
          </cell>
          <cell r="W1114" t="str">
            <v>TYP161L1H1PLSTD</v>
          </cell>
          <cell r="X1114" t="e">
            <v>#REF!</v>
          </cell>
          <cell r="Y1114">
            <v>206.1</v>
          </cell>
          <cell r="Z1114">
            <v>206.1</v>
          </cell>
          <cell r="AA1114">
            <v>0.1</v>
          </cell>
          <cell r="AB1114">
            <v>0.1</v>
          </cell>
          <cell r="AC1114" t="str">
            <v>NC</v>
          </cell>
          <cell r="AD1114" t="str">
            <v>NC</v>
          </cell>
          <cell r="AE1114" t="str">
            <v>NC</v>
          </cell>
          <cell r="AF1114" t="str">
            <v>PROTECTION</v>
          </cell>
          <cell r="AG1114"/>
          <cell r="AH1114" t="str">
            <v>VITO Court</v>
          </cell>
          <cell r="AI1114">
            <v>96.44</v>
          </cell>
          <cell r="AJ1114">
            <v>0.3</v>
          </cell>
          <cell r="AK1114">
            <v>160.29999999999998</v>
          </cell>
          <cell r="AL1114" t="str">
            <v/>
          </cell>
          <cell r="AM1114" t="str">
            <v/>
          </cell>
          <cell r="AN1114">
            <v>0.1</v>
          </cell>
          <cell r="AO1114">
            <v>206.1</v>
          </cell>
          <cell r="AS1114" t="str">
            <v>TYP161 L1H1 2014 PLANCHER 9mm</v>
          </cell>
        </row>
        <row r="1115">
          <cell r="N1115" t="str">
            <v>0963 940 580</v>
          </cell>
          <cell r="O1115">
            <v>0</v>
          </cell>
          <cell r="P1115">
            <v>151.41</v>
          </cell>
          <cell r="Q1115">
            <v>1</v>
          </cell>
          <cell r="R1115">
            <v>30.5</v>
          </cell>
          <cell r="S1115">
            <v>151.41</v>
          </cell>
          <cell r="T1115">
            <v>359</v>
          </cell>
          <cell r="U1115">
            <v>15</v>
          </cell>
          <cell r="V1115">
            <v>20</v>
          </cell>
          <cell r="W1115" t="str">
            <v>TYP161L1H1PLPRO</v>
          </cell>
          <cell r="X1115" t="e">
            <v>#REF!</v>
          </cell>
          <cell r="Y1115">
            <v>323.10000000000002</v>
          </cell>
          <cell r="Z1115">
            <v>323.10000000000002</v>
          </cell>
          <cell r="AA1115">
            <v>0.1</v>
          </cell>
          <cell r="AB1115">
            <v>0.1</v>
          </cell>
          <cell r="AC1115" t="str">
            <v>NC</v>
          </cell>
          <cell r="AD1115" t="str">
            <v>NC</v>
          </cell>
          <cell r="AE1115" t="str">
            <v>NC</v>
          </cell>
          <cell r="AF1115" t="str">
            <v>PROTECTION</v>
          </cell>
          <cell r="AG1115"/>
          <cell r="AH1115" t="str">
            <v>VITO Court</v>
          </cell>
          <cell r="AI1115">
            <v>145.58000000000001</v>
          </cell>
          <cell r="AJ1115">
            <v>0.3</v>
          </cell>
          <cell r="AK1115">
            <v>251.29999999999998</v>
          </cell>
          <cell r="AL1115" t="str">
            <v/>
          </cell>
          <cell r="AM1115" t="str">
            <v/>
          </cell>
          <cell r="AN1115">
            <v>0.1</v>
          </cell>
          <cell r="AO1115">
            <v>323.10000000000002</v>
          </cell>
          <cell r="AS1115" t="str">
            <v>TYP161 L1H1 2014 PLANCHER 12mm</v>
          </cell>
        </row>
        <row r="1116">
          <cell r="N1116" t="str">
            <v>0963 940 589</v>
          </cell>
          <cell r="O1116">
            <v>0</v>
          </cell>
          <cell r="P1116">
            <v>118.82</v>
          </cell>
          <cell r="Q1116">
            <v>1</v>
          </cell>
          <cell r="R1116">
            <v>28.5</v>
          </cell>
          <cell r="S1116">
            <v>118.82</v>
          </cell>
          <cell r="T1116">
            <v>289</v>
          </cell>
          <cell r="U1116">
            <v>20</v>
          </cell>
          <cell r="V1116">
            <v>27</v>
          </cell>
          <cell r="W1116" t="str">
            <v>TYP162L2H1PLSTD</v>
          </cell>
          <cell r="X1116" t="e">
            <v>#REF!</v>
          </cell>
          <cell r="Y1116">
            <v>260.10000000000002</v>
          </cell>
          <cell r="Z1116">
            <v>260.10000000000002</v>
          </cell>
          <cell r="AA1116">
            <v>0.1</v>
          </cell>
          <cell r="AB1116">
            <v>0.1</v>
          </cell>
          <cell r="AC1116" t="str">
            <v>NC</v>
          </cell>
          <cell r="AD1116" t="str">
            <v>NC</v>
          </cell>
          <cell r="AE1116" t="str">
            <v>NC</v>
          </cell>
          <cell r="AF1116" t="str">
            <v>PROTECTION</v>
          </cell>
          <cell r="AG1116"/>
          <cell r="AH1116" t="str">
            <v>VITO Long</v>
          </cell>
          <cell r="AI1116">
            <v>114.25</v>
          </cell>
          <cell r="AJ1116">
            <v>0.3</v>
          </cell>
          <cell r="AK1116">
            <v>202.29999999999998</v>
          </cell>
          <cell r="AL1116" t="str">
            <v/>
          </cell>
          <cell r="AM1116" t="str">
            <v/>
          </cell>
          <cell r="AN1116">
            <v>0.1</v>
          </cell>
          <cell r="AO1116">
            <v>260.10000000000002</v>
          </cell>
          <cell r="AS1116" t="str">
            <v>TYP162 L2H1 2014 PLANCHER 9mm</v>
          </cell>
        </row>
        <row r="1117">
          <cell r="N1117" t="str">
            <v>0963 940 588</v>
          </cell>
          <cell r="O1117">
            <v>0</v>
          </cell>
          <cell r="P1117">
            <v>177.01</v>
          </cell>
          <cell r="Q1117">
            <v>1</v>
          </cell>
          <cell r="R1117">
            <v>34.5</v>
          </cell>
          <cell r="S1117">
            <v>177.01</v>
          </cell>
          <cell r="T1117">
            <v>409</v>
          </cell>
          <cell r="U1117">
            <v>20</v>
          </cell>
          <cell r="V1117">
            <v>27</v>
          </cell>
          <cell r="W1117" t="str">
            <v>TYP162L2H1PLPRO</v>
          </cell>
          <cell r="X1117" t="e">
            <v>#REF!</v>
          </cell>
          <cell r="Y1117">
            <v>368.1</v>
          </cell>
          <cell r="Z1117">
            <v>368.1</v>
          </cell>
          <cell r="AA1117">
            <v>0.1</v>
          </cell>
          <cell r="AB1117">
            <v>0.1</v>
          </cell>
          <cell r="AC1117" t="str">
            <v>NC</v>
          </cell>
          <cell r="AD1117" t="str">
            <v>NC</v>
          </cell>
          <cell r="AE1117" t="str">
            <v>NC</v>
          </cell>
          <cell r="AF1117" t="str">
            <v>PROTECTION</v>
          </cell>
          <cell r="AG1117"/>
          <cell r="AH1117" t="str">
            <v>VITO Long</v>
          </cell>
          <cell r="AI1117">
            <v>170.19</v>
          </cell>
          <cell r="AJ1117">
            <v>0.3</v>
          </cell>
          <cell r="AK1117">
            <v>286.29999999999995</v>
          </cell>
          <cell r="AL1117" t="str">
            <v/>
          </cell>
          <cell r="AM1117" t="str">
            <v/>
          </cell>
          <cell r="AN1117">
            <v>0.1</v>
          </cell>
          <cell r="AO1117">
            <v>368.1</v>
          </cell>
          <cell r="AS1117" t="str">
            <v>TYP162 L2H1 2014 PLANCHER 12mm</v>
          </cell>
        </row>
        <row r="1118">
          <cell r="N1118" t="str">
            <v>0963 940 596</v>
          </cell>
          <cell r="O1118">
            <v>0</v>
          </cell>
          <cell r="P1118">
            <v>177.01</v>
          </cell>
          <cell r="Q1118">
            <v>1</v>
          </cell>
          <cell r="R1118">
            <v>37.5</v>
          </cell>
          <cell r="S1118">
            <v>177.01</v>
          </cell>
          <cell r="T1118">
            <v>389</v>
          </cell>
          <cell r="U1118">
            <v>20</v>
          </cell>
          <cell r="V1118">
            <v>27</v>
          </cell>
          <cell r="W1118" t="str">
            <v>TYP163L3H1PLPRO</v>
          </cell>
          <cell r="X1118" t="e">
            <v>#REF!</v>
          </cell>
          <cell r="Y1118">
            <v>350.1</v>
          </cell>
          <cell r="Z1118">
            <v>350.1</v>
          </cell>
          <cell r="AA1118">
            <v>0.1</v>
          </cell>
          <cell r="AB1118">
            <v>0.1</v>
          </cell>
          <cell r="AC1118" t="str">
            <v>NC</v>
          </cell>
          <cell r="AD1118" t="str">
            <v>NC</v>
          </cell>
          <cell r="AE1118" t="str">
            <v>NC</v>
          </cell>
          <cell r="AF1118" t="str">
            <v>PROTECTION</v>
          </cell>
          <cell r="AG1118"/>
          <cell r="AH1118" t="str">
            <v>VITO Extra Long</v>
          </cell>
          <cell r="AI1118">
            <v>170.19</v>
          </cell>
          <cell r="AJ1118">
            <v>0.3</v>
          </cell>
          <cell r="AK1118">
            <v>272.29999999999995</v>
          </cell>
          <cell r="AL1118" t="str">
            <v/>
          </cell>
          <cell r="AM1118" t="str">
            <v/>
          </cell>
          <cell r="AN1118">
            <v>0.1</v>
          </cell>
          <cell r="AO1118">
            <v>350.1</v>
          </cell>
          <cell r="AS1118" t="str">
            <v>TYP163 L3H1 2014 PLANCHER 12mm</v>
          </cell>
        </row>
        <row r="1119">
          <cell r="N1119" t="str">
            <v>0963 940 597</v>
          </cell>
          <cell r="O1119">
            <v>0</v>
          </cell>
          <cell r="P1119">
            <v>118.82</v>
          </cell>
          <cell r="Q1119">
            <v>1</v>
          </cell>
          <cell r="R1119">
            <v>28.5</v>
          </cell>
          <cell r="S1119">
            <v>118.82</v>
          </cell>
          <cell r="T1119">
            <v>279</v>
          </cell>
          <cell r="U1119">
            <v>20</v>
          </cell>
          <cell r="V1119">
            <v>27</v>
          </cell>
          <cell r="W1119" t="str">
            <v>TYP163L3H1PLSTD</v>
          </cell>
          <cell r="X1119" t="e">
            <v>#REF!</v>
          </cell>
          <cell r="Y1119">
            <v>251.1</v>
          </cell>
          <cell r="Z1119">
            <v>251.1</v>
          </cell>
          <cell r="AA1119">
            <v>0.1</v>
          </cell>
          <cell r="AB1119">
            <v>0.1</v>
          </cell>
          <cell r="AC1119" t="str">
            <v>NC</v>
          </cell>
          <cell r="AD1119" t="str">
            <v>NC</v>
          </cell>
          <cell r="AE1119" t="str">
            <v>NC</v>
          </cell>
          <cell r="AF1119" t="str">
            <v>PROTECTION</v>
          </cell>
          <cell r="AG1119"/>
          <cell r="AH1119" t="str">
            <v>VITO Extra Long</v>
          </cell>
          <cell r="AI1119">
            <v>114.25</v>
          </cell>
          <cell r="AJ1119">
            <v>0.3</v>
          </cell>
          <cell r="AK1119">
            <v>195.29999999999998</v>
          </cell>
          <cell r="AL1119" t="str">
            <v/>
          </cell>
          <cell r="AM1119" t="str">
            <v/>
          </cell>
          <cell r="AN1119">
            <v>0.1</v>
          </cell>
          <cell r="AO1119">
            <v>251.1</v>
          </cell>
          <cell r="AS1119" t="str">
            <v>TYP163 L3H1 2014 PLANCHER 9mm</v>
          </cell>
        </row>
        <row r="1120">
          <cell r="N1120" t="str">
            <v>0963 940 071</v>
          </cell>
          <cell r="O1120">
            <v>0</v>
          </cell>
          <cell r="P1120">
            <v>177.01</v>
          </cell>
          <cell r="Q1120">
            <v>1</v>
          </cell>
          <cell r="R1120">
            <v>35.5</v>
          </cell>
          <cell r="S1120">
            <v>177.01</v>
          </cell>
          <cell r="T1120">
            <v>389</v>
          </cell>
          <cell r="U1120">
            <v>15</v>
          </cell>
          <cell r="V1120">
            <v>20</v>
          </cell>
          <cell r="W1120" t="str">
            <v>TYP114L1H1PLPRO</v>
          </cell>
          <cell r="X1120" t="e">
            <v>#REF!</v>
          </cell>
          <cell r="Y1120">
            <v>350.1</v>
          </cell>
          <cell r="Z1120">
            <v>350.1</v>
          </cell>
          <cell r="AA1120">
            <v>0.1</v>
          </cell>
          <cell r="AB1120">
            <v>0.1</v>
          </cell>
          <cell r="AC1120" t="str">
            <v>NC</v>
          </cell>
          <cell r="AD1120" t="str">
            <v>NC</v>
          </cell>
          <cell r="AE1120" t="str">
            <v>NC</v>
          </cell>
          <cell r="AF1120" t="str">
            <v>PROTECTION</v>
          </cell>
          <cell r="AG1120"/>
          <cell r="AH1120" t="str">
            <v>SPRINTER Court</v>
          </cell>
          <cell r="AI1120">
            <v>170.19</v>
          </cell>
          <cell r="AJ1120">
            <v>0.3</v>
          </cell>
          <cell r="AK1120">
            <v>272.29999999999995</v>
          </cell>
          <cell r="AL1120" t="str">
            <v/>
          </cell>
          <cell r="AM1120" t="str">
            <v/>
          </cell>
          <cell r="AN1120">
            <v>0.1</v>
          </cell>
          <cell r="AO1120">
            <v>350.1</v>
          </cell>
          <cell r="AS1120" t="str">
            <v>TYP114 L1H1 2006 PLANCHER 12mm</v>
          </cell>
        </row>
        <row r="1121">
          <cell r="N1121" t="str">
            <v>0963 940 088</v>
          </cell>
          <cell r="O1121">
            <v>0</v>
          </cell>
          <cell r="P1121">
            <v>137.35</v>
          </cell>
          <cell r="Q1121">
            <v>1</v>
          </cell>
          <cell r="R1121">
            <v>34.5</v>
          </cell>
          <cell r="S1121">
            <v>137.35</v>
          </cell>
          <cell r="T1121">
            <v>329</v>
          </cell>
          <cell r="U1121">
            <v>20</v>
          </cell>
          <cell r="V1121">
            <v>27</v>
          </cell>
          <cell r="W1121" t="str">
            <v>TYP115L2H1PLSTD</v>
          </cell>
          <cell r="X1121" t="e">
            <v>#REF!</v>
          </cell>
          <cell r="Y1121">
            <v>296.10000000000002</v>
          </cell>
          <cell r="Z1121">
            <v>296.10000000000002</v>
          </cell>
          <cell r="AA1121">
            <v>0.1</v>
          </cell>
          <cell r="AB1121">
            <v>0.1</v>
          </cell>
          <cell r="AC1121" t="str">
            <v>NC</v>
          </cell>
          <cell r="AD1121" t="str">
            <v>NC</v>
          </cell>
          <cell r="AE1121" t="str">
            <v>NC</v>
          </cell>
          <cell r="AF1121" t="str">
            <v>PROTECTION</v>
          </cell>
          <cell r="AG1121"/>
          <cell r="AH1121" t="str">
            <v>SPRINTER Moyen</v>
          </cell>
          <cell r="AI1121">
            <v>132.06</v>
          </cell>
          <cell r="AJ1121">
            <v>0.3</v>
          </cell>
          <cell r="AK1121">
            <v>230.29999999999998</v>
          </cell>
          <cell r="AL1121" t="str">
            <v/>
          </cell>
          <cell r="AM1121" t="str">
            <v/>
          </cell>
          <cell r="AN1121">
            <v>0.1</v>
          </cell>
          <cell r="AO1121">
            <v>296.10000000000002</v>
          </cell>
          <cell r="AS1121" t="str">
            <v>TYP115 L2H1 2006 PLANCHER 9mm</v>
          </cell>
        </row>
        <row r="1122">
          <cell r="N1122" t="str">
            <v>0963 940 087</v>
          </cell>
          <cell r="O1122">
            <v>0</v>
          </cell>
          <cell r="P1122">
            <v>202.61</v>
          </cell>
          <cell r="Q1122">
            <v>1</v>
          </cell>
          <cell r="R1122">
            <v>44.5</v>
          </cell>
          <cell r="S1122">
            <v>202.61</v>
          </cell>
          <cell r="T1122">
            <v>469</v>
          </cell>
          <cell r="U1122">
            <v>20</v>
          </cell>
          <cell r="V1122">
            <v>27</v>
          </cell>
          <cell r="W1122" t="str">
            <v>TYP115L2H1PLPRO</v>
          </cell>
          <cell r="X1122" t="e">
            <v>#REF!</v>
          </cell>
          <cell r="Y1122">
            <v>422.1</v>
          </cell>
          <cell r="Z1122">
            <v>422.1</v>
          </cell>
          <cell r="AA1122">
            <v>0.1</v>
          </cell>
          <cell r="AB1122">
            <v>0.1</v>
          </cell>
          <cell r="AC1122" t="str">
            <v>NC</v>
          </cell>
          <cell r="AD1122" t="str">
            <v>NC</v>
          </cell>
          <cell r="AE1122" t="str">
            <v>NC</v>
          </cell>
          <cell r="AF1122" t="str">
            <v>PROTECTION</v>
          </cell>
          <cell r="AG1122"/>
          <cell r="AH1122" t="str">
            <v>SPRINTER Moyen</v>
          </cell>
          <cell r="AI1122">
            <v>194.81</v>
          </cell>
          <cell r="AJ1122">
            <v>0.3</v>
          </cell>
          <cell r="AK1122">
            <v>328.29999999999995</v>
          </cell>
          <cell r="AL1122" t="str">
            <v/>
          </cell>
          <cell r="AM1122" t="str">
            <v/>
          </cell>
          <cell r="AN1122">
            <v>0.1</v>
          </cell>
          <cell r="AO1122">
            <v>422.1</v>
          </cell>
          <cell r="AS1122" t="str">
            <v>TYP115 L2H1 2006 PLANCHER 12mm</v>
          </cell>
        </row>
        <row r="1123">
          <cell r="N1123" t="str">
            <v>0963 940 077</v>
          </cell>
          <cell r="O1123">
            <v>0</v>
          </cell>
          <cell r="P1123">
            <v>177.01</v>
          </cell>
          <cell r="Q1123">
            <v>1</v>
          </cell>
          <cell r="R1123">
            <v>35.5</v>
          </cell>
          <cell r="S1123">
            <v>177.01</v>
          </cell>
          <cell r="T1123">
            <v>389</v>
          </cell>
          <cell r="U1123">
            <v>15</v>
          </cell>
          <cell r="V1123">
            <v>20</v>
          </cell>
          <cell r="W1123" t="str">
            <v>TYP114L1H2PLPRO</v>
          </cell>
          <cell r="X1123" t="e">
            <v>#REF!</v>
          </cell>
          <cell r="Y1123">
            <v>350.1</v>
          </cell>
          <cell r="Z1123">
            <v>350.1</v>
          </cell>
          <cell r="AA1123">
            <v>0.1</v>
          </cell>
          <cell r="AB1123">
            <v>0.1</v>
          </cell>
          <cell r="AC1123" t="str">
            <v>NC</v>
          </cell>
          <cell r="AD1123" t="str">
            <v>NC</v>
          </cell>
          <cell r="AE1123" t="str">
            <v>NC</v>
          </cell>
          <cell r="AF1123" t="str">
            <v>PROTECTION</v>
          </cell>
          <cell r="AG1123"/>
          <cell r="AH1123" t="str">
            <v>SPRINTER Court</v>
          </cell>
          <cell r="AI1123">
            <v>170.19</v>
          </cell>
          <cell r="AJ1123">
            <v>0.3</v>
          </cell>
          <cell r="AK1123">
            <v>272.29999999999995</v>
          </cell>
          <cell r="AL1123" t="str">
            <v/>
          </cell>
          <cell r="AM1123" t="str">
            <v/>
          </cell>
          <cell r="AN1123">
            <v>0.1</v>
          </cell>
          <cell r="AO1123">
            <v>350.1</v>
          </cell>
          <cell r="AS1123" t="str">
            <v>TYP114 L1H2 2006 PLANCHER 12mm</v>
          </cell>
        </row>
        <row r="1124">
          <cell r="N1124" t="str">
            <v>0963 940 095</v>
          </cell>
          <cell r="O1124">
            <v>0</v>
          </cell>
          <cell r="P1124">
            <v>137.35</v>
          </cell>
          <cell r="Q1124">
            <v>1</v>
          </cell>
          <cell r="R1124">
            <v>34.5</v>
          </cell>
          <cell r="S1124">
            <v>137.35</v>
          </cell>
          <cell r="T1124">
            <v>339</v>
          </cell>
          <cell r="U1124">
            <v>20</v>
          </cell>
          <cell r="V1124">
            <v>27</v>
          </cell>
          <cell r="W1124" t="str">
            <v>TYP115L2H2PLSTD</v>
          </cell>
          <cell r="X1124" t="e">
            <v>#REF!</v>
          </cell>
          <cell r="Y1124">
            <v>305.10000000000002</v>
          </cell>
          <cell r="Z1124">
            <v>305.10000000000002</v>
          </cell>
          <cell r="AA1124">
            <v>0.1</v>
          </cell>
          <cell r="AB1124">
            <v>0.1</v>
          </cell>
          <cell r="AC1124" t="str">
            <v>NC</v>
          </cell>
          <cell r="AD1124" t="str">
            <v>NC</v>
          </cell>
          <cell r="AE1124" t="str">
            <v>NC</v>
          </cell>
          <cell r="AF1124" t="str">
            <v>PROTECTION</v>
          </cell>
          <cell r="AG1124"/>
          <cell r="AH1124" t="str">
            <v>SPRINTER Moyen</v>
          </cell>
          <cell r="AI1124">
            <v>132.06</v>
          </cell>
          <cell r="AJ1124">
            <v>0.3</v>
          </cell>
          <cell r="AK1124">
            <v>237.29999999999998</v>
          </cell>
          <cell r="AL1124" t="str">
            <v/>
          </cell>
          <cell r="AM1124" t="str">
            <v/>
          </cell>
          <cell r="AN1124">
            <v>0.1</v>
          </cell>
          <cell r="AO1124">
            <v>305.10000000000002</v>
          </cell>
          <cell r="AS1124" t="str">
            <v>TYP115 L2H2 2006 PLANCHER 9mm</v>
          </cell>
        </row>
        <row r="1125">
          <cell r="N1125" t="str">
            <v>0963 940 094</v>
          </cell>
          <cell r="O1125">
            <v>0</v>
          </cell>
          <cell r="P1125">
            <v>202.61</v>
          </cell>
          <cell r="Q1125">
            <v>1</v>
          </cell>
          <cell r="R1125">
            <v>44.5</v>
          </cell>
          <cell r="S1125">
            <v>202.61</v>
          </cell>
          <cell r="T1125">
            <v>469</v>
          </cell>
          <cell r="U1125">
            <v>20</v>
          </cell>
          <cell r="V1125">
            <v>27</v>
          </cell>
          <cell r="W1125" t="str">
            <v>TYP115L2H2PLPRO</v>
          </cell>
          <cell r="X1125" t="e">
            <v>#REF!</v>
          </cell>
          <cell r="Y1125">
            <v>422.1</v>
          </cell>
          <cell r="Z1125">
            <v>422.1</v>
          </cell>
          <cell r="AA1125">
            <v>0.1</v>
          </cell>
          <cell r="AB1125">
            <v>0.1</v>
          </cell>
          <cell r="AC1125" t="str">
            <v>NC</v>
          </cell>
          <cell r="AD1125" t="str">
            <v>NC</v>
          </cell>
          <cell r="AE1125" t="str">
            <v>NC</v>
          </cell>
          <cell r="AF1125" t="str">
            <v>PROTECTION</v>
          </cell>
          <cell r="AG1125"/>
          <cell r="AH1125" t="str">
            <v>SPRINTER Moyen</v>
          </cell>
          <cell r="AI1125">
            <v>194.81</v>
          </cell>
          <cell r="AJ1125">
            <v>0.3</v>
          </cell>
          <cell r="AK1125">
            <v>328.29999999999995</v>
          </cell>
          <cell r="AL1125" t="str">
            <v/>
          </cell>
          <cell r="AM1125" t="str">
            <v/>
          </cell>
          <cell r="AN1125">
            <v>0.1</v>
          </cell>
          <cell r="AO1125">
            <v>422.1</v>
          </cell>
          <cell r="AS1125" t="str">
            <v>TYP115 L2H2 2006 PLANCHER 12mm</v>
          </cell>
        </row>
        <row r="1126">
          <cell r="N1126" t="str">
            <v>0963 940 103</v>
          </cell>
          <cell r="O1126">
            <v>0</v>
          </cell>
          <cell r="P1126">
            <v>202.68</v>
          </cell>
          <cell r="Q1126">
            <v>1</v>
          </cell>
          <cell r="R1126">
            <v>44.5</v>
          </cell>
          <cell r="S1126">
            <v>202.68</v>
          </cell>
          <cell r="T1126">
            <v>469</v>
          </cell>
          <cell r="U1126">
            <v>20</v>
          </cell>
          <cell r="V1126">
            <v>27</v>
          </cell>
          <cell r="W1126" t="str">
            <v>TYP115L2H3PLPRO</v>
          </cell>
          <cell r="X1126" t="e">
            <v>#REF!</v>
          </cell>
          <cell r="Y1126">
            <v>422.1</v>
          </cell>
          <cell r="Z1126">
            <v>422.1</v>
          </cell>
          <cell r="AA1126">
            <v>0.1</v>
          </cell>
          <cell r="AB1126">
            <v>0.1</v>
          </cell>
          <cell r="AC1126" t="str">
            <v>NC</v>
          </cell>
          <cell r="AD1126" t="str">
            <v>NC</v>
          </cell>
          <cell r="AE1126" t="str">
            <v>NC</v>
          </cell>
          <cell r="AF1126" t="str">
            <v>PROTECTION</v>
          </cell>
          <cell r="AG1126"/>
          <cell r="AH1126" t="str">
            <v>SPRINTER Moyen</v>
          </cell>
          <cell r="AI1126">
            <v>194.81</v>
          </cell>
          <cell r="AJ1126">
            <v>0.3</v>
          </cell>
          <cell r="AK1126">
            <v>328.29999999999995</v>
          </cell>
          <cell r="AL1126" t="str">
            <v/>
          </cell>
          <cell r="AM1126" t="str">
            <v/>
          </cell>
          <cell r="AN1126">
            <v>0.1</v>
          </cell>
          <cell r="AO1126">
            <v>422.1</v>
          </cell>
          <cell r="AS1126" t="str">
            <v>TYP115 L2H3 2006 PLANCHER 12mm</v>
          </cell>
        </row>
        <row r="1127">
          <cell r="N1127" t="str">
            <v>0963 940 112</v>
          </cell>
          <cell r="O1127">
            <v>0</v>
          </cell>
          <cell r="P1127">
            <v>174.39</v>
          </cell>
          <cell r="Q1127">
            <v>1</v>
          </cell>
          <cell r="R1127">
            <v>46.5</v>
          </cell>
          <cell r="S1127">
            <v>174.39</v>
          </cell>
          <cell r="T1127">
            <v>419</v>
          </cell>
          <cell r="U1127">
            <v>20</v>
          </cell>
          <cell r="V1127">
            <v>27</v>
          </cell>
          <cell r="W1127" t="str">
            <v>TYP116L3H2PLSTD</v>
          </cell>
          <cell r="X1127" t="e">
            <v>#REF!</v>
          </cell>
          <cell r="Y1127">
            <v>377.1</v>
          </cell>
          <cell r="Z1127">
            <v>377.1</v>
          </cell>
          <cell r="AA1127">
            <v>0.1</v>
          </cell>
          <cell r="AB1127">
            <v>0.1</v>
          </cell>
          <cell r="AC1127" t="str">
            <v>NC</v>
          </cell>
          <cell r="AD1127" t="str">
            <v>NC</v>
          </cell>
          <cell r="AE1127" t="str">
            <v>NC</v>
          </cell>
          <cell r="AF1127" t="str">
            <v>PROTECTION</v>
          </cell>
          <cell r="AG1127"/>
          <cell r="AH1127" t="str">
            <v>SPRINTER Long</v>
          </cell>
          <cell r="AI1127">
            <v>167.67</v>
          </cell>
          <cell r="AJ1127">
            <v>0.3</v>
          </cell>
          <cell r="AK1127">
            <v>293.29999999999995</v>
          </cell>
          <cell r="AL1127" t="str">
            <v/>
          </cell>
          <cell r="AM1127" t="str">
            <v/>
          </cell>
          <cell r="AN1127">
            <v>0.1</v>
          </cell>
          <cell r="AO1127">
            <v>377.1</v>
          </cell>
          <cell r="AS1127" t="str">
            <v>TYP116 L3H2 2006 PLANCHER 9mm</v>
          </cell>
        </row>
        <row r="1128">
          <cell r="N1128" t="str">
            <v>0963 940 111</v>
          </cell>
          <cell r="O1128">
            <v>0</v>
          </cell>
          <cell r="P1128">
            <v>253.81</v>
          </cell>
          <cell r="Q1128">
            <v>1</v>
          </cell>
          <cell r="R1128">
            <v>60.5</v>
          </cell>
          <cell r="S1128">
            <v>253.81</v>
          </cell>
          <cell r="T1128">
            <v>599</v>
          </cell>
          <cell r="U1128">
            <v>20</v>
          </cell>
          <cell r="V1128">
            <v>27</v>
          </cell>
          <cell r="W1128" t="str">
            <v>TYP116L3H2PLPRO</v>
          </cell>
          <cell r="X1128" t="e">
            <v>#REF!</v>
          </cell>
          <cell r="Y1128">
            <v>539.1</v>
          </cell>
          <cell r="Z1128">
            <v>539.1</v>
          </cell>
          <cell r="AA1128">
            <v>0.1</v>
          </cell>
          <cell r="AB1128">
            <v>0.1</v>
          </cell>
          <cell r="AC1128" t="str">
            <v>NC</v>
          </cell>
          <cell r="AD1128" t="str">
            <v>NC</v>
          </cell>
          <cell r="AE1128" t="str">
            <v>NC</v>
          </cell>
          <cell r="AF1128" t="str">
            <v>PROTECTION</v>
          </cell>
          <cell r="AG1128"/>
          <cell r="AH1128" t="str">
            <v>SPRINTER Long</v>
          </cell>
          <cell r="AI1128">
            <v>244.04</v>
          </cell>
          <cell r="AJ1128">
            <v>0.3</v>
          </cell>
          <cell r="AK1128">
            <v>419.29999999999995</v>
          </cell>
          <cell r="AL1128" t="str">
            <v/>
          </cell>
          <cell r="AM1128" t="str">
            <v/>
          </cell>
          <cell r="AN1128">
            <v>0.1</v>
          </cell>
          <cell r="AO1128">
            <v>539.1</v>
          </cell>
          <cell r="AS1128" t="str">
            <v>TYP116 L3H2 2006 PLANCHER 12mm</v>
          </cell>
        </row>
        <row r="1129">
          <cell r="N1129" t="str">
            <v>0963 940 118</v>
          </cell>
          <cell r="O1129">
            <v>0</v>
          </cell>
          <cell r="P1129">
            <v>174.45</v>
          </cell>
          <cell r="Q1129">
            <v>1</v>
          </cell>
          <cell r="R1129">
            <v>46.5</v>
          </cell>
          <cell r="S1129">
            <v>174.45</v>
          </cell>
          <cell r="T1129">
            <v>419</v>
          </cell>
          <cell r="U1129">
            <v>20</v>
          </cell>
          <cell r="V1129">
            <v>27</v>
          </cell>
          <cell r="W1129" t="str">
            <v>TYP116L3H3PLSTD</v>
          </cell>
          <cell r="X1129" t="e">
            <v>#REF!</v>
          </cell>
          <cell r="Y1129">
            <v>377.1</v>
          </cell>
          <cell r="Z1129">
            <v>377.1</v>
          </cell>
          <cell r="AA1129">
            <v>0.1</v>
          </cell>
          <cell r="AB1129">
            <v>0.1</v>
          </cell>
          <cell r="AC1129" t="str">
            <v>NC</v>
          </cell>
          <cell r="AD1129" t="str">
            <v>NC</v>
          </cell>
          <cell r="AE1129" t="str">
            <v>NC</v>
          </cell>
          <cell r="AF1129" t="str">
            <v>PROTECTION</v>
          </cell>
          <cell r="AG1129"/>
          <cell r="AH1129" t="str">
            <v>SPRINTER Long</v>
          </cell>
          <cell r="AI1129">
            <v>167.67</v>
          </cell>
          <cell r="AJ1129">
            <v>0.3</v>
          </cell>
          <cell r="AK1129">
            <v>293.29999999999995</v>
          </cell>
          <cell r="AL1129" t="str">
            <v/>
          </cell>
          <cell r="AM1129" t="str">
            <v/>
          </cell>
          <cell r="AN1129">
            <v>0.1</v>
          </cell>
          <cell r="AO1129">
            <v>377.1</v>
          </cell>
          <cell r="AS1129" t="str">
            <v>TYP116 L3H3 2006 PLANCHER 9mm</v>
          </cell>
        </row>
        <row r="1130">
          <cell r="N1130" t="str">
            <v>0963 940 117</v>
          </cell>
          <cell r="O1130">
            <v>0</v>
          </cell>
          <cell r="P1130">
            <v>253.81</v>
          </cell>
          <cell r="Q1130">
            <v>1</v>
          </cell>
          <cell r="R1130">
            <v>60.5</v>
          </cell>
          <cell r="S1130">
            <v>253.81</v>
          </cell>
          <cell r="T1130">
            <v>599</v>
          </cell>
          <cell r="U1130">
            <v>20</v>
          </cell>
          <cell r="V1130">
            <v>27</v>
          </cell>
          <cell r="W1130" t="str">
            <v>TYP116L3H3PLPRO</v>
          </cell>
          <cell r="X1130" t="e">
            <v>#REF!</v>
          </cell>
          <cell r="Y1130">
            <v>539.1</v>
          </cell>
          <cell r="Z1130">
            <v>539.1</v>
          </cell>
          <cell r="AA1130">
            <v>0.1</v>
          </cell>
          <cell r="AB1130">
            <v>0.1</v>
          </cell>
          <cell r="AC1130" t="str">
            <v>NC</v>
          </cell>
          <cell r="AD1130" t="str">
            <v>NC</v>
          </cell>
          <cell r="AE1130" t="str">
            <v>NC</v>
          </cell>
          <cell r="AF1130" t="str">
            <v>PROTECTION</v>
          </cell>
          <cell r="AG1130"/>
          <cell r="AH1130" t="str">
            <v>SPRINTER Long</v>
          </cell>
          <cell r="AI1130">
            <v>244.04</v>
          </cell>
          <cell r="AJ1130">
            <v>0.3</v>
          </cell>
          <cell r="AK1130">
            <v>419.29999999999995</v>
          </cell>
          <cell r="AL1130" t="str">
            <v/>
          </cell>
          <cell r="AM1130" t="str">
            <v/>
          </cell>
          <cell r="AN1130">
            <v>0.1</v>
          </cell>
          <cell r="AO1130">
            <v>539.1</v>
          </cell>
          <cell r="AS1130" t="str">
            <v>TYP116 L3H3 2006 PLANCHER 12mm</v>
          </cell>
        </row>
        <row r="1131">
          <cell r="N1131" t="str">
            <v>0963 940 128</v>
          </cell>
          <cell r="O1131">
            <v>0</v>
          </cell>
          <cell r="P1131">
            <v>192.98</v>
          </cell>
          <cell r="Q1131">
            <v>1</v>
          </cell>
          <cell r="R1131">
            <v>51.5</v>
          </cell>
          <cell r="S1131">
            <v>192.98</v>
          </cell>
          <cell r="T1131">
            <v>469</v>
          </cell>
          <cell r="U1131">
            <v>25</v>
          </cell>
          <cell r="V1131">
            <v>34</v>
          </cell>
          <cell r="W1131" t="str">
            <v>TYP117L4H2PLSTD</v>
          </cell>
          <cell r="X1131" t="e">
            <v>#REF!</v>
          </cell>
          <cell r="Y1131">
            <v>422.1</v>
          </cell>
          <cell r="Z1131">
            <v>422.1</v>
          </cell>
          <cell r="AA1131">
            <v>0.1</v>
          </cell>
          <cell r="AB1131">
            <v>0.1</v>
          </cell>
          <cell r="AC1131" t="str">
            <v>NC</v>
          </cell>
          <cell r="AD1131" t="str">
            <v>NC</v>
          </cell>
          <cell r="AE1131" t="str">
            <v>NC</v>
          </cell>
          <cell r="AF1131" t="str">
            <v>PROTECTION</v>
          </cell>
          <cell r="AG1131"/>
          <cell r="AH1131" t="str">
            <v>SPRINTER Extra Long</v>
          </cell>
          <cell r="AI1131">
            <v>177.19</v>
          </cell>
          <cell r="AJ1131">
            <v>0.3</v>
          </cell>
          <cell r="AK1131">
            <v>328.29999999999995</v>
          </cell>
          <cell r="AL1131" t="str">
            <v/>
          </cell>
          <cell r="AM1131" t="str">
            <v/>
          </cell>
          <cell r="AN1131">
            <v>0.1</v>
          </cell>
          <cell r="AO1131">
            <v>422.1</v>
          </cell>
          <cell r="AS1131" t="str">
            <v>TYP117 L4H2 2006 PLANCHER 9mm</v>
          </cell>
        </row>
        <row r="1132">
          <cell r="N1132" t="str">
            <v>0963 940 127</v>
          </cell>
          <cell r="O1132">
            <v>0</v>
          </cell>
          <cell r="P1132">
            <v>279.5</v>
          </cell>
          <cell r="Q1132">
            <v>1</v>
          </cell>
          <cell r="R1132">
            <v>65.5</v>
          </cell>
          <cell r="S1132">
            <v>279.5</v>
          </cell>
          <cell r="T1132">
            <v>709</v>
          </cell>
          <cell r="U1132">
            <v>25</v>
          </cell>
          <cell r="V1132">
            <v>34</v>
          </cell>
          <cell r="W1132" t="str">
            <v>TYP117L4H2PLPRO</v>
          </cell>
          <cell r="X1132" t="e">
            <v>#REF!</v>
          </cell>
          <cell r="Y1132">
            <v>638.1</v>
          </cell>
          <cell r="Z1132">
            <v>638.1</v>
          </cell>
          <cell r="AA1132">
            <v>0.1</v>
          </cell>
          <cell r="AB1132">
            <v>0.1</v>
          </cell>
          <cell r="AC1132" t="str">
            <v>NC</v>
          </cell>
          <cell r="AD1132" t="str">
            <v>NC</v>
          </cell>
          <cell r="AE1132" t="str">
            <v>NC</v>
          </cell>
          <cell r="AF1132" t="str">
            <v>PROTECTION</v>
          </cell>
          <cell r="AG1132"/>
          <cell r="AH1132" t="str">
            <v>SPRINTER Extra Long</v>
          </cell>
          <cell r="AI1132">
            <v>268.64999999999998</v>
          </cell>
          <cell r="AJ1132">
            <v>0.3</v>
          </cell>
          <cell r="AK1132">
            <v>496.29999999999995</v>
          </cell>
          <cell r="AL1132" t="str">
            <v/>
          </cell>
          <cell r="AM1132" t="str">
            <v/>
          </cell>
          <cell r="AN1132">
            <v>0.1</v>
          </cell>
          <cell r="AO1132">
            <v>638.1</v>
          </cell>
          <cell r="AS1132" t="str">
            <v>TYP117 L4H2 2006 PLANCHER 12mm</v>
          </cell>
        </row>
        <row r="1133">
          <cell r="N1133" t="str">
            <v>0963 940 389</v>
          </cell>
          <cell r="O1133">
            <v>0</v>
          </cell>
          <cell r="P1133">
            <v>89.91</v>
          </cell>
          <cell r="Q1133">
            <v>1</v>
          </cell>
          <cell r="R1133">
            <v>16.5</v>
          </cell>
          <cell r="S1133">
            <v>89.91</v>
          </cell>
          <cell r="T1133">
            <v>219</v>
          </cell>
          <cell r="U1133">
            <v>15</v>
          </cell>
          <cell r="V1133">
            <v>20</v>
          </cell>
          <cell r="W1133" t="str">
            <v>TYP142L1H1PLSTD</v>
          </cell>
          <cell r="X1133" t="e">
            <v>#REF!</v>
          </cell>
          <cell r="Y1133">
            <v>197.1</v>
          </cell>
          <cell r="Z1133">
            <v>197.1</v>
          </cell>
          <cell r="AA1133">
            <v>0.1</v>
          </cell>
          <cell r="AB1133">
            <v>0.1</v>
          </cell>
          <cell r="AC1133" t="str">
            <v>NC</v>
          </cell>
          <cell r="AD1133" t="str">
            <v>NC</v>
          </cell>
          <cell r="AE1133" t="str">
            <v>NC</v>
          </cell>
          <cell r="AF1133" t="str">
            <v>PROTECTION</v>
          </cell>
          <cell r="AG1133"/>
          <cell r="AH1133" t="str">
            <v>NV 200</v>
          </cell>
          <cell r="AI1133">
            <v>86.44</v>
          </cell>
          <cell r="AJ1133">
            <v>0.3</v>
          </cell>
          <cell r="AK1133">
            <v>153.29999999999998</v>
          </cell>
          <cell r="AL1133" t="str">
            <v/>
          </cell>
          <cell r="AM1133" t="str">
            <v/>
          </cell>
          <cell r="AN1133">
            <v>0.1</v>
          </cell>
          <cell r="AO1133">
            <v>197.1</v>
          </cell>
          <cell r="AS1133" t="str">
            <v>TYP142 L1H1 2009 PLANCHER 9mm</v>
          </cell>
        </row>
        <row r="1134">
          <cell r="N1134" t="str">
            <v>0963 940 388</v>
          </cell>
          <cell r="O1134">
            <v>0</v>
          </cell>
          <cell r="P1134">
            <v>141.01</v>
          </cell>
          <cell r="Q1134">
            <v>1</v>
          </cell>
          <cell r="R1134">
            <v>21.5</v>
          </cell>
          <cell r="S1134">
            <v>141.01</v>
          </cell>
          <cell r="T1134">
            <v>319</v>
          </cell>
          <cell r="U1134">
            <v>15</v>
          </cell>
          <cell r="V1134">
            <v>20</v>
          </cell>
          <cell r="W1134" t="str">
            <v>TYP142L1H1PLPRO</v>
          </cell>
          <cell r="X1134" t="e">
            <v>#REF!</v>
          </cell>
          <cell r="Y1134">
            <v>287.10000000000002</v>
          </cell>
          <cell r="Z1134">
            <v>287.10000000000002</v>
          </cell>
          <cell r="AA1134">
            <v>0.1</v>
          </cell>
          <cell r="AB1134">
            <v>0.1</v>
          </cell>
          <cell r="AC1134" t="str">
            <v>NC</v>
          </cell>
          <cell r="AD1134" t="str">
            <v>NC</v>
          </cell>
          <cell r="AE1134" t="str">
            <v>NC</v>
          </cell>
          <cell r="AF1134" t="str">
            <v>PROTECTION</v>
          </cell>
          <cell r="AG1134"/>
          <cell r="AH1134" t="str">
            <v>NV 200</v>
          </cell>
          <cell r="AI1134">
            <v>135.58000000000001</v>
          </cell>
          <cell r="AJ1134">
            <v>0.3</v>
          </cell>
          <cell r="AK1134">
            <v>223.29999999999998</v>
          </cell>
          <cell r="AL1134" t="str">
            <v/>
          </cell>
          <cell r="AM1134" t="str">
            <v/>
          </cell>
          <cell r="AN1134">
            <v>0.1</v>
          </cell>
          <cell r="AO1134">
            <v>287.10000000000002</v>
          </cell>
          <cell r="AS1134" t="str">
            <v>TYP142 L1H1 2009 PLANCHER 12mm</v>
          </cell>
        </row>
        <row r="1135">
          <cell r="N1135" t="str">
            <v>0963 940 605</v>
          </cell>
          <cell r="O1135">
            <v>0</v>
          </cell>
          <cell r="P1135">
            <v>100.31</v>
          </cell>
          <cell r="Q1135">
            <v>1</v>
          </cell>
          <cell r="R1135">
            <v>22.5</v>
          </cell>
          <cell r="S1135">
            <v>100.31</v>
          </cell>
          <cell r="T1135">
            <v>229</v>
          </cell>
          <cell r="U1135">
            <v>15</v>
          </cell>
          <cell r="V1135">
            <v>20</v>
          </cell>
          <cell r="W1135" t="str">
            <v>TYP164L1H1PLSTD</v>
          </cell>
          <cell r="X1135" t="e">
            <v>#REF!</v>
          </cell>
          <cell r="Y1135">
            <v>206.1</v>
          </cell>
          <cell r="Z1135">
            <v>206.1</v>
          </cell>
          <cell r="AA1135">
            <v>0.1</v>
          </cell>
          <cell r="AB1135">
            <v>0.1</v>
          </cell>
          <cell r="AC1135" t="str">
            <v>NC</v>
          </cell>
          <cell r="AD1135" t="str">
            <v>NC</v>
          </cell>
          <cell r="AE1135" t="str">
            <v>NC</v>
          </cell>
          <cell r="AF1135" t="str">
            <v>PROTECTION</v>
          </cell>
          <cell r="AG1135"/>
          <cell r="AH1135" t="str">
            <v>NV 300 L1H1</v>
          </cell>
          <cell r="AI1135">
            <v>96.44</v>
          </cell>
          <cell r="AJ1135">
            <v>0.3</v>
          </cell>
          <cell r="AK1135">
            <v>160.29999999999998</v>
          </cell>
          <cell r="AL1135" t="str">
            <v/>
          </cell>
          <cell r="AM1135" t="str">
            <v/>
          </cell>
          <cell r="AN1135">
            <v>0.1</v>
          </cell>
          <cell r="AO1135">
            <v>206.1</v>
          </cell>
          <cell r="AS1135" t="str">
            <v>TYP164 L1H1 2014 PLANCHER 9mm</v>
          </cell>
        </row>
        <row r="1136">
          <cell r="N1136" t="str">
            <v>0963 940 604</v>
          </cell>
          <cell r="O1136">
            <v>0</v>
          </cell>
          <cell r="P1136">
            <v>154.6</v>
          </cell>
          <cell r="Q1136">
            <v>1</v>
          </cell>
          <cell r="R1136">
            <v>30.5</v>
          </cell>
          <cell r="S1136">
            <v>154.6</v>
          </cell>
          <cell r="T1136">
            <v>359</v>
          </cell>
          <cell r="U1136">
            <v>15</v>
          </cell>
          <cell r="V1136">
            <v>20</v>
          </cell>
          <cell r="W1136" t="str">
            <v>TYP164L1H1PLPRO</v>
          </cell>
          <cell r="X1136" t="e">
            <v>#REF!</v>
          </cell>
          <cell r="Y1136">
            <v>323.10000000000002</v>
          </cell>
          <cell r="Z1136">
            <v>323.10000000000002</v>
          </cell>
          <cell r="AA1136">
            <v>0.1</v>
          </cell>
          <cell r="AB1136">
            <v>0.1</v>
          </cell>
          <cell r="AC1136" t="str">
            <v>NC</v>
          </cell>
          <cell r="AD1136" t="str">
            <v>NC</v>
          </cell>
          <cell r="AE1136" t="str">
            <v>NC</v>
          </cell>
          <cell r="AF1136" t="str">
            <v>PROTECTION</v>
          </cell>
          <cell r="AG1136"/>
          <cell r="AH1136" t="str">
            <v>NV 300 L1H1</v>
          </cell>
          <cell r="AI1136">
            <v>148.63999999999999</v>
          </cell>
          <cell r="AJ1136">
            <v>0.3</v>
          </cell>
          <cell r="AK1136">
            <v>251.29999999999998</v>
          </cell>
          <cell r="AL1136" t="str">
            <v/>
          </cell>
          <cell r="AM1136" t="str">
            <v/>
          </cell>
          <cell r="AN1136">
            <v>0.1</v>
          </cell>
          <cell r="AO1136">
            <v>323.10000000000002</v>
          </cell>
          <cell r="AS1136" t="str">
            <v>TYP164 L1H1 2014 PLANCHER 12mm</v>
          </cell>
        </row>
        <row r="1137">
          <cell r="N1137" t="str">
            <v>0963 940 621</v>
          </cell>
          <cell r="O1137">
            <v>0</v>
          </cell>
          <cell r="P1137">
            <v>118.82</v>
          </cell>
          <cell r="Q1137">
            <v>1</v>
          </cell>
          <cell r="R1137">
            <v>27.5</v>
          </cell>
          <cell r="S1137">
            <v>118.82</v>
          </cell>
          <cell r="T1137">
            <v>279</v>
          </cell>
          <cell r="U1137">
            <v>20</v>
          </cell>
          <cell r="V1137">
            <v>27</v>
          </cell>
          <cell r="W1137" t="str">
            <v>TYP165L2H1PLSTD</v>
          </cell>
          <cell r="X1137" t="e">
            <v>#REF!</v>
          </cell>
          <cell r="Y1137">
            <v>251.1</v>
          </cell>
          <cell r="Z1137">
            <v>251.1</v>
          </cell>
          <cell r="AA1137">
            <v>0.1</v>
          </cell>
          <cell r="AB1137">
            <v>0.1</v>
          </cell>
          <cell r="AC1137" t="str">
            <v>NC</v>
          </cell>
          <cell r="AD1137" t="str">
            <v>NC</v>
          </cell>
          <cell r="AE1137" t="str">
            <v>NC</v>
          </cell>
          <cell r="AF1137" t="str">
            <v>PROTECTION</v>
          </cell>
          <cell r="AG1137"/>
          <cell r="AI1137">
            <v>114.25</v>
          </cell>
          <cell r="AJ1137">
            <v>0.3</v>
          </cell>
          <cell r="AK1137">
            <v>195.29999999999998</v>
          </cell>
          <cell r="AL1137" t="str">
            <v/>
          </cell>
          <cell r="AM1137" t="str">
            <v/>
          </cell>
          <cell r="AN1137">
            <v>0.1</v>
          </cell>
          <cell r="AO1137">
            <v>251.1</v>
          </cell>
          <cell r="AS1137" t="str">
            <v>TYP165 L2H1 2014 PLANCHER 9mm</v>
          </cell>
        </row>
        <row r="1138">
          <cell r="N1138" t="str">
            <v>0963 940 620</v>
          </cell>
          <cell r="O1138">
            <v>0</v>
          </cell>
          <cell r="P1138">
            <v>177.01</v>
          </cell>
          <cell r="Q1138">
            <v>1</v>
          </cell>
          <cell r="R1138">
            <v>35.5</v>
          </cell>
          <cell r="S1138">
            <v>177.01</v>
          </cell>
          <cell r="T1138">
            <v>409</v>
          </cell>
          <cell r="U1138">
            <v>20</v>
          </cell>
          <cell r="V1138">
            <v>27</v>
          </cell>
          <cell r="W1138" t="str">
            <v>TYP165L2H1PLPRO</v>
          </cell>
          <cell r="X1138" t="e">
            <v>#REF!</v>
          </cell>
          <cell r="Y1138">
            <v>368.1</v>
          </cell>
          <cell r="Z1138">
            <v>368.1</v>
          </cell>
          <cell r="AA1138">
            <v>0.1</v>
          </cell>
          <cell r="AB1138">
            <v>0.1</v>
          </cell>
          <cell r="AC1138" t="str">
            <v>NC</v>
          </cell>
          <cell r="AD1138" t="str">
            <v>NC</v>
          </cell>
          <cell r="AE1138" t="str">
            <v>NC</v>
          </cell>
          <cell r="AF1138" t="str">
            <v>PROTECTION</v>
          </cell>
          <cell r="AG1138"/>
          <cell r="AI1138">
            <v>170.19</v>
          </cell>
          <cell r="AJ1138">
            <v>0.3</v>
          </cell>
          <cell r="AK1138">
            <v>286.29999999999995</v>
          </cell>
          <cell r="AL1138" t="str">
            <v/>
          </cell>
          <cell r="AM1138" t="str">
            <v/>
          </cell>
          <cell r="AN1138">
            <v>0.1</v>
          </cell>
          <cell r="AO1138">
            <v>368.1</v>
          </cell>
          <cell r="AS1138" t="str">
            <v>TYP165 L2H1 2014 PLANCHER 12mm</v>
          </cell>
        </row>
        <row r="1139">
          <cell r="N1139" t="str">
            <v>0963 940 613</v>
          </cell>
          <cell r="O1139">
            <v>0</v>
          </cell>
          <cell r="P1139">
            <v>100.31</v>
          </cell>
          <cell r="Q1139">
            <v>1</v>
          </cell>
          <cell r="R1139">
            <v>22.5</v>
          </cell>
          <cell r="S1139">
            <v>100.31</v>
          </cell>
          <cell r="T1139">
            <v>229</v>
          </cell>
          <cell r="U1139">
            <v>15</v>
          </cell>
          <cell r="V1139">
            <v>20</v>
          </cell>
          <cell r="W1139" t="str">
            <v>TYP164L1H2PLSTD</v>
          </cell>
          <cell r="X1139" t="e">
            <v>#REF!</v>
          </cell>
          <cell r="Y1139">
            <v>206.1</v>
          </cell>
          <cell r="Z1139">
            <v>206.1</v>
          </cell>
          <cell r="AA1139">
            <v>0.1</v>
          </cell>
          <cell r="AB1139">
            <v>0.1</v>
          </cell>
          <cell r="AC1139" t="str">
            <v>NC</v>
          </cell>
          <cell r="AD1139" t="str">
            <v>NC</v>
          </cell>
          <cell r="AE1139" t="str">
            <v>NC</v>
          </cell>
          <cell r="AF1139" t="str">
            <v>PROTECTION</v>
          </cell>
          <cell r="AG1139"/>
          <cell r="AH1139" t="str">
            <v>NV 300 L1H2</v>
          </cell>
          <cell r="AI1139">
            <v>96.44</v>
          </cell>
          <cell r="AJ1139">
            <v>0.3</v>
          </cell>
          <cell r="AK1139">
            <v>160.29999999999998</v>
          </cell>
          <cell r="AL1139" t="str">
            <v/>
          </cell>
          <cell r="AM1139" t="str">
            <v/>
          </cell>
          <cell r="AN1139">
            <v>0.1</v>
          </cell>
          <cell r="AO1139">
            <v>206.1</v>
          </cell>
          <cell r="AS1139" t="str">
            <v>TYP164 L1H2 2014 PLANCHER 9mm</v>
          </cell>
        </row>
        <row r="1140">
          <cell r="N1140" t="str">
            <v>0963 940 612</v>
          </cell>
          <cell r="O1140">
            <v>0</v>
          </cell>
          <cell r="P1140">
            <v>154.6</v>
          </cell>
          <cell r="Q1140">
            <v>1</v>
          </cell>
          <cell r="R1140">
            <v>30.5</v>
          </cell>
          <cell r="S1140">
            <v>154.6</v>
          </cell>
          <cell r="T1140">
            <v>359</v>
          </cell>
          <cell r="U1140">
            <v>15</v>
          </cell>
          <cell r="V1140">
            <v>20</v>
          </cell>
          <cell r="W1140" t="str">
            <v>TYP164L1H2PLPRO</v>
          </cell>
          <cell r="X1140" t="e">
            <v>#REF!</v>
          </cell>
          <cell r="Y1140">
            <v>323.10000000000002</v>
          </cell>
          <cell r="Z1140">
            <v>323.10000000000002</v>
          </cell>
          <cell r="AA1140">
            <v>0.1</v>
          </cell>
          <cell r="AB1140">
            <v>0.1</v>
          </cell>
          <cell r="AC1140" t="str">
            <v>NC</v>
          </cell>
          <cell r="AD1140" t="str">
            <v>NC</v>
          </cell>
          <cell r="AE1140" t="str">
            <v>NC</v>
          </cell>
          <cell r="AF1140" t="str">
            <v>PROTECTION</v>
          </cell>
          <cell r="AG1140"/>
          <cell r="AH1140" t="str">
            <v>NV 300 L1H2</v>
          </cell>
          <cell r="AI1140">
            <v>148.63999999999999</v>
          </cell>
          <cell r="AJ1140">
            <v>0.3</v>
          </cell>
          <cell r="AK1140">
            <v>251.29999999999998</v>
          </cell>
          <cell r="AL1140" t="str">
            <v/>
          </cell>
          <cell r="AM1140" t="str">
            <v/>
          </cell>
          <cell r="AN1140">
            <v>0.1</v>
          </cell>
          <cell r="AO1140">
            <v>323.10000000000002</v>
          </cell>
          <cell r="AS1140" t="str">
            <v>TYP164 L1H2 2014 PLANCHER 12mm</v>
          </cell>
        </row>
        <row r="1141">
          <cell r="N1141" t="str">
            <v>0963 940 629</v>
          </cell>
          <cell r="O1141">
            <v>0</v>
          </cell>
          <cell r="P1141">
            <v>118.82</v>
          </cell>
          <cell r="Q1141">
            <v>1</v>
          </cell>
          <cell r="R1141">
            <v>27.5</v>
          </cell>
          <cell r="S1141">
            <v>118.82</v>
          </cell>
          <cell r="T1141">
            <v>279</v>
          </cell>
          <cell r="U1141">
            <v>20</v>
          </cell>
          <cell r="V1141">
            <v>27</v>
          </cell>
          <cell r="W1141" t="str">
            <v>TYP165L2H2PLSTD</v>
          </cell>
          <cell r="X1141" t="e">
            <v>#REF!</v>
          </cell>
          <cell r="Y1141">
            <v>251.1</v>
          </cell>
          <cell r="Z1141">
            <v>251.1</v>
          </cell>
          <cell r="AA1141">
            <v>0.1</v>
          </cell>
          <cell r="AB1141">
            <v>0.1</v>
          </cell>
          <cell r="AC1141" t="str">
            <v>NC</v>
          </cell>
          <cell r="AD1141" t="str">
            <v>NC</v>
          </cell>
          <cell r="AE1141" t="str">
            <v>NC</v>
          </cell>
          <cell r="AF1141" t="str">
            <v>PROTECTION</v>
          </cell>
          <cell r="AG1141"/>
          <cell r="AI1141">
            <v>114.25</v>
          </cell>
          <cell r="AJ1141">
            <v>0.3</v>
          </cell>
          <cell r="AK1141">
            <v>195.29999999999998</v>
          </cell>
          <cell r="AL1141" t="str">
            <v/>
          </cell>
          <cell r="AM1141" t="str">
            <v/>
          </cell>
          <cell r="AN1141">
            <v>0.1</v>
          </cell>
          <cell r="AO1141">
            <v>251.1</v>
          </cell>
          <cell r="AS1141" t="str">
            <v>TYP165 L2H2 2014 PLANCHER 9mm</v>
          </cell>
        </row>
        <row r="1142">
          <cell r="N1142" t="str">
            <v>0963 940 628</v>
          </cell>
          <cell r="O1142">
            <v>0</v>
          </cell>
          <cell r="P1142">
            <v>177.01</v>
          </cell>
          <cell r="Q1142">
            <v>1</v>
          </cell>
          <cell r="R1142">
            <v>35.5</v>
          </cell>
          <cell r="S1142">
            <v>177.01</v>
          </cell>
          <cell r="T1142">
            <v>409</v>
          </cell>
          <cell r="U1142">
            <v>20</v>
          </cell>
          <cell r="V1142">
            <v>27</v>
          </cell>
          <cell r="W1142" t="str">
            <v>TYP165L2H2PLPRO</v>
          </cell>
          <cell r="X1142" t="e">
            <v>#REF!</v>
          </cell>
          <cell r="Y1142">
            <v>368.1</v>
          </cell>
          <cell r="Z1142">
            <v>368.1</v>
          </cell>
          <cell r="AA1142">
            <v>0.1</v>
          </cell>
          <cell r="AB1142">
            <v>0.1</v>
          </cell>
          <cell r="AC1142" t="str">
            <v>NC</v>
          </cell>
          <cell r="AD1142" t="str">
            <v>NC</v>
          </cell>
          <cell r="AE1142" t="str">
            <v>NC</v>
          </cell>
          <cell r="AF1142" t="str">
            <v>PROTECTION</v>
          </cell>
          <cell r="AG1142"/>
          <cell r="AI1142">
            <v>170.19</v>
          </cell>
          <cell r="AJ1142">
            <v>0.3</v>
          </cell>
          <cell r="AK1142">
            <v>286.29999999999995</v>
          </cell>
          <cell r="AL1142" t="str">
            <v/>
          </cell>
          <cell r="AM1142" t="str">
            <v/>
          </cell>
          <cell r="AN1142">
            <v>0.1</v>
          </cell>
          <cell r="AO1142">
            <v>368.1</v>
          </cell>
          <cell r="AS1142" t="str">
            <v>TYP165 L2H2 2014 PLANCHER 12mm</v>
          </cell>
        </row>
        <row r="1143">
          <cell r="N1143" t="str">
            <v>0963 940 302</v>
          </cell>
          <cell r="O1143">
            <v>0</v>
          </cell>
          <cell r="P1143">
            <v>118.82</v>
          </cell>
          <cell r="Q1143">
            <v>1</v>
          </cell>
          <cell r="R1143">
            <v>27.5</v>
          </cell>
          <cell r="S1143">
            <v>118.82</v>
          </cell>
          <cell r="T1143">
            <v>279</v>
          </cell>
          <cell r="U1143">
            <v>15</v>
          </cell>
          <cell r="V1143">
            <v>20</v>
          </cell>
          <cell r="W1143" t="str">
            <v>TYP137L1H1PLSTD</v>
          </cell>
          <cell r="X1143" t="e">
            <v>#REF!</v>
          </cell>
          <cell r="Y1143">
            <v>251.1</v>
          </cell>
          <cell r="Z1143">
            <v>251.1</v>
          </cell>
          <cell r="AA1143">
            <v>0.1</v>
          </cell>
          <cell r="AB1143">
            <v>0.1</v>
          </cell>
          <cell r="AC1143" t="str">
            <v>NC</v>
          </cell>
          <cell r="AD1143" t="str">
            <v>NC</v>
          </cell>
          <cell r="AE1143" t="str">
            <v>NC</v>
          </cell>
          <cell r="AF1143" t="str">
            <v>PROTECTION</v>
          </cell>
          <cell r="AG1143"/>
          <cell r="AI1143">
            <v>114.25</v>
          </cell>
          <cell r="AJ1143">
            <v>0.3</v>
          </cell>
          <cell r="AK1143">
            <v>195.29999999999998</v>
          </cell>
          <cell r="AL1143" t="str">
            <v/>
          </cell>
          <cell r="AM1143" t="str">
            <v/>
          </cell>
          <cell r="AN1143">
            <v>0.1</v>
          </cell>
          <cell r="AO1143">
            <v>251.1</v>
          </cell>
          <cell r="AS1143" t="str">
            <v>TYP137 L1H1 2010 PLANCHER 9mm</v>
          </cell>
        </row>
        <row r="1144">
          <cell r="N1144" t="str">
            <v>0963 940 301</v>
          </cell>
          <cell r="O1144">
            <v>0</v>
          </cell>
          <cell r="P1144">
            <v>177.01</v>
          </cell>
          <cell r="Q1144">
            <v>1</v>
          </cell>
          <cell r="R1144">
            <v>35.5</v>
          </cell>
          <cell r="S1144">
            <v>177.01</v>
          </cell>
          <cell r="T1144">
            <v>389</v>
          </cell>
          <cell r="U1144">
            <v>15</v>
          </cell>
          <cell r="V1144">
            <v>20</v>
          </cell>
          <cell r="W1144" t="str">
            <v>TYP137L1H1PLPRO</v>
          </cell>
          <cell r="X1144" t="e">
            <v>#REF!</v>
          </cell>
          <cell r="Y1144">
            <v>350.1</v>
          </cell>
          <cell r="Z1144">
            <v>350.1</v>
          </cell>
          <cell r="AA1144">
            <v>0.1</v>
          </cell>
          <cell r="AB1144">
            <v>0.1</v>
          </cell>
          <cell r="AC1144" t="str">
            <v>NC</v>
          </cell>
          <cell r="AD1144" t="str">
            <v>NC</v>
          </cell>
          <cell r="AE1144" t="str">
            <v>NC</v>
          </cell>
          <cell r="AF1144" t="str">
            <v>PROTECTION</v>
          </cell>
          <cell r="AG1144"/>
          <cell r="AI1144">
            <v>170.19</v>
          </cell>
          <cell r="AJ1144">
            <v>0.3</v>
          </cell>
          <cell r="AK1144">
            <v>272.29999999999995</v>
          </cell>
          <cell r="AL1144" t="str">
            <v/>
          </cell>
          <cell r="AM1144" t="str">
            <v/>
          </cell>
          <cell r="AN1144">
            <v>0.1</v>
          </cell>
          <cell r="AO1144">
            <v>350.1</v>
          </cell>
          <cell r="AS1144" t="str">
            <v>TYP137 L1H1 2010 PLANCHER 12mm</v>
          </cell>
        </row>
        <row r="1145">
          <cell r="N1145" t="str">
            <v>0963 940 308</v>
          </cell>
          <cell r="O1145">
            <v>0</v>
          </cell>
          <cell r="P1145">
            <v>118.82</v>
          </cell>
          <cell r="Q1145">
            <v>1</v>
          </cell>
          <cell r="R1145">
            <v>27.5</v>
          </cell>
          <cell r="S1145">
            <v>118.82</v>
          </cell>
          <cell r="T1145">
            <v>279</v>
          </cell>
          <cell r="U1145">
            <v>15</v>
          </cell>
          <cell r="V1145">
            <v>20</v>
          </cell>
          <cell r="W1145" t="str">
            <v>TYP137L1H2PLSTD</v>
          </cell>
          <cell r="X1145" t="e">
            <v>#REF!</v>
          </cell>
          <cell r="Y1145">
            <v>251.1</v>
          </cell>
          <cell r="Z1145">
            <v>251.1</v>
          </cell>
          <cell r="AA1145">
            <v>0.1</v>
          </cell>
          <cell r="AB1145">
            <v>0.1</v>
          </cell>
          <cell r="AC1145" t="str">
            <v>NC</v>
          </cell>
          <cell r="AD1145" t="str">
            <v>NC</v>
          </cell>
          <cell r="AE1145" t="str">
            <v>NC</v>
          </cell>
          <cell r="AF1145" t="str">
            <v>PROTECTION</v>
          </cell>
          <cell r="AG1145"/>
          <cell r="AI1145">
            <v>114.25</v>
          </cell>
          <cell r="AJ1145">
            <v>0.3</v>
          </cell>
          <cell r="AK1145">
            <v>195.29999999999998</v>
          </cell>
          <cell r="AL1145" t="str">
            <v/>
          </cell>
          <cell r="AM1145" t="str">
            <v/>
          </cell>
          <cell r="AN1145">
            <v>0.1</v>
          </cell>
          <cell r="AO1145">
            <v>251.1</v>
          </cell>
          <cell r="AS1145" t="str">
            <v>TYP137 L1H2 2010 PLANCHER 9mm</v>
          </cell>
        </row>
        <row r="1146">
          <cell r="N1146" t="str">
            <v>0963 940 307</v>
          </cell>
          <cell r="O1146">
            <v>0</v>
          </cell>
          <cell r="P1146">
            <v>177.01</v>
          </cell>
          <cell r="Q1146">
            <v>1</v>
          </cell>
          <cell r="R1146">
            <v>35.5</v>
          </cell>
          <cell r="S1146">
            <v>177.01</v>
          </cell>
          <cell r="T1146">
            <v>389</v>
          </cell>
          <cell r="U1146">
            <v>15</v>
          </cell>
          <cell r="V1146">
            <v>20</v>
          </cell>
          <cell r="W1146" t="str">
            <v>TYP137L1H2PLPRO</v>
          </cell>
          <cell r="X1146" t="e">
            <v>#REF!</v>
          </cell>
          <cell r="Y1146">
            <v>350.1</v>
          </cell>
          <cell r="Z1146">
            <v>350.1</v>
          </cell>
          <cell r="AA1146">
            <v>0.1</v>
          </cell>
          <cell r="AB1146">
            <v>0.1</v>
          </cell>
          <cell r="AC1146" t="str">
            <v>NC</v>
          </cell>
          <cell r="AD1146" t="str">
            <v>NC</v>
          </cell>
          <cell r="AE1146" t="str">
            <v>NC</v>
          </cell>
          <cell r="AF1146" t="str">
            <v>PROTECTION</v>
          </cell>
          <cell r="AG1146"/>
          <cell r="AI1146">
            <v>170.19</v>
          </cell>
          <cell r="AJ1146">
            <v>0.3</v>
          </cell>
          <cell r="AK1146">
            <v>272.29999999999995</v>
          </cell>
          <cell r="AL1146" t="str">
            <v/>
          </cell>
          <cell r="AM1146" t="str">
            <v/>
          </cell>
          <cell r="AN1146">
            <v>0.1</v>
          </cell>
          <cell r="AO1146">
            <v>350.1</v>
          </cell>
          <cell r="AS1146" t="str">
            <v>TYP137 L1H2 2010 PLANCHER 12mm</v>
          </cell>
        </row>
        <row r="1147">
          <cell r="N1147" t="str">
            <v>0963 940 322</v>
          </cell>
          <cell r="O1147">
            <v>0</v>
          </cell>
          <cell r="P1147">
            <v>137.35</v>
          </cell>
          <cell r="Q1147">
            <v>1</v>
          </cell>
          <cell r="R1147">
            <v>33.5</v>
          </cell>
          <cell r="S1147">
            <v>137.35</v>
          </cell>
          <cell r="T1147">
            <v>329</v>
          </cell>
          <cell r="U1147">
            <v>20</v>
          </cell>
          <cell r="V1147">
            <v>27</v>
          </cell>
          <cell r="W1147" t="str">
            <v>TYP138L2H2PLSTD</v>
          </cell>
          <cell r="X1147" t="e">
            <v>#REF!</v>
          </cell>
          <cell r="Y1147">
            <v>296.10000000000002</v>
          </cell>
          <cell r="Z1147">
            <v>296.10000000000002</v>
          </cell>
          <cell r="AA1147">
            <v>0.1</v>
          </cell>
          <cell r="AB1147">
            <v>0.1</v>
          </cell>
          <cell r="AC1147" t="str">
            <v>NC</v>
          </cell>
          <cell r="AD1147" t="str">
            <v>NC</v>
          </cell>
          <cell r="AE1147" t="str">
            <v>NC</v>
          </cell>
          <cell r="AF1147" t="str">
            <v>PROTECTION</v>
          </cell>
          <cell r="AG1147"/>
          <cell r="AI1147">
            <v>132.06</v>
          </cell>
          <cell r="AJ1147">
            <v>0.3</v>
          </cell>
          <cell r="AK1147">
            <v>230.29999999999998</v>
          </cell>
          <cell r="AL1147" t="str">
            <v/>
          </cell>
          <cell r="AM1147" t="str">
            <v/>
          </cell>
          <cell r="AN1147">
            <v>0.1</v>
          </cell>
          <cell r="AO1147">
            <v>296.10000000000002</v>
          </cell>
          <cell r="AS1147" t="str">
            <v>TYP138 L2H2 2010 PLANCHER 9mm</v>
          </cell>
        </row>
        <row r="1148">
          <cell r="N1148" t="str">
            <v>0963 940 321</v>
          </cell>
          <cell r="O1148">
            <v>0</v>
          </cell>
          <cell r="P1148">
            <v>202.61</v>
          </cell>
          <cell r="Q1148">
            <v>1</v>
          </cell>
          <cell r="R1148">
            <v>43.5</v>
          </cell>
          <cell r="S1148">
            <v>202.61</v>
          </cell>
          <cell r="T1148">
            <v>469</v>
          </cell>
          <cell r="U1148">
            <v>20</v>
          </cell>
          <cell r="V1148">
            <v>27</v>
          </cell>
          <cell r="W1148" t="str">
            <v>TYP138L2H2PLPRO</v>
          </cell>
          <cell r="X1148" t="e">
            <v>#REF!</v>
          </cell>
          <cell r="Y1148">
            <v>422.1</v>
          </cell>
          <cell r="Z1148">
            <v>422.1</v>
          </cell>
          <cell r="AA1148">
            <v>0.1</v>
          </cell>
          <cell r="AB1148">
            <v>0.1</v>
          </cell>
          <cell r="AC1148" t="str">
            <v>NC</v>
          </cell>
          <cell r="AD1148" t="str">
            <v>NC</v>
          </cell>
          <cell r="AE1148" t="str">
            <v>NC</v>
          </cell>
          <cell r="AF1148" t="str">
            <v>PROTECTION</v>
          </cell>
          <cell r="AG1148"/>
          <cell r="AI1148">
            <v>194.81</v>
          </cell>
          <cell r="AJ1148">
            <v>0.3</v>
          </cell>
          <cell r="AK1148">
            <v>328.29999999999995</v>
          </cell>
          <cell r="AL1148" t="str">
            <v/>
          </cell>
          <cell r="AM1148" t="str">
            <v/>
          </cell>
          <cell r="AN1148">
            <v>0.1</v>
          </cell>
          <cell r="AO1148">
            <v>422.1</v>
          </cell>
          <cell r="AS1148" t="str">
            <v>TYP138 L2H2 2010 PLANCHER 12mm</v>
          </cell>
        </row>
        <row r="1149">
          <cell r="N1149" t="str">
            <v>0963 940 328</v>
          </cell>
          <cell r="O1149">
            <v>0</v>
          </cell>
          <cell r="P1149">
            <v>137.35</v>
          </cell>
          <cell r="Q1149">
            <v>1</v>
          </cell>
          <cell r="R1149">
            <v>33.5</v>
          </cell>
          <cell r="S1149">
            <v>137.35</v>
          </cell>
          <cell r="T1149">
            <v>329</v>
          </cell>
          <cell r="U1149">
            <v>20</v>
          </cell>
          <cell r="V1149">
            <v>27</v>
          </cell>
          <cell r="W1149" t="str">
            <v>TYP138L2H3PLSTD</v>
          </cell>
          <cell r="X1149" t="e">
            <v>#REF!</v>
          </cell>
          <cell r="Y1149">
            <v>296.10000000000002</v>
          </cell>
          <cell r="Z1149">
            <v>296.10000000000002</v>
          </cell>
          <cell r="AA1149">
            <v>0.1</v>
          </cell>
          <cell r="AB1149">
            <v>0.1</v>
          </cell>
          <cell r="AC1149" t="str">
            <v>NC</v>
          </cell>
          <cell r="AD1149" t="str">
            <v>NC</v>
          </cell>
          <cell r="AE1149" t="str">
            <v>NC</v>
          </cell>
          <cell r="AF1149" t="str">
            <v>PROTECTION</v>
          </cell>
          <cell r="AG1149"/>
          <cell r="AI1149">
            <v>132.06</v>
          </cell>
          <cell r="AJ1149">
            <v>0.3</v>
          </cell>
          <cell r="AK1149">
            <v>230.29999999999998</v>
          </cell>
          <cell r="AL1149" t="str">
            <v/>
          </cell>
          <cell r="AM1149" t="str">
            <v/>
          </cell>
          <cell r="AN1149">
            <v>0.1</v>
          </cell>
          <cell r="AO1149">
            <v>296.10000000000002</v>
          </cell>
          <cell r="AS1149" t="str">
            <v>TYP138 L2H3 2010 PLANCHER 9mm</v>
          </cell>
        </row>
        <row r="1150">
          <cell r="N1150" t="str">
            <v>0963 940 327</v>
          </cell>
          <cell r="O1150">
            <v>0</v>
          </cell>
          <cell r="P1150">
            <v>202.61</v>
          </cell>
          <cell r="Q1150">
            <v>1</v>
          </cell>
          <cell r="R1150">
            <v>43.5</v>
          </cell>
          <cell r="S1150">
            <v>202.61</v>
          </cell>
          <cell r="T1150">
            <v>469</v>
          </cell>
          <cell r="U1150">
            <v>20</v>
          </cell>
          <cell r="V1150">
            <v>27</v>
          </cell>
          <cell r="W1150" t="str">
            <v>TYP138L2H3PLPRO</v>
          </cell>
          <cell r="X1150" t="e">
            <v>#REF!</v>
          </cell>
          <cell r="Y1150">
            <v>422.1</v>
          </cell>
          <cell r="Z1150">
            <v>422.1</v>
          </cell>
          <cell r="AA1150">
            <v>0.1</v>
          </cell>
          <cell r="AB1150">
            <v>0.1</v>
          </cell>
          <cell r="AC1150" t="str">
            <v>NC</v>
          </cell>
          <cell r="AD1150" t="str">
            <v>NC</v>
          </cell>
          <cell r="AE1150" t="str">
            <v>NC</v>
          </cell>
          <cell r="AF1150" t="str">
            <v>PROTECTION</v>
          </cell>
          <cell r="AG1150"/>
          <cell r="AI1150">
            <v>194.81</v>
          </cell>
          <cell r="AJ1150">
            <v>0.3</v>
          </cell>
          <cell r="AK1150">
            <v>328.29999999999995</v>
          </cell>
          <cell r="AL1150" t="str">
            <v/>
          </cell>
          <cell r="AM1150" t="str">
            <v/>
          </cell>
          <cell r="AN1150">
            <v>0.1</v>
          </cell>
          <cell r="AO1150">
            <v>422.1</v>
          </cell>
          <cell r="AS1150" t="str">
            <v>TYP138 L2H3 2010 PLANCHER 12mm</v>
          </cell>
        </row>
        <row r="1151">
          <cell r="N1151" t="str">
            <v>0963 940 339</v>
          </cell>
          <cell r="O1151">
            <v>0</v>
          </cell>
          <cell r="P1151">
            <v>155.88</v>
          </cell>
          <cell r="Q1151">
            <v>1</v>
          </cell>
          <cell r="R1151">
            <v>41.5</v>
          </cell>
          <cell r="S1151">
            <v>155.88</v>
          </cell>
          <cell r="T1151">
            <v>369</v>
          </cell>
          <cell r="U1151">
            <v>20</v>
          </cell>
          <cell r="V1151">
            <v>27</v>
          </cell>
          <cell r="W1151" t="str">
            <v>TYP139L3H2PLSTD</v>
          </cell>
          <cell r="X1151" t="e">
            <v>#REF!</v>
          </cell>
          <cell r="Y1151">
            <v>332.1</v>
          </cell>
          <cell r="Z1151">
            <v>332.1</v>
          </cell>
          <cell r="AA1151">
            <v>0.1</v>
          </cell>
          <cell r="AB1151">
            <v>0.1</v>
          </cell>
          <cell r="AC1151" t="str">
            <v>NC</v>
          </cell>
          <cell r="AD1151" t="str">
            <v>NC</v>
          </cell>
          <cell r="AE1151" t="str">
            <v>NC</v>
          </cell>
          <cell r="AF1151" t="str">
            <v>PROTECTION</v>
          </cell>
          <cell r="AG1151"/>
          <cell r="AI1151">
            <v>149.87</v>
          </cell>
          <cell r="AJ1151">
            <v>0.3</v>
          </cell>
          <cell r="AK1151">
            <v>258.3</v>
          </cell>
          <cell r="AL1151" t="str">
            <v/>
          </cell>
          <cell r="AM1151" t="str">
            <v/>
          </cell>
          <cell r="AN1151">
            <v>0.1</v>
          </cell>
          <cell r="AO1151">
            <v>332.1</v>
          </cell>
          <cell r="AS1151" t="str">
            <v>TYP139 L3H2 2010 PLANCHER 9mm</v>
          </cell>
        </row>
        <row r="1152">
          <cell r="N1152" t="str">
            <v>0963 940 338</v>
          </cell>
          <cell r="O1152">
            <v>0</v>
          </cell>
          <cell r="P1152">
            <v>228.21</v>
          </cell>
          <cell r="Q1152">
            <v>1</v>
          </cell>
          <cell r="R1152">
            <v>53.5</v>
          </cell>
          <cell r="S1152">
            <v>228.21</v>
          </cell>
          <cell r="T1152">
            <v>539</v>
          </cell>
          <cell r="U1152">
            <v>20</v>
          </cell>
          <cell r="V1152">
            <v>27</v>
          </cell>
          <cell r="W1152" t="str">
            <v>TYP139L3H2PLPRO</v>
          </cell>
          <cell r="X1152" t="e">
            <v>#REF!</v>
          </cell>
          <cell r="Y1152">
            <v>485.1</v>
          </cell>
          <cell r="Z1152">
            <v>485.1</v>
          </cell>
          <cell r="AA1152">
            <v>0.1</v>
          </cell>
          <cell r="AB1152">
            <v>0.1</v>
          </cell>
          <cell r="AC1152" t="str">
            <v>NC</v>
          </cell>
          <cell r="AD1152" t="str">
            <v>NC</v>
          </cell>
          <cell r="AE1152" t="str">
            <v>NC</v>
          </cell>
          <cell r="AF1152" t="str">
            <v>PROTECTION</v>
          </cell>
          <cell r="AG1152"/>
          <cell r="AI1152">
            <v>219.42</v>
          </cell>
          <cell r="AJ1152">
            <v>0.3</v>
          </cell>
          <cell r="AK1152">
            <v>377.29999999999995</v>
          </cell>
          <cell r="AL1152" t="str">
            <v/>
          </cell>
          <cell r="AM1152" t="str">
            <v/>
          </cell>
          <cell r="AN1152">
            <v>0.1</v>
          </cell>
          <cell r="AO1152">
            <v>485.1</v>
          </cell>
          <cell r="AS1152" t="str">
            <v>TYP139 L3H2 2010 PLANCHER 12mm</v>
          </cell>
        </row>
        <row r="1153">
          <cell r="N1153" t="str">
            <v>0963 940 345</v>
          </cell>
          <cell r="O1153">
            <v>0</v>
          </cell>
          <cell r="P1153">
            <v>155.93</v>
          </cell>
          <cell r="Q1153">
            <v>1</v>
          </cell>
          <cell r="R1153">
            <v>41.5</v>
          </cell>
          <cell r="S1153">
            <v>155.93</v>
          </cell>
          <cell r="T1153">
            <v>369</v>
          </cell>
          <cell r="U1153">
            <v>20</v>
          </cell>
          <cell r="V1153">
            <v>27</v>
          </cell>
          <cell r="W1153" t="str">
            <v>TYP139L3H3PLSTD</v>
          </cell>
          <cell r="X1153" t="e">
            <v>#REF!</v>
          </cell>
          <cell r="Y1153">
            <v>332.1</v>
          </cell>
          <cell r="Z1153">
            <v>332.1</v>
          </cell>
          <cell r="AA1153">
            <v>0.1</v>
          </cell>
          <cell r="AB1153">
            <v>0.1</v>
          </cell>
          <cell r="AC1153" t="str">
            <v>NC</v>
          </cell>
          <cell r="AD1153" t="str">
            <v>NC</v>
          </cell>
          <cell r="AE1153" t="str">
            <v>NC</v>
          </cell>
          <cell r="AF1153" t="str">
            <v>PROTECTION</v>
          </cell>
          <cell r="AG1153"/>
          <cell r="AI1153">
            <v>149.87</v>
          </cell>
          <cell r="AJ1153">
            <v>0.3</v>
          </cell>
          <cell r="AK1153">
            <v>258.3</v>
          </cell>
          <cell r="AL1153" t="str">
            <v/>
          </cell>
          <cell r="AM1153" t="str">
            <v/>
          </cell>
          <cell r="AN1153">
            <v>0.1</v>
          </cell>
          <cell r="AO1153">
            <v>332.1</v>
          </cell>
          <cell r="AS1153" t="str">
            <v>TYP139 L3H3 2010 PLANCHER 9mm</v>
          </cell>
        </row>
        <row r="1154">
          <cell r="N1154" t="str">
            <v>0963 940 344</v>
          </cell>
          <cell r="O1154">
            <v>0</v>
          </cell>
          <cell r="P1154">
            <v>228.21</v>
          </cell>
          <cell r="Q1154">
            <v>1</v>
          </cell>
          <cell r="R1154">
            <v>53.5</v>
          </cell>
          <cell r="S1154">
            <v>228.21</v>
          </cell>
          <cell r="T1154">
            <v>539</v>
          </cell>
          <cell r="U1154">
            <v>20</v>
          </cell>
          <cell r="V1154">
            <v>27</v>
          </cell>
          <cell r="W1154" t="str">
            <v>TYP139L3H3PLPRO</v>
          </cell>
          <cell r="X1154" t="e">
            <v>#REF!</v>
          </cell>
          <cell r="Y1154">
            <v>485.1</v>
          </cell>
          <cell r="Z1154">
            <v>485.1</v>
          </cell>
          <cell r="AA1154">
            <v>0.1</v>
          </cell>
          <cell r="AB1154">
            <v>0.1</v>
          </cell>
          <cell r="AC1154" t="str">
            <v>NC</v>
          </cell>
          <cell r="AD1154" t="str">
            <v>NC</v>
          </cell>
          <cell r="AE1154" t="str">
            <v>NC</v>
          </cell>
          <cell r="AF1154" t="str">
            <v>PROTECTION</v>
          </cell>
          <cell r="AG1154"/>
          <cell r="AI1154">
            <v>219.42</v>
          </cell>
          <cell r="AJ1154">
            <v>0.3</v>
          </cell>
          <cell r="AK1154">
            <v>377.29999999999995</v>
          </cell>
          <cell r="AL1154" t="str">
            <v/>
          </cell>
          <cell r="AM1154" t="str">
            <v/>
          </cell>
          <cell r="AN1154">
            <v>0.1</v>
          </cell>
          <cell r="AO1154">
            <v>485.1</v>
          </cell>
          <cell r="AS1154" t="str">
            <v>TYP139 L3H3 2010 PLANCHER 12mm</v>
          </cell>
        </row>
        <row r="1155">
          <cell r="N1155" t="str">
            <v>0963 940 356</v>
          </cell>
          <cell r="O1155">
            <v>0</v>
          </cell>
          <cell r="P1155">
            <v>155.93</v>
          </cell>
          <cell r="Q1155">
            <v>1</v>
          </cell>
          <cell r="R1155">
            <v>42.5</v>
          </cell>
          <cell r="S1155">
            <v>155.93</v>
          </cell>
          <cell r="T1155">
            <v>369</v>
          </cell>
          <cell r="U1155">
            <v>20</v>
          </cell>
          <cell r="V1155">
            <v>27</v>
          </cell>
          <cell r="W1155" t="str">
            <v>TYP140L3H2PLSTD</v>
          </cell>
          <cell r="X1155" t="e">
            <v>#REF!</v>
          </cell>
          <cell r="Y1155">
            <v>332.1</v>
          </cell>
          <cell r="Z1155">
            <v>332.1</v>
          </cell>
          <cell r="AA1155">
            <v>0.1</v>
          </cell>
          <cell r="AB1155">
            <v>0.1</v>
          </cell>
          <cell r="AC1155" t="str">
            <v>NC</v>
          </cell>
          <cell r="AD1155" t="str">
            <v>NC</v>
          </cell>
          <cell r="AE1155" t="str">
            <v>NC</v>
          </cell>
          <cell r="AF1155" t="str">
            <v>PROTECTION</v>
          </cell>
          <cell r="AG1155"/>
          <cell r="AI1155">
            <v>149.87</v>
          </cell>
          <cell r="AJ1155">
            <v>0.3</v>
          </cell>
          <cell r="AK1155">
            <v>258.3</v>
          </cell>
          <cell r="AL1155" t="str">
            <v/>
          </cell>
          <cell r="AM1155" t="str">
            <v/>
          </cell>
          <cell r="AN1155">
            <v>0.1</v>
          </cell>
          <cell r="AO1155">
            <v>332.1</v>
          </cell>
          <cell r="AS1155" t="str">
            <v>TYP140 L3H2 2010 PLANCHER 9mm</v>
          </cell>
        </row>
        <row r="1156">
          <cell r="N1156" t="str">
            <v>0963 940 355</v>
          </cell>
          <cell r="O1156">
            <v>0</v>
          </cell>
          <cell r="P1156">
            <v>228.21</v>
          </cell>
          <cell r="Q1156">
            <v>1</v>
          </cell>
          <cell r="R1156">
            <v>55.5</v>
          </cell>
          <cell r="S1156">
            <v>228.21</v>
          </cell>
          <cell r="T1156">
            <v>539</v>
          </cell>
          <cell r="U1156">
            <v>20</v>
          </cell>
          <cell r="V1156">
            <v>27</v>
          </cell>
          <cell r="W1156" t="str">
            <v>TYP140L3H2PLPRO</v>
          </cell>
          <cell r="X1156" t="e">
            <v>#REF!</v>
          </cell>
          <cell r="Y1156">
            <v>485.1</v>
          </cell>
          <cell r="Z1156">
            <v>485.1</v>
          </cell>
          <cell r="AA1156">
            <v>0.1</v>
          </cell>
          <cell r="AB1156">
            <v>0.1</v>
          </cell>
          <cell r="AC1156" t="str">
            <v>NC</v>
          </cell>
          <cell r="AD1156" t="str">
            <v>NC</v>
          </cell>
          <cell r="AE1156" t="str">
            <v>NC</v>
          </cell>
          <cell r="AF1156" t="str">
            <v>PROTECTION</v>
          </cell>
          <cell r="AG1156"/>
          <cell r="AI1156">
            <v>219.42</v>
          </cell>
          <cell r="AJ1156">
            <v>0.3</v>
          </cell>
          <cell r="AK1156">
            <v>377.29999999999995</v>
          </cell>
          <cell r="AL1156" t="str">
            <v/>
          </cell>
          <cell r="AM1156" t="str">
            <v/>
          </cell>
          <cell r="AN1156">
            <v>0.1</v>
          </cell>
          <cell r="AO1156">
            <v>485.1</v>
          </cell>
          <cell r="AS1156" t="str">
            <v>TYP140 L3H2 2010 PLANCHER 12mm</v>
          </cell>
        </row>
        <row r="1157">
          <cell r="N1157" t="str">
            <v>0963 940 362</v>
          </cell>
          <cell r="O1157">
            <v>0</v>
          </cell>
          <cell r="P1157">
            <v>155.93</v>
          </cell>
          <cell r="Q1157">
            <v>1</v>
          </cell>
          <cell r="R1157">
            <v>42.5</v>
          </cell>
          <cell r="S1157">
            <v>155.93</v>
          </cell>
          <cell r="T1157">
            <v>369</v>
          </cell>
          <cell r="U1157">
            <v>20</v>
          </cell>
          <cell r="V1157">
            <v>27</v>
          </cell>
          <cell r="W1157" t="str">
            <v>TYP140L3H3PLSTD</v>
          </cell>
          <cell r="X1157" t="e">
            <v>#REF!</v>
          </cell>
          <cell r="Y1157">
            <v>332.1</v>
          </cell>
          <cell r="Z1157">
            <v>332.1</v>
          </cell>
          <cell r="AA1157">
            <v>0.1</v>
          </cell>
          <cell r="AB1157">
            <v>0.1</v>
          </cell>
          <cell r="AC1157" t="str">
            <v>NC</v>
          </cell>
          <cell r="AD1157" t="str">
            <v>NC</v>
          </cell>
          <cell r="AE1157" t="str">
            <v>NC</v>
          </cell>
          <cell r="AF1157" t="str">
            <v>PROTECTION</v>
          </cell>
          <cell r="AG1157"/>
          <cell r="AI1157">
            <v>149.87</v>
          </cell>
          <cell r="AJ1157">
            <v>0.3</v>
          </cell>
          <cell r="AK1157">
            <v>258.3</v>
          </cell>
          <cell r="AL1157" t="str">
            <v/>
          </cell>
          <cell r="AM1157" t="str">
            <v/>
          </cell>
          <cell r="AN1157">
            <v>0.1</v>
          </cell>
          <cell r="AO1157">
            <v>332.1</v>
          </cell>
          <cell r="AS1157" t="str">
            <v>TYP140 L3H3 2010 PLANCHER 9mm</v>
          </cell>
        </row>
        <row r="1158">
          <cell r="N1158" t="str">
            <v>0963 940 361</v>
          </cell>
          <cell r="O1158">
            <v>0</v>
          </cell>
          <cell r="P1158">
            <v>228.21</v>
          </cell>
          <cell r="Q1158">
            <v>1</v>
          </cell>
          <cell r="R1158">
            <v>55.5</v>
          </cell>
          <cell r="S1158">
            <v>228.21</v>
          </cell>
          <cell r="T1158">
            <v>539</v>
          </cell>
          <cell r="U1158">
            <v>20</v>
          </cell>
          <cell r="V1158">
            <v>27</v>
          </cell>
          <cell r="W1158" t="str">
            <v>TYP140L3H3PLPRO</v>
          </cell>
          <cell r="X1158" t="e">
            <v>#REF!</v>
          </cell>
          <cell r="Y1158">
            <v>485.1</v>
          </cell>
          <cell r="Z1158">
            <v>485.1</v>
          </cell>
          <cell r="AA1158">
            <v>0.1</v>
          </cell>
          <cell r="AB1158">
            <v>0.1</v>
          </cell>
          <cell r="AC1158" t="str">
            <v>NC</v>
          </cell>
          <cell r="AD1158" t="str">
            <v>NC</v>
          </cell>
          <cell r="AE1158" t="str">
            <v>NC</v>
          </cell>
          <cell r="AF1158" t="str">
            <v>PROTECTION</v>
          </cell>
          <cell r="AG1158"/>
          <cell r="AI1158">
            <v>219.42</v>
          </cell>
          <cell r="AJ1158">
            <v>0.3</v>
          </cell>
          <cell r="AK1158">
            <v>377.29999999999995</v>
          </cell>
          <cell r="AL1158" t="str">
            <v/>
          </cell>
          <cell r="AM1158" t="str">
            <v/>
          </cell>
          <cell r="AN1158">
            <v>0.1</v>
          </cell>
          <cell r="AO1158">
            <v>485.1</v>
          </cell>
          <cell r="AS1158" t="str">
            <v>TYP140 L3H3 2010 PLANCHER 12mm</v>
          </cell>
        </row>
        <row r="1159">
          <cell r="N1159" t="str">
            <v>0963 940 374</v>
          </cell>
          <cell r="O1159">
            <v>0</v>
          </cell>
          <cell r="P1159">
            <v>174.45</v>
          </cell>
          <cell r="Q1159">
            <v>1</v>
          </cell>
          <cell r="R1159">
            <v>48.5</v>
          </cell>
          <cell r="S1159">
            <v>174.45</v>
          </cell>
          <cell r="T1159">
            <v>419</v>
          </cell>
          <cell r="U1159">
            <v>25</v>
          </cell>
          <cell r="V1159">
            <v>34</v>
          </cell>
          <cell r="W1159" t="str">
            <v>TYP141L4H2PLSTD</v>
          </cell>
          <cell r="X1159" t="e">
            <v>#REF!</v>
          </cell>
          <cell r="Y1159">
            <v>377.1</v>
          </cell>
          <cell r="Z1159">
            <v>377.1</v>
          </cell>
          <cell r="AA1159">
            <v>0.1</v>
          </cell>
          <cell r="AB1159">
            <v>0.1</v>
          </cell>
          <cell r="AC1159" t="str">
            <v>NC</v>
          </cell>
          <cell r="AD1159" t="str">
            <v>NC</v>
          </cell>
          <cell r="AE1159" t="str">
            <v>NC</v>
          </cell>
          <cell r="AF1159" t="str">
            <v>PROTECTION</v>
          </cell>
          <cell r="AG1159"/>
          <cell r="AI1159">
            <v>167.67</v>
          </cell>
          <cell r="AJ1159">
            <v>0.3</v>
          </cell>
          <cell r="AK1159">
            <v>293.29999999999995</v>
          </cell>
          <cell r="AL1159" t="str">
            <v/>
          </cell>
          <cell r="AM1159" t="str">
            <v/>
          </cell>
          <cell r="AN1159">
            <v>0.1</v>
          </cell>
          <cell r="AO1159">
            <v>377.1</v>
          </cell>
          <cell r="AS1159" t="str">
            <v>TYP141 L4H2 2010 PLANCHER 9mm</v>
          </cell>
        </row>
        <row r="1160">
          <cell r="N1160" t="str">
            <v>0963 940 373</v>
          </cell>
          <cell r="O1160">
            <v>0</v>
          </cell>
          <cell r="P1160">
            <v>253.9</v>
          </cell>
          <cell r="Q1160">
            <v>1</v>
          </cell>
          <cell r="R1160">
            <v>62.5</v>
          </cell>
          <cell r="S1160">
            <v>253.9</v>
          </cell>
          <cell r="T1160">
            <v>599</v>
          </cell>
          <cell r="U1160">
            <v>25</v>
          </cell>
          <cell r="V1160">
            <v>34</v>
          </cell>
          <cell r="W1160" t="str">
            <v>TYP141L4H2PLPRO</v>
          </cell>
          <cell r="X1160" t="e">
            <v>#REF!</v>
          </cell>
          <cell r="Y1160">
            <v>539.1</v>
          </cell>
          <cell r="Z1160">
            <v>539.1</v>
          </cell>
          <cell r="AA1160">
            <v>0.1</v>
          </cell>
          <cell r="AB1160">
            <v>0.1</v>
          </cell>
          <cell r="AC1160" t="str">
            <v>NC</v>
          </cell>
          <cell r="AD1160" t="str">
            <v>NC</v>
          </cell>
          <cell r="AE1160" t="str">
            <v>NC</v>
          </cell>
          <cell r="AF1160" t="str">
            <v>PROTECTION</v>
          </cell>
          <cell r="AG1160"/>
          <cell r="AI1160">
            <v>244.04</v>
          </cell>
          <cell r="AJ1160">
            <v>0.3</v>
          </cell>
          <cell r="AK1160">
            <v>419.29999999999995</v>
          </cell>
          <cell r="AL1160" t="str">
            <v/>
          </cell>
          <cell r="AM1160" t="str">
            <v/>
          </cell>
          <cell r="AN1160">
            <v>0.1</v>
          </cell>
          <cell r="AO1160">
            <v>539.1</v>
          </cell>
          <cell r="AS1160" t="str">
            <v>TYP141 L4H2 2010 PLANCHER 12mm</v>
          </cell>
        </row>
        <row r="1161">
          <cell r="N1161" t="str">
            <v>0963 940 381</v>
          </cell>
          <cell r="O1161">
            <v>0</v>
          </cell>
          <cell r="P1161">
            <v>174.45</v>
          </cell>
          <cell r="Q1161">
            <v>1</v>
          </cell>
          <cell r="R1161">
            <v>48.5</v>
          </cell>
          <cell r="S1161">
            <v>174.45</v>
          </cell>
          <cell r="T1161">
            <v>419</v>
          </cell>
          <cell r="U1161">
            <v>25</v>
          </cell>
          <cell r="V1161">
            <v>34</v>
          </cell>
          <cell r="W1161" t="str">
            <v>TYP141L4H3PLSTD</v>
          </cell>
          <cell r="X1161" t="e">
            <v>#REF!</v>
          </cell>
          <cell r="Y1161">
            <v>377.1</v>
          </cell>
          <cell r="Z1161">
            <v>377.1</v>
          </cell>
          <cell r="AA1161">
            <v>0.1</v>
          </cell>
          <cell r="AB1161">
            <v>0.1</v>
          </cell>
          <cell r="AC1161" t="str">
            <v>NC</v>
          </cell>
          <cell r="AD1161" t="str">
            <v>NC</v>
          </cell>
          <cell r="AE1161" t="str">
            <v>NC</v>
          </cell>
          <cell r="AF1161" t="str">
            <v>PROTECTION</v>
          </cell>
          <cell r="AG1161"/>
          <cell r="AI1161">
            <v>167.67</v>
          </cell>
          <cell r="AJ1161">
            <v>0.3</v>
          </cell>
          <cell r="AK1161">
            <v>293.29999999999995</v>
          </cell>
          <cell r="AL1161" t="str">
            <v/>
          </cell>
          <cell r="AM1161" t="str">
            <v/>
          </cell>
          <cell r="AN1161">
            <v>0.1</v>
          </cell>
          <cell r="AO1161">
            <v>377.1</v>
          </cell>
          <cell r="AS1161" t="str">
            <v>TYP141 L4H3 2010 PLANCHER 9mm</v>
          </cell>
        </row>
        <row r="1162">
          <cell r="N1162" t="str">
            <v>0963 940 380</v>
          </cell>
          <cell r="O1162">
            <v>0</v>
          </cell>
          <cell r="P1162">
            <v>253.9</v>
          </cell>
          <cell r="Q1162">
            <v>1</v>
          </cell>
          <cell r="R1162">
            <v>62.5</v>
          </cell>
          <cell r="S1162">
            <v>253.9</v>
          </cell>
          <cell r="T1162">
            <v>599</v>
          </cell>
          <cell r="U1162">
            <v>25</v>
          </cell>
          <cell r="V1162">
            <v>34</v>
          </cell>
          <cell r="W1162" t="str">
            <v>TYP141L4H3PLPRO</v>
          </cell>
          <cell r="X1162" t="e">
            <v>#REF!</v>
          </cell>
          <cell r="Y1162">
            <v>539.1</v>
          </cell>
          <cell r="Z1162">
            <v>539.1</v>
          </cell>
          <cell r="AA1162">
            <v>0.1</v>
          </cell>
          <cell r="AB1162">
            <v>0.1</v>
          </cell>
          <cell r="AC1162" t="str">
            <v>NC</v>
          </cell>
          <cell r="AD1162" t="str">
            <v>NC</v>
          </cell>
          <cell r="AE1162" t="str">
            <v>NC</v>
          </cell>
          <cell r="AF1162" t="str">
            <v>PROTECTION</v>
          </cell>
          <cell r="AG1162"/>
          <cell r="AI1162">
            <v>244.04</v>
          </cell>
          <cell r="AJ1162">
            <v>0.3</v>
          </cell>
          <cell r="AK1162">
            <v>419.29999999999995</v>
          </cell>
          <cell r="AL1162" t="str">
            <v/>
          </cell>
          <cell r="AM1162" t="str">
            <v/>
          </cell>
          <cell r="AN1162">
            <v>0.1</v>
          </cell>
          <cell r="AO1162">
            <v>539.1</v>
          </cell>
          <cell r="AS1162" t="str">
            <v>TYP141 L4H3 2010 PLANCHER 12mm</v>
          </cell>
        </row>
        <row r="1163">
          <cell r="N1163" t="str">
            <v>0963 940 254</v>
          </cell>
          <cell r="O1163">
            <v>0</v>
          </cell>
          <cell r="P1163">
            <v>81.78</v>
          </cell>
          <cell r="Q1163">
            <v>1</v>
          </cell>
          <cell r="R1163">
            <v>16.5</v>
          </cell>
          <cell r="S1163">
            <v>81.78</v>
          </cell>
          <cell r="T1163">
            <v>199</v>
          </cell>
          <cell r="U1163">
            <v>15</v>
          </cell>
          <cell r="V1163">
            <v>20</v>
          </cell>
          <cell r="W1163" t="str">
            <v>TYP134L1H1PLSTD</v>
          </cell>
          <cell r="X1163" t="e">
            <v>#REF!</v>
          </cell>
          <cell r="Y1163">
            <v>179.1</v>
          </cell>
          <cell r="Z1163">
            <v>179.1</v>
          </cell>
          <cell r="AA1163">
            <v>0.1</v>
          </cell>
          <cell r="AB1163">
            <v>0.1</v>
          </cell>
          <cell r="AC1163" t="str">
            <v>NC</v>
          </cell>
          <cell r="AD1163" t="str">
            <v>NC</v>
          </cell>
          <cell r="AE1163" t="str">
            <v>NC</v>
          </cell>
          <cell r="AF1163" t="str">
            <v>PROTECTION</v>
          </cell>
          <cell r="AG1163"/>
          <cell r="AI1163">
            <v>78.62</v>
          </cell>
          <cell r="AJ1163">
            <v>0.3</v>
          </cell>
          <cell r="AK1163">
            <v>139.29999999999998</v>
          </cell>
          <cell r="AL1163" t="str">
            <v/>
          </cell>
          <cell r="AM1163" t="str">
            <v/>
          </cell>
          <cell r="AN1163">
            <v>0.1</v>
          </cell>
          <cell r="AO1163">
            <v>179.1</v>
          </cell>
          <cell r="AS1163" t="str">
            <v>TYP134 L1H1 2010 PLANCHER 9mm</v>
          </cell>
        </row>
        <row r="1164">
          <cell r="N1164" t="str">
            <v>0963 940 253</v>
          </cell>
          <cell r="O1164">
            <v>0</v>
          </cell>
          <cell r="P1164">
            <v>125.81</v>
          </cell>
          <cell r="Q1164">
            <v>1</v>
          </cell>
          <cell r="R1164">
            <v>20.5</v>
          </cell>
          <cell r="S1164">
            <v>125.81</v>
          </cell>
          <cell r="T1164">
            <v>299</v>
          </cell>
          <cell r="U1164">
            <v>15</v>
          </cell>
          <cell r="V1164">
            <v>20</v>
          </cell>
          <cell r="W1164" t="str">
            <v>TYP134L1H1PLPRO</v>
          </cell>
          <cell r="X1164" t="e">
            <v>#REF!</v>
          </cell>
          <cell r="Y1164">
            <v>269.10000000000002</v>
          </cell>
          <cell r="Z1164">
            <v>269.10000000000002</v>
          </cell>
          <cell r="AA1164">
            <v>0.1</v>
          </cell>
          <cell r="AB1164">
            <v>0.1</v>
          </cell>
          <cell r="AC1164" t="str">
            <v>NC</v>
          </cell>
          <cell r="AD1164" t="str">
            <v>NC</v>
          </cell>
          <cell r="AE1164" t="str">
            <v>NC</v>
          </cell>
          <cell r="AF1164" t="str">
            <v>PROTECTION</v>
          </cell>
          <cell r="AG1164"/>
          <cell r="AI1164">
            <v>120.96</v>
          </cell>
          <cell r="AJ1164">
            <v>0.3</v>
          </cell>
          <cell r="AK1164">
            <v>209.29999999999998</v>
          </cell>
          <cell r="AL1164" t="str">
            <v/>
          </cell>
          <cell r="AM1164" t="str">
            <v/>
          </cell>
          <cell r="AN1164">
            <v>0.1</v>
          </cell>
          <cell r="AO1164">
            <v>269.10000000000002</v>
          </cell>
          <cell r="AS1164" t="str">
            <v>TYP134 L1H1 2010 PLANCHER 12mm</v>
          </cell>
        </row>
        <row r="1165">
          <cell r="N1165" t="str">
            <v>0963 940 267</v>
          </cell>
          <cell r="O1165">
            <v>0</v>
          </cell>
          <cell r="P1165">
            <v>81.790000000000006</v>
          </cell>
          <cell r="Q1165">
            <v>1</v>
          </cell>
          <cell r="R1165">
            <v>16.5</v>
          </cell>
          <cell r="S1165">
            <v>81.790000000000006</v>
          </cell>
          <cell r="T1165">
            <v>199</v>
          </cell>
          <cell r="U1165">
            <v>15</v>
          </cell>
          <cell r="V1165">
            <v>20</v>
          </cell>
          <cell r="W1165" t="str">
            <v>TYP134L1H2PLSTD</v>
          </cell>
          <cell r="X1165" t="e">
            <v>#REF!</v>
          </cell>
          <cell r="Y1165">
            <v>179.1</v>
          </cell>
          <cell r="Z1165">
            <v>179.1</v>
          </cell>
          <cell r="AA1165">
            <v>0.1</v>
          </cell>
          <cell r="AB1165">
            <v>0.1</v>
          </cell>
          <cell r="AC1165" t="str">
            <v>NC</v>
          </cell>
          <cell r="AD1165" t="str">
            <v>NC</v>
          </cell>
          <cell r="AE1165" t="str">
            <v>NC</v>
          </cell>
          <cell r="AF1165" t="str">
            <v>PROTECTION</v>
          </cell>
          <cell r="AG1165"/>
          <cell r="AI1165">
            <v>78.62</v>
          </cell>
          <cell r="AJ1165">
            <v>0.3</v>
          </cell>
          <cell r="AK1165">
            <v>139.29999999999998</v>
          </cell>
          <cell r="AL1165" t="str">
            <v/>
          </cell>
          <cell r="AM1165" t="str">
            <v/>
          </cell>
          <cell r="AN1165">
            <v>0.1</v>
          </cell>
          <cell r="AO1165">
            <v>179.1</v>
          </cell>
          <cell r="AS1165" t="str">
            <v>TYP134 L1H2 2010 PLANCHER 9mm</v>
          </cell>
        </row>
        <row r="1166">
          <cell r="N1166" t="str">
            <v>0963 940 266</v>
          </cell>
          <cell r="O1166">
            <v>0</v>
          </cell>
          <cell r="P1166">
            <v>125.85</v>
          </cell>
          <cell r="Q1166">
            <v>1</v>
          </cell>
          <cell r="R1166">
            <v>20.5</v>
          </cell>
          <cell r="S1166">
            <v>125.85</v>
          </cell>
          <cell r="T1166">
            <v>299</v>
          </cell>
          <cell r="U1166">
            <v>15</v>
          </cell>
          <cell r="V1166">
            <v>20</v>
          </cell>
          <cell r="W1166" t="str">
            <v>TYP134L1H2PLPRO</v>
          </cell>
          <cell r="X1166" t="e">
            <v>#REF!</v>
          </cell>
          <cell r="Y1166">
            <v>269.10000000000002</v>
          </cell>
          <cell r="Z1166">
            <v>269.10000000000002</v>
          </cell>
          <cell r="AA1166">
            <v>0.1</v>
          </cell>
          <cell r="AB1166">
            <v>0.1</v>
          </cell>
          <cell r="AC1166" t="str">
            <v>NC</v>
          </cell>
          <cell r="AD1166" t="str">
            <v>NC</v>
          </cell>
          <cell r="AE1166" t="str">
            <v>NC</v>
          </cell>
          <cell r="AF1166" t="str">
            <v>PROTECTION</v>
          </cell>
          <cell r="AG1166"/>
          <cell r="AI1166">
            <v>120.96</v>
          </cell>
          <cell r="AJ1166">
            <v>0.3</v>
          </cell>
          <cell r="AK1166">
            <v>209.29999999999998</v>
          </cell>
          <cell r="AL1166" t="str">
            <v/>
          </cell>
          <cell r="AM1166" t="str">
            <v/>
          </cell>
          <cell r="AN1166">
            <v>0.1</v>
          </cell>
          <cell r="AO1166">
            <v>269.10000000000002</v>
          </cell>
          <cell r="AS1166" t="str">
            <v>TYP134 L1H2 2010 PLANCHER 12mm</v>
          </cell>
        </row>
        <row r="1167">
          <cell r="N1167" t="str">
            <v>0963 940 286</v>
          </cell>
          <cell r="O1167">
            <v>0</v>
          </cell>
          <cell r="P1167">
            <v>89.91</v>
          </cell>
          <cell r="Q1167">
            <v>1</v>
          </cell>
          <cell r="R1167">
            <v>18.5</v>
          </cell>
          <cell r="S1167">
            <v>89.91</v>
          </cell>
          <cell r="T1167">
            <v>219</v>
          </cell>
          <cell r="U1167">
            <v>20</v>
          </cell>
          <cell r="V1167">
            <v>27</v>
          </cell>
          <cell r="W1167" t="str">
            <v>TYP135L2H1PLSTD</v>
          </cell>
          <cell r="X1167" t="e">
            <v>#REF!</v>
          </cell>
          <cell r="Y1167">
            <v>197.1</v>
          </cell>
          <cell r="Z1167">
            <v>197.1</v>
          </cell>
          <cell r="AA1167">
            <v>0.1</v>
          </cell>
          <cell r="AB1167">
            <v>0.1</v>
          </cell>
          <cell r="AC1167" t="str">
            <v>NC</v>
          </cell>
          <cell r="AD1167" t="str">
            <v>NC</v>
          </cell>
          <cell r="AE1167" t="str">
            <v>NC</v>
          </cell>
          <cell r="AF1167" t="str">
            <v>PROTECTION</v>
          </cell>
          <cell r="AG1167"/>
          <cell r="AI1167">
            <v>86.44</v>
          </cell>
          <cell r="AJ1167">
            <v>0.3</v>
          </cell>
          <cell r="AK1167">
            <v>153.29999999999998</v>
          </cell>
          <cell r="AL1167" t="str">
            <v/>
          </cell>
          <cell r="AM1167" t="str">
            <v/>
          </cell>
          <cell r="AN1167">
            <v>0.1</v>
          </cell>
          <cell r="AO1167">
            <v>197.1</v>
          </cell>
          <cell r="AS1167" t="str">
            <v>TYP135 L2H1 2010 PLANCHER 9mm</v>
          </cell>
        </row>
        <row r="1168">
          <cell r="N1168" t="str">
            <v>0963 940 285</v>
          </cell>
          <cell r="O1168">
            <v>0</v>
          </cell>
          <cell r="P1168">
            <v>141.06</v>
          </cell>
          <cell r="Q1168">
            <v>1</v>
          </cell>
          <cell r="R1168">
            <v>24.5</v>
          </cell>
          <cell r="S1168">
            <v>141.06</v>
          </cell>
          <cell r="T1168">
            <v>319</v>
          </cell>
          <cell r="U1168">
            <v>20</v>
          </cell>
          <cell r="V1168">
            <v>27</v>
          </cell>
          <cell r="W1168" t="str">
            <v>TYP135L2H1PLPRO</v>
          </cell>
          <cell r="X1168" t="e">
            <v>#REF!</v>
          </cell>
          <cell r="Y1168">
            <v>287.10000000000002</v>
          </cell>
          <cell r="Z1168">
            <v>287.10000000000002</v>
          </cell>
          <cell r="AA1168">
            <v>0.1</v>
          </cell>
          <cell r="AB1168">
            <v>0.1</v>
          </cell>
          <cell r="AC1168" t="str">
            <v>NC</v>
          </cell>
          <cell r="AD1168" t="str">
            <v>NC</v>
          </cell>
          <cell r="AE1168" t="str">
            <v>NC</v>
          </cell>
          <cell r="AF1168" t="str">
            <v>PROTECTION</v>
          </cell>
          <cell r="AG1168"/>
          <cell r="AI1168">
            <v>135.58000000000001</v>
          </cell>
          <cell r="AJ1168">
            <v>0.3</v>
          </cell>
          <cell r="AK1168">
            <v>223.29999999999998</v>
          </cell>
          <cell r="AL1168" t="str">
            <v/>
          </cell>
          <cell r="AM1168" t="str">
            <v/>
          </cell>
          <cell r="AN1168">
            <v>0.1</v>
          </cell>
          <cell r="AO1168">
            <v>287.10000000000002</v>
          </cell>
          <cell r="AS1168" t="str">
            <v>TYP135 L2H1 2010 PLANCHER 12mm</v>
          </cell>
        </row>
        <row r="1169">
          <cell r="N1169" t="str">
            <v>0963 940 605</v>
          </cell>
          <cell r="O1169">
            <v>0</v>
          </cell>
          <cell r="P1169">
            <v>100.31</v>
          </cell>
          <cell r="Q1169">
            <v>1</v>
          </cell>
          <cell r="R1169">
            <v>22.5</v>
          </cell>
          <cell r="S1169">
            <v>100.31</v>
          </cell>
          <cell r="T1169">
            <v>229</v>
          </cell>
          <cell r="U1169">
            <v>15</v>
          </cell>
          <cell r="V1169">
            <v>20</v>
          </cell>
          <cell r="W1169" t="str">
            <v>TYP164L1H1PLSTD</v>
          </cell>
          <cell r="X1169" t="e">
            <v>#REF!</v>
          </cell>
          <cell r="Y1169">
            <v>206.1</v>
          </cell>
          <cell r="Z1169">
            <v>206.1</v>
          </cell>
          <cell r="AA1169">
            <v>0.1</v>
          </cell>
          <cell r="AB1169">
            <v>0.1</v>
          </cell>
          <cell r="AC1169" t="str">
            <v>NC</v>
          </cell>
          <cell r="AD1169" t="str">
            <v>NC</v>
          </cell>
          <cell r="AE1169" t="str">
            <v>NC</v>
          </cell>
          <cell r="AF1169" t="str">
            <v>PROTECTION</v>
          </cell>
          <cell r="AG1169"/>
          <cell r="AI1169">
            <v>96.44</v>
          </cell>
          <cell r="AJ1169">
            <v>0.3</v>
          </cell>
          <cell r="AK1169">
            <v>160.29999999999998</v>
          </cell>
          <cell r="AL1169" t="str">
            <v/>
          </cell>
          <cell r="AM1169" t="str">
            <v/>
          </cell>
          <cell r="AN1169">
            <v>0.1</v>
          </cell>
          <cell r="AO1169">
            <v>206.1</v>
          </cell>
          <cell r="AS1169" t="str">
            <v>TYP164 L1H1 2014 PLANCHER 9mm</v>
          </cell>
        </row>
        <row r="1170">
          <cell r="N1170" t="str">
            <v>0963 940 604</v>
          </cell>
          <cell r="O1170">
            <v>0</v>
          </cell>
          <cell r="P1170">
            <v>154.6</v>
          </cell>
          <cell r="Q1170">
            <v>1</v>
          </cell>
          <cell r="R1170">
            <v>30.5</v>
          </cell>
          <cell r="S1170">
            <v>154.6</v>
          </cell>
          <cell r="T1170">
            <v>359</v>
          </cell>
          <cell r="U1170">
            <v>15</v>
          </cell>
          <cell r="V1170">
            <v>20</v>
          </cell>
          <cell r="W1170" t="str">
            <v>TYP164L1H1PLPRO</v>
          </cell>
          <cell r="X1170" t="e">
            <v>#REF!</v>
          </cell>
          <cell r="Y1170">
            <v>323.10000000000002</v>
          </cell>
          <cell r="Z1170">
            <v>323.10000000000002</v>
          </cell>
          <cell r="AA1170">
            <v>0.1</v>
          </cell>
          <cell r="AB1170">
            <v>0.1</v>
          </cell>
          <cell r="AC1170" t="str">
            <v>NC</v>
          </cell>
          <cell r="AD1170" t="str">
            <v>NC</v>
          </cell>
          <cell r="AE1170" t="str">
            <v>NC</v>
          </cell>
          <cell r="AF1170" t="str">
            <v>PROTECTION</v>
          </cell>
          <cell r="AG1170"/>
          <cell r="AI1170">
            <v>148.63999999999999</v>
          </cell>
          <cell r="AJ1170">
            <v>0.3</v>
          </cell>
          <cell r="AK1170">
            <v>251.29999999999998</v>
          </cell>
          <cell r="AL1170" t="str">
            <v/>
          </cell>
          <cell r="AM1170" t="str">
            <v/>
          </cell>
          <cell r="AN1170">
            <v>0.1</v>
          </cell>
          <cell r="AO1170">
            <v>323.10000000000002</v>
          </cell>
          <cell r="AS1170" t="str">
            <v>TYP164 L1H1 2014 PLANCHER 12mm</v>
          </cell>
        </row>
        <row r="1171">
          <cell r="N1171" t="str">
            <v>0963 940 613</v>
          </cell>
          <cell r="O1171">
            <v>0</v>
          </cell>
          <cell r="P1171">
            <v>100.31</v>
          </cell>
          <cell r="Q1171">
            <v>1</v>
          </cell>
          <cell r="R1171">
            <v>22.5</v>
          </cell>
          <cell r="S1171">
            <v>100.31</v>
          </cell>
          <cell r="T1171">
            <v>229</v>
          </cell>
          <cell r="U1171">
            <v>15</v>
          </cell>
          <cell r="V1171">
            <v>20</v>
          </cell>
          <cell r="W1171" t="str">
            <v>TYP164L1H2PLSTD</v>
          </cell>
          <cell r="X1171" t="e">
            <v>#REF!</v>
          </cell>
          <cell r="Y1171">
            <v>206.1</v>
          </cell>
          <cell r="Z1171">
            <v>206.1</v>
          </cell>
          <cell r="AA1171">
            <v>0.1</v>
          </cell>
          <cell r="AB1171">
            <v>0.1</v>
          </cell>
          <cell r="AC1171" t="str">
            <v>NC</v>
          </cell>
          <cell r="AD1171" t="str">
            <v>NC</v>
          </cell>
          <cell r="AE1171" t="str">
            <v>NC</v>
          </cell>
          <cell r="AF1171" t="str">
            <v>PROTECTION</v>
          </cell>
          <cell r="AG1171"/>
          <cell r="AI1171">
            <v>96.44</v>
          </cell>
          <cell r="AJ1171">
            <v>0.3</v>
          </cell>
          <cell r="AK1171">
            <v>160.29999999999998</v>
          </cell>
          <cell r="AL1171" t="str">
            <v/>
          </cell>
          <cell r="AM1171" t="str">
            <v/>
          </cell>
          <cell r="AN1171">
            <v>0.1</v>
          </cell>
          <cell r="AO1171">
            <v>206.1</v>
          </cell>
          <cell r="AS1171" t="str">
            <v>TYP164 L1H2 2014 PLANCHER 9mm</v>
          </cell>
        </row>
        <row r="1172">
          <cell r="N1172" t="str">
            <v>0963 940 612</v>
          </cell>
          <cell r="O1172">
            <v>0</v>
          </cell>
          <cell r="P1172">
            <v>154.6</v>
          </cell>
          <cell r="Q1172">
            <v>1</v>
          </cell>
          <cell r="R1172">
            <v>30.5</v>
          </cell>
          <cell r="S1172">
            <v>154.6</v>
          </cell>
          <cell r="T1172">
            <v>359</v>
          </cell>
          <cell r="U1172">
            <v>15</v>
          </cell>
          <cell r="V1172">
            <v>20</v>
          </cell>
          <cell r="W1172" t="str">
            <v>TYP164L1H2PLPRO</v>
          </cell>
          <cell r="X1172" t="e">
            <v>#REF!</v>
          </cell>
          <cell r="Y1172">
            <v>323.10000000000002</v>
          </cell>
          <cell r="Z1172">
            <v>323.10000000000002</v>
          </cell>
          <cell r="AA1172">
            <v>0.1</v>
          </cell>
          <cell r="AB1172">
            <v>0.1</v>
          </cell>
          <cell r="AC1172" t="str">
            <v>NC</v>
          </cell>
          <cell r="AD1172" t="str">
            <v>NC</v>
          </cell>
          <cell r="AE1172" t="str">
            <v>NC</v>
          </cell>
          <cell r="AF1172" t="str">
            <v>PROTECTION</v>
          </cell>
          <cell r="AG1172"/>
          <cell r="AI1172">
            <v>148.63999999999999</v>
          </cell>
          <cell r="AJ1172">
            <v>0.3</v>
          </cell>
          <cell r="AK1172">
            <v>251.29999999999998</v>
          </cell>
          <cell r="AL1172" t="str">
            <v/>
          </cell>
          <cell r="AM1172" t="str">
            <v/>
          </cell>
          <cell r="AN1172">
            <v>0.1</v>
          </cell>
          <cell r="AO1172">
            <v>323.10000000000002</v>
          </cell>
          <cell r="AS1172" t="str">
            <v>TYP164 L1H2 2014 PLANCHER 12mm</v>
          </cell>
        </row>
        <row r="1173">
          <cell r="N1173" t="str">
            <v>0963 940 621</v>
          </cell>
          <cell r="O1173">
            <v>0</v>
          </cell>
          <cell r="P1173">
            <v>118.82</v>
          </cell>
          <cell r="Q1173">
            <v>1</v>
          </cell>
          <cell r="R1173">
            <v>27.5</v>
          </cell>
          <cell r="S1173">
            <v>118.82</v>
          </cell>
          <cell r="T1173">
            <v>279</v>
          </cell>
          <cell r="U1173">
            <v>20</v>
          </cell>
          <cell r="V1173">
            <v>27</v>
          </cell>
          <cell r="W1173" t="str">
            <v>TYP165L2H1PLSTD</v>
          </cell>
          <cell r="X1173" t="e">
            <v>#REF!</v>
          </cell>
          <cell r="Y1173">
            <v>251.1</v>
          </cell>
          <cell r="Z1173">
            <v>251.1</v>
          </cell>
          <cell r="AA1173">
            <v>0.1</v>
          </cell>
          <cell r="AB1173">
            <v>0.1</v>
          </cell>
          <cell r="AC1173" t="str">
            <v>NC</v>
          </cell>
          <cell r="AD1173" t="str">
            <v>NC</v>
          </cell>
          <cell r="AE1173" t="str">
            <v>NC</v>
          </cell>
          <cell r="AF1173" t="str">
            <v>PROTECTION</v>
          </cell>
          <cell r="AG1173"/>
          <cell r="AI1173">
            <v>114.25</v>
          </cell>
          <cell r="AJ1173">
            <v>0.3</v>
          </cell>
          <cell r="AK1173">
            <v>195.29999999999998</v>
          </cell>
          <cell r="AL1173" t="str">
            <v/>
          </cell>
          <cell r="AM1173" t="str">
            <v/>
          </cell>
          <cell r="AN1173">
            <v>0.1</v>
          </cell>
          <cell r="AO1173">
            <v>251.1</v>
          </cell>
          <cell r="AS1173" t="str">
            <v>TYP165 L2H1 2014 PLANCHER 9mm</v>
          </cell>
        </row>
        <row r="1174">
          <cell r="N1174" t="str">
            <v>0963 940 620</v>
          </cell>
          <cell r="O1174">
            <v>0</v>
          </cell>
          <cell r="P1174">
            <v>177.01</v>
          </cell>
          <cell r="Q1174">
            <v>1</v>
          </cell>
          <cell r="R1174">
            <v>35.5</v>
          </cell>
          <cell r="S1174">
            <v>177.01</v>
          </cell>
          <cell r="T1174">
            <v>409</v>
          </cell>
          <cell r="U1174">
            <v>20</v>
          </cell>
          <cell r="V1174">
            <v>27</v>
          </cell>
          <cell r="W1174" t="str">
            <v>TYP165L2H1PLPRO</v>
          </cell>
          <cell r="X1174" t="e">
            <v>#REF!</v>
          </cell>
          <cell r="Y1174">
            <v>368.1</v>
          </cell>
          <cell r="Z1174">
            <v>368.1</v>
          </cell>
          <cell r="AA1174">
            <v>0.1</v>
          </cell>
          <cell r="AB1174">
            <v>0.1</v>
          </cell>
          <cell r="AC1174" t="str">
            <v>NC</v>
          </cell>
          <cell r="AD1174" t="str">
            <v>NC</v>
          </cell>
          <cell r="AE1174" t="str">
            <v>NC</v>
          </cell>
          <cell r="AF1174" t="str">
            <v>PROTECTION</v>
          </cell>
          <cell r="AG1174"/>
          <cell r="AI1174">
            <v>170.19</v>
          </cell>
          <cell r="AJ1174">
            <v>0.3</v>
          </cell>
          <cell r="AK1174">
            <v>286.29999999999995</v>
          </cell>
          <cell r="AL1174" t="str">
            <v/>
          </cell>
          <cell r="AM1174" t="str">
            <v/>
          </cell>
          <cell r="AN1174">
            <v>0.1</v>
          </cell>
          <cell r="AO1174">
            <v>368.1</v>
          </cell>
          <cell r="AS1174" t="str">
            <v>TYP165 L2H1 2014 PLANCHER 12mm</v>
          </cell>
        </row>
        <row r="1175">
          <cell r="N1175" t="str">
            <v>0963 940 629</v>
          </cell>
          <cell r="O1175">
            <v>0</v>
          </cell>
          <cell r="P1175">
            <v>118.82</v>
          </cell>
          <cell r="Q1175">
            <v>1</v>
          </cell>
          <cell r="R1175">
            <v>27.5</v>
          </cell>
          <cell r="S1175">
            <v>118.82</v>
          </cell>
          <cell r="T1175">
            <v>279</v>
          </cell>
          <cell r="U1175">
            <v>20</v>
          </cell>
          <cell r="V1175">
            <v>27</v>
          </cell>
          <cell r="W1175" t="str">
            <v>TYP165L2H2PLSTD</v>
          </cell>
          <cell r="X1175" t="e">
            <v>#REF!</v>
          </cell>
          <cell r="Y1175">
            <v>251.1</v>
          </cell>
          <cell r="Z1175">
            <v>251.1</v>
          </cell>
          <cell r="AA1175">
            <v>0.1</v>
          </cell>
          <cell r="AB1175">
            <v>0.1</v>
          </cell>
          <cell r="AC1175" t="str">
            <v>NC</v>
          </cell>
          <cell r="AD1175" t="str">
            <v>NC</v>
          </cell>
          <cell r="AE1175" t="str">
            <v>NC</v>
          </cell>
          <cell r="AF1175" t="str">
            <v>PROTECTION</v>
          </cell>
          <cell r="AG1175"/>
          <cell r="AI1175">
            <v>114.25</v>
          </cell>
          <cell r="AJ1175">
            <v>0.3</v>
          </cell>
          <cell r="AK1175">
            <v>195.29999999999998</v>
          </cell>
          <cell r="AL1175" t="str">
            <v/>
          </cell>
          <cell r="AM1175" t="str">
            <v/>
          </cell>
          <cell r="AN1175">
            <v>0.1</v>
          </cell>
          <cell r="AO1175">
            <v>251.1</v>
          </cell>
          <cell r="AS1175" t="str">
            <v>TYP165 L2H2 2014 PLANCHER 9mm</v>
          </cell>
        </row>
        <row r="1176">
          <cell r="N1176" t="str">
            <v>0963 940 628</v>
          </cell>
          <cell r="O1176">
            <v>0</v>
          </cell>
          <cell r="P1176">
            <v>177.01</v>
          </cell>
          <cell r="Q1176">
            <v>1</v>
          </cell>
          <cell r="R1176">
            <v>35.5</v>
          </cell>
          <cell r="S1176">
            <v>177.01</v>
          </cell>
          <cell r="T1176">
            <v>409</v>
          </cell>
          <cell r="U1176">
            <v>20</v>
          </cell>
          <cell r="V1176">
            <v>27</v>
          </cell>
          <cell r="W1176" t="str">
            <v>TYP165L2H2PLPRO</v>
          </cell>
          <cell r="X1176" t="e">
            <v>#REF!</v>
          </cell>
          <cell r="Y1176">
            <v>368.1</v>
          </cell>
          <cell r="Z1176">
            <v>368.1</v>
          </cell>
          <cell r="AA1176">
            <v>0.1</v>
          </cell>
          <cell r="AB1176">
            <v>0.1</v>
          </cell>
          <cell r="AC1176" t="str">
            <v>NC</v>
          </cell>
          <cell r="AD1176" t="str">
            <v>NC</v>
          </cell>
          <cell r="AE1176" t="str">
            <v>NC</v>
          </cell>
          <cell r="AF1176" t="str">
            <v>PROTECTION</v>
          </cell>
          <cell r="AG1176"/>
          <cell r="AI1176">
            <v>170.19</v>
          </cell>
          <cell r="AJ1176">
            <v>0.3</v>
          </cell>
          <cell r="AK1176">
            <v>286.29999999999995</v>
          </cell>
          <cell r="AL1176" t="str">
            <v/>
          </cell>
          <cell r="AM1176" t="str">
            <v/>
          </cell>
          <cell r="AN1176">
            <v>0.1</v>
          </cell>
          <cell r="AO1176">
            <v>368.1</v>
          </cell>
          <cell r="AS1176" t="str">
            <v>TYP165 L2H2 2014 PLANCHER 12mm</v>
          </cell>
        </row>
        <row r="1177">
          <cell r="N1177" t="str">
            <v>0963 940 302</v>
          </cell>
          <cell r="O1177">
            <v>0</v>
          </cell>
          <cell r="P1177">
            <v>118.82</v>
          </cell>
          <cell r="Q1177">
            <v>1</v>
          </cell>
          <cell r="R1177">
            <v>27.5</v>
          </cell>
          <cell r="S1177">
            <v>118.82</v>
          </cell>
          <cell r="T1177">
            <v>279</v>
          </cell>
          <cell r="U1177">
            <v>15</v>
          </cell>
          <cell r="V1177">
            <v>20</v>
          </cell>
          <cell r="W1177" t="str">
            <v>TYP137L1H1PLSTD</v>
          </cell>
          <cell r="X1177" t="e">
            <v>#REF!</v>
          </cell>
          <cell r="Y1177">
            <v>251.1</v>
          </cell>
          <cell r="Z1177">
            <v>251.1</v>
          </cell>
          <cell r="AA1177">
            <v>0.1</v>
          </cell>
          <cell r="AB1177">
            <v>0.1</v>
          </cell>
          <cell r="AC1177" t="str">
            <v>NC</v>
          </cell>
          <cell r="AD1177" t="str">
            <v>NC</v>
          </cell>
          <cell r="AE1177" t="str">
            <v>NC</v>
          </cell>
          <cell r="AF1177" t="str">
            <v>PROTECTION</v>
          </cell>
          <cell r="AG1177"/>
          <cell r="AI1177">
            <v>114.25</v>
          </cell>
          <cell r="AJ1177">
            <v>0.3</v>
          </cell>
          <cell r="AK1177">
            <v>195.29999999999998</v>
          </cell>
          <cell r="AL1177" t="str">
            <v/>
          </cell>
          <cell r="AM1177" t="str">
            <v/>
          </cell>
          <cell r="AN1177">
            <v>0.1</v>
          </cell>
          <cell r="AO1177">
            <v>251.1</v>
          </cell>
          <cell r="AS1177" t="str">
            <v>TYP137 L1H1 2010 PLANCHER 9mm</v>
          </cell>
        </row>
        <row r="1178">
          <cell r="N1178" t="str">
            <v>0963 940 301</v>
          </cell>
          <cell r="O1178">
            <v>0</v>
          </cell>
          <cell r="P1178">
            <v>177.01</v>
          </cell>
          <cell r="Q1178">
            <v>1</v>
          </cell>
          <cell r="R1178">
            <v>35.5</v>
          </cell>
          <cell r="S1178">
            <v>177.01</v>
          </cell>
          <cell r="T1178">
            <v>389</v>
          </cell>
          <cell r="U1178">
            <v>15</v>
          </cell>
          <cell r="V1178">
            <v>20</v>
          </cell>
          <cell r="W1178" t="str">
            <v>TYP137L1H1PLPRO</v>
          </cell>
          <cell r="X1178" t="e">
            <v>#REF!</v>
          </cell>
          <cell r="Y1178">
            <v>350.1</v>
          </cell>
          <cell r="Z1178">
            <v>350.1</v>
          </cell>
          <cell r="AA1178">
            <v>0.1</v>
          </cell>
          <cell r="AB1178">
            <v>0.1</v>
          </cell>
          <cell r="AC1178" t="str">
            <v>NC</v>
          </cell>
          <cell r="AD1178" t="str">
            <v>NC</v>
          </cell>
          <cell r="AE1178" t="str">
            <v>NC</v>
          </cell>
          <cell r="AF1178" t="str">
            <v>PROTECTION</v>
          </cell>
          <cell r="AG1178"/>
          <cell r="AI1178">
            <v>170.19</v>
          </cell>
          <cell r="AJ1178">
            <v>0.3</v>
          </cell>
          <cell r="AK1178">
            <v>272.29999999999995</v>
          </cell>
          <cell r="AL1178" t="str">
            <v/>
          </cell>
          <cell r="AM1178" t="str">
            <v/>
          </cell>
          <cell r="AN1178">
            <v>0.1</v>
          </cell>
          <cell r="AO1178">
            <v>350.1</v>
          </cell>
          <cell r="AS1178" t="str">
            <v>TYP137 L1H1 2010 PLANCHER 12mm</v>
          </cell>
        </row>
        <row r="1179">
          <cell r="N1179" t="str">
            <v>0963 940 308</v>
          </cell>
          <cell r="O1179">
            <v>0</v>
          </cell>
          <cell r="P1179">
            <v>118.82</v>
          </cell>
          <cell r="Q1179">
            <v>1</v>
          </cell>
          <cell r="R1179">
            <v>27.5</v>
          </cell>
          <cell r="S1179">
            <v>118.82</v>
          </cell>
          <cell r="T1179">
            <v>279</v>
          </cell>
          <cell r="U1179">
            <v>15</v>
          </cell>
          <cell r="V1179">
            <v>20</v>
          </cell>
          <cell r="W1179" t="str">
            <v>TYP137L1H2PLSTD</v>
          </cell>
          <cell r="X1179" t="e">
            <v>#REF!</v>
          </cell>
          <cell r="Y1179">
            <v>251.1</v>
          </cell>
          <cell r="Z1179">
            <v>251.1</v>
          </cell>
          <cell r="AA1179">
            <v>0.1</v>
          </cell>
          <cell r="AB1179">
            <v>0.1</v>
          </cell>
          <cell r="AC1179" t="str">
            <v>NC</v>
          </cell>
          <cell r="AD1179" t="str">
            <v>NC</v>
          </cell>
          <cell r="AE1179" t="str">
            <v>NC</v>
          </cell>
          <cell r="AF1179" t="str">
            <v>PROTECTION</v>
          </cell>
          <cell r="AG1179"/>
          <cell r="AI1179">
            <v>114.25</v>
          </cell>
          <cell r="AJ1179">
            <v>0.3</v>
          </cell>
          <cell r="AK1179">
            <v>195.29999999999998</v>
          </cell>
          <cell r="AL1179" t="str">
            <v/>
          </cell>
          <cell r="AM1179" t="str">
            <v/>
          </cell>
          <cell r="AN1179">
            <v>0.1</v>
          </cell>
          <cell r="AO1179">
            <v>251.1</v>
          </cell>
          <cell r="AS1179" t="str">
            <v>TYP137 L1H2 2010 PLANCHER 9mm</v>
          </cell>
        </row>
        <row r="1180">
          <cell r="N1180" t="str">
            <v>0963 940 307</v>
          </cell>
          <cell r="O1180">
            <v>0</v>
          </cell>
          <cell r="P1180">
            <v>177.01</v>
          </cell>
          <cell r="Q1180">
            <v>1</v>
          </cell>
          <cell r="R1180">
            <v>35.5</v>
          </cell>
          <cell r="S1180">
            <v>177.01</v>
          </cell>
          <cell r="T1180">
            <v>389</v>
          </cell>
          <cell r="U1180">
            <v>15</v>
          </cell>
          <cell r="V1180">
            <v>20</v>
          </cell>
          <cell r="W1180" t="str">
            <v>TYP137L1H2PLPRO</v>
          </cell>
          <cell r="X1180" t="e">
            <v>#REF!</v>
          </cell>
          <cell r="Y1180">
            <v>350.1</v>
          </cell>
          <cell r="Z1180">
            <v>350.1</v>
          </cell>
          <cell r="AA1180">
            <v>0.1</v>
          </cell>
          <cell r="AB1180">
            <v>0.1</v>
          </cell>
          <cell r="AC1180" t="str">
            <v>NC</v>
          </cell>
          <cell r="AD1180" t="str">
            <v>NC</v>
          </cell>
          <cell r="AE1180" t="str">
            <v>NC</v>
          </cell>
          <cell r="AF1180" t="str">
            <v>PROTECTION</v>
          </cell>
          <cell r="AG1180"/>
          <cell r="AI1180">
            <v>170.19</v>
          </cell>
          <cell r="AJ1180">
            <v>0.3</v>
          </cell>
          <cell r="AK1180">
            <v>272.29999999999995</v>
          </cell>
          <cell r="AL1180" t="str">
            <v/>
          </cell>
          <cell r="AM1180" t="str">
            <v/>
          </cell>
          <cell r="AN1180">
            <v>0.1</v>
          </cell>
          <cell r="AO1180">
            <v>350.1</v>
          </cell>
          <cell r="AS1180" t="str">
            <v>TYP137 L1H2 2010 PLANCHER 12mm</v>
          </cell>
        </row>
        <row r="1181">
          <cell r="N1181" t="str">
            <v>0963 940 322</v>
          </cell>
          <cell r="O1181">
            <v>0</v>
          </cell>
          <cell r="P1181">
            <v>137.35</v>
          </cell>
          <cell r="Q1181">
            <v>1</v>
          </cell>
          <cell r="R1181">
            <v>33.5</v>
          </cell>
          <cell r="S1181">
            <v>137.35</v>
          </cell>
          <cell r="T1181">
            <v>329</v>
          </cell>
          <cell r="U1181">
            <v>20</v>
          </cell>
          <cell r="V1181">
            <v>27</v>
          </cell>
          <cell r="W1181" t="str">
            <v>TYP138L2H2PLSTD</v>
          </cell>
          <cell r="X1181" t="e">
            <v>#REF!</v>
          </cell>
          <cell r="Y1181">
            <v>296.10000000000002</v>
          </cell>
          <cell r="Z1181">
            <v>296.10000000000002</v>
          </cell>
          <cell r="AA1181">
            <v>0.1</v>
          </cell>
          <cell r="AB1181">
            <v>0.1</v>
          </cell>
          <cell r="AC1181" t="str">
            <v>NC</v>
          </cell>
          <cell r="AD1181" t="str">
            <v>NC</v>
          </cell>
          <cell r="AE1181" t="str">
            <v>NC</v>
          </cell>
          <cell r="AF1181" t="str">
            <v>PROTECTION</v>
          </cell>
          <cell r="AG1181"/>
          <cell r="AI1181">
            <v>132.06</v>
          </cell>
          <cell r="AJ1181">
            <v>0.3</v>
          </cell>
          <cell r="AK1181">
            <v>230.29999999999998</v>
          </cell>
          <cell r="AL1181" t="str">
            <v/>
          </cell>
          <cell r="AM1181" t="str">
            <v/>
          </cell>
          <cell r="AN1181">
            <v>0.1</v>
          </cell>
          <cell r="AO1181">
            <v>296.10000000000002</v>
          </cell>
          <cell r="AS1181" t="str">
            <v>TYP138 L2H2 2010 PLANCHER 9mm</v>
          </cell>
        </row>
        <row r="1182">
          <cell r="N1182" t="str">
            <v>0963 940 321</v>
          </cell>
          <cell r="O1182">
            <v>0</v>
          </cell>
          <cell r="P1182">
            <v>202.61</v>
          </cell>
          <cell r="Q1182">
            <v>1</v>
          </cell>
          <cell r="R1182">
            <v>43.5</v>
          </cell>
          <cell r="S1182">
            <v>202.61</v>
          </cell>
          <cell r="T1182">
            <v>469</v>
          </cell>
          <cell r="U1182">
            <v>20</v>
          </cell>
          <cell r="V1182">
            <v>27</v>
          </cell>
          <cell r="W1182" t="str">
            <v>TYP138L2H2PLPRO</v>
          </cell>
          <cell r="X1182" t="e">
            <v>#REF!</v>
          </cell>
          <cell r="Y1182">
            <v>422.1</v>
          </cell>
          <cell r="Z1182">
            <v>422.1</v>
          </cell>
          <cell r="AA1182">
            <v>0.1</v>
          </cell>
          <cell r="AB1182">
            <v>0.1</v>
          </cell>
          <cell r="AC1182" t="str">
            <v>NC</v>
          </cell>
          <cell r="AD1182" t="str">
            <v>NC</v>
          </cell>
          <cell r="AE1182" t="str">
            <v>NC</v>
          </cell>
          <cell r="AF1182" t="str">
            <v>PROTECTION</v>
          </cell>
          <cell r="AG1182"/>
          <cell r="AI1182">
            <v>194.81</v>
          </cell>
          <cell r="AJ1182">
            <v>0.3</v>
          </cell>
          <cell r="AK1182">
            <v>328.29999999999995</v>
          </cell>
          <cell r="AL1182" t="str">
            <v/>
          </cell>
          <cell r="AM1182" t="str">
            <v/>
          </cell>
          <cell r="AN1182">
            <v>0.1</v>
          </cell>
          <cell r="AO1182">
            <v>422.1</v>
          </cell>
          <cell r="AS1182" t="str">
            <v>TYP138 L2H2 2010 PLANCHER 12mm</v>
          </cell>
        </row>
        <row r="1183">
          <cell r="N1183" t="str">
            <v>0963 940 328</v>
          </cell>
          <cell r="O1183">
            <v>0</v>
          </cell>
          <cell r="P1183">
            <v>137.35</v>
          </cell>
          <cell r="Q1183">
            <v>1</v>
          </cell>
          <cell r="R1183">
            <v>33.5</v>
          </cell>
          <cell r="S1183">
            <v>137.35</v>
          </cell>
          <cell r="T1183">
            <v>329</v>
          </cell>
          <cell r="U1183">
            <v>20</v>
          </cell>
          <cell r="V1183">
            <v>27</v>
          </cell>
          <cell r="W1183" t="str">
            <v>TYP138L2H3PLSTD</v>
          </cell>
          <cell r="X1183" t="e">
            <v>#REF!</v>
          </cell>
          <cell r="Y1183">
            <v>296.10000000000002</v>
          </cell>
          <cell r="Z1183">
            <v>296.10000000000002</v>
          </cell>
          <cell r="AA1183">
            <v>0.1</v>
          </cell>
          <cell r="AB1183">
            <v>0.1</v>
          </cell>
          <cell r="AC1183" t="str">
            <v>NC</v>
          </cell>
          <cell r="AD1183" t="str">
            <v>NC</v>
          </cell>
          <cell r="AE1183" t="str">
            <v>NC</v>
          </cell>
          <cell r="AF1183" t="str">
            <v>PROTECTION</v>
          </cell>
          <cell r="AG1183"/>
          <cell r="AI1183">
            <v>132.06</v>
          </cell>
          <cell r="AJ1183">
            <v>0.3</v>
          </cell>
          <cell r="AK1183">
            <v>230.29999999999998</v>
          </cell>
          <cell r="AL1183" t="str">
            <v/>
          </cell>
          <cell r="AM1183" t="str">
            <v/>
          </cell>
          <cell r="AN1183">
            <v>0.1</v>
          </cell>
          <cell r="AO1183">
            <v>296.10000000000002</v>
          </cell>
          <cell r="AS1183" t="str">
            <v>TYP138 L2H3 2010 PLANCHER 9mm</v>
          </cell>
        </row>
        <row r="1184">
          <cell r="N1184" t="str">
            <v>0963 940 327</v>
          </cell>
          <cell r="O1184">
            <v>0</v>
          </cell>
          <cell r="P1184">
            <v>202.61</v>
          </cell>
          <cell r="Q1184">
            <v>1</v>
          </cell>
          <cell r="R1184">
            <v>43.5</v>
          </cell>
          <cell r="S1184">
            <v>202.61</v>
          </cell>
          <cell r="T1184">
            <v>469</v>
          </cell>
          <cell r="U1184">
            <v>20</v>
          </cell>
          <cell r="V1184">
            <v>27</v>
          </cell>
          <cell r="W1184" t="str">
            <v>TYP138L2H3PLPRO</v>
          </cell>
          <cell r="X1184" t="e">
            <v>#REF!</v>
          </cell>
          <cell r="Y1184">
            <v>422.1</v>
          </cell>
          <cell r="Z1184">
            <v>422.1</v>
          </cell>
          <cell r="AA1184">
            <v>0.1</v>
          </cell>
          <cell r="AB1184">
            <v>0.1</v>
          </cell>
          <cell r="AC1184" t="str">
            <v>NC</v>
          </cell>
          <cell r="AD1184" t="str">
            <v>NC</v>
          </cell>
          <cell r="AE1184" t="str">
            <v>NC</v>
          </cell>
          <cell r="AF1184" t="str">
            <v>PROTECTION</v>
          </cell>
          <cell r="AG1184"/>
          <cell r="AI1184">
            <v>194.81</v>
          </cell>
          <cell r="AJ1184">
            <v>0.3</v>
          </cell>
          <cell r="AK1184">
            <v>328.29999999999995</v>
          </cell>
          <cell r="AL1184" t="str">
            <v/>
          </cell>
          <cell r="AM1184" t="str">
            <v/>
          </cell>
          <cell r="AN1184">
            <v>0.1</v>
          </cell>
          <cell r="AO1184">
            <v>422.1</v>
          </cell>
          <cell r="AS1184" t="str">
            <v>TYP138 L2H3 2010 PLANCHER 12mm</v>
          </cell>
        </row>
        <row r="1185">
          <cell r="N1185" t="str">
            <v>0963 940 339</v>
          </cell>
          <cell r="O1185">
            <v>0</v>
          </cell>
          <cell r="P1185">
            <v>155.88</v>
          </cell>
          <cell r="Q1185">
            <v>1</v>
          </cell>
          <cell r="R1185">
            <v>41.5</v>
          </cell>
          <cell r="S1185">
            <v>155.88</v>
          </cell>
          <cell r="T1185">
            <v>369</v>
          </cell>
          <cell r="U1185">
            <v>20</v>
          </cell>
          <cell r="V1185">
            <v>27</v>
          </cell>
          <cell r="W1185" t="str">
            <v>TYP139L3H2PLSTD</v>
          </cell>
          <cell r="X1185" t="e">
            <v>#REF!</v>
          </cell>
          <cell r="Y1185">
            <v>332.1</v>
          </cell>
          <cell r="Z1185">
            <v>332.1</v>
          </cell>
          <cell r="AA1185">
            <v>0.1</v>
          </cell>
          <cell r="AB1185">
            <v>0.1</v>
          </cell>
          <cell r="AC1185" t="str">
            <v>NC</v>
          </cell>
          <cell r="AD1185" t="str">
            <v>NC</v>
          </cell>
          <cell r="AE1185" t="str">
            <v>NC</v>
          </cell>
          <cell r="AF1185" t="str">
            <v>PROTECTION</v>
          </cell>
          <cell r="AG1185"/>
          <cell r="AI1185">
            <v>149.87</v>
          </cell>
          <cell r="AJ1185">
            <v>0.3</v>
          </cell>
          <cell r="AK1185">
            <v>258.3</v>
          </cell>
          <cell r="AL1185" t="str">
            <v/>
          </cell>
          <cell r="AM1185" t="str">
            <v/>
          </cell>
          <cell r="AN1185">
            <v>0.1</v>
          </cell>
          <cell r="AO1185">
            <v>332.1</v>
          </cell>
          <cell r="AS1185" t="str">
            <v>TYP139 L3H2 2010 PLANCHER 9mm</v>
          </cell>
        </row>
        <row r="1186">
          <cell r="N1186" t="str">
            <v>0963 940 338</v>
          </cell>
          <cell r="O1186">
            <v>0</v>
          </cell>
          <cell r="P1186">
            <v>228.21</v>
          </cell>
          <cell r="Q1186">
            <v>1</v>
          </cell>
          <cell r="R1186">
            <v>53.5</v>
          </cell>
          <cell r="S1186">
            <v>228.21</v>
          </cell>
          <cell r="T1186">
            <v>539</v>
          </cell>
          <cell r="U1186">
            <v>20</v>
          </cell>
          <cell r="V1186">
            <v>27</v>
          </cell>
          <cell r="W1186" t="str">
            <v>TYP139L3H2PLPRO</v>
          </cell>
          <cell r="X1186" t="e">
            <v>#REF!</v>
          </cell>
          <cell r="Y1186">
            <v>485.1</v>
          </cell>
          <cell r="Z1186">
            <v>485.1</v>
          </cell>
          <cell r="AA1186">
            <v>0.1</v>
          </cell>
          <cell r="AB1186">
            <v>0.1</v>
          </cell>
          <cell r="AC1186" t="str">
            <v>NC</v>
          </cell>
          <cell r="AD1186" t="str">
            <v>NC</v>
          </cell>
          <cell r="AE1186" t="str">
            <v>NC</v>
          </cell>
          <cell r="AF1186" t="str">
            <v>PROTECTION</v>
          </cell>
          <cell r="AG1186"/>
          <cell r="AI1186">
            <v>219.42</v>
          </cell>
          <cell r="AJ1186">
            <v>0.3</v>
          </cell>
          <cell r="AK1186">
            <v>377.29999999999995</v>
          </cell>
          <cell r="AL1186" t="str">
            <v/>
          </cell>
          <cell r="AM1186" t="str">
            <v/>
          </cell>
          <cell r="AN1186">
            <v>0.1</v>
          </cell>
          <cell r="AO1186">
            <v>485.1</v>
          </cell>
          <cell r="AS1186" t="str">
            <v>TYP139 L3H2 2010 PLANCHER 12mm</v>
          </cell>
        </row>
        <row r="1187">
          <cell r="N1187" t="str">
            <v>0963 940 345</v>
          </cell>
          <cell r="O1187">
            <v>0</v>
          </cell>
          <cell r="P1187">
            <v>155.93</v>
          </cell>
          <cell r="Q1187">
            <v>1</v>
          </cell>
          <cell r="R1187">
            <v>41.5</v>
          </cell>
          <cell r="S1187">
            <v>155.93</v>
          </cell>
          <cell r="T1187">
            <v>369</v>
          </cell>
          <cell r="U1187">
            <v>20</v>
          </cell>
          <cell r="V1187">
            <v>27</v>
          </cell>
          <cell r="W1187" t="str">
            <v>TYP139L3H3PLSTD</v>
          </cell>
          <cell r="X1187" t="e">
            <v>#REF!</v>
          </cell>
          <cell r="Y1187">
            <v>332.1</v>
          </cell>
          <cell r="Z1187">
            <v>332.1</v>
          </cell>
          <cell r="AA1187">
            <v>0.1</v>
          </cell>
          <cell r="AB1187">
            <v>0.1</v>
          </cell>
          <cell r="AC1187" t="str">
            <v>NC</v>
          </cell>
          <cell r="AD1187" t="str">
            <v>NC</v>
          </cell>
          <cell r="AE1187" t="str">
            <v>NC</v>
          </cell>
          <cell r="AF1187" t="str">
            <v>PROTECTION</v>
          </cell>
          <cell r="AG1187"/>
          <cell r="AI1187">
            <v>149.87</v>
          </cell>
          <cell r="AJ1187">
            <v>0.3</v>
          </cell>
          <cell r="AK1187">
            <v>258.3</v>
          </cell>
          <cell r="AL1187" t="str">
            <v/>
          </cell>
          <cell r="AM1187" t="str">
            <v/>
          </cell>
          <cell r="AN1187">
            <v>0.1</v>
          </cell>
          <cell r="AO1187">
            <v>332.1</v>
          </cell>
          <cell r="AS1187" t="str">
            <v>TYP139 L3H3 2010 PLANCHER 9mm</v>
          </cell>
        </row>
        <row r="1188">
          <cell r="N1188" t="str">
            <v>0963 940 344</v>
          </cell>
          <cell r="O1188">
            <v>0</v>
          </cell>
          <cell r="P1188">
            <v>228.21</v>
          </cell>
          <cell r="Q1188">
            <v>1</v>
          </cell>
          <cell r="R1188">
            <v>53.5</v>
          </cell>
          <cell r="S1188">
            <v>228.21</v>
          </cell>
          <cell r="T1188">
            <v>539</v>
          </cell>
          <cell r="U1188">
            <v>20</v>
          </cell>
          <cell r="V1188">
            <v>27</v>
          </cell>
          <cell r="W1188" t="str">
            <v>TYP139L3H3PLPRO</v>
          </cell>
          <cell r="X1188" t="e">
            <v>#REF!</v>
          </cell>
          <cell r="Y1188">
            <v>485.1</v>
          </cell>
          <cell r="Z1188">
            <v>485.1</v>
          </cell>
          <cell r="AA1188">
            <v>0.1</v>
          </cell>
          <cell r="AB1188">
            <v>0.1</v>
          </cell>
          <cell r="AC1188" t="str">
            <v>NC</v>
          </cell>
          <cell r="AD1188" t="str">
            <v>NC</v>
          </cell>
          <cell r="AE1188" t="str">
            <v>NC</v>
          </cell>
          <cell r="AF1188" t="str">
            <v>PROTECTION</v>
          </cell>
          <cell r="AG1188"/>
          <cell r="AI1188">
            <v>219.42</v>
          </cell>
          <cell r="AJ1188">
            <v>0.3</v>
          </cell>
          <cell r="AK1188">
            <v>377.29999999999995</v>
          </cell>
          <cell r="AL1188" t="str">
            <v/>
          </cell>
          <cell r="AM1188" t="str">
            <v/>
          </cell>
          <cell r="AN1188">
            <v>0.1</v>
          </cell>
          <cell r="AO1188">
            <v>485.1</v>
          </cell>
          <cell r="AS1188" t="str">
            <v>TYP139 L3H3 2010 PLANCHER 12mm</v>
          </cell>
        </row>
        <row r="1189">
          <cell r="N1189" t="str">
            <v>0963 940 356</v>
          </cell>
          <cell r="O1189">
            <v>0</v>
          </cell>
          <cell r="P1189">
            <v>155.93</v>
          </cell>
          <cell r="Q1189">
            <v>1</v>
          </cell>
          <cell r="R1189">
            <v>42.5</v>
          </cell>
          <cell r="S1189">
            <v>155.93</v>
          </cell>
          <cell r="T1189">
            <v>369</v>
          </cell>
          <cell r="U1189">
            <v>20</v>
          </cell>
          <cell r="V1189">
            <v>27</v>
          </cell>
          <cell r="W1189" t="str">
            <v>TYP140L3H2PLSTD</v>
          </cell>
          <cell r="X1189" t="e">
            <v>#REF!</v>
          </cell>
          <cell r="Y1189">
            <v>332.1</v>
          </cell>
          <cell r="Z1189">
            <v>332.1</v>
          </cell>
          <cell r="AA1189">
            <v>0.1</v>
          </cell>
          <cell r="AB1189">
            <v>0.1</v>
          </cell>
          <cell r="AC1189" t="str">
            <v>NC</v>
          </cell>
          <cell r="AD1189" t="str">
            <v>NC</v>
          </cell>
          <cell r="AE1189" t="str">
            <v>NC</v>
          </cell>
          <cell r="AF1189" t="str">
            <v>PROTECTION</v>
          </cell>
          <cell r="AG1189"/>
          <cell r="AI1189">
            <v>149.87</v>
          </cell>
          <cell r="AJ1189">
            <v>0.3</v>
          </cell>
          <cell r="AK1189">
            <v>258.3</v>
          </cell>
          <cell r="AL1189" t="str">
            <v/>
          </cell>
          <cell r="AM1189" t="str">
            <v/>
          </cell>
          <cell r="AN1189">
            <v>0.1</v>
          </cell>
          <cell r="AO1189">
            <v>332.1</v>
          </cell>
          <cell r="AS1189" t="str">
            <v>TYP140 L3H2 2010 PLANCHER 9mm</v>
          </cell>
        </row>
        <row r="1190">
          <cell r="N1190" t="str">
            <v>0963 940 355</v>
          </cell>
          <cell r="O1190">
            <v>0</v>
          </cell>
          <cell r="P1190">
            <v>228.21</v>
          </cell>
          <cell r="Q1190">
            <v>1</v>
          </cell>
          <cell r="R1190">
            <v>55.5</v>
          </cell>
          <cell r="S1190">
            <v>228.21</v>
          </cell>
          <cell r="T1190">
            <v>539</v>
          </cell>
          <cell r="U1190">
            <v>20</v>
          </cell>
          <cell r="V1190">
            <v>27</v>
          </cell>
          <cell r="W1190" t="str">
            <v>TYP140L3H2PLPRO</v>
          </cell>
          <cell r="X1190" t="e">
            <v>#REF!</v>
          </cell>
          <cell r="Y1190">
            <v>485.1</v>
          </cell>
          <cell r="Z1190">
            <v>485.1</v>
          </cell>
          <cell r="AA1190">
            <v>0.1</v>
          </cell>
          <cell r="AB1190">
            <v>0.1</v>
          </cell>
          <cell r="AC1190" t="str">
            <v>NC</v>
          </cell>
          <cell r="AD1190" t="str">
            <v>NC</v>
          </cell>
          <cell r="AE1190" t="str">
            <v>NC</v>
          </cell>
          <cell r="AF1190" t="str">
            <v>PROTECTION</v>
          </cell>
          <cell r="AG1190"/>
          <cell r="AI1190">
            <v>219.42</v>
          </cell>
          <cell r="AJ1190">
            <v>0.3</v>
          </cell>
          <cell r="AK1190">
            <v>377.29999999999995</v>
          </cell>
          <cell r="AL1190" t="str">
            <v/>
          </cell>
          <cell r="AM1190" t="str">
            <v/>
          </cell>
          <cell r="AN1190">
            <v>0.1</v>
          </cell>
          <cell r="AO1190">
            <v>485.1</v>
          </cell>
          <cell r="AS1190" t="str">
            <v>TYP140 L3H2 2010 PLANCHER 12mm</v>
          </cell>
        </row>
        <row r="1191">
          <cell r="N1191" t="str">
            <v>0963 940 362</v>
          </cell>
          <cell r="O1191">
            <v>0</v>
          </cell>
          <cell r="P1191">
            <v>155.93</v>
          </cell>
          <cell r="Q1191">
            <v>1</v>
          </cell>
          <cell r="R1191">
            <v>42.5</v>
          </cell>
          <cell r="S1191">
            <v>155.93</v>
          </cell>
          <cell r="T1191">
            <v>369</v>
          </cell>
          <cell r="U1191">
            <v>20</v>
          </cell>
          <cell r="V1191">
            <v>27</v>
          </cell>
          <cell r="W1191" t="str">
            <v>TYP140L3H3PLSTD</v>
          </cell>
          <cell r="X1191" t="e">
            <v>#REF!</v>
          </cell>
          <cell r="Y1191">
            <v>332.1</v>
          </cell>
          <cell r="Z1191">
            <v>332.1</v>
          </cell>
          <cell r="AA1191">
            <v>0.1</v>
          </cell>
          <cell r="AB1191">
            <v>0.1</v>
          </cell>
          <cell r="AC1191" t="str">
            <v>NC</v>
          </cell>
          <cell r="AD1191" t="str">
            <v>NC</v>
          </cell>
          <cell r="AE1191" t="str">
            <v>NC</v>
          </cell>
          <cell r="AF1191" t="str">
            <v>PROTECTION</v>
          </cell>
          <cell r="AG1191"/>
          <cell r="AI1191">
            <v>149.87</v>
          </cell>
          <cell r="AJ1191">
            <v>0.3</v>
          </cell>
          <cell r="AK1191">
            <v>258.3</v>
          </cell>
          <cell r="AL1191" t="str">
            <v/>
          </cell>
          <cell r="AM1191" t="str">
            <v/>
          </cell>
          <cell r="AN1191">
            <v>0.1</v>
          </cell>
          <cell r="AO1191">
            <v>332.1</v>
          </cell>
          <cell r="AS1191" t="str">
            <v>TYP140 L3H3 2010 PLANCHER 9mm</v>
          </cell>
        </row>
        <row r="1192">
          <cell r="N1192" t="str">
            <v>0963 940 361</v>
          </cell>
          <cell r="O1192">
            <v>0</v>
          </cell>
          <cell r="P1192">
            <v>228.21</v>
          </cell>
          <cell r="Q1192">
            <v>1</v>
          </cell>
          <cell r="R1192">
            <v>55.5</v>
          </cell>
          <cell r="S1192">
            <v>228.21</v>
          </cell>
          <cell r="T1192">
            <v>539</v>
          </cell>
          <cell r="U1192">
            <v>20</v>
          </cell>
          <cell r="V1192">
            <v>27</v>
          </cell>
          <cell r="W1192" t="str">
            <v>TYP140L3H3PLPRO</v>
          </cell>
          <cell r="X1192" t="e">
            <v>#REF!</v>
          </cell>
          <cell r="Y1192">
            <v>485.1</v>
          </cell>
          <cell r="Z1192">
            <v>485.1</v>
          </cell>
          <cell r="AA1192">
            <v>0.1</v>
          </cell>
          <cell r="AB1192">
            <v>0.1</v>
          </cell>
          <cell r="AC1192" t="str">
            <v>NC</v>
          </cell>
          <cell r="AD1192" t="str">
            <v>NC</v>
          </cell>
          <cell r="AE1192" t="str">
            <v>NC</v>
          </cell>
          <cell r="AF1192" t="str">
            <v>PROTECTION</v>
          </cell>
          <cell r="AG1192"/>
          <cell r="AI1192">
            <v>219.42</v>
          </cell>
          <cell r="AJ1192">
            <v>0.3</v>
          </cell>
          <cell r="AK1192">
            <v>377.29999999999995</v>
          </cell>
          <cell r="AL1192" t="str">
            <v/>
          </cell>
          <cell r="AM1192" t="str">
            <v/>
          </cell>
          <cell r="AN1192">
            <v>0.1</v>
          </cell>
          <cell r="AO1192">
            <v>485.1</v>
          </cell>
          <cell r="AS1192" t="str">
            <v>TYP140 L3H3 2010 PLANCHER 12mm</v>
          </cell>
        </row>
        <row r="1193">
          <cell r="N1193" t="str">
            <v>0963 940 374</v>
          </cell>
          <cell r="O1193">
            <v>0</v>
          </cell>
          <cell r="P1193">
            <v>174.45</v>
          </cell>
          <cell r="Q1193">
            <v>1</v>
          </cell>
          <cell r="R1193">
            <v>48.5</v>
          </cell>
          <cell r="S1193">
            <v>174.45</v>
          </cell>
          <cell r="T1193">
            <v>419</v>
          </cell>
          <cell r="U1193">
            <v>25</v>
          </cell>
          <cell r="V1193">
            <v>34</v>
          </cell>
          <cell r="W1193" t="str">
            <v>TYP141L4H2PLSTD</v>
          </cell>
          <cell r="X1193" t="e">
            <v>#REF!</v>
          </cell>
          <cell r="Y1193">
            <v>377.1</v>
          </cell>
          <cell r="Z1193">
            <v>377.1</v>
          </cell>
          <cell r="AA1193">
            <v>0.1</v>
          </cell>
          <cell r="AB1193">
            <v>0.1</v>
          </cell>
          <cell r="AC1193" t="str">
            <v>NC</v>
          </cell>
          <cell r="AD1193" t="str">
            <v>NC</v>
          </cell>
          <cell r="AE1193" t="str">
            <v>NC</v>
          </cell>
          <cell r="AF1193" t="str">
            <v>PROTECTION</v>
          </cell>
          <cell r="AG1193"/>
          <cell r="AI1193">
            <v>167.67</v>
          </cell>
          <cell r="AJ1193">
            <v>0.3</v>
          </cell>
          <cell r="AK1193">
            <v>293.29999999999995</v>
          </cell>
          <cell r="AL1193" t="str">
            <v/>
          </cell>
          <cell r="AM1193" t="str">
            <v/>
          </cell>
          <cell r="AN1193">
            <v>0.1</v>
          </cell>
          <cell r="AO1193">
            <v>377.1</v>
          </cell>
          <cell r="AS1193" t="str">
            <v>TYP141 L4H2 2010 PLANCHER 9mm</v>
          </cell>
        </row>
        <row r="1194">
          <cell r="N1194" t="str">
            <v>0963 940 373</v>
          </cell>
          <cell r="O1194">
            <v>0</v>
          </cell>
          <cell r="P1194">
            <v>253.9</v>
          </cell>
          <cell r="Q1194">
            <v>1</v>
          </cell>
          <cell r="R1194">
            <v>62.5</v>
          </cell>
          <cell r="S1194">
            <v>253.9</v>
          </cell>
          <cell r="T1194">
            <v>599</v>
          </cell>
          <cell r="U1194">
            <v>25</v>
          </cell>
          <cell r="V1194">
            <v>34</v>
          </cell>
          <cell r="W1194" t="str">
            <v>TYP141L4H2PLPRO</v>
          </cell>
          <cell r="X1194" t="e">
            <v>#REF!</v>
          </cell>
          <cell r="Y1194">
            <v>539.1</v>
          </cell>
          <cell r="Z1194">
            <v>539.1</v>
          </cell>
          <cell r="AA1194">
            <v>0.1</v>
          </cell>
          <cell r="AB1194">
            <v>0.1</v>
          </cell>
          <cell r="AC1194" t="str">
            <v>NC</v>
          </cell>
          <cell r="AD1194" t="str">
            <v>NC</v>
          </cell>
          <cell r="AE1194" t="str">
            <v>NC</v>
          </cell>
          <cell r="AF1194" t="str">
            <v>PROTECTION</v>
          </cell>
          <cell r="AG1194"/>
          <cell r="AI1194">
            <v>244.04</v>
          </cell>
          <cell r="AJ1194">
            <v>0.3</v>
          </cell>
          <cell r="AK1194">
            <v>419.29999999999995</v>
          </cell>
          <cell r="AL1194" t="str">
            <v/>
          </cell>
          <cell r="AM1194" t="str">
            <v/>
          </cell>
          <cell r="AN1194">
            <v>0.1</v>
          </cell>
          <cell r="AO1194">
            <v>539.1</v>
          </cell>
          <cell r="AS1194" t="str">
            <v>TYP141 L4H2 2010 PLANCHER 12mm</v>
          </cell>
        </row>
        <row r="1195">
          <cell r="N1195" t="str">
            <v>0963 940 381</v>
          </cell>
          <cell r="O1195">
            <v>0</v>
          </cell>
          <cell r="P1195">
            <v>174.45</v>
          </cell>
          <cell r="Q1195">
            <v>1</v>
          </cell>
          <cell r="R1195">
            <v>48.5</v>
          </cell>
          <cell r="S1195">
            <v>174.45</v>
          </cell>
          <cell r="T1195">
            <v>419</v>
          </cell>
          <cell r="U1195">
            <v>25</v>
          </cell>
          <cell r="V1195">
            <v>34</v>
          </cell>
          <cell r="W1195" t="str">
            <v>TYP141L4H3PLSTD</v>
          </cell>
          <cell r="X1195" t="e">
            <v>#REF!</v>
          </cell>
          <cell r="Y1195">
            <v>377.1</v>
          </cell>
          <cell r="Z1195">
            <v>377.1</v>
          </cell>
          <cell r="AA1195">
            <v>0.1</v>
          </cell>
          <cell r="AB1195">
            <v>0.1</v>
          </cell>
          <cell r="AC1195" t="str">
            <v>NC</v>
          </cell>
          <cell r="AD1195" t="str">
            <v>NC</v>
          </cell>
          <cell r="AE1195" t="str">
            <v>NC</v>
          </cell>
          <cell r="AF1195" t="str">
            <v>PROTECTION</v>
          </cell>
          <cell r="AG1195"/>
          <cell r="AI1195">
            <v>167.67</v>
          </cell>
          <cell r="AJ1195">
            <v>0.3</v>
          </cell>
          <cell r="AK1195">
            <v>293.29999999999995</v>
          </cell>
          <cell r="AL1195" t="str">
            <v/>
          </cell>
          <cell r="AM1195" t="str">
            <v/>
          </cell>
          <cell r="AN1195">
            <v>0.1</v>
          </cell>
          <cell r="AO1195">
            <v>377.1</v>
          </cell>
          <cell r="AS1195" t="str">
            <v>TYP141 L4H3 2010 PLANCHER 9mm</v>
          </cell>
        </row>
        <row r="1196">
          <cell r="N1196" t="str">
            <v>0963 940 380</v>
          </cell>
          <cell r="O1196">
            <v>0</v>
          </cell>
          <cell r="P1196">
            <v>253.9</v>
          </cell>
          <cell r="Q1196">
            <v>1</v>
          </cell>
          <cell r="R1196">
            <v>62.5</v>
          </cell>
          <cell r="S1196">
            <v>253.9</v>
          </cell>
          <cell r="T1196">
            <v>599</v>
          </cell>
          <cell r="U1196">
            <v>25</v>
          </cell>
          <cell r="V1196">
            <v>34</v>
          </cell>
          <cell r="W1196" t="str">
            <v>TYP141L4H3PLPRO</v>
          </cell>
          <cell r="X1196" t="e">
            <v>#REF!</v>
          </cell>
          <cell r="Y1196">
            <v>539.1</v>
          </cell>
          <cell r="Z1196">
            <v>539.1</v>
          </cell>
          <cell r="AA1196">
            <v>0.1</v>
          </cell>
          <cell r="AB1196">
            <v>0.1</v>
          </cell>
          <cell r="AC1196" t="str">
            <v>NC</v>
          </cell>
          <cell r="AD1196" t="str">
            <v>NC</v>
          </cell>
          <cell r="AE1196" t="str">
            <v>NC</v>
          </cell>
          <cell r="AF1196" t="str">
            <v>PROTECTION</v>
          </cell>
          <cell r="AG1196"/>
          <cell r="AI1196">
            <v>244.04</v>
          </cell>
          <cell r="AJ1196">
            <v>0.3</v>
          </cell>
          <cell r="AK1196">
            <v>419.29999999999995</v>
          </cell>
          <cell r="AL1196" t="str">
            <v/>
          </cell>
          <cell r="AM1196" t="str">
            <v/>
          </cell>
          <cell r="AN1196">
            <v>0.1</v>
          </cell>
          <cell r="AO1196">
            <v>539.1</v>
          </cell>
          <cell r="AS1196" t="str">
            <v>TYP141 L4H3 2010 PLANCHER 12mm</v>
          </cell>
        </row>
        <row r="1197">
          <cell r="N1197" t="str">
            <v>0963 940 230</v>
          </cell>
          <cell r="O1197">
            <v>0</v>
          </cell>
          <cell r="P1197">
            <v>63.25</v>
          </cell>
          <cell r="Q1197">
            <v>1</v>
          </cell>
          <cell r="R1197">
            <v>13.5</v>
          </cell>
          <cell r="S1197">
            <v>63.25</v>
          </cell>
          <cell r="T1197">
            <v>159</v>
          </cell>
          <cell r="U1197">
            <v>15</v>
          </cell>
          <cell r="V1197">
            <v>20</v>
          </cell>
          <cell r="W1197" t="str">
            <v>TYP128L1H1PLSTD</v>
          </cell>
          <cell r="X1197" t="e">
            <v>#REF!</v>
          </cell>
          <cell r="Y1197">
            <v>143.1</v>
          </cell>
          <cell r="Z1197">
            <v>143.1</v>
          </cell>
          <cell r="AA1197">
            <v>0.1</v>
          </cell>
          <cell r="AB1197">
            <v>0.1</v>
          </cell>
          <cell r="AC1197" t="str">
            <v>NC</v>
          </cell>
          <cell r="AD1197" t="str">
            <v>NC</v>
          </cell>
          <cell r="AE1197" t="str">
            <v>NC</v>
          </cell>
          <cell r="AF1197" t="str">
            <v>PROTECTION</v>
          </cell>
          <cell r="AG1197"/>
          <cell r="AI1197">
            <v>60.81</v>
          </cell>
          <cell r="AJ1197">
            <v>0.3</v>
          </cell>
          <cell r="AK1197">
            <v>111.3</v>
          </cell>
          <cell r="AL1197" t="str">
            <v/>
          </cell>
          <cell r="AM1197" t="str">
            <v/>
          </cell>
          <cell r="AN1197">
            <v>0.1</v>
          </cell>
          <cell r="AO1197">
            <v>143.1</v>
          </cell>
          <cell r="AS1197" t="str">
            <v>TYP128 L1H1 2008 PLANCHER 9mm</v>
          </cell>
        </row>
        <row r="1198">
          <cell r="N1198" t="str">
            <v>0963 940 229</v>
          </cell>
          <cell r="O1198">
            <v>0</v>
          </cell>
          <cell r="P1198">
            <v>100.25</v>
          </cell>
          <cell r="Q1198">
            <v>1</v>
          </cell>
          <cell r="R1198">
            <v>15.5</v>
          </cell>
          <cell r="S1198">
            <v>100.25</v>
          </cell>
          <cell r="T1198">
            <v>259</v>
          </cell>
          <cell r="U1198">
            <v>15</v>
          </cell>
          <cell r="V1198">
            <v>20</v>
          </cell>
          <cell r="W1198" t="str">
            <v>TYP128L1H1PLPRO</v>
          </cell>
          <cell r="X1198" t="e">
            <v>#REF!</v>
          </cell>
          <cell r="Y1198">
            <v>233.1</v>
          </cell>
          <cell r="Z1198">
            <v>233.1</v>
          </cell>
          <cell r="AA1198">
            <v>0.1</v>
          </cell>
          <cell r="AB1198">
            <v>0.1</v>
          </cell>
          <cell r="AC1198" t="str">
            <v>NC</v>
          </cell>
          <cell r="AD1198" t="str">
            <v>NC</v>
          </cell>
          <cell r="AE1198" t="str">
            <v>NC</v>
          </cell>
          <cell r="AF1198" t="str">
            <v>PROTECTION</v>
          </cell>
          <cell r="AG1198"/>
          <cell r="AI1198">
            <v>96.35</v>
          </cell>
          <cell r="AJ1198">
            <v>0.3</v>
          </cell>
          <cell r="AK1198">
            <v>181.29999999999998</v>
          </cell>
          <cell r="AL1198" t="str">
            <v/>
          </cell>
          <cell r="AM1198" t="str">
            <v/>
          </cell>
          <cell r="AN1198">
            <v>0.1</v>
          </cell>
          <cell r="AO1198">
            <v>233.1</v>
          </cell>
          <cell r="AS1198" t="str">
            <v>TYP128 L1H1 2008 PLANCHER 12mm</v>
          </cell>
        </row>
        <row r="1199">
          <cell r="N1199" t="str">
            <v>0963 940 238</v>
          </cell>
          <cell r="O1199">
            <v>0</v>
          </cell>
          <cell r="P1199">
            <v>81.78</v>
          </cell>
          <cell r="Q1199">
            <v>1</v>
          </cell>
          <cell r="R1199">
            <v>14.5</v>
          </cell>
          <cell r="S1199">
            <v>81.78</v>
          </cell>
          <cell r="T1199">
            <v>199</v>
          </cell>
          <cell r="U1199">
            <v>15</v>
          </cell>
          <cell r="V1199">
            <v>20</v>
          </cell>
          <cell r="W1199" t="str">
            <v>TYP129L1H1PLSTD</v>
          </cell>
          <cell r="X1199" t="e">
            <v>#REF!</v>
          </cell>
          <cell r="Y1199">
            <v>179.1</v>
          </cell>
          <cell r="Z1199">
            <v>179.1</v>
          </cell>
          <cell r="AA1199">
            <v>0.1</v>
          </cell>
          <cell r="AB1199">
            <v>0.1</v>
          </cell>
          <cell r="AC1199" t="str">
            <v>NC</v>
          </cell>
          <cell r="AD1199" t="str">
            <v>NC</v>
          </cell>
          <cell r="AE1199" t="str">
            <v>NC</v>
          </cell>
          <cell r="AF1199" t="str">
            <v>PROTECTION</v>
          </cell>
          <cell r="AG1199"/>
          <cell r="AI1199">
            <v>78.62</v>
          </cell>
          <cell r="AJ1199">
            <v>0.3</v>
          </cell>
          <cell r="AK1199">
            <v>139.29999999999998</v>
          </cell>
          <cell r="AL1199" t="str">
            <v/>
          </cell>
          <cell r="AM1199" t="str">
            <v/>
          </cell>
          <cell r="AN1199">
            <v>0.1</v>
          </cell>
          <cell r="AO1199">
            <v>179.1</v>
          </cell>
          <cell r="AS1199" t="str">
            <v>TYP129 L1H1 2008 PLANCHER 9mm</v>
          </cell>
        </row>
        <row r="1200">
          <cell r="N1200" t="str">
            <v>0963 940 237</v>
          </cell>
          <cell r="O1200">
            <v>0</v>
          </cell>
          <cell r="P1200">
            <v>125.81</v>
          </cell>
          <cell r="Q1200">
            <v>1</v>
          </cell>
          <cell r="R1200">
            <v>18.5</v>
          </cell>
          <cell r="S1200">
            <v>125.81</v>
          </cell>
          <cell r="T1200">
            <v>299</v>
          </cell>
          <cell r="U1200">
            <v>15</v>
          </cell>
          <cell r="V1200">
            <v>20</v>
          </cell>
          <cell r="W1200" t="str">
            <v>TYP129L1H1PLPRO</v>
          </cell>
          <cell r="X1200" t="e">
            <v>#REF!</v>
          </cell>
          <cell r="Y1200">
            <v>269.10000000000002</v>
          </cell>
          <cell r="Z1200">
            <v>269.10000000000002</v>
          </cell>
          <cell r="AA1200">
            <v>0.1</v>
          </cell>
          <cell r="AB1200">
            <v>0.1</v>
          </cell>
          <cell r="AC1200" t="str">
            <v>NC</v>
          </cell>
          <cell r="AD1200" t="str">
            <v>NC</v>
          </cell>
          <cell r="AE1200" t="str">
            <v>NC</v>
          </cell>
          <cell r="AF1200" t="str">
            <v>PROTECTION</v>
          </cell>
          <cell r="AG1200"/>
          <cell r="AI1200">
            <v>120.96</v>
          </cell>
          <cell r="AJ1200">
            <v>0.3</v>
          </cell>
          <cell r="AK1200">
            <v>209.29999999999998</v>
          </cell>
          <cell r="AL1200" t="str">
            <v/>
          </cell>
          <cell r="AM1200" t="str">
            <v/>
          </cell>
          <cell r="AN1200">
            <v>0.1</v>
          </cell>
          <cell r="AO1200">
            <v>269.10000000000002</v>
          </cell>
          <cell r="AS1200" t="str">
            <v>TYP129 L1H1 2008 PLANCHER 12mm</v>
          </cell>
        </row>
        <row r="1201">
          <cell r="N1201" t="str">
            <v>0963 940 246</v>
          </cell>
          <cell r="O1201">
            <v>0</v>
          </cell>
          <cell r="P1201">
            <v>89.91</v>
          </cell>
          <cell r="Q1201">
            <v>1</v>
          </cell>
          <cell r="R1201">
            <v>16.5</v>
          </cell>
          <cell r="S1201">
            <v>89.91</v>
          </cell>
          <cell r="T1201">
            <v>229</v>
          </cell>
          <cell r="U1201">
            <v>20</v>
          </cell>
          <cell r="V1201">
            <v>27</v>
          </cell>
          <cell r="W1201" t="str">
            <v>TYP131L2H1PLSTD</v>
          </cell>
          <cell r="X1201" t="e">
            <v>#REF!</v>
          </cell>
          <cell r="Y1201">
            <v>206.1</v>
          </cell>
          <cell r="Z1201">
            <v>206.1</v>
          </cell>
          <cell r="AA1201">
            <v>0.1</v>
          </cell>
          <cell r="AB1201">
            <v>0.1</v>
          </cell>
          <cell r="AC1201" t="str">
            <v>NC</v>
          </cell>
          <cell r="AD1201" t="str">
            <v>NC</v>
          </cell>
          <cell r="AE1201" t="str">
            <v>NC</v>
          </cell>
          <cell r="AF1201" t="str">
            <v>PROTECTION</v>
          </cell>
          <cell r="AG1201"/>
          <cell r="AI1201">
            <v>86.44</v>
          </cell>
          <cell r="AJ1201">
            <v>0.3</v>
          </cell>
          <cell r="AK1201">
            <v>160.29999999999998</v>
          </cell>
          <cell r="AL1201" t="str">
            <v/>
          </cell>
          <cell r="AM1201" t="str">
            <v/>
          </cell>
          <cell r="AN1201">
            <v>0.1</v>
          </cell>
          <cell r="AO1201">
            <v>206.1</v>
          </cell>
          <cell r="AS1201" t="str">
            <v>TYP131 L2H1 2008 PLANCHER 9mm</v>
          </cell>
        </row>
        <row r="1202">
          <cell r="N1202" t="str">
            <v>0963 940 245</v>
          </cell>
          <cell r="O1202">
            <v>0</v>
          </cell>
          <cell r="P1202">
            <v>141.01</v>
          </cell>
          <cell r="Q1202">
            <v>1</v>
          </cell>
          <cell r="R1202">
            <v>20.5</v>
          </cell>
          <cell r="S1202">
            <v>141.01</v>
          </cell>
          <cell r="T1202">
            <v>319</v>
          </cell>
          <cell r="U1202">
            <v>20</v>
          </cell>
          <cell r="V1202">
            <v>27</v>
          </cell>
          <cell r="W1202" t="str">
            <v>TYP131L2H1PLPRO</v>
          </cell>
          <cell r="X1202" t="e">
            <v>#REF!</v>
          </cell>
          <cell r="Y1202">
            <v>287.10000000000002</v>
          </cell>
          <cell r="Z1202">
            <v>287.10000000000002</v>
          </cell>
          <cell r="AA1202">
            <v>0.1</v>
          </cell>
          <cell r="AB1202">
            <v>0.1</v>
          </cell>
          <cell r="AC1202" t="str">
            <v>NC</v>
          </cell>
          <cell r="AD1202" t="str">
            <v>NC</v>
          </cell>
          <cell r="AE1202" t="str">
            <v>NC</v>
          </cell>
          <cell r="AF1202" t="str">
            <v>PROTECTION</v>
          </cell>
          <cell r="AG1202"/>
          <cell r="AI1202">
            <v>135.58000000000001</v>
          </cell>
          <cell r="AJ1202">
            <v>0.3</v>
          </cell>
          <cell r="AK1202">
            <v>223.29999999999998</v>
          </cell>
          <cell r="AL1202" t="str">
            <v/>
          </cell>
          <cell r="AM1202" t="str">
            <v/>
          </cell>
          <cell r="AN1202">
            <v>0.1</v>
          </cell>
          <cell r="AO1202">
            <v>287.10000000000002</v>
          </cell>
          <cell r="AS1202" t="str">
            <v>TYP131 L2H1 2008 PLANCHER 12mm</v>
          </cell>
        </row>
        <row r="1203">
          <cell r="N1203" t="str">
            <v>0963 940 693</v>
          </cell>
          <cell r="O1203">
            <v>0</v>
          </cell>
          <cell r="P1203">
            <v>102.42</v>
          </cell>
          <cell r="Q1203">
            <v>1</v>
          </cell>
          <cell r="R1203">
            <v>24.5</v>
          </cell>
          <cell r="S1203">
            <v>102.42</v>
          </cell>
          <cell r="T1203">
            <v>229</v>
          </cell>
          <cell r="U1203">
            <v>20</v>
          </cell>
          <cell r="V1203">
            <v>27</v>
          </cell>
          <cell r="W1203" t="str">
            <v>TYP173L2H1PLSTD</v>
          </cell>
          <cell r="X1203" t="e">
            <v>#REF!</v>
          </cell>
          <cell r="Y1203">
            <v>206.1</v>
          </cell>
          <cell r="Z1203">
            <v>206.1</v>
          </cell>
          <cell r="AA1203">
            <v>0.1</v>
          </cell>
          <cell r="AB1203">
            <v>0.1</v>
          </cell>
          <cell r="AC1203" t="str">
            <v>NC</v>
          </cell>
          <cell r="AD1203" t="str">
            <v>NC</v>
          </cell>
          <cell r="AE1203" t="str">
            <v>NC</v>
          </cell>
          <cell r="AF1203" t="str">
            <v>PROTECTION</v>
          </cell>
          <cell r="AG1203"/>
          <cell r="AI1203">
            <v>98.47</v>
          </cell>
          <cell r="AJ1203">
            <v>0.3</v>
          </cell>
          <cell r="AK1203">
            <v>160.29999999999998</v>
          </cell>
          <cell r="AL1203" t="str">
            <v/>
          </cell>
          <cell r="AM1203" t="str">
            <v/>
          </cell>
          <cell r="AN1203">
            <v>0.1</v>
          </cell>
          <cell r="AO1203">
            <v>206.1</v>
          </cell>
          <cell r="AS1203" t="str">
            <v>TYP173 L2H1 2016 PLANCHER 9mm</v>
          </cell>
        </row>
        <row r="1204">
          <cell r="N1204" t="str">
            <v>0963 940 692</v>
          </cell>
          <cell r="O1204">
            <v>0</v>
          </cell>
          <cell r="P1204">
            <v>154.6</v>
          </cell>
          <cell r="Q1204">
            <v>1</v>
          </cell>
          <cell r="R1204">
            <v>32.5</v>
          </cell>
          <cell r="S1204">
            <v>154.6</v>
          </cell>
          <cell r="T1204">
            <v>359</v>
          </cell>
          <cell r="U1204">
            <v>20</v>
          </cell>
          <cell r="V1204">
            <v>27</v>
          </cell>
          <cell r="W1204" t="str">
            <v>TYP173L2H1PLPRO</v>
          </cell>
          <cell r="X1204" t="e">
            <v>#REF!</v>
          </cell>
          <cell r="Y1204">
            <v>323.10000000000002</v>
          </cell>
          <cell r="Z1204">
            <v>323.10000000000002</v>
          </cell>
          <cell r="AA1204">
            <v>0.1</v>
          </cell>
          <cell r="AB1204">
            <v>0.1</v>
          </cell>
          <cell r="AC1204" t="str">
            <v>NC</v>
          </cell>
          <cell r="AD1204" t="str">
            <v>NC</v>
          </cell>
          <cell r="AE1204" t="str">
            <v>NC</v>
          </cell>
          <cell r="AF1204" t="str">
            <v>PROTECTION</v>
          </cell>
          <cell r="AG1204"/>
          <cell r="AI1204">
            <v>148.63999999999999</v>
          </cell>
          <cell r="AJ1204">
            <v>0.3</v>
          </cell>
          <cell r="AK1204">
            <v>251.29999999999998</v>
          </cell>
          <cell r="AL1204" t="str">
            <v/>
          </cell>
          <cell r="AM1204" t="str">
            <v/>
          </cell>
          <cell r="AN1204">
            <v>0.1</v>
          </cell>
          <cell r="AO1204">
            <v>323.10000000000002</v>
          </cell>
          <cell r="AS1204" t="str">
            <v>TYP173 L2H1 2016 PLANCHER 12mm</v>
          </cell>
        </row>
        <row r="1205">
          <cell r="N1205" t="str">
            <v>0963 940 144</v>
          </cell>
          <cell r="O1205">
            <v>0</v>
          </cell>
          <cell r="P1205">
            <v>118.82</v>
          </cell>
          <cell r="Q1205">
            <v>1</v>
          </cell>
          <cell r="R1205">
            <v>29.5</v>
          </cell>
          <cell r="S1205">
            <v>118.82</v>
          </cell>
          <cell r="T1205">
            <v>279</v>
          </cell>
          <cell r="U1205">
            <v>15</v>
          </cell>
          <cell r="V1205">
            <v>20</v>
          </cell>
          <cell r="W1205" t="str">
            <v>TYP120L1H1PLSTD</v>
          </cell>
          <cell r="X1205" t="e">
            <v>#REF!</v>
          </cell>
          <cell r="Y1205">
            <v>251.1</v>
          </cell>
          <cell r="Z1205">
            <v>251.1</v>
          </cell>
          <cell r="AA1205">
            <v>0.1</v>
          </cell>
          <cell r="AB1205">
            <v>0.1</v>
          </cell>
          <cell r="AC1205" t="str">
            <v>NC</v>
          </cell>
          <cell r="AD1205" t="str">
            <v>NC</v>
          </cell>
          <cell r="AE1205" t="str">
            <v>NC</v>
          </cell>
          <cell r="AF1205" t="str">
            <v>PROTECTION</v>
          </cell>
          <cell r="AG1205"/>
          <cell r="AI1205">
            <v>114.25</v>
          </cell>
          <cell r="AJ1205">
            <v>0.3</v>
          </cell>
          <cell r="AK1205">
            <v>195.29999999999998</v>
          </cell>
          <cell r="AL1205" t="str">
            <v/>
          </cell>
          <cell r="AM1205" t="str">
            <v/>
          </cell>
          <cell r="AN1205">
            <v>0.1</v>
          </cell>
          <cell r="AO1205">
            <v>251.1</v>
          </cell>
          <cell r="AS1205" t="str">
            <v>TYP120 L1H1 2006 PLANCHER 9mm</v>
          </cell>
        </row>
        <row r="1206">
          <cell r="N1206" t="str">
            <v>0963 940 143</v>
          </cell>
          <cell r="O1206">
            <v>0</v>
          </cell>
          <cell r="P1206">
            <v>177.01</v>
          </cell>
          <cell r="Q1206">
            <v>1</v>
          </cell>
          <cell r="R1206">
            <v>38.5</v>
          </cell>
          <cell r="S1206">
            <v>177.01</v>
          </cell>
          <cell r="T1206">
            <v>389</v>
          </cell>
          <cell r="U1206">
            <v>15</v>
          </cell>
          <cell r="V1206">
            <v>20</v>
          </cell>
          <cell r="W1206" t="str">
            <v>TYP120L1H1PLPRO</v>
          </cell>
          <cell r="X1206" t="e">
            <v>#REF!</v>
          </cell>
          <cell r="Y1206">
            <v>350.1</v>
          </cell>
          <cell r="Z1206">
            <v>350.1</v>
          </cell>
          <cell r="AA1206">
            <v>0.1</v>
          </cell>
          <cell r="AB1206">
            <v>0.1</v>
          </cell>
          <cell r="AC1206" t="str">
            <v>NC</v>
          </cell>
          <cell r="AD1206" t="str">
            <v>NC</v>
          </cell>
          <cell r="AE1206" t="str">
            <v>NC</v>
          </cell>
          <cell r="AF1206" t="str">
            <v>PROTECTION</v>
          </cell>
          <cell r="AG1206"/>
          <cell r="AI1206">
            <v>170.19</v>
          </cell>
          <cell r="AJ1206">
            <v>0.3</v>
          </cell>
          <cell r="AK1206">
            <v>272.29999999999995</v>
          </cell>
          <cell r="AL1206" t="str">
            <v/>
          </cell>
          <cell r="AM1206" t="str">
            <v/>
          </cell>
          <cell r="AN1206">
            <v>0.1</v>
          </cell>
          <cell r="AO1206">
            <v>350.1</v>
          </cell>
          <cell r="AS1206" t="str">
            <v>TYP120 L1H1 2006 PLANCHER 12mm</v>
          </cell>
        </row>
        <row r="1207">
          <cell r="N1207" t="str">
            <v>0963 940 160</v>
          </cell>
          <cell r="O1207">
            <v>0</v>
          </cell>
          <cell r="P1207">
            <v>137.35</v>
          </cell>
          <cell r="Q1207">
            <v>1</v>
          </cell>
          <cell r="R1207">
            <v>35.5</v>
          </cell>
          <cell r="S1207">
            <v>137.35</v>
          </cell>
          <cell r="T1207">
            <v>329</v>
          </cell>
          <cell r="U1207">
            <v>20</v>
          </cell>
          <cell r="V1207">
            <v>27</v>
          </cell>
          <cell r="W1207" t="str">
            <v>TYP121L2H1PLSTD</v>
          </cell>
          <cell r="X1207" t="e">
            <v>#REF!</v>
          </cell>
          <cell r="Y1207">
            <v>296.10000000000002</v>
          </cell>
          <cell r="Z1207">
            <v>296.10000000000002</v>
          </cell>
          <cell r="AA1207">
            <v>0.1</v>
          </cell>
          <cell r="AB1207">
            <v>0.1</v>
          </cell>
          <cell r="AC1207" t="str">
            <v>NC</v>
          </cell>
          <cell r="AD1207" t="str">
            <v>NC</v>
          </cell>
          <cell r="AE1207" t="str">
            <v>NC</v>
          </cell>
          <cell r="AF1207" t="str">
            <v>PROTECTION</v>
          </cell>
          <cell r="AG1207"/>
          <cell r="AI1207">
            <v>132.06</v>
          </cell>
          <cell r="AJ1207">
            <v>0.3</v>
          </cell>
          <cell r="AK1207">
            <v>230.29999999999998</v>
          </cell>
          <cell r="AL1207" t="str">
            <v/>
          </cell>
          <cell r="AM1207" t="str">
            <v/>
          </cell>
          <cell r="AN1207">
            <v>0.1</v>
          </cell>
          <cell r="AO1207">
            <v>296.10000000000002</v>
          </cell>
          <cell r="AS1207" t="str">
            <v>TYP121 L2H1 2006 PLANCHER 9mm</v>
          </cell>
        </row>
        <row r="1208">
          <cell r="N1208" t="str">
            <v>0963 940 159</v>
          </cell>
          <cell r="O1208">
            <v>0</v>
          </cell>
          <cell r="P1208">
            <v>202.61</v>
          </cell>
          <cell r="Q1208">
            <v>1</v>
          </cell>
          <cell r="R1208">
            <v>45.5</v>
          </cell>
          <cell r="S1208">
            <v>202.61</v>
          </cell>
          <cell r="T1208">
            <v>469</v>
          </cell>
          <cell r="U1208">
            <v>20</v>
          </cell>
          <cell r="V1208">
            <v>27</v>
          </cell>
          <cell r="W1208" t="str">
            <v>TYP121L2H1PLPRO</v>
          </cell>
          <cell r="X1208" t="e">
            <v>#REF!</v>
          </cell>
          <cell r="Y1208">
            <v>422.1</v>
          </cell>
          <cell r="Z1208">
            <v>422.1</v>
          </cell>
          <cell r="AA1208">
            <v>0.1</v>
          </cell>
          <cell r="AB1208">
            <v>0.1</v>
          </cell>
          <cell r="AC1208" t="str">
            <v>NC</v>
          </cell>
          <cell r="AD1208" t="str">
            <v>NC</v>
          </cell>
          <cell r="AE1208" t="str">
            <v>NC</v>
          </cell>
          <cell r="AF1208" t="str">
            <v>PROTECTION</v>
          </cell>
          <cell r="AG1208"/>
          <cell r="AI1208">
            <v>194.81</v>
          </cell>
          <cell r="AJ1208">
            <v>0.3</v>
          </cell>
          <cell r="AK1208">
            <v>328.29999999999995</v>
          </cell>
          <cell r="AL1208" t="str">
            <v/>
          </cell>
          <cell r="AM1208" t="str">
            <v/>
          </cell>
          <cell r="AN1208">
            <v>0.1</v>
          </cell>
          <cell r="AO1208">
            <v>422.1</v>
          </cell>
          <cell r="AS1208" t="str">
            <v>TYP121 L2H1 2006 PLANCHER 12mm</v>
          </cell>
        </row>
        <row r="1209">
          <cell r="N1209" t="str">
            <v>0963 940 150</v>
          </cell>
          <cell r="O1209">
            <v>0</v>
          </cell>
          <cell r="P1209">
            <v>118.82</v>
          </cell>
          <cell r="Q1209">
            <v>1</v>
          </cell>
          <cell r="R1209">
            <v>29.5</v>
          </cell>
          <cell r="S1209">
            <v>118.82</v>
          </cell>
          <cell r="T1209">
            <v>279</v>
          </cell>
          <cell r="U1209">
            <v>15</v>
          </cell>
          <cell r="V1209">
            <v>20</v>
          </cell>
          <cell r="W1209" t="str">
            <v>TYP120L1H2PLSTD</v>
          </cell>
          <cell r="X1209" t="e">
            <v>#REF!</v>
          </cell>
          <cell r="Y1209">
            <v>251.1</v>
          </cell>
          <cell r="Z1209">
            <v>251.1</v>
          </cell>
          <cell r="AA1209">
            <v>0.1</v>
          </cell>
          <cell r="AB1209">
            <v>0.1</v>
          </cell>
          <cell r="AC1209" t="str">
            <v>NC</v>
          </cell>
          <cell r="AD1209" t="str">
            <v>NC</v>
          </cell>
          <cell r="AE1209" t="str">
            <v>NC</v>
          </cell>
          <cell r="AF1209" t="str">
            <v>PROTECTION</v>
          </cell>
          <cell r="AG1209"/>
          <cell r="AI1209">
            <v>114.25</v>
          </cell>
          <cell r="AJ1209">
            <v>0.3</v>
          </cell>
          <cell r="AK1209">
            <v>195.29999999999998</v>
          </cell>
          <cell r="AL1209" t="str">
            <v/>
          </cell>
          <cell r="AM1209" t="str">
            <v/>
          </cell>
          <cell r="AN1209">
            <v>0.1</v>
          </cell>
          <cell r="AO1209">
            <v>251.1</v>
          </cell>
          <cell r="AS1209" t="str">
            <v>TYP120 L1H2 2006 PLANCHER 9mm</v>
          </cell>
        </row>
        <row r="1210">
          <cell r="N1210" t="str">
            <v>0963 940 149</v>
          </cell>
          <cell r="O1210">
            <v>0</v>
          </cell>
          <cell r="P1210">
            <v>177.01</v>
          </cell>
          <cell r="Q1210">
            <v>1</v>
          </cell>
          <cell r="R1210">
            <v>38.5</v>
          </cell>
          <cell r="S1210">
            <v>177.01</v>
          </cell>
          <cell r="T1210">
            <v>389</v>
          </cell>
          <cell r="U1210">
            <v>15</v>
          </cell>
          <cell r="V1210">
            <v>20</v>
          </cell>
          <cell r="W1210" t="str">
            <v>TYP120L1H2PLPRO</v>
          </cell>
          <cell r="X1210" t="e">
            <v>#REF!</v>
          </cell>
          <cell r="Y1210">
            <v>350.1</v>
          </cell>
          <cell r="Z1210">
            <v>350.1</v>
          </cell>
          <cell r="AA1210">
            <v>0.1</v>
          </cell>
          <cell r="AB1210">
            <v>0.1</v>
          </cell>
          <cell r="AC1210" t="str">
            <v>NC</v>
          </cell>
          <cell r="AD1210" t="str">
            <v>NC</v>
          </cell>
          <cell r="AE1210" t="str">
            <v>NC</v>
          </cell>
          <cell r="AF1210" t="str">
            <v>PROTECTION</v>
          </cell>
          <cell r="AG1210"/>
          <cell r="AI1210">
            <v>170.19</v>
          </cell>
          <cell r="AJ1210">
            <v>0.3</v>
          </cell>
          <cell r="AK1210">
            <v>272.29999999999995</v>
          </cell>
          <cell r="AL1210" t="str">
            <v/>
          </cell>
          <cell r="AM1210" t="str">
            <v/>
          </cell>
          <cell r="AN1210">
            <v>0.1</v>
          </cell>
          <cell r="AO1210">
            <v>350.1</v>
          </cell>
          <cell r="AS1210" t="str">
            <v>TYP120 L1H2 2006 PLANCHER 12mm</v>
          </cell>
        </row>
        <row r="1211">
          <cell r="N1211" t="str">
            <v>0963 940 166</v>
          </cell>
          <cell r="O1211">
            <v>0</v>
          </cell>
          <cell r="P1211">
            <v>137.35</v>
          </cell>
          <cell r="Q1211">
            <v>1</v>
          </cell>
          <cell r="R1211">
            <v>35.5</v>
          </cell>
          <cell r="S1211">
            <v>137.35</v>
          </cell>
          <cell r="T1211">
            <v>329</v>
          </cell>
          <cell r="U1211">
            <v>20</v>
          </cell>
          <cell r="V1211">
            <v>27</v>
          </cell>
          <cell r="W1211" t="str">
            <v>TYP121L2H2PLSTD</v>
          </cell>
          <cell r="X1211" t="e">
            <v>#REF!</v>
          </cell>
          <cell r="Y1211">
            <v>296.10000000000002</v>
          </cell>
          <cell r="Z1211">
            <v>296.10000000000002</v>
          </cell>
          <cell r="AA1211">
            <v>0.1</v>
          </cell>
          <cell r="AB1211">
            <v>0.1</v>
          </cell>
          <cell r="AC1211" t="str">
            <v>NC</v>
          </cell>
          <cell r="AD1211" t="str">
            <v>NC</v>
          </cell>
          <cell r="AE1211" t="str">
            <v>NC</v>
          </cell>
          <cell r="AF1211" t="str">
            <v>PROTECTION</v>
          </cell>
          <cell r="AG1211"/>
          <cell r="AI1211">
            <v>132.06</v>
          </cell>
          <cell r="AJ1211">
            <v>0.3</v>
          </cell>
          <cell r="AK1211">
            <v>230.29999999999998</v>
          </cell>
          <cell r="AL1211" t="str">
            <v/>
          </cell>
          <cell r="AM1211" t="str">
            <v/>
          </cell>
          <cell r="AN1211">
            <v>0.1</v>
          </cell>
          <cell r="AO1211">
            <v>296.10000000000002</v>
          </cell>
          <cell r="AS1211" t="str">
            <v>TYP121 L2H2 2006 PLANCHER 9mm</v>
          </cell>
        </row>
        <row r="1212">
          <cell r="N1212" t="str">
            <v>0963 940 165</v>
          </cell>
          <cell r="O1212">
            <v>0</v>
          </cell>
          <cell r="P1212">
            <v>202.61</v>
          </cell>
          <cell r="Q1212">
            <v>1</v>
          </cell>
          <cell r="R1212">
            <v>45.5</v>
          </cell>
          <cell r="S1212">
            <v>202.61</v>
          </cell>
          <cell r="T1212">
            <v>469</v>
          </cell>
          <cell r="U1212">
            <v>20</v>
          </cell>
          <cell r="V1212">
            <v>27</v>
          </cell>
          <cell r="W1212" t="str">
            <v>TYP121L2H2PLPRO</v>
          </cell>
          <cell r="X1212" t="e">
            <v>#REF!</v>
          </cell>
          <cell r="Y1212">
            <v>422.1</v>
          </cell>
          <cell r="Z1212">
            <v>422.1</v>
          </cell>
          <cell r="AA1212">
            <v>0.1</v>
          </cell>
          <cell r="AB1212">
            <v>0.1</v>
          </cell>
          <cell r="AC1212" t="str">
            <v>NC</v>
          </cell>
          <cell r="AD1212" t="str">
            <v>NC</v>
          </cell>
          <cell r="AE1212" t="str">
            <v>NC</v>
          </cell>
          <cell r="AF1212" t="str">
            <v>PROTECTION</v>
          </cell>
          <cell r="AG1212"/>
          <cell r="AI1212">
            <v>194.81</v>
          </cell>
          <cell r="AJ1212">
            <v>0.3</v>
          </cell>
          <cell r="AK1212">
            <v>328.29999999999995</v>
          </cell>
          <cell r="AL1212" t="str">
            <v/>
          </cell>
          <cell r="AM1212" t="str">
            <v/>
          </cell>
          <cell r="AN1212">
            <v>0.1</v>
          </cell>
          <cell r="AO1212">
            <v>422.1</v>
          </cell>
          <cell r="AS1212" t="str">
            <v>TYP121 L2H2 2006 PLANCHER 12mm</v>
          </cell>
        </row>
        <row r="1213">
          <cell r="N1213" t="str">
            <v>0963 940 179</v>
          </cell>
          <cell r="O1213">
            <v>0</v>
          </cell>
          <cell r="P1213">
            <v>228.21</v>
          </cell>
          <cell r="Q1213">
            <v>1</v>
          </cell>
          <cell r="R1213">
            <v>55.5</v>
          </cell>
          <cell r="S1213">
            <v>228.21</v>
          </cell>
          <cell r="T1213">
            <v>539</v>
          </cell>
          <cell r="U1213">
            <v>20</v>
          </cell>
          <cell r="V1213">
            <v>27</v>
          </cell>
          <cell r="W1213" t="str">
            <v>TYP122L3H2PLPRO</v>
          </cell>
          <cell r="X1213" t="e">
            <v>#REF!</v>
          </cell>
          <cell r="Y1213">
            <v>485.1</v>
          </cell>
          <cell r="Z1213">
            <v>485.1</v>
          </cell>
          <cell r="AA1213">
            <v>0.1</v>
          </cell>
          <cell r="AB1213">
            <v>0.1</v>
          </cell>
          <cell r="AC1213" t="str">
            <v>NC</v>
          </cell>
          <cell r="AD1213" t="str">
            <v>NC</v>
          </cell>
          <cell r="AE1213" t="str">
            <v>NC</v>
          </cell>
          <cell r="AF1213" t="str">
            <v>PROTECTION</v>
          </cell>
          <cell r="AG1213"/>
          <cell r="AI1213">
            <v>219.42</v>
          </cell>
          <cell r="AJ1213">
            <v>0.3</v>
          </cell>
          <cell r="AK1213">
            <v>377.29999999999995</v>
          </cell>
          <cell r="AL1213" t="str">
            <v/>
          </cell>
          <cell r="AM1213" t="str">
            <v/>
          </cell>
          <cell r="AN1213">
            <v>0.1</v>
          </cell>
          <cell r="AO1213">
            <v>485.1</v>
          </cell>
          <cell r="AS1213" t="str">
            <v>TYP122 L3H2 2006 PLANCHER 12mm</v>
          </cell>
        </row>
        <row r="1214">
          <cell r="N1214" t="str">
            <v>0963 940 180</v>
          </cell>
          <cell r="O1214">
            <v>0</v>
          </cell>
          <cell r="P1214">
            <v>155.88</v>
          </cell>
          <cell r="Q1214">
            <v>1</v>
          </cell>
          <cell r="R1214">
            <v>41.5</v>
          </cell>
          <cell r="S1214">
            <v>155.88</v>
          </cell>
          <cell r="T1214">
            <v>369</v>
          </cell>
          <cell r="U1214">
            <v>20</v>
          </cell>
          <cell r="V1214">
            <v>27</v>
          </cell>
          <cell r="W1214" t="str">
            <v>TYP122L3H2PLSTD</v>
          </cell>
          <cell r="X1214" t="e">
            <v>#REF!</v>
          </cell>
          <cell r="Y1214">
            <v>332.1</v>
          </cell>
          <cell r="Z1214">
            <v>332.1</v>
          </cell>
          <cell r="AA1214">
            <v>0.1</v>
          </cell>
          <cell r="AB1214">
            <v>0.1</v>
          </cell>
          <cell r="AC1214" t="str">
            <v>NC</v>
          </cell>
          <cell r="AD1214" t="str">
            <v>NC</v>
          </cell>
          <cell r="AE1214" t="str">
            <v>NC</v>
          </cell>
          <cell r="AF1214" t="str">
            <v>PROTECTION</v>
          </cell>
          <cell r="AG1214"/>
          <cell r="AI1214">
            <v>149.87</v>
          </cell>
          <cell r="AJ1214">
            <v>0.3</v>
          </cell>
          <cell r="AK1214">
            <v>258.3</v>
          </cell>
          <cell r="AL1214" t="str">
            <v/>
          </cell>
          <cell r="AM1214" t="str">
            <v/>
          </cell>
          <cell r="AN1214">
            <v>0.1</v>
          </cell>
          <cell r="AO1214">
            <v>332.1</v>
          </cell>
          <cell r="AS1214" t="str">
            <v>TYP122 L3H2 2006 PLANCHER 9mm</v>
          </cell>
        </row>
        <row r="1215">
          <cell r="N1215" t="str">
            <v>0963 940 192</v>
          </cell>
          <cell r="O1215">
            <v>0</v>
          </cell>
          <cell r="P1215">
            <v>253.81</v>
          </cell>
          <cell r="Q1215">
            <v>1</v>
          </cell>
          <cell r="R1215">
            <v>59.5</v>
          </cell>
          <cell r="S1215">
            <v>253.81</v>
          </cell>
          <cell r="T1215">
            <v>599</v>
          </cell>
          <cell r="U1215">
            <v>25</v>
          </cell>
          <cell r="V1215">
            <v>34</v>
          </cell>
          <cell r="W1215" t="str">
            <v>TYP123L4H2PLPRO</v>
          </cell>
          <cell r="X1215" t="e">
            <v>#REF!</v>
          </cell>
          <cell r="Y1215">
            <v>539.1</v>
          </cell>
          <cell r="Z1215">
            <v>539.1</v>
          </cell>
          <cell r="AA1215">
            <v>0.1</v>
          </cell>
          <cell r="AB1215">
            <v>0.1</v>
          </cell>
          <cell r="AC1215" t="str">
            <v>NC</v>
          </cell>
          <cell r="AD1215" t="str">
            <v>NC</v>
          </cell>
          <cell r="AE1215" t="str">
            <v>NC</v>
          </cell>
          <cell r="AF1215" t="str">
            <v>PROTECTION</v>
          </cell>
          <cell r="AG1215"/>
          <cell r="AI1215">
            <v>244.04</v>
          </cell>
          <cell r="AJ1215">
            <v>0.3</v>
          </cell>
          <cell r="AK1215">
            <v>419.29999999999995</v>
          </cell>
          <cell r="AL1215" t="str">
            <v/>
          </cell>
          <cell r="AM1215" t="str">
            <v/>
          </cell>
          <cell r="AN1215">
            <v>0.1</v>
          </cell>
          <cell r="AO1215">
            <v>539.1</v>
          </cell>
          <cell r="AS1215" t="str">
            <v>TYP123 L4H2 2006 PLANCHER 12mm</v>
          </cell>
        </row>
        <row r="1216">
          <cell r="N1216" t="str">
            <v>0963 940 185</v>
          </cell>
          <cell r="O1216">
            <v>0</v>
          </cell>
          <cell r="P1216">
            <v>228.21</v>
          </cell>
          <cell r="Q1216">
            <v>1</v>
          </cell>
          <cell r="R1216">
            <v>55.5</v>
          </cell>
          <cell r="S1216">
            <v>228.21</v>
          </cell>
          <cell r="T1216">
            <v>539</v>
          </cell>
          <cell r="U1216">
            <v>20</v>
          </cell>
          <cell r="V1216">
            <v>27</v>
          </cell>
          <cell r="W1216" t="str">
            <v>TYP122L3H3PLPRO</v>
          </cell>
          <cell r="X1216" t="e">
            <v>#REF!</v>
          </cell>
          <cell r="Y1216">
            <v>485.1</v>
          </cell>
          <cell r="Z1216">
            <v>485.1</v>
          </cell>
          <cell r="AA1216">
            <v>0.1</v>
          </cell>
          <cell r="AB1216">
            <v>0.1</v>
          </cell>
          <cell r="AC1216" t="str">
            <v>NC</v>
          </cell>
          <cell r="AD1216" t="str">
            <v>NC</v>
          </cell>
          <cell r="AE1216" t="str">
            <v>NC</v>
          </cell>
          <cell r="AF1216" t="str">
            <v>PROTECTION</v>
          </cell>
          <cell r="AG1216"/>
          <cell r="AI1216">
            <v>219.42</v>
          </cell>
          <cell r="AJ1216">
            <v>0.3</v>
          </cell>
          <cell r="AK1216">
            <v>377.29999999999995</v>
          </cell>
          <cell r="AL1216" t="str">
            <v/>
          </cell>
          <cell r="AM1216" t="str">
            <v/>
          </cell>
          <cell r="AN1216">
            <v>0.1</v>
          </cell>
          <cell r="AO1216">
            <v>485.1</v>
          </cell>
          <cell r="AS1216" t="str">
            <v>TYP122 L3H3 2006 PLANCHER 12mm</v>
          </cell>
        </row>
        <row r="1217">
          <cell r="N1217" t="str">
            <v>0963 940 197</v>
          </cell>
          <cell r="O1217">
            <v>0</v>
          </cell>
          <cell r="P1217">
            <v>253.9</v>
          </cell>
          <cell r="Q1217">
            <v>1</v>
          </cell>
          <cell r="R1217">
            <v>59.5</v>
          </cell>
          <cell r="S1217">
            <v>253.9</v>
          </cell>
          <cell r="T1217">
            <v>599</v>
          </cell>
          <cell r="U1217">
            <v>25</v>
          </cell>
          <cell r="V1217">
            <v>34</v>
          </cell>
          <cell r="W1217" t="str">
            <v>TYP123L4H3PLPRO</v>
          </cell>
          <cell r="X1217" t="e">
            <v>#REF!</v>
          </cell>
          <cell r="Y1217">
            <v>539.1</v>
          </cell>
          <cell r="Z1217">
            <v>539.1</v>
          </cell>
          <cell r="AA1217">
            <v>0.1</v>
          </cell>
          <cell r="AB1217">
            <v>0.1</v>
          </cell>
          <cell r="AC1217" t="str">
            <v>NC</v>
          </cell>
          <cell r="AD1217" t="str">
            <v>NC</v>
          </cell>
          <cell r="AE1217" t="str">
            <v>NC</v>
          </cell>
          <cell r="AF1217" t="str">
            <v>PROTECTION</v>
          </cell>
          <cell r="AG1217"/>
          <cell r="AI1217">
            <v>244.04</v>
          </cell>
          <cell r="AJ1217">
            <v>0.3</v>
          </cell>
          <cell r="AK1217">
            <v>419.29999999999995</v>
          </cell>
          <cell r="AL1217" t="str">
            <v/>
          </cell>
          <cell r="AM1217" t="str">
            <v/>
          </cell>
          <cell r="AN1217">
            <v>0.1</v>
          </cell>
          <cell r="AO1217">
            <v>539.1</v>
          </cell>
          <cell r="AS1217" t="str">
            <v>TYP123 L4H3 2006 PLANCHER 12mm</v>
          </cell>
        </row>
        <row r="1218">
          <cell r="N1218" t="str">
            <v>0963 940 709</v>
          </cell>
          <cell r="O1218">
            <v>0</v>
          </cell>
          <cell r="P1218">
            <v>81.78</v>
          </cell>
          <cell r="Q1218">
            <v>1</v>
          </cell>
          <cell r="R1218">
            <v>14.5</v>
          </cell>
          <cell r="S1218">
            <v>81.78</v>
          </cell>
          <cell r="T1218">
            <v>199</v>
          </cell>
          <cell r="U1218">
            <v>15</v>
          </cell>
          <cell r="V1218">
            <v>20</v>
          </cell>
          <cell r="W1218" t="str">
            <v>TYP196L1H1PLSTD</v>
          </cell>
          <cell r="X1218" t="e">
            <v>#REF!</v>
          </cell>
          <cell r="Y1218">
            <v>179.1</v>
          </cell>
          <cell r="Z1218">
            <v>179.1</v>
          </cell>
          <cell r="AA1218">
            <v>0.1</v>
          </cell>
          <cell r="AB1218">
            <v>0.1</v>
          </cell>
          <cell r="AC1218" t="str">
            <v>NC</v>
          </cell>
          <cell r="AD1218" t="str">
            <v>NC</v>
          </cell>
          <cell r="AE1218" t="str">
            <v>NC</v>
          </cell>
          <cell r="AF1218" t="str">
            <v>PROTECTION</v>
          </cell>
          <cell r="AG1218"/>
          <cell r="AI1218">
            <v>78.62</v>
          </cell>
          <cell r="AJ1218">
            <v>0.3</v>
          </cell>
          <cell r="AK1218">
            <v>139.29999999999998</v>
          </cell>
          <cell r="AL1218" t="str">
            <v/>
          </cell>
          <cell r="AM1218" t="str">
            <v/>
          </cell>
          <cell r="AN1218">
            <v>0.1</v>
          </cell>
          <cell r="AO1218">
            <v>179.1</v>
          </cell>
          <cell r="AS1218" t="str">
            <v>TYP196 L1H1 2013 PLANCHER 9mm</v>
          </cell>
        </row>
        <row r="1219">
          <cell r="N1219" t="str">
            <v>0963 940 708</v>
          </cell>
          <cell r="O1219">
            <v>0</v>
          </cell>
          <cell r="P1219">
            <v>125.81</v>
          </cell>
          <cell r="Q1219">
            <v>1</v>
          </cell>
          <cell r="R1219">
            <v>18.5</v>
          </cell>
          <cell r="S1219">
            <v>125.81</v>
          </cell>
          <cell r="T1219">
            <v>299</v>
          </cell>
          <cell r="U1219">
            <v>15</v>
          </cell>
          <cell r="V1219">
            <v>20</v>
          </cell>
          <cell r="W1219" t="str">
            <v>TYP196L1H1PLPRO</v>
          </cell>
          <cell r="X1219" t="e">
            <v>#REF!</v>
          </cell>
          <cell r="Y1219">
            <v>269.10000000000002</v>
          </cell>
          <cell r="Z1219">
            <v>269.10000000000002</v>
          </cell>
          <cell r="AA1219">
            <v>0.1</v>
          </cell>
          <cell r="AB1219">
            <v>0.1</v>
          </cell>
          <cell r="AC1219" t="str">
            <v>NC</v>
          </cell>
          <cell r="AD1219" t="str">
            <v>NC</v>
          </cell>
          <cell r="AE1219" t="str">
            <v>NC</v>
          </cell>
          <cell r="AF1219" t="str">
            <v>PROTECTION</v>
          </cell>
          <cell r="AG1219"/>
          <cell r="AI1219">
            <v>120.96</v>
          </cell>
          <cell r="AJ1219">
            <v>0.3</v>
          </cell>
          <cell r="AK1219">
            <v>209.29999999999998</v>
          </cell>
          <cell r="AL1219" t="str">
            <v/>
          </cell>
          <cell r="AM1219" t="str">
            <v/>
          </cell>
          <cell r="AN1219">
            <v>0.1</v>
          </cell>
          <cell r="AO1219">
            <v>269.10000000000002</v>
          </cell>
          <cell r="AS1219" t="str">
            <v>TYP196 L1H1 2013 PLANCHER 12mm</v>
          </cell>
        </row>
        <row r="1220">
          <cell r="N1220" t="str">
            <v>0963 940 701</v>
          </cell>
          <cell r="O1220">
            <v>0</v>
          </cell>
          <cell r="P1220">
            <v>63.27</v>
          </cell>
          <cell r="Q1220">
            <v>1</v>
          </cell>
          <cell r="R1220" t="str">
            <v>13,5kg</v>
          </cell>
          <cell r="S1220">
            <v>63.27</v>
          </cell>
          <cell r="T1220">
            <v>159</v>
          </cell>
          <cell r="U1220">
            <v>15</v>
          </cell>
          <cell r="V1220">
            <v>20</v>
          </cell>
          <cell r="W1220" t="str">
            <v>TYP195L1H1PLSTD</v>
          </cell>
          <cell r="X1220" t="e">
            <v>#REF!</v>
          </cell>
          <cell r="Y1220">
            <v>143.1</v>
          </cell>
          <cell r="Z1220">
            <v>143.1</v>
          </cell>
          <cell r="AA1220">
            <v>0.1</v>
          </cell>
          <cell r="AB1220">
            <v>0.1</v>
          </cell>
          <cell r="AC1220" t="str">
            <v>NC</v>
          </cell>
          <cell r="AD1220" t="str">
            <v>NC</v>
          </cell>
          <cell r="AE1220" t="str">
            <v>NC</v>
          </cell>
          <cell r="AF1220" t="str">
            <v>PROTECTION</v>
          </cell>
          <cell r="AG1220"/>
          <cell r="AI1220">
            <v>60.81</v>
          </cell>
          <cell r="AJ1220">
            <v>0.3</v>
          </cell>
          <cell r="AK1220">
            <v>111.3</v>
          </cell>
          <cell r="AL1220" t="str">
            <v/>
          </cell>
          <cell r="AM1220" t="str">
            <v/>
          </cell>
          <cell r="AN1220">
            <v>0.1</v>
          </cell>
          <cell r="AO1220">
            <v>143.1</v>
          </cell>
          <cell r="AS1220" t="str">
            <v>TYP195 L0H1 2013 PLANCHER 9mm</v>
          </cell>
        </row>
        <row r="1221">
          <cell r="N1221" t="str">
            <v>0963 940 717</v>
          </cell>
          <cell r="O1221">
            <v>0</v>
          </cell>
          <cell r="P1221">
            <v>89.91</v>
          </cell>
          <cell r="Q1221">
            <v>1</v>
          </cell>
          <cell r="R1221">
            <v>18.5</v>
          </cell>
          <cell r="S1221">
            <v>89.91</v>
          </cell>
          <cell r="T1221">
            <v>219</v>
          </cell>
          <cell r="U1221">
            <v>20</v>
          </cell>
          <cell r="V1221">
            <v>27</v>
          </cell>
          <cell r="W1221" t="str">
            <v>TYP197L2H1PLSTD</v>
          </cell>
          <cell r="X1221" t="e">
            <v>#REF!</v>
          </cell>
          <cell r="Y1221">
            <v>197.1</v>
          </cell>
          <cell r="Z1221">
            <v>197.1</v>
          </cell>
          <cell r="AA1221">
            <v>0.1</v>
          </cell>
          <cell r="AB1221">
            <v>0.1</v>
          </cell>
          <cell r="AC1221" t="str">
            <v>NC</v>
          </cell>
          <cell r="AD1221" t="str">
            <v>NC</v>
          </cell>
          <cell r="AE1221" t="str">
            <v>NC</v>
          </cell>
          <cell r="AF1221" t="str">
            <v>PROTECTION</v>
          </cell>
          <cell r="AG1221"/>
          <cell r="AI1221">
            <v>86.44</v>
          </cell>
          <cell r="AJ1221">
            <v>0.3</v>
          </cell>
          <cell r="AK1221">
            <v>153.29999999999998</v>
          </cell>
          <cell r="AL1221" t="str">
            <v/>
          </cell>
          <cell r="AM1221" t="str">
            <v/>
          </cell>
          <cell r="AN1221">
            <v>0.1</v>
          </cell>
          <cell r="AO1221">
            <v>197.1</v>
          </cell>
          <cell r="AS1221" t="str">
            <v>TYP197 L2H1 2013 PLANCHER 9mm</v>
          </cell>
        </row>
        <row r="1222">
          <cell r="N1222" t="str">
            <v>0963 940 716</v>
          </cell>
          <cell r="O1222">
            <v>0</v>
          </cell>
          <cell r="P1222">
            <v>141.01</v>
          </cell>
          <cell r="Q1222">
            <v>1</v>
          </cell>
          <cell r="R1222">
            <v>23.5</v>
          </cell>
          <cell r="S1222">
            <v>141.01</v>
          </cell>
          <cell r="T1222">
            <v>319</v>
          </cell>
          <cell r="U1222">
            <v>20</v>
          </cell>
          <cell r="V1222">
            <v>27</v>
          </cell>
          <cell r="W1222" t="str">
            <v>TYP197L2H1PLPRO</v>
          </cell>
          <cell r="X1222" t="e">
            <v>#REF!</v>
          </cell>
          <cell r="Y1222">
            <v>287.10000000000002</v>
          </cell>
          <cell r="Z1222">
            <v>287.10000000000002</v>
          </cell>
          <cell r="AA1222">
            <v>0.1</v>
          </cell>
          <cell r="AB1222">
            <v>0.1</v>
          </cell>
          <cell r="AC1222" t="str">
            <v>NC</v>
          </cell>
          <cell r="AD1222" t="str">
            <v>NC</v>
          </cell>
          <cell r="AE1222" t="str">
            <v>NC</v>
          </cell>
          <cell r="AF1222" t="str">
            <v>PROTECTION</v>
          </cell>
          <cell r="AG1222"/>
          <cell r="AI1222">
            <v>135.58000000000001</v>
          </cell>
          <cell r="AJ1222">
            <v>0.3</v>
          </cell>
          <cell r="AK1222">
            <v>223.29999999999998</v>
          </cell>
          <cell r="AL1222" t="str">
            <v/>
          </cell>
          <cell r="AM1222" t="str">
            <v/>
          </cell>
          <cell r="AN1222">
            <v>0.1</v>
          </cell>
          <cell r="AO1222">
            <v>287.10000000000002</v>
          </cell>
          <cell r="AS1222" t="str">
            <v>TYP197 L2H1 2013 PLANCHER 12mm</v>
          </cell>
        </row>
        <row r="1223">
          <cell r="N1223" t="str">
            <v>0963 940 605</v>
          </cell>
          <cell r="O1223">
            <v>0</v>
          </cell>
          <cell r="P1223">
            <v>100.31</v>
          </cell>
          <cell r="Q1223">
            <v>1</v>
          </cell>
          <cell r="R1223">
            <v>22.5</v>
          </cell>
          <cell r="S1223">
            <v>100.31</v>
          </cell>
          <cell r="T1223">
            <v>229</v>
          </cell>
          <cell r="U1223">
            <v>15</v>
          </cell>
          <cell r="V1223">
            <v>20</v>
          </cell>
          <cell r="W1223" t="str">
            <v>TYP164L1H1PLSTD</v>
          </cell>
          <cell r="X1223" t="e">
            <v>#REF!</v>
          </cell>
          <cell r="Y1223">
            <v>206.1</v>
          </cell>
          <cell r="Z1223">
            <v>206.1</v>
          </cell>
          <cell r="AA1223">
            <v>0.1</v>
          </cell>
          <cell r="AB1223">
            <v>0.1</v>
          </cell>
          <cell r="AC1223" t="str">
            <v>NC</v>
          </cell>
          <cell r="AD1223" t="str">
            <v>NC</v>
          </cell>
          <cell r="AE1223" t="str">
            <v>NC</v>
          </cell>
          <cell r="AF1223" t="str">
            <v>PROTECTION</v>
          </cell>
          <cell r="AG1223"/>
          <cell r="AI1223">
            <v>96.44</v>
          </cell>
          <cell r="AJ1223">
            <v>0.3</v>
          </cell>
          <cell r="AK1223">
            <v>160.29999999999998</v>
          </cell>
          <cell r="AL1223" t="str">
            <v/>
          </cell>
          <cell r="AM1223" t="str">
            <v/>
          </cell>
          <cell r="AN1223">
            <v>0.1</v>
          </cell>
          <cell r="AO1223">
            <v>206.1</v>
          </cell>
          <cell r="AS1223" t="str">
            <v>TYP164 L1H1 2014 PLANCHER 9mm</v>
          </cell>
        </row>
        <row r="1224">
          <cell r="N1224" t="str">
            <v>0963 940 604</v>
          </cell>
          <cell r="O1224">
            <v>0</v>
          </cell>
          <cell r="P1224">
            <v>154.6</v>
          </cell>
          <cell r="Q1224">
            <v>1</v>
          </cell>
          <cell r="R1224">
            <v>30.5</v>
          </cell>
          <cell r="S1224">
            <v>154.6</v>
          </cell>
          <cell r="T1224">
            <v>359</v>
          </cell>
          <cell r="U1224">
            <v>15</v>
          </cell>
          <cell r="V1224">
            <v>20</v>
          </cell>
          <cell r="W1224" t="str">
            <v>TYP164L1H1PLPRO</v>
          </cell>
          <cell r="X1224" t="e">
            <v>#REF!</v>
          </cell>
          <cell r="Y1224">
            <v>323.10000000000002</v>
          </cell>
          <cell r="Z1224">
            <v>323.10000000000002</v>
          </cell>
          <cell r="AA1224">
            <v>0.1</v>
          </cell>
          <cell r="AB1224">
            <v>0.1</v>
          </cell>
          <cell r="AC1224" t="str">
            <v>NC</v>
          </cell>
          <cell r="AD1224" t="str">
            <v>NC</v>
          </cell>
          <cell r="AE1224" t="str">
            <v>NC</v>
          </cell>
          <cell r="AF1224" t="str">
            <v>PROTECTION</v>
          </cell>
          <cell r="AG1224"/>
          <cell r="AI1224">
            <v>148.63999999999999</v>
          </cell>
          <cell r="AJ1224">
            <v>0.3</v>
          </cell>
          <cell r="AK1224">
            <v>251.29999999999998</v>
          </cell>
          <cell r="AL1224" t="str">
            <v/>
          </cell>
          <cell r="AM1224" t="str">
            <v/>
          </cell>
          <cell r="AN1224">
            <v>0.1</v>
          </cell>
          <cell r="AO1224">
            <v>323.10000000000002</v>
          </cell>
          <cell r="AS1224" t="str">
            <v>TYP164 L1H1 2014 PLANCHER 12mm</v>
          </cell>
        </row>
        <row r="1225">
          <cell r="N1225" t="str">
            <v>0963 940 621</v>
          </cell>
          <cell r="O1225">
            <v>0</v>
          </cell>
          <cell r="P1225">
            <v>118.82</v>
          </cell>
          <cell r="Q1225">
            <v>1</v>
          </cell>
          <cell r="R1225">
            <v>27.5</v>
          </cell>
          <cell r="S1225">
            <v>118.82</v>
          </cell>
          <cell r="T1225">
            <v>279</v>
          </cell>
          <cell r="U1225">
            <v>20</v>
          </cell>
          <cell r="V1225">
            <v>27</v>
          </cell>
          <cell r="W1225" t="str">
            <v>TYP165L2H1PLSTD</v>
          </cell>
          <cell r="X1225" t="e">
            <v>#REF!</v>
          </cell>
          <cell r="Y1225">
            <v>251.1</v>
          </cell>
          <cell r="Z1225">
            <v>251.1</v>
          </cell>
          <cell r="AA1225">
            <v>0.1</v>
          </cell>
          <cell r="AB1225">
            <v>0.1</v>
          </cell>
          <cell r="AC1225" t="str">
            <v>NC</v>
          </cell>
          <cell r="AD1225" t="str">
            <v>NC</v>
          </cell>
          <cell r="AE1225" t="str">
            <v>NC</v>
          </cell>
          <cell r="AF1225" t="str">
            <v>PROTECTION</v>
          </cell>
          <cell r="AG1225"/>
          <cell r="AI1225">
            <v>114.25</v>
          </cell>
          <cell r="AJ1225">
            <v>0.3</v>
          </cell>
          <cell r="AK1225">
            <v>195.29999999999998</v>
          </cell>
          <cell r="AL1225" t="str">
            <v/>
          </cell>
          <cell r="AM1225" t="str">
            <v/>
          </cell>
          <cell r="AN1225">
            <v>0.1</v>
          </cell>
          <cell r="AO1225">
            <v>251.1</v>
          </cell>
          <cell r="AS1225" t="str">
            <v>TYP165 L2H1 2014 PLANCHER 9mm</v>
          </cell>
        </row>
        <row r="1226">
          <cell r="N1226" t="str">
            <v>0963 940 620</v>
          </cell>
          <cell r="O1226">
            <v>0</v>
          </cell>
          <cell r="P1226">
            <v>177.01</v>
          </cell>
          <cell r="Q1226">
            <v>1</v>
          </cell>
          <cell r="R1226">
            <v>35.5</v>
          </cell>
          <cell r="S1226">
            <v>177.01</v>
          </cell>
          <cell r="T1226">
            <v>409</v>
          </cell>
          <cell r="U1226">
            <v>20</v>
          </cell>
          <cell r="V1226">
            <v>27</v>
          </cell>
          <cell r="W1226" t="str">
            <v>TYP165L2H1PLPRO</v>
          </cell>
          <cell r="X1226" t="e">
            <v>#REF!</v>
          </cell>
          <cell r="Y1226">
            <v>368.1</v>
          </cell>
          <cell r="Z1226">
            <v>368.1</v>
          </cell>
          <cell r="AA1226">
            <v>0.1</v>
          </cell>
          <cell r="AB1226">
            <v>0.1</v>
          </cell>
          <cell r="AC1226" t="str">
            <v>NC</v>
          </cell>
          <cell r="AD1226" t="str">
            <v>NC</v>
          </cell>
          <cell r="AE1226" t="str">
            <v>NC</v>
          </cell>
          <cell r="AF1226" t="str">
            <v>PROTECTION</v>
          </cell>
          <cell r="AG1226"/>
          <cell r="AI1226">
            <v>170.19</v>
          </cell>
          <cell r="AJ1226">
            <v>0.3</v>
          </cell>
          <cell r="AK1226">
            <v>286.29999999999995</v>
          </cell>
          <cell r="AL1226" t="str">
            <v/>
          </cell>
          <cell r="AM1226" t="str">
            <v/>
          </cell>
          <cell r="AN1226">
            <v>0.1</v>
          </cell>
          <cell r="AO1226">
            <v>368.1</v>
          </cell>
          <cell r="AS1226" t="str">
            <v>TYP165 L2H1 2014 PLANCHER 12mm</v>
          </cell>
        </row>
        <row r="1227">
          <cell r="N1227" t="str">
            <v>0963 940 613</v>
          </cell>
          <cell r="O1227">
            <v>0</v>
          </cell>
          <cell r="P1227">
            <v>100.31</v>
          </cell>
          <cell r="Q1227">
            <v>1</v>
          </cell>
          <cell r="R1227">
            <v>22.5</v>
          </cell>
          <cell r="S1227">
            <v>100.31</v>
          </cell>
          <cell r="T1227">
            <v>229</v>
          </cell>
          <cell r="U1227">
            <v>15</v>
          </cell>
          <cell r="V1227">
            <v>20</v>
          </cell>
          <cell r="W1227" t="str">
            <v>TYP164L1H2PLSTD</v>
          </cell>
          <cell r="X1227" t="e">
            <v>#REF!</v>
          </cell>
          <cell r="Y1227">
            <v>206.1</v>
          </cell>
          <cell r="Z1227">
            <v>206.1</v>
          </cell>
          <cell r="AA1227">
            <v>0.1</v>
          </cell>
          <cell r="AB1227">
            <v>0.1</v>
          </cell>
          <cell r="AC1227" t="str">
            <v>NC</v>
          </cell>
          <cell r="AD1227" t="str">
            <v>NC</v>
          </cell>
          <cell r="AE1227" t="str">
            <v>NC</v>
          </cell>
          <cell r="AF1227" t="str">
            <v>PROTECTION</v>
          </cell>
          <cell r="AG1227"/>
          <cell r="AI1227">
            <v>96.44</v>
          </cell>
          <cell r="AJ1227">
            <v>0.3</v>
          </cell>
          <cell r="AK1227">
            <v>160.29999999999998</v>
          </cell>
          <cell r="AL1227" t="str">
            <v/>
          </cell>
          <cell r="AM1227" t="str">
            <v/>
          </cell>
          <cell r="AN1227">
            <v>0.1</v>
          </cell>
          <cell r="AO1227">
            <v>206.1</v>
          </cell>
          <cell r="AS1227" t="str">
            <v>TYP164 L1H2 2014 PLANCHER 9mm</v>
          </cell>
        </row>
        <row r="1228">
          <cell r="N1228" t="str">
            <v>0963 940 612</v>
          </cell>
          <cell r="O1228">
            <v>0</v>
          </cell>
          <cell r="P1228">
            <v>154.6</v>
          </cell>
          <cell r="Q1228">
            <v>1</v>
          </cell>
          <cell r="R1228">
            <v>30.5</v>
          </cell>
          <cell r="S1228">
            <v>154.6</v>
          </cell>
          <cell r="T1228">
            <v>359</v>
          </cell>
          <cell r="U1228">
            <v>15</v>
          </cell>
          <cell r="V1228">
            <v>20</v>
          </cell>
          <cell r="W1228" t="str">
            <v>TYP164L1H2PLPRO</v>
          </cell>
          <cell r="X1228" t="e">
            <v>#REF!</v>
          </cell>
          <cell r="Y1228">
            <v>323.10000000000002</v>
          </cell>
          <cell r="Z1228">
            <v>323.10000000000002</v>
          </cell>
          <cell r="AA1228">
            <v>0.1</v>
          </cell>
          <cell r="AB1228">
            <v>0.1</v>
          </cell>
          <cell r="AC1228" t="str">
            <v>NC</v>
          </cell>
          <cell r="AD1228" t="str">
            <v>NC</v>
          </cell>
          <cell r="AE1228" t="str">
            <v>NC</v>
          </cell>
          <cell r="AF1228" t="str">
            <v>PROTECTION</v>
          </cell>
          <cell r="AG1228"/>
          <cell r="AI1228">
            <v>148.63999999999999</v>
          </cell>
          <cell r="AJ1228">
            <v>0.3</v>
          </cell>
          <cell r="AK1228">
            <v>251.29999999999998</v>
          </cell>
          <cell r="AL1228" t="str">
            <v/>
          </cell>
          <cell r="AM1228" t="str">
            <v/>
          </cell>
          <cell r="AN1228">
            <v>0.1</v>
          </cell>
          <cell r="AO1228">
            <v>323.10000000000002</v>
          </cell>
          <cell r="AS1228" t="str">
            <v>TYP164 L1H2 2014 PLANCHER 12mm</v>
          </cell>
        </row>
        <row r="1229">
          <cell r="N1229" t="str">
            <v>0963 940 629</v>
          </cell>
          <cell r="O1229">
            <v>0</v>
          </cell>
          <cell r="P1229">
            <v>118.82</v>
          </cell>
          <cell r="Q1229">
            <v>1</v>
          </cell>
          <cell r="R1229">
            <v>27.5</v>
          </cell>
          <cell r="S1229">
            <v>118.82</v>
          </cell>
          <cell r="T1229">
            <v>279</v>
          </cell>
          <cell r="U1229">
            <v>20</v>
          </cell>
          <cell r="V1229">
            <v>27</v>
          </cell>
          <cell r="W1229" t="str">
            <v>TYP165L2H2PLSTD</v>
          </cell>
          <cell r="X1229" t="e">
            <v>#REF!</v>
          </cell>
          <cell r="Y1229">
            <v>251.1</v>
          </cell>
          <cell r="Z1229">
            <v>251.1</v>
          </cell>
          <cell r="AA1229">
            <v>0.1</v>
          </cell>
          <cell r="AB1229">
            <v>0.1</v>
          </cell>
          <cell r="AC1229" t="str">
            <v>NC</v>
          </cell>
          <cell r="AD1229" t="str">
            <v>NC</v>
          </cell>
          <cell r="AE1229" t="str">
            <v>NC</v>
          </cell>
          <cell r="AF1229" t="str">
            <v>PROTECTION</v>
          </cell>
          <cell r="AG1229"/>
          <cell r="AI1229">
            <v>114.25</v>
          </cell>
          <cell r="AJ1229">
            <v>0.3</v>
          </cell>
          <cell r="AK1229">
            <v>195.29999999999998</v>
          </cell>
          <cell r="AL1229" t="str">
            <v/>
          </cell>
          <cell r="AM1229" t="str">
            <v/>
          </cell>
          <cell r="AN1229">
            <v>0.1</v>
          </cell>
          <cell r="AO1229">
            <v>251.1</v>
          </cell>
          <cell r="AS1229" t="str">
            <v>TYP165 L2H2 2014 PLANCHER 9mm</v>
          </cell>
        </row>
        <row r="1230">
          <cell r="N1230" t="str">
            <v>0963 940 628</v>
          </cell>
          <cell r="O1230">
            <v>0</v>
          </cell>
          <cell r="P1230">
            <v>177.01</v>
          </cell>
          <cell r="Q1230">
            <v>1</v>
          </cell>
          <cell r="R1230">
            <v>35.5</v>
          </cell>
          <cell r="S1230">
            <v>177.01</v>
          </cell>
          <cell r="T1230">
            <v>409</v>
          </cell>
          <cell r="U1230">
            <v>20</v>
          </cell>
          <cell r="V1230">
            <v>27</v>
          </cell>
          <cell r="W1230" t="str">
            <v>TYP165L2H2PLPRO</v>
          </cell>
          <cell r="X1230" t="e">
            <v>#REF!</v>
          </cell>
          <cell r="Y1230">
            <v>368.1</v>
          </cell>
          <cell r="Z1230">
            <v>368.1</v>
          </cell>
          <cell r="AA1230">
            <v>0.1</v>
          </cell>
          <cell r="AB1230">
            <v>0.1</v>
          </cell>
          <cell r="AC1230" t="str">
            <v>NC</v>
          </cell>
          <cell r="AD1230" t="str">
            <v>NC</v>
          </cell>
          <cell r="AE1230" t="str">
            <v>NC</v>
          </cell>
          <cell r="AF1230" t="str">
            <v>PROTECTION</v>
          </cell>
          <cell r="AG1230"/>
          <cell r="AI1230">
            <v>170.19</v>
          </cell>
          <cell r="AJ1230">
            <v>0.3</v>
          </cell>
          <cell r="AK1230">
            <v>286.29999999999995</v>
          </cell>
          <cell r="AL1230" t="str">
            <v/>
          </cell>
          <cell r="AM1230" t="str">
            <v/>
          </cell>
          <cell r="AN1230">
            <v>0.1</v>
          </cell>
          <cell r="AO1230">
            <v>368.1</v>
          </cell>
          <cell r="AS1230" t="str">
            <v>TYP165 L2H2 2014 PLANCHER 12mm</v>
          </cell>
        </row>
        <row r="1231">
          <cell r="N1231" t="str">
            <v>0963 940 302</v>
          </cell>
          <cell r="O1231">
            <v>0</v>
          </cell>
          <cell r="P1231">
            <v>118.82</v>
          </cell>
          <cell r="Q1231">
            <v>1</v>
          </cell>
          <cell r="R1231">
            <v>27.5</v>
          </cell>
          <cell r="S1231">
            <v>118.82</v>
          </cell>
          <cell r="T1231">
            <v>279</v>
          </cell>
          <cell r="U1231">
            <v>15</v>
          </cell>
          <cell r="V1231">
            <v>20</v>
          </cell>
          <cell r="W1231" t="str">
            <v>TYP137L1H1PLSTD</v>
          </cell>
          <cell r="X1231" t="e">
            <v>#REF!</v>
          </cell>
          <cell r="Y1231">
            <v>251.1</v>
          </cell>
          <cell r="Z1231">
            <v>251.1</v>
          </cell>
          <cell r="AA1231">
            <v>0.1</v>
          </cell>
          <cell r="AB1231">
            <v>0.1</v>
          </cell>
          <cell r="AC1231" t="str">
            <v>NC</v>
          </cell>
          <cell r="AD1231" t="str">
            <v>NC</v>
          </cell>
          <cell r="AE1231" t="str">
            <v>NC</v>
          </cell>
          <cell r="AF1231" t="str">
            <v>PROTECTION</v>
          </cell>
          <cell r="AG1231"/>
          <cell r="AI1231">
            <v>114.25</v>
          </cell>
          <cell r="AJ1231">
            <v>0.3</v>
          </cell>
          <cell r="AK1231">
            <v>195.29999999999998</v>
          </cell>
          <cell r="AL1231" t="str">
            <v/>
          </cell>
          <cell r="AM1231" t="str">
            <v/>
          </cell>
          <cell r="AN1231">
            <v>0.1</v>
          </cell>
          <cell r="AO1231">
            <v>251.1</v>
          </cell>
          <cell r="AS1231" t="str">
            <v>TYP137 L1H1 2010 PLANCHER 9mm</v>
          </cell>
        </row>
        <row r="1232">
          <cell r="N1232" t="str">
            <v>0963 940 301</v>
          </cell>
          <cell r="O1232">
            <v>0</v>
          </cell>
          <cell r="P1232">
            <v>177.01</v>
          </cell>
          <cell r="Q1232">
            <v>1</v>
          </cell>
          <cell r="R1232">
            <v>35.5</v>
          </cell>
          <cell r="S1232">
            <v>177.01</v>
          </cell>
          <cell r="T1232">
            <v>389</v>
          </cell>
          <cell r="U1232">
            <v>15</v>
          </cell>
          <cell r="V1232">
            <v>20</v>
          </cell>
          <cell r="W1232" t="str">
            <v>TYP137L1H1PLPRO</v>
          </cell>
          <cell r="X1232" t="e">
            <v>#REF!</v>
          </cell>
          <cell r="Y1232">
            <v>350.1</v>
          </cell>
          <cell r="Z1232">
            <v>350.1</v>
          </cell>
          <cell r="AA1232">
            <v>0.1</v>
          </cell>
          <cell r="AB1232">
            <v>0.1</v>
          </cell>
          <cell r="AC1232" t="str">
            <v>NC</v>
          </cell>
          <cell r="AD1232" t="str">
            <v>NC</v>
          </cell>
          <cell r="AE1232" t="str">
            <v>NC</v>
          </cell>
          <cell r="AF1232" t="str">
            <v>PROTECTION</v>
          </cell>
          <cell r="AG1232"/>
          <cell r="AI1232">
            <v>170.19</v>
          </cell>
          <cell r="AJ1232">
            <v>0.3</v>
          </cell>
          <cell r="AK1232">
            <v>272.29999999999995</v>
          </cell>
          <cell r="AL1232" t="str">
            <v/>
          </cell>
          <cell r="AM1232" t="str">
            <v/>
          </cell>
          <cell r="AN1232">
            <v>0.1</v>
          </cell>
          <cell r="AO1232">
            <v>350.1</v>
          </cell>
          <cell r="AS1232" t="str">
            <v>TYP137 L1H1 2010 PLANCHER 12mm</v>
          </cell>
        </row>
        <row r="1233">
          <cell r="N1233" t="str">
            <v>0963 940 308</v>
          </cell>
          <cell r="O1233">
            <v>0</v>
          </cell>
          <cell r="P1233">
            <v>118.82</v>
          </cell>
          <cell r="Q1233">
            <v>1</v>
          </cell>
          <cell r="R1233">
            <v>27.5</v>
          </cell>
          <cell r="S1233">
            <v>118.82</v>
          </cell>
          <cell r="T1233">
            <v>279</v>
          </cell>
          <cell r="U1233">
            <v>15</v>
          </cell>
          <cell r="V1233">
            <v>20</v>
          </cell>
          <cell r="W1233" t="str">
            <v>TYP137L1H2PLSTD</v>
          </cell>
          <cell r="X1233" t="e">
            <v>#REF!</v>
          </cell>
          <cell r="Y1233">
            <v>251.1</v>
          </cell>
          <cell r="Z1233">
            <v>251.1</v>
          </cell>
          <cell r="AA1233">
            <v>0.1</v>
          </cell>
          <cell r="AB1233">
            <v>0.1</v>
          </cell>
          <cell r="AC1233" t="str">
            <v>NC</v>
          </cell>
          <cell r="AD1233" t="str">
            <v>NC</v>
          </cell>
          <cell r="AE1233" t="str">
            <v>NC</v>
          </cell>
          <cell r="AF1233" t="str">
            <v>PROTECTION</v>
          </cell>
          <cell r="AG1233"/>
          <cell r="AI1233">
            <v>114.25</v>
          </cell>
          <cell r="AJ1233">
            <v>0.3</v>
          </cell>
          <cell r="AK1233">
            <v>195.29999999999998</v>
          </cell>
          <cell r="AL1233" t="str">
            <v/>
          </cell>
          <cell r="AM1233" t="str">
            <v/>
          </cell>
          <cell r="AN1233">
            <v>0.1</v>
          </cell>
          <cell r="AO1233">
            <v>251.1</v>
          </cell>
          <cell r="AS1233" t="str">
            <v>TYP137 L1H2 2010 PLANCHER 9mm</v>
          </cell>
        </row>
        <row r="1234">
          <cell r="N1234" t="str">
            <v>0963 940 307</v>
          </cell>
          <cell r="O1234">
            <v>0</v>
          </cell>
          <cell r="P1234">
            <v>177.01</v>
          </cell>
          <cell r="Q1234">
            <v>1</v>
          </cell>
          <cell r="R1234">
            <v>35.5</v>
          </cell>
          <cell r="S1234">
            <v>177.01</v>
          </cell>
          <cell r="T1234">
            <v>389</v>
          </cell>
          <cell r="U1234">
            <v>15</v>
          </cell>
          <cell r="V1234">
            <v>20</v>
          </cell>
          <cell r="W1234" t="str">
            <v>TYP137L1H2PLPRO</v>
          </cell>
          <cell r="X1234" t="e">
            <v>#REF!</v>
          </cell>
          <cell r="Y1234">
            <v>350.1</v>
          </cell>
          <cell r="Z1234">
            <v>350.1</v>
          </cell>
          <cell r="AA1234">
            <v>0.1</v>
          </cell>
          <cell r="AB1234">
            <v>0.1</v>
          </cell>
          <cell r="AC1234" t="str">
            <v>NC</v>
          </cell>
          <cell r="AD1234" t="str">
            <v>NC</v>
          </cell>
          <cell r="AE1234" t="str">
            <v>NC</v>
          </cell>
          <cell r="AF1234" t="str">
            <v>PROTECTION</v>
          </cell>
          <cell r="AG1234"/>
          <cell r="AI1234">
            <v>170.19</v>
          </cell>
          <cell r="AJ1234">
            <v>0.3</v>
          </cell>
          <cell r="AK1234">
            <v>272.29999999999995</v>
          </cell>
          <cell r="AL1234" t="str">
            <v/>
          </cell>
          <cell r="AM1234" t="str">
            <v/>
          </cell>
          <cell r="AN1234">
            <v>0.1</v>
          </cell>
          <cell r="AO1234">
            <v>350.1</v>
          </cell>
          <cell r="AS1234" t="str">
            <v>TYP137 L1H2 2010 PLANCHER 12mm</v>
          </cell>
        </row>
        <row r="1235">
          <cell r="N1235" t="str">
            <v>0963 940 322</v>
          </cell>
          <cell r="O1235">
            <v>0</v>
          </cell>
          <cell r="P1235">
            <v>137.35</v>
          </cell>
          <cell r="Q1235">
            <v>1</v>
          </cell>
          <cell r="R1235">
            <v>33.5</v>
          </cell>
          <cell r="S1235">
            <v>137.35</v>
          </cell>
          <cell r="T1235">
            <v>329</v>
          </cell>
          <cell r="U1235">
            <v>20</v>
          </cell>
          <cell r="V1235">
            <v>27</v>
          </cell>
          <cell r="W1235" t="str">
            <v>TYP138L2H2PLSTD</v>
          </cell>
          <cell r="X1235" t="e">
            <v>#REF!</v>
          </cell>
          <cell r="Y1235">
            <v>296.10000000000002</v>
          </cell>
          <cell r="Z1235">
            <v>296.10000000000002</v>
          </cell>
          <cell r="AA1235">
            <v>0.1</v>
          </cell>
          <cell r="AB1235">
            <v>0.1</v>
          </cell>
          <cell r="AC1235" t="str">
            <v>NC</v>
          </cell>
          <cell r="AD1235" t="str">
            <v>NC</v>
          </cell>
          <cell r="AE1235" t="str">
            <v>NC</v>
          </cell>
          <cell r="AF1235" t="str">
            <v>PROTECTION</v>
          </cell>
          <cell r="AG1235"/>
          <cell r="AI1235">
            <v>132.06</v>
          </cell>
          <cell r="AJ1235">
            <v>0.3</v>
          </cell>
          <cell r="AK1235">
            <v>230.29999999999998</v>
          </cell>
          <cell r="AL1235" t="str">
            <v/>
          </cell>
          <cell r="AM1235" t="str">
            <v/>
          </cell>
          <cell r="AN1235">
            <v>0.1</v>
          </cell>
          <cell r="AO1235">
            <v>296.10000000000002</v>
          </cell>
          <cell r="AS1235" t="str">
            <v>TYP138 L2H2 2010 PLANCHER 9mm</v>
          </cell>
        </row>
        <row r="1236">
          <cell r="N1236" t="str">
            <v>0963 940 321</v>
          </cell>
          <cell r="O1236">
            <v>0</v>
          </cell>
          <cell r="P1236">
            <v>202.61</v>
          </cell>
          <cell r="Q1236">
            <v>1</v>
          </cell>
          <cell r="R1236">
            <v>43.5</v>
          </cell>
          <cell r="S1236">
            <v>202.61</v>
          </cell>
          <cell r="T1236">
            <v>469</v>
          </cell>
          <cell r="U1236">
            <v>20</v>
          </cell>
          <cell r="V1236">
            <v>27</v>
          </cell>
          <cell r="W1236" t="str">
            <v>TYP138L2H2PLPRO</v>
          </cell>
          <cell r="X1236" t="e">
            <v>#REF!</v>
          </cell>
          <cell r="Y1236">
            <v>422.1</v>
          </cell>
          <cell r="Z1236">
            <v>422.1</v>
          </cell>
          <cell r="AA1236">
            <v>0.1</v>
          </cell>
          <cell r="AB1236">
            <v>0.1</v>
          </cell>
          <cell r="AC1236" t="str">
            <v>NC</v>
          </cell>
          <cell r="AD1236" t="str">
            <v>NC</v>
          </cell>
          <cell r="AE1236" t="str">
            <v>NC</v>
          </cell>
          <cell r="AF1236" t="str">
            <v>PROTECTION</v>
          </cell>
          <cell r="AG1236"/>
          <cell r="AI1236">
            <v>194.81</v>
          </cell>
          <cell r="AJ1236">
            <v>0.3</v>
          </cell>
          <cell r="AK1236">
            <v>328.29999999999995</v>
          </cell>
          <cell r="AL1236" t="str">
            <v/>
          </cell>
          <cell r="AM1236" t="str">
            <v/>
          </cell>
          <cell r="AN1236">
            <v>0.1</v>
          </cell>
          <cell r="AO1236">
            <v>422.1</v>
          </cell>
          <cell r="AS1236" t="str">
            <v>TYP138 L2H2 2010 PLANCHER 12mm</v>
          </cell>
        </row>
        <row r="1237">
          <cell r="N1237" t="str">
            <v>0963 940 328</v>
          </cell>
          <cell r="O1237">
            <v>0</v>
          </cell>
          <cell r="P1237">
            <v>137.35</v>
          </cell>
          <cell r="Q1237">
            <v>1</v>
          </cell>
          <cell r="R1237">
            <v>33.5</v>
          </cell>
          <cell r="S1237">
            <v>137.35</v>
          </cell>
          <cell r="T1237">
            <v>329</v>
          </cell>
          <cell r="U1237">
            <v>20</v>
          </cell>
          <cell r="V1237">
            <v>27</v>
          </cell>
          <cell r="W1237" t="str">
            <v>TYP138L2H3PLSTD</v>
          </cell>
          <cell r="X1237" t="e">
            <v>#REF!</v>
          </cell>
          <cell r="Y1237">
            <v>296.10000000000002</v>
          </cell>
          <cell r="Z1237">
            <v>296.10000000000002</v>
          </cell>
          <cell r="AA1237">
            <v>0.1</v>
          </cell>
          <cell r="AB1237">
            <v>0.1</v>
          </cell>
          <cell r="AC1237" t="str">
            <v>NC</v>
          </cell>
          <cell r="AD1237" t="str">
            <v>NC</v>
          </cell>
          <cell r="AE1237" t="str">
            <v>NC</v>
          </cell>
          <cell r="AF1237" t="str">
            <v>PROTECTION</v>
          </cell>
          <cell r="AG1237"/>
          <cell r="AI1237">
            <v>132.06</v>
          </cell>
          <cell r="AJ1237">
            <v>0.3</v>
          </cell>
          <cell r="AK1237">
            <v>230.29999999999998</v>
          </cell>
          <cell r="AL1237" t="str">
            <v/>
          </cell>
          <cell r="AM1237" t="str">
            <v/>
          </cell>
          <cell r="AN1237">
            <v>0.1</v>
          </cell>
          <cell r="AO1237">
            <v>296.10000000000002</v>
          </cell>
          <cell r="AS1237" t="str">
            <v>TYP138 L2H3 2010 PLANCHER 9mm</v>
          </cell>
        </row>
        <row r="1238">
          <cell r="N1238" t="str">
            <v>0963 940 327</v>
          </cell>
          <cell r="O1238">
            <v>0</v>
          </cell>
          <cell r="P1238">
            <v>202.61</v>
          </cell>
          <cell r="Q1238">
            <v>1</v>
          </cell>
          <cell r="R1238">
            <v>43.5</v>
          </cell>
          <cell r="S1238">
            <v>202.61</v>
          </cell>
          <cell r="T1238">
            <v>469</v>
          </cell>
          <cell r="U1238">
            <v>20</v>
          </cell>
          <cell r="V1238">
            <v>27</v>
          </cell>
          <cell r="W1238" t="str">
            <v>TYP138L2H3PLPRO</v>
          </cell>
          <cell r="X1238" t="e">
            <v>#REF!</v>
          </cell>
          <cell r="Y1238">
            <v>422.1</v>
          </cell>
          <cell r="Z1238">
            <v>422.1</v>
          </cell>
          <cell r="AA1238">
            <v>0.1</v>
          </cell>
          <cell r="AB1238">
            <v>0.1</v>
          </cell>
          <cell r="AC1238" t="str">
            <v>NC</v>
          </cell>
          <cell r="AD1238" t="str">
            <v>NC</v>
          </cell>
          <cell r="AE1238" t="str">
            <v>NC</v>
          </cell>
          <cell r="AF1238" t="str">
            <v>PROTECTION</v>
          </cell>
          <cell r="AG1238"/>
          <cell r="AI1238">
            <v>194.81</v>
          </cell>
          <cell r="AJ1238">
            <v>0.3</v>
          </cell>
          <cell r="AK1238">
            <v>328.29999999999995</v>
          </cell>
          <cell r="AL1238" t="str">
            <v/>
          </cell>
          <cell r="AM1238" t="str">
            <v/>
          </cell>
          <cell r="AN1238">
            <v>0.1</v>
          </cell>
          <cell r="AO1238">
            <v>422.1</v>
          </cell>
          <cell r="AS1238" t="str">
            <v>TYP138 L2H3 2010 PLANCHER 12mm</v>
          </cell>
        </row>
        <row r="1239">
          <cell r="N1239" t="str">
            <v>0963 940 339</v>
          </cell>
          <cell r="O1239">
            <v>0</v>
          </cell>
          <cell r="P1239">
            <v>155.88</v>
          </cell>
          <cell r="Q1239">
            <v>1</v>
          </cell>
          <cell r="R1239">
            <v>41.5</v>
          </cell>
          <cell r="S1239">
            <v>155.88</v>
          </cell>
          <cell r="T1239">
            <v>369</v>
          </cell>
          <cell r="U1239">
            <v>20</v>
          </cell>
          <cell r="V1239">
            <v>27</v>
          </cell>
          <cell r="W1239" t="str">
            <v>TYP139L3H2PLSTD</v>
          </cell>
          <cell r="X1239" t="e">
            <v>#REF!</v>
          </cell>
          <cell r="Y1239">
            <v>332.1</v>
          </cell>
          <cell r="Z1239">
            <v>332.1</v>
          </cell>
          <cell r="AA1239">
            <v>0.1</v>
          </cell>
          <cell r="AB1239">
            <v>0.1</v>
          </cell>
          <cell r="AC1239" t="str">
            <v>NC</v>
          </cell>
          <cell r="AD1239" t="str">
            <v>NC</v>
          </cell>
          <cell r="AE1239" t="str">
            <v>NC</v>
          </cell>
          <cell r="AF1239" t="str">
            <v>PROTECTION</v>
          </cell>
          <cell r="AG1239"/>
          <cell r="AI1239">
            <v>149.87</v>
          </cell>
          <cell r="AJ1239">
            <v>0.3</v>
          </cell>
          <cell r="AK1239">
            <v>258.3</v>
          </cell>
          <cell r="AL1239" t="str">
            <v/>
          </cell>
          <cell r="AM1239" t="str">
            <v/>
          </cell>
          <cell r="AN1239">
            <v>0.1</v>
          </cell>
          <cell r="AO1239">
            <v>332.1</v>
          </cell>
          <cell r="AS1239" t="str">
            <v>TYP139 L3H2 2010 PLANCHER 9mm</v>
          </cell>
        </row>
        <row r="1240">
          <cell r="N1240" t="str">
            <v>0963 940 338</v>
          </cell>
          <cell r="O1240">
            <v>0</v>
          </cell>
          <cell r="P1240">
            <v>228.21</v>
          </cell>
          <cell r="Q1240">
            <v>1</v>
          </cell>
          <cell r="R1240">
            <v>53.5</v>
          </cell>
          <cell r="S1240">
            <v>228.21</v>
          </cell>
          <cell r="T1240">
            <v>539</v>
          </cell>
          <cell r="U1240">
            <v>20</v>
          </cell>
          <cell r="V1240">
            <v>27</v>
          </cell>
          <cell r="W1240" t="str">
            <v>TYP139L3H2PLPRO</v>
          </cell>
          <cell r="X1240" t="e">
            <v>#REF!</v>
          </cell>
          <cell r="Y1240">
            <v>485.1</v>
          </cell>
          <cell r="Z1240">
            <v>485.1</v>
          </cell>
          <cell r="AA1240">
            <v>0.1</v>
          </cell>
          <cell r="AB1240">
            <v>0.1</v>
          </cell>
          <cell r="AC1240" t="str">
            <v>NC</v>
          </cell>
          <cell r="AD1240" t="str">
            <v>NC</v>
          </cell>
          <cell r="AE1240" t="str">
            <v>NC</v>
          </cell>
          <cell r="AF1240" t="str">
            <v>PROTECTION</v>
          </cell>
          <cell r="AG1240"/>
          <cell r="AI1240">
            <v>219.42</v>
          </cell>
          <cell r="AJ1240">
            <v>0.3</v>
          </cell>
          <cell r="AK1240">
            <v>377.29999999999995</v>
          </cell>
          <cell r="AL1240" t="str">
            <v/>
          </cell>
          <cell r="AM1240" t="str">
            <v/>
          </cell>
          <cell r="AN1240">
            <v>0.1</v>
          </cell>
          <cell r="AO1240">
            <v>485.1</v>
          </cell>
          <cell r="AS1240" t="str">
            <v>TYP139 L3H2 2010 PLANCHER 12mm</v>
          </cell>
        </row>
        <row r="1241">
          <cell r="N1241" t="str">
            <v>0963 940 345</v>
          </cell>
          <cell r="O1241">
            <v>0</v>
          </cell>
          <cell r="P1241">
            <v>155.93</v>
          </cell>
          <cell r="Q1241">
            <v>1</v>
          </cell>
          <cell r="R1241">
            <v>41.5</v>
          </cell>
          <cell r="S1241">
            <v>155.93</v>
          </cell>
          <cell r="T1241">
            <v>369</v>
          </cell>
          <cell r="U1241">
            <v>20</v>
          </cell>
          <cell r="V1241">
            <v>27</v>
          </cell>
          <cell r="W1241" t="str">
            <v>TYP139L3H3PLSTD</v>
          </cell>
          <cell r="X1241" t="e">
            <v>#REF!</v>
          </cell>
          <cell r="Y1241">
            <v>332.1</v>
          </cell>
          <cell r="Z1241">
            <v>332.1</v>
          </cell>
          <cell r="AA1241">
            <v>0.1</v>
          </cell>
          <cell r="AB1241">
            <v>0.1</v>
          </cell>
          <cell r="AC1241" t="str">
            <v>NC</v>
          </cell>
          <cell r="AD1241" t="str">
            <v>NC</v>
          </cell>
          <cell r="AE1241" t="str">
            <v>NC</v>
          </cell>
          <cell r="AF1241" t="str">
            <v>PROTECTION</v>
          </cell>
          <cell r="AG1241"/>
          <cell r="AI1241">
            <v>149.87</v>
          </cell>
          <cell r="AJ1241">
            <v>0.3</v>
          </cell>
          <cell r="AK1241">
            <v>258.3</v>
          </cell>
          <cell r="AL1241" t="str">
            <v/>
          </cell>
          <cell r="AM1241" t="str">
            <v/>
          </cell>
          <cell r="AN1241">
            <v>0.1</v>
          </cell>
          <cell r="AO1241">
            <v>332.1</v>
          </cell>
          <cell r="AS1241" t="str">
            <v>TYP139 L3H3 2010 PLANCHER 9mm</v>
          </cell>
        </row>
        <row r="1242">
          <cell r="N1242" t="str">
            <v>0963 940 344</v>
          </cell>
          <cell r="O1242">
            <v>0</v>
          </cell>
          <cell r="P1242">
            <v>228.21</v>
          </cell>
          <cell r="Q1242">
            <v>1</v>
          </cell>
          <cell r="R1242">
            <v>53.5</v>
          </cell>
          <cell r="S1242">
            <v>228.21</v>
          </cell>
          <cell r="T1242">
            <v>539</v>
          </cell>
          <cell r="U1242">
            <v>20</v>
          </cell>
          <cell r="V1242">
            <v>27</v>
          </cell>
          <cell r="W1242" t="str">
            <v>TYP139L3H3PLPRO</v>
          </cell>
          <cell r="X1242" t="e">
            <v>#REF!</v>
          </cell>
          <cell r="Y1242">
            <v>485.1</v>
          </cell>
          <cell r="Z1242">
            <v>485.1</v>
          </cell>
          <cell r="AA1242">
            <v>0.1</v>
          </cell>
          <cell r="AB1242">
            <v>0.1</v>
          </cell>
          <cell r="AC1242" t="str">
            <v>NC</v>
          </cell>
          <cell r="AD1242" t="str">
            <v>NC</v>
          </cell>
          <cell r="AE1242" t="str">
            <v>NC</v>
          </cell>
          <cell r="AF1242" t="str">
            <v>PROTECTION</v>
          </cell>
          <cell r="AG1242"/>
          <cell r="AI1242">
            <v>219.42</v>
          </cell>
          <cell r="AJ1242">
            <v>0.3</v>
          </cell>
          <cell r="AK1242">
            <v>377.29999999999995</v>
          </cell>
          <cell r="AL1242" t="str">
            <v/>
          </cell>
          <cell r="AM1242" t="str">
            <v/>
          </cell>
          <cell r="AN1242">
            <v>0.1</v>
          </cell>
          <cell r="AO1242">
            <v>485.1</v>
          </cell>
          <cell r="AS1242" t="str">
            <v>TYP139 L3H3 2010 PLANCHER 12mm</v>
          </cell>
        </row>
        <row r="1243">
          <cell r="N1243" t="str">
            <v>0963 940 356</v>
          </cell>
          <cell r="O1243">
            <v>0</v>
          </cell>
          <cell r="P1243">
            <v>155.93</v>
          </cell>
          <cell r="Q1243">
            <v>1</v>
          </cell>
          <cell r="R1243">
            <v>42.5</v>
          </cell>
          <cell r="S1243">
            <v>155.93</v>
          </cell>
          <cell r="T1243">
            <v>369</v>
          </cell>
          <cell r="U1243">
            <v>20</v>
          </cell>
          <cell r="V1243">
            <v>27</v>
          </cell>
          <cell r="W1243" t="str">
            <v>TYP140L3H2PLSTD</v>
          </cell>
          <cell r="X1243" t="e">
            <v>#REF!</v>
          </cell>
          <cell r="Y1243">
            <v>332.1</v>
          </cell>
          <cell r="Z1243">
            <v>332.1</v>
          </cell>
          <cell r="AA1243">
            <v>0.1</v>
          </cell>
          <cell r="AB1243">
            <v>0.1</v>
          </cell>
          <cell r="AC1243" t="str">
            <v>NC</v>
          </cell>
          <cell r="AD1243" t="str">
            <v>NC</v>
          </cell>
          <cell r="AE1243" t="str">
            <v>NC</v>
          </cell>
          <cell r="AF1243" t="str">
            <v>PROTECTION</v>
          </cell>
          <cell r="AG1243"/>
          <cell r="AI1243">
            <v>149.87</v>
          </cell>
          <cell r="AJ1243">
            <v>0.3</v>
          </cell>
          <cell r="AK1243">
            <v>258.3</v>
          </cell>
          <cell r="AL1243" t="str">
            <v/>
          </cell>
          <cell r="AM1243" t="str">
            <v/>
          </cell>
          <cell r="AN1243">
            <v>0.1</v>
          </cell>
          <cell r="AO1243">
            <v>332.1</v>
          </cell>
          <cell r="AS1243" t="str">
            <v>TYP140 L3H2 2010 PLANCHER 9mm</v>
          </cell>
        </row>
        <row r="1244">
          <cell r="N1244" t="str">
            <v>0963 940 355</v>
          </cell>
          <cell r="O1244">
            <v>0</v>
          </cell>
          <cell r="P1244">
            <v>228.21</v>
          </cell>
          <cell r="Q1244">
            <v>1</v>
          </cell>
          <cell r="R1244">
            <v>55.5</v>
          </cell>
          <cell r="S1244">
            <v>228.21</v>
          </cell>
          <cell r="T1244">
            <v>539</v>
          </cell>
          <cell r="U1244">
            <v>20</v>
          </cell>
          <cell r="V1244">
            <v>27</v>
          </cell>
          <cell r="W1244" t="str">
            <v>TYP140L3H2PLPRO</v>
          </cell>
          <cell r="X1244" t="e">
            <v>#REF!</v>
          </cell>
          <cell r="Y1244">
            <v>485.1</v>
          </cell>
          <cell r="Z1244">
            <v>485.1</v>
          </cell>
          <cell r="AA1244">
            <v>0.1</v>
          </cell>
          <cell r="AB1244">
            <v>0.1</v>
          </cell>
          <cell r="AC1244" t="str">
            <v>NC</v>
          </cell>
          <cell r="AD1244" t="str">
            <v>NC</v>
          </cell>
          <cell r="AE1244" t="str">
            <v>NC</v>
          </cell>
          <cell r="AF1244" t="str">
            <v>PROTECTION</v>
          </cell>
          <cell r="AG1244"/>
          <cell r="AI1244">
            <v>219.42</v>
          </cell>
          <cell r="AJ1244">
            <v>0.3</v>
          </cell>
          <cell r="AK1244">
            <v>377.29999999999995</v>
          </cell>
          <cell r="AL1244" t="str">
            <v/>
          </cell>
          <cell r="AM1244" t="str">
            <v/>
          </cell>
          <cell r="AN1244">
            <v>0.1</v>
          </cell>
          <cell r="AO1244">
            <v>485.1</v>
          </cell>
          <cell r="AS1244" t="str">
            <v>TYP140 L3H2 2010 PLANCHER 12mm</v>
          </cell>
        </row>
        <row r="1245">
          <cell r="N1245" t="str">
            <v>0963 940 362</v>
          </cell>
          <cell r="O1245">
            <v>0</v>
          </cell>
          <cell r="P1245">
            <v>155.93</v>
          </cell>
          <cell r="Q1245">
            <v>1</v>
          </cell>
          <cell r="R1245">
            <v>42.5</v>
          </cell>
          <cell r="S1245">
            <v>155.93</v>
          </cell>
          <cell r="T1245">
            <v>369</v>
          </cell>
          <cell r="U1245">
            <v>20</v>
          </cell>
          <cell r="V1245">
            <v>27</v>
          </cell>
          <cell r="W1245" t="str">
            <v>TYP140L3H3PLSTD</v>
          </cell>
          <cell r="X1245" t="e">
            <v>#REF!</v>
          </cell>
          <cell r="Y1245">
            <v>332.1</v>
          </cell>
          <cell r="Z1245">
            <v>332.1</v>
          </cell>
          <cell r="AA1245">
            <v>0.1</v>
          </cell>
          <cell r="AB1245">
            <v>0.1</v>
          </cell>
          <cell r="AC1245" t="str">
            <v>NC</v>
          </cell>
          <cell r="AD1245" t="str">
            <v>NC</v>
          </cell>
          <cell r="AE1245" t="str">
            <v>NC</v>
          </cell>
          <cell r="AF1245" t="str">
            <v>PROTECTION</v>
          </cell>
          <cell r="AG1245"/>
          <cell r="AI1245">
            <v>149.87</v>
          </cell>
          <cell r="AJ1245">
            <v>0.3</v>
          </cell>
          <cell r="AK1245">
            <v>258.3</v>
          </cell>
          <cell r="AL1245" t="str">
            <v/>
          </cell>
          <cell r="AM1245" t="str">
            <v/>
          </cell>
          <cell r="AN1245">
            <v>0.1</v>
          </cell>
          <cell r="AO1245">
            <v>332.1</v>
          </cell>
          <cell r="AS1245" t="str">
            <v>TYP140 L3H3 2010 PLANCHER 9mm</v>
          </cell>
        </row>
        <row r="1246">
          <cell r="N1246" t="str">
            <v>0963 940 361</v>
          </cell>
          <cell r="O1246">
            <v>0</v>
          </cell>
          <cell r="P1246">
            <v>228.21</v>
          </cell>
          <cell r="Q1246">
            <v>1</v>
          </cell>
          <cell r="R1246">
            <v>55.5</v>
          </cell>
          <cell r="S1246">
            <v>228.21</v>
          </cell>
          <cell r="T1246">
            <v>539</v>
          </cell>
          <cell r="U1246">
            <v>20</v>
          </cell>
          <cell r="V1246">
            <v>27</v>
          </cell>
          <cell r="W1246" t="str">
            <v>TYP140L3H3PLPRO</v>
          </cell>
          <cell r="X1246" t="e">
            <v>#REF!</v>
          </cell>
          <cell r="Y1246">
            <v>485.1</v>
          </cell>
          <cell r="Z1246">
            <v>485.1</v>
          </cell>
          <cell r="AA1246">
            <v>0.1</v>
          </cell>
          <cell r="AB1246">
            <v>0.1</v>
          </cell>
          <cell r="AC1246" t="str">
            <v>NC</v>
          </cell>
          <cell r="AD1246" t="str">
            <v>NC</v>
          </cell>
          <cell r="AE1246" t="str">
            <v>NC</v>
          </cell>
          <cell r="AF1246" t="str">
            <v>PROTECTION</v>
          </cell>
          <cell r="AG1246"/>
          <cell r="AI1246">
            <v>219.42</v>
          </cell>
          <cell r="AJ1246">
            <v>0.3</v>
          </cell>
          <cell r="AK1246">
            <v>377.29999999999995</v>
          </cell>
          <cell r="AL1246" t="str">
            <v/>
          </cell>
          <cell r="AM1246" t="str">
            <v/>
          </cell>
          <cell r="AN1246">
            <v>0.1</v>
          </cell>
          <cell r="AO1246">
            <v>485.1</v>
          </cell>
          <cell r="AS1246" t="str">
            <v>TYP140 L3H3 2010 PLANCHER 12mm</v>
          </cell>
        </row>
        <row r="1247">
          <cell r="N1247" t="str">
            <v>0963 940 374</v>
          </cell>
          <cell r="O1247">
            <v>0</v>
          </cell>
          <cell r="P1247">
            <v>174.45</v>
          </cell>
          <cell r="Q1247">
            <v>1</v>
          </cell>
          <cell r="R1247">
            <v>48.5</v>
          </cell>
          <cell r="S1247">
            <v>174.45</v>
          </cell>
          <cell r="T1247">
            <v>419</v>
          </cell>
          <cell r="U1247">
            <v>25</v>
          </cell>
          <cell r="V1247">
            <v>34</v>
          </cell>
          <cell r="W1247" t="str">
            <v>TYP141L4H2PLSTD</v>
          </cell>
          <cell r="X1247" t="e">
            <v>#REF!</v>
          </cell>
          <cell r="Y1247">
            <v>377.1</v>
          </cell>
          <cell r="Z1247">
            <v>377.1</v>
          </cell>
          <cell r="AA1247">
            <v>0.1</v>
          </cell>
          <cell r="AB1247">
            <v>0.1</v>
          </cell>
          <cell r="AC1247" t="str">
            <v>NC</v>
          </cell>
          <cell r="AD1247" t="str">
            <v>NC</v>
          </cell>
          <cell r="AE1247" t="str">
            <v>NC</v>
          </cell>
          <cell r="AF1247" t="str">
            <v>PROTECTION</v>
          </cell>
          <cell r="AG1247"/>
          <cell r="AI1247">
            <v>167.67</v>
          </cell>
          <cell r="AJ1247">
            <v>0.3</v>
          </cell>
          <cell r="AK1247">
            <v>293.29999999999995</v>
          </cell>
          <cell r="AL1247" t="str">
            <v/>
          </cell>
          <cell r="AM1247" t="str">
            <v/>
          </cell>
          <cell r="AN1247">
            <v>0.1</v>
          </cell>
          <cell r="AO1247">
            <v>377.1</v>
          </cell>
          <cell r="AS1247" t="str">
            <v>TYP141 L4H2 2010 PLANCHER 9mm</v>
          </cell>
        </row>
        <row r="1248">
          <cell r="N1248" t="str">
            <v>0963 940 373</v>
          </cell>
          <cell r="O1248">
            <v>0</v>
          </cell>
          <cell r="P1248">
            <v>253.9</v>
          </cell>
          <cell r="Q1248">
            <v>1</v>
          </cell>
          <cell r="R1248">
            <v>62.5</v>
          </cell>
          <cell r="S1248">
            <v>253.9</v>
          </cell>
          <cell r="T1248">
            <v>599</v>
          </cell>
          <cell r="U1248">
            <v>25</v>
          </cell>
          <cell r="V1248">
            <v>34</v>
          </cell>
          <cell r="W1248" t="str">
            <v>TYP141L4H2PLPRO</v>
          </cell>
          <cell r="X1248" t="e">
            <v>#REF!</v>
          </cell>
          <cell r="Y1248">
            <v>539.1</v>
          </cell>
          <cell r="Z1248">
            <v>539.1</v>
          </cell>
          <cell r="AA1248">
            <v>0.1</v>
          </cell>
          <cell r="AB1248">
            <v>0.1</v>
          </cell>
          <cell r="AC1248" t="str">
            <v>NC</v>
          </cell>
          <cell r="AD1248" t="str">
            <v>NC</v>
          </cell>
          <cell r="AE1248" t="str">
            <v>NC</v>
          </cell>
          <cell r="AF1248" t="str">
            <v>PROTECTION</v>
          </cell>
          <cell r="AG1248"/>
          <cell r="AI1248">
            <v>244.04</v>
          </cell>
          <cell r="AJ1248">
            <v>0.3</v>
          </cell>
          <cell r="AK1248">
            <v>419.29999999999995</v>
          </cell>
          <cell r="AL1248" t="str">
            <v/>
          </cell>
          <cell r="AM1248" t="str">
            <v/>
          </cell>
          <cell r="AN1248">
            <v>0.1</v>
          </cell>
          <cell r="AO1248">
            <v>539.1</v>
          </cell>
          <cell r="AS1248" t="str">
            <v>TYP141 L4H2 2010 PLANCHER 12mm</v>
          </cell>
        </row>
        <row r="1249">
          <cell r="N1249" t="str">
            <v>0963 940 381</v>
          </cell>
          <cell r="O1249">
            <v>0</v>
          </cell>
          <cell r="P1249">
            <v>174.45</v>
          </cell>
          <cell r="Q1249">
            <v>1</v>
          </cell>
          <cell r="R1249">
            <v>48.5</v>
          </cell>
          <cell r="S1249">
            <v>174.45</v>
          </cell>
          <cell r="T1249">
            <v>419</v>
          </cell>
          <cell r="U1249">
            <v>25</v>
          </cell>
          <cell r="V1249">
            <v>34</v>
          </cell>
          <cell r="W1249" t="str">
            <v>TYP141L4H3PLSTD</v>
          </cell>
          <cell r="X1249" t="e">
            <v>#REF!</v>
          </cell>
          <cell r="Y1249">
            <v>377.1</v>
          </cell>
          <cell r="Z1249">
            <v>377.1</v>
          </cell>
          <cell r="AA1249">
            <v>0.1</v>
          </cell>
          <cell r="AB1249">
            <v>0.1</v>
          </cell>
          <cell r="AC1249" t="str">
            <v>NC</v>
          </cell>
          <cell r="AD1249" t="str">
            <v>NC</v>
          </cell>
          <cell r="AE1249" t="str">
            <v>NC</v>
          </cell>
          <cell r="AF1249" t="str">
            <v>PROTECTION</v>
          </cell>
          <cell r="AG1249"/>
          <cell r="AI1249">
            <v>167.67</v>
          </cell>
          <cell r="AJ1249">
            <v>0.3</v>
          </cell>
          <cell r="AK1249">
            <v>293.29999999999995</v>
          </cell>
          <cell r="AL1249" t="str">
            <v/>
          </cell>
          <cell r="AM1249" t="str">
            <v/>
          </cell>
          <cell r="AN1249">
            <v>0.1</v>
          </cell>
          <cell r="AO1249">
            <v>377.1</v>
          </cell>
          <cell r="AS1249" t="str">
            <v>TYP141 L4H3 2010 PLANCHER 9mm</v>
          </cell>
        </row>
        <row r="1250">
          <cell r="N1250" t="str">
            <v>0963 940 380</v>
          </cell>
          <cell r="O1250">
            <v>0</v>
          </cell>
          <cell r="P1250">
            <v>253.9</v>
          </cell>
          <cell r="Q1250">
            <v>1</v>
          </cell>
          <cell r="R1250">
            <v>62.5</v>
          </cell>
          <cell r="S1250">
            <v>253.9</v>
          </cell>
          <cell r="T1250">
            <v>599</v>
          </cell>
          <cell r="U1250">
            <v>25</v>
          </cell>
          <cell r="V1250">
            <v>34</v>
          </cell>
          <cell r="W1250" t="str">
            <v>TYP141L4H3PLPRO</v>
          </cell>
          <cell r="X1250" t="e">
            <v>#REF!</v>
          </cell>
          <cell r="Y1250">
            <v>539.1</v>
          </cell>
          <cell r="Z1250">
            <v>539.1</v>
          </cell>
          <cell r="AA1250">
            <v>0.1</v>
          </cell>
          <cell r="AB1250">
            <v>0.1</v>
          </cell>
          <cell r="AC1250" t="str">
            <v>NC</v>
          </cell>
          <cell r="AD1250" t="str">
            <v>NC</v>
          </cell>
          <cell r="AE1250" t="str">
            <v>NC</v>
          </cell>
          <cell r="AF1250" t="str">
            <v>PROTECTION</v>
          </cell>
          <cell r="AG1250"/>
          <cell r="AI1250">
            <v>244.04</v>
          </cell>
          <cell r="AJ1250">
            <v>0.3</v>
          </cell>
          <cell r="AK1250">
            <v>419.29999999999995</v>
          </cell>
          <cell r="AL1250" t="str">
            <v/>
          </cell>
          <cell r="AM1250" t="str">
            <v/>
          </cell>
          <cell r="AN1250">
            <v>0.1</v>
          </cell>
          <cell r="AO1250">
            <v>539.1</v>
          </cell>
          <cell r="AS1250" t="str">
            <v>TYP141 L4H3 2010 PLANCHER 12mm</v>
          </cell>
        </row>
        <row r="1251">
          <cell r="N1251" t="str">
            <v>0963 940 693</v>
          </cell>
          <cell r="O1251">
            <v>0</v>
          </cell>
          <cell r="P1251">
            <v>102.42</v>
          </cell>
          <cell r="Q1251">
            <v>1</v>
          </cell>
          <cell r="R1251">
            <v>24.5</v>
          </cell>
          <cell r="S1251">
            <v>102.42</v>
          </cell>
          <cell r="T1251">
            <v>229</v>
          </cell>
          <cell r="U1251">
            <v>20</v>
          </cell>
          <cell r="V1251">
            <v>27</v>
          </cell>
          <cell r="W1251" t="str">
            <v>TYP173L2H1PLSTD</v>
          </cell>
          <cell r="X1251" t="e">
            <v>#REF!</v>
          </cell>
          <cell r="Y1251">
            <v>206.1</v>
          </cell>
          <cell r="Z1251">
            <v>206.1</v>
          </cell>
          <cell r="AA1251">
            <v>0.1</v>
          </cell>
          <cell r="AB1251">
            <v>0.1</v>
          </cell>
          <cell r="AC1251" t="str">
            <v>NC</v>
          </cell>
          <cell r="AD1251" t="str">
            <v>NC</v>
          </cell>
          <cell r="AE1251" t="str">
            <v>NC</v>
          </cell>
          <cell r="AF1251" t="str">
            <v>PROTECTION</v>
          </cell>
          <cell r="AG1251"/>
          <cell r="AH1251" t="str">
            <v>PROACE Medium</v>
          </cell>
          <cell r="AI1251">
            <v>98.47</v>
          </cell>
          <cell r="AJ1251">
            <v>0.3</v>
          </cell>
          <cell r="AK1251">
            <v>160.29999999999998</v>
          </cell>
          <cell r="AL1251" t="str">
            <v/>
          </cell>
          <cell r="AM1251" t="str">
            <v/>
          </cell>
          <cell r="AN1251">
            <v>0.1</v>
          </cell>
          <cell r="AO1251">
            <v>206.1</v>
          </cell>
          <cell r="AS1251" t="str">
            <v>TYP173 L2H1 2016 PLANCHER 9mm</v>
          </cell>
        </row>
        <row r="1252">
          <cell r="N1252" t="str">
            <v>0963 940 692</v>
          </cell>
          <cell r="O1252">
            <v>0</v>
          </cell>
          <cell r="P1252">
            <v>154.6</v>
          </cell>
          <cell r="Q1252">
            <v>1</v>
          </cell>
          <cell r="R1252">
            <v>32.5</v>
          </cell>
          <cell r="S1252">
            <v>154.6</v>
          </cell>
          <cell r="T1252">
            <v>359</v>
          </cell>
          <cell r="U1252">
            <v>20</v>
          </cell>
          <cell r="V1252">
            <v>27</v>
          </cell>
          <cell r="W1252" t="str">
            <v>TYP173L2H1PLPRO</v>
          </cell>
          <cell r="X1252" t="e">
            <v>#REF!</v>
          </cell>
          <cell r="Y1252">
            <v>323.10000000000002</v>
          </cell>
          <cell r="Z1252">
            <v>323.10000000000002</v>
          </cell>
          <cell r="AA1252">
            <v>0.1</v>
          </cell>
          <cell r="AB1252">
            <v>0.1</v>
          </cell>
          <cell r="AC1252" t="str">
            <v>NC</v>
          </cell>
          <cell r="AD1252" t="str">
            <v>NC</v>
          </cell>
          <cell r="AE1252" t="str">
            <v>NC</v>
          </cell>
          <cell r="AF1252" t="str">
            <v>PROTECTION</v>
          </cell>
          <cell r="AG1252"/>
          <cell r="AH1252" t="str">
            <v>PROACE Medium</v>
          </cell>
          <cell r="AI1252">
            <v>148.63999999999999</v>
          </cell>
          <cell r="AJ1252">
            <v>0.3</v>
          </cell>
          <cell r="AK1252">
            <v>251.29999999999998</v>
          </cell>
          <cell r="AL1252" t="str">
            <v/>
          </cell>
          <cell r="AM1252" t="str">
            <v/>
          </cell>
          <cell r="AN1252">
            <v>0.1</v>
          </cell>
          <cell r="AO1252">
            <v>323.10000000000002</v>
          </cell>
          <cell r="AS1252" t="str">
            <v>TYP173 L2H1 2016 PLANCHER 12mm</v>
          </cell>
        </row>
        <row r="1253">
          <cell r="N1253" t="str">
            <v>0963 940 677</v>
          </cell>
          <cell r="O1253">
            <v>0</v>
          </cell>
          <cell r="P1253">
            <v>81.78</v>
          </cell>
          <cell r="Q1253">
            <v>1</v>
          </cell>
          <cell r="R1253">
            <v>15.5</v>
          </cell>
          <cell r="S1253">
            <v>81.78</v>
          </cell>
          <cell r="T1253">
            <v>199</v>
          </cell>
          <cell r="U1253">
            <v>15</v>
          </cell>
          <cell r="V1253">
            <v>20</v>
          </cell>
          <cell r="W1253" t="str">
            <v>TYP168L1H1PLSTD</v>
          </cell>
          <cell r="X1253" t="e">
            <v>#REF!</v>
          </cell>
          <cell r="Y1253">
            <v>179.1</v>
          </cell>
          <cell r="Z1253">
            <v>179.1</v>
          </cell>
          <cell r="AA1253">
            <v>0.1</v>
          </cell>
          <cell r="AB1253">
            <v>0.1</v>
          </cell>
          <cell r="AC1253" t="str">
            <v>NC</v>
          </cell>
          <cell r="AD1253" t="str">
            <v>NC</v>
          </cell>
          <cell r="AE1253" t="str">
            <v>NC</v>
          </cell>
          <cell r="AF1253" t="str">
            <v>PROTECTION</v>
          </cell>
          <cell r="AG1253"/>
          <cell r="AI1253">
            <v>78.62</v>
          </cell>
          <cell r="AJ1253">
            <v>0.3</v>
          </cell>
          <cell r="AK1253">
            <v>139.29999999999998</v>
          </cell>
          <cell r="AL1253" t="str">
            <v/>
          </cell>
          <cell r="AM1253" t="str">
            <v/>
          </cell>
          <cell r="AN1253">
            <v>0.1</v>
          </cell>
          <cell r="AO1253">
            <v>179.1</v>
          </cell>
          <cell r="AS1253" t="str">
            <v>TYP168 L1H1 2015 PLANCHER 9mm</v>
          </cell>
        </row>
        <row r="1254">
          <cell r="N1254" t="str">
            <v>0963 940 676</v>
          </cell>
          <cell r="O1254">
            <v>0</v>
          </cell>
          <cell r="P1254">
            <v>125.81</v>
          </cell>
          <cell r="Q1254">
            <v>1</v>
          </cell>
          <cell r="R1254">
            <v>19.5</v>
          </cell>
          <cell r="S1254">
            <v>125.81</v>
          </cell>
          <cell r="T1254">
            <v>299</v>
          </cell>
          <cell r="U1254">
            <v>15</v>
          </cell>
          <cell r="V1254">
            <v>20</v>
          </cell>
          <cell r="W1254" t="str">
            <v>TYP168L1H1PLPRO</v>
          </cell>
          <cell r="X1254" t="e">
            <v>#REF!</v>
          </cell>
          <cell r="Y1254">
            <v>269.10000000000002</v>
          </cell>
          <cell r="Z1254">
            <v>269.10000000000002</v>
          </cell>
          <cell r="AA1254">
            <v>0.1</v>
          </cell>
          <cell r="AB1254">
            <v>0.1</v>
          </cell>
          <cell r="AC1254" t="str">
            <v>NC</v>
          </cell>
          <cell r="AD1254" t="str">
            <v>NC</v>
          </cell>
          <cell r="AE1254" t="str">
            <v>NC</v>
          </cell>
          <cell r="AF1254" t="str">
            <v>PROTECTION</v>
          </cell>
          <cell r="AG1254"/>
          <cell r="AI1254">
            <v>120.96</v>
          </cell>
          <cell r="AJ1254">
            <v>0.3</v>
          </cell>
          <cell r="AK1254">
            <v>209.29999999999998</v>
          </cell>
          <cell r="AL1254" t="str">
            <v/>
          </cell>
          <cell r="AM1254" t="str">
            <v/>
          </cell>
          <cell r="AN1254">
            <v>0.1</v>
          </cell>
          <cell r="AO1254">
            <v>269.10000000000002</v>
          </cell>
          <cell r="AS1254" t="str">
            <v>TYP168 L1H1 2015 PLANCHER 12mm</v>
          </cell>
        </row>
        <row r="1255">
          <cell r="N1255" t="str">
            <v>0963 940 685</v>
          </cell>
          <cell r="O1255">
            <v>0</v>
          </cell>
          <cell r="P1255">
            <v>89.91</v>
          </cell>
          <cell r="Q1255">
            <v>1</v>
          </cell>
          <cell r="R1255">
            <v>19.5</v>
          </cell>
          <cell r="S1255">
            <v>89.91</v>
          </cell>
          <cell r="T1255">
            <v>219</v>
          </cell>
          <cell r="U1255">
            <v>20</v>
          </cell>
          <cell r="V1255">
            <v>27</v>
          </cell>
          <cell r="W1255" t="str">
            <v>TYP169L2H1PLSTD</v>
          </cell>
          <cell r="X1255" t="e">
            <v>#REF!</v>
          </cell>
          <cell r="Y1255">
            <v>197.1</v>
          </cell>
          <cell r="Z1255">
            <v>197.1</v>
          </cell>
          <cell r="AA1255">
            <v>0.1</v>
          </cell>
          <cell r="AB1255">
            <v>0.1</v>
          </cell>
          <cell r="AC1255" t="str">
            <v>NC</v>
          </cell>
          <cell r="AD1255" t="str">
            <v>NC</v>
          </cell>
          <cell r="AE1255" t="str">
            <v>NC</v>
          </cell>
          <cell r="AF1255" t="str">
            <v>PROTECTION</v>
          </cell>
          <cell r="AG1255"/>
          <cell r="AI1255">
            <v>86.44</v>
          </cell>
          <cell r="AJ1255">
            <v>0.3</v>
          </cell>
          <cell r="AK1255">
            <v>153.29999999999998</v>
          </cell>
          <cell r="AL1255" t="str">
            <v/>
          </cell>
          <cell r="AM1255" t="str">
            <v/>
          </cell>
          <cell r="AN1255">
            <v>0.1</v>
          </cell>
          <cell r="AO1255">
            <v>197.1</v>
          </cell>
          <cell r="AS1255" t="str">
            <v>TYP169 L2H1 2015 PLANCHER 9mm</v>
          </cell>
        </row>
        <row r="1256">
          <cell r="N1256" t="str">
            <v>0963 940 684</v>
          </cell>
          <cell r="O1256">
            <v>0</v>
          </cell>
          <cell r="P1256">
            <v>141.01</v>
          </cell>
          <cell r="Q1256">
            <v>1</v>
          </cell>
          <cell r="R1256">
            <v>23.5</v>
          </cell>
          <cell r="S1256">
            <v>141.01</v>
          </cell>
          <cell r="T1256">
            <v>319</v>
          </cell>
          <cell r="U1256">
            <v>20</v>
          </cell>
          <cell r="V1256">
            <v>27</v>
          </cell>
          <cell r="W1256" t="str">
            <v>TYP169L2H1PLPRO</v>
          </cell>
          <cell r="X1256" t="e">
            <v>#REF!</v>
          </cell>
          <cell r="Y1256">
            <v>287.10000000000002</v>
          </cell>
          <cell r="Z1256">
            <v>287.10000000000002</v>
          </cell>
          <cell r="AA1256">
            <v>0.1</v>
          </cell>
          <cell r="AB1256">
            <v>0.1</v>
          </cell>
          <cell r="AC1256" t="str">
            <v>NC</v>
          </cell>
          <cell r="AD1256" t="str">
            <v>NC</v>
          </cell>
          <cell r="AE1256" t="str">
            <v>NC</v>
          </cell>
          <cell r="AF1256" t="str">
            <v>PROTECTION</v>
          </cell>
          <cell r="AG1256"/>
          <cell r="AI1256">
            <v>135.58000000000001</v>
          </cell>
          <cell r="AJ1256">
            <v>0.3</v>
          </cell>
          <cell r="AK1256">
            <v>223.29999999999998</v>
          </cell>
          <cell r="AL1256" t="str">
            <v/>
          </cell>
          <cell r="AM1256" t="str">
            <v/>
          </cell>
          <cell r="AN1256">
            <v>0.1</v>
          </cell>
          <cell r="AO1256">
            <v>287.10000000000002</v>
          </cell>
          <cell r="AS1256" t="str">
            <v>TYP169 L2H1 2015 PLANCHER 12mm</v>
          </cell>
        </row>
        <row r="1257">
          <cell r="N1257" t="str">
            <v>0963 940 637</v>
          </cell>
          <cell r="O1257">
            <v>0</v>
          </cell>
          <cell r="P1257">
            <v>100.31</v>
          </cell>
          <cell r="Q1257">
            <v>1</v>
          </cell>
          <cell r="R1257">
            <v>23.5</v>
          </cell>
          <cell r="S1257">
            <v>100.31</v>
          </cell>
          <cell r="T1257">
            <v>229</v>
          </cell>
          <cell r="U1257">
            <v>15</v>
          </cell>
          <cell r="V1257">
            <v>20</v>
          </cell>
          <cell r="W1257" t="str">
            <v>TYP166L1H1PLSTD</v>
          </cell>
          <cell r="X1257" t="e">
            <v>#REF!</v>
          </cell>
          <cell r="Y1257">
            <v>206.1</v>
          </cell>
          <cell r="Z1257">
            <v>206.1</v>
          </cell>
          <cell r="AA1257">
            <v>0.1</v>
          </cell>
          <cell r="AB1257">
            <v>0.1</v>
          </cell>
          <cell r="AC1257" t="str">
            <v>NC</v>
          </cell>
          <cell r="AD1257" t="str">
            <v>NC</v>
          </cell>
          <cell r="AE1257" t="str">
            <v>NC</v>
          </cell>
          <cell r="AF1257" t="str">
            <v>PROTECTION</v>
          </cell>
          <cell r="AG1257"/>
          <cell r="AI1257">
            <v>96.44</v>
          </cell>
          <cell r="AJ1257">
            <v>0.3</v>
          </cell>
          <cell r="AK1257">
            <v>160.29999999999998</v>
          </cell>
          <cell r="AL1257" t="str">
            <v/>
          </cell>
          <cell r="AM1257" t="str">
            <v/>
          </cell>
          <cell r="AN1257">
            <v>0.1</v>
          </cell>
          <cell r="AO1257">
            <v>206.1</v>
          </cell>
          <cell r="AS1257" t="str">
            <v>TYP166 L1H1 2015 PLANCHER 9mm</v>
          </cell>
        </row>
        <row r="1258">
          <cell r="N1258" t="str">
            <v>0963 940 636</v>
          </cell>
          <cell r="O1258">
            <v>0</v>
          </cell>
          <cell r="P1258">
            <v>151.41</v>
          </cell>
          <cell r="Q1258">
            <v>1</v>
          </cell>
          <cell r="R1258">
            <v>31.5</v>
          </cell>
          <cell r="S1258">
            <v>151.41</v>
          </cell>
          <cell r="T1258">
            <v>359</v>
          </cell>
          <cell r="U1258">
            <v>15</v>
          </cell>
          <cell r="V1258">
            <v>20</v>
          </cell>
          <cell r="W1258" t="str">
            <v>TYP166L1H1PLPRO</v>
          </cell>
          <cell r="X1258" t="e">
            <v>#REF!</v>
          </cell>
          <cell r="Y1258">
            <v>323.10000000000002</v>
          </cell>
          <cell r="Z1258">
            <v>323.10000000000002</v>
          </cell>
          <cell r="AA1258">
            <v>0.1</v>
          </cell>
          <cell r="AB1258">
            <v>0.1</v>
          </cell>
          <cell r="AC1258" t="str">
            <v>NC</v>
          </cell>
          <cell r="AD1258" t="str">
            <v>NC</v>
          </cell>
          <cell r="AE1258" t="str">
            <v>NC</v>
          </cell>
          <cell r="AF1258" t="str">
            <v>PROTECTION</v>
          </cell>
          <cell r="AG1258"/>
          <cell r="AI1258">
            <v>145.58000000000001</v>
          </cell>
          <cell r="AJ1258">
            <v>0.3</v>
          </cell>
          <cell r="AK1258">
            <v>251.29999999999998</v>
          </cell>
          <cell r="AL1258" t="str">
            <v/>
          </cell>
          <cell r="AM1258" t="str">
            <v/>
          </cell>
          <cell r="AN1258">
            <v>0.1</v>
          </cell>
          <cell r="AO1258">
            <v>323.10000000000002</v>
          </cell>
          <cell r="AS1258" t="str">
            <v>TYP166 L1H1 2015 PLANCHER 12mm</v>
          </cell>
        </row>
        <row r="1259">
          <cell r="N1259" t="str">
            <v>0963 940 644</v>
          </cell>
          <cell r="O1259">
            <v>0</v>
          </cell>
          <cell r="P1259">
            <v>151.46</v>
          </cell>
          <cell r="Q1259">
            <v>1</v>
          </cell>
          <cell r="R1259">
            <v>31.5</v>
          </cell>
          <cell r="S1259">
            <v>151.46</v>
          </cell>
          <cell r="T1259">
            <v>359</v>
          </cell>
          <cell r="U1259">
            <v>15</v>
          </cell>
          <cell r="V1259">
            <v>20</v>
          </cell>
          <cell r="W1259" t="str">
            <v>TYP166L1H2PLPRO</v>
          </cell>
          <cell r="X1259" t="e">
            <v>#REF!</v>
          </cell>
          <cell r="Y1259">
            <v>323.10000000000002</v>
          </cell>
          <cell r="Z1259">
            <v>323.10000000000002</v>
          </cell>
          <cell r="AA1259">
            <v>0.1</v>
          </cell>
          <cell r="AB1259">
            <v>0.1</v>
          </cell>
          <cell r="AC1259" t="str">
            <v>NC</v>
          </cell>
          <cell r="AD1259" t="str">
            <v>NC</v>
          </cell>
          <cell r="AE1259" t="str">
            <v>NC</v>
          </cell>
          <cell r="AF1259" t="str">
            <v>PROTECTION</v>
          </cell>
          <cell r="AG1259"/>
          <cell r="AI1259">
            <v>145.58000000000001</v>
          </cell>
          <cell r="AJ1259">
            <v>0.3</v>
          </cell>
          <cell r="AK1259">
            <v>251.29999999999998</v>
          </cell>
          <cell r="AL1259" t="str">
            <v/>
          </cell>
          <cell r="AM1259" t="str">
            <v/>
          </cell>
          <cell r="AN1259">
            <v>0.1</v>
          </cell>
          <cell r="AO1259">
            <v>323.10000000000002</v>
          </cell>
          <cell r="AS1259" t="str">
            <v>TYP166 L1H2 2015 PLANCHER 12mm</v>
          </cell>
        </row>
        <row r="1260">
          <cell r="N1260" t="str">
            <v>0963 940 653</v>
          </cell>
          <cell r="O1260">
            <v>0</v>
          </cell>
          <cell r="P1260">
            <v>118.87</v>
          </cell>
          <cell r="Q1260">
            <v>1</v>
          </cell>
          <cell r="R1260">
            <v>27.5</v>
          </cell>
          <cell r="S1260">
            <v>118.87</v>
          </cell>
          <cell r="T1260">
            <v>279</v>
          </cell>
          <cell r="U1260">
            <v>20</v>
          </cell>
          <cell r="V1260">
            <v>27</v>
          </cell>
          <cell r="W1260" t="str">
            <v>TYP167L2H1PLSTD</v>
          </cell>
          <cell r="X1260" t="e">
            <v>#REF!</v>
          </cell>
          <cell r="Y1260">
            <v>251.1</v>
          </cell>
          <cell r="Z1260">
            <v>251.1</v>
          </cell>
          <cell r="AA1260">
            <v>0.1</v>
          </cell>
          <cell r="AB1260">
            <v>0.1</v>
          </cell>
          <cell r="AC1260" t="str">
            <v>NC</v>
          </cell>
          <cell r="AD1260" t="str">
            <v>NC</v>
          </cell>
          <cell r="AE1260" t="str">
            <v>NC</v>
          </cell>
          <cell r="AF1260" t="str">
            <v>PROTECTION</v>
          </cell>
          <cell r="AG1260"/>
          <cell r="AI1260">
            <v>114.25</v>
          </cell>
          <cell r="AJ1260">
            <v>0.3</v>
          </cell>
          <cell r="AK1260">
            <v>195.29999999999998</v>
          </cell>
          <cell r="AL1260" t="str">
            <v/>
          </cell>
          <cell r="AM1260" t="str">
            <v/>
          </cell>
          <cell r="AN1260">
            <v>0.1</v>
          </cell>
          <cell r="AO1260">
            <v>251.1</v>
          </cell>
          <cell r="AS1260" t="str">
            <v>TYP167 L2H1 2015 PLANCHER 9mm</v>
          </cell>
        </row>
        <row r="1261">
          <cell r="N1261" t="str">
            <v>0963 940 652</v>
          </cell>
          <cell r="O1261">
            <v>0</v>
          </cell>
          <cell r="P1261">
            <v>177.01</v>
          </cell>
          <cell r="Q1261">
            <v>1</v>
          </cell>
          <cell r="R1261">
            <v>35.5</v>
          </cell>
          <cell r="S1261">
            <v>177.01</v>
          </cell>
          <cell r="T1261">
            <v>409</v>
          </cell>
          <cell r="U1261">
            <v>20</v>
          </cell>
          <cell r="V1261">
            <v>27</v>
          </cell>
          <cell r="W1261" t="str">
            <v>TYP167L2H1PLPRO</v>
          </cell>
          <cell r="X1261" t="e">
            <v>#REF!</v>
          </cell>
          <cell r="Y1261">
            <v>368.1</v>
          </cell>
          <cell r="Z1261">
            <v>368.1</v>
          </cell>
          <cell r="AA1261">
            <v>0.1</v>
          </cell>
          <cell r="AB1261">
            <v>0.1</v>
          </cell>
          <cell r="AC1261" t="str">
            <v>NC</v>
          </cell>
          <cell r="AD1261" t="str">
            <v>NC</v>
          </cell>
          <cell r="AE1261" t="str">
            <v>NC</v>
          </cell>
          <cell r="AF1261" t="str">
            <v>PROTECTION</v>
          </cell>
          <cell r="AG1261"/>
          <cell r="AI1261">
            <v>170.19</v>
          </cell>
          <cell r="AJ1261">
            <v>0.3</v>
          </cell>
          <cell r="AK1261">
            <v>286.29999999999995</v>
          </cell>
          <cell r="AL1261" t="str">
            <v/>
          </cell>
          <cell r="AM1261" t="str">
            <v/>
          </cell>
          <cell r="AN1261">
            <v>0.1</v>
          </cell>
          <cell r="AO1261">
            <v>368.1</v>
          </cell>
          <cell r="AS1261" t="str">
            <v>TYP167 L2H1 2015 PLANCHER 12mm</v>
          </cell>
        </row>
        <row r="1262">
          <cell r="N1262" t="str">
            <v>0963 940 661</v>
          </cell>
          <cell r="O1262">
            <v>0</v>
          </cell>
          <cell r="P1262">
            <v>118.87</v>
          </cell>
          <cell r="Q1262">
            <v>1</v>
          </cell>
          <cell r="R1262">
            <v>27.5</v>
          </cell>
          <cell r="S1262">
            <v>118.87</v>
          </cell>
          <cell r="T1262">
            <v>279</v>
          </cell>
          <cell r="U1262">
            <v>20</v>
          </cell>
          <cell r="V1262">
            <v>27</v>
          </cell>
          <cell r="W1262" t="str">
            <v>TYP167L2H2PLSTD</v>
          </cell>
          <cell r="X1262" t="e">
            <v>#REF!</v>
          </cell>
          <cell r="Y1262">
            <v>251.1</v>
          </cell>
          <cell r="Z1262">
            <v>251.1</v>
          </cell>
          <cell r="AA1262">
            <v>0.1</v>
          </cell>
          <cell r="AB1262">
            <v>0.1</v>
          </cell>
          <cell r="AC1262" t="str">
            <v>NC</v>
          </cell>
          <cell r="AD1262" t="str">
            <v>NC</v>
          </cell>
          <cell r="AE1262" t="str">
            <v>NC</v>
          </cell>
          <cell r="AF1262" t="str">
            <v>PROTECTION</v>
          </cell>
          <cell r="AG1262"/>
          <cell r="AI1262">
            <v>114.25</v>
          </cell>
          <cell r="AJ1262">
            <v>0.3</v>
          </cell>
          <cell r="AK1262">
            <v>195.29999999999998</v>
          </cell>
          <cell r="AL1262" t="str">
            <v/>
          </cell>
          <cell r="AM1262" t="str">
            <v/>
          </cell>
          <cell r="AN1262">
            <v>0.1</v>
          </cell>
          <cell r="AO1262">
            <v>251.1</v>
          </cell>
          <cell r="AS1262" t="str">
            <v>TYP167 L2H2 2015 PLANCHER 9mm</v>
          </cell>
        </row>
        <row r="1263">
          <cell r="N1263" t="str">
            <v>0963 940 660</v>
          </cell>
          <cell r="O1263">
            <v>0</v>
          </cell>
          <cell r="P1263">
            <v>177.06</v>
          </cell>
          <cell r="Q1263">
            <v>1</v>
          </cell>
          <cell r="R1263">
            <v>35.5</v>
          </cell>
          <cell r="S1263">
            <v>177.06</v>
          </cell>
          <cell r="T1263">
            <v>409</v>
          </cell>
          <cell r="U1263">
            <v>20</v>
          </cell>
          <cell r="V1263">
            <v>27</v>
          </cell>
          <cell r="W1263" t="str">
            <v>TYP167L2H2PLPRO</v>
          </cell>
          <cell r="X1263" t="e">
            <v>#REF!</v>
          </cell>
          <cell r="Y1263">
            <v>368.1</v>
          </cell>
          <cell r="Z1263">
            <v>368.1</v>
          </cell>
          <cell r="AA1263">
            <v>0.1</v>
          </cell>
          <cell r="AB1263">
            <v>0.1</v>
          </cell>
          <cell r="AC1263" t="str">
            <v>NC</v>
          </cell>
          <cell r="AD1263" t="str">
            <v>NC</v>
          </cell>
          <cell r="AE1263" t="str">
            <v>NC</v>
          </cell>
          <cell r="AF1263" t="str">
            <v>PROTECTION</v>
          </cell>
          <cell r="AG1263"/>
          <cell r="AI1263">
            <v>170.19</v>
          </cell>
          <cell r="AJ1263">
            <v>0.3</v>
          </cell>
          <cell r="AK1263">
            <v>286.29999999999995</v>
          </cell>
          <cell r="AL1263" t="str">
            <v/>
          </cell>
          <cell r="AM1263" t="str">
            <v/>
          </cell>
          <cell r="AN1263">
            <v>0.1</v>
          </cell>
          <cell r="AO1263">
            <v>368.1</v>
          </cell>
          <cell r="AS1263" t="str">
            <v>TYP167 L2H2 2015 PLANCHER 12mm</v>
          </cell>
        </row>
        <row r="1264">
          <cell r="N1264" t="str">
            <v>0963 940 669</v>
          </cell>
          <cell r="O1264">
            <v>0</v>
          </cell>
          <cell r="P1264">
            <v>118.87</v>
          </cell>
          <cell r="Q1264">
            <v>1</v>
          </cell>
          <cell r="R1264">
            <v>27.5</v>
          </cell>
          <cell r="S1264">
            <v>118.87</v>
          </cell>
          <cell r="T1264">
            <v>279</v>
          </cell>
          <cell r="U1264">
            <v>20</v>
          </cell>
          <cell r="V1264">
            <v>27</v>
          </cell>
          <cell r="W1264" t="str">
            <v>TYP167L2H3PLSTD</v>
          </cell>
          <cell r="X1264" t="e">
            <v>#REF!</v>
          </cell>
          <cell r="Y1264">
            <v>251.1</v>
          </cell>
          <cell r="Z1264">
            <v>251.1</v>
          </cell>
          <cell r="AA1264">
            <v>0.1</v>
          </cell>
          <cell r="AB1264">
            <v>0.1</v>
          </cell>
          <cell r="AC1264" t="str">
            <v>NC</v>
          </cell>
          <cell r="AD1264" t="str">
            <v>NC</v>
          </cell>
          <cell r="AE1264" t="str">
            <v>NC</v>
          </cell>
          <cell r="AF1264" t="str">
            <v>PROTECTION</v>
          </cell>
          <cell r="AG1264"/>
          <cell r="AI1264">
            <v>114.25</v>
          </cell>
          <cell r="AJ1264">
            <v>0.3</v>
          </cell>
          <cell r="AK1264">
            <v>195.29999999999998</v>
          </cell>
          <cell r="AL1264" t="str">
            <v/>
          </cell>
          <cell r="AM1264" t="str">
            <v/>
          </cell>
          <cell r="AN1264">
            <v>0.1</v>
          </cell>
          <cell r="AO1264">
            <v>251.1</v>
          </cell>
          <cell r="AS1264" t="str">
            <v>TYP167 L2H3 2015 PLANCHER 9mm</v>
          </cell>
        </row>
        <row r="1265">
          <cell r="N1265" t="str">
            <v>0963 940 668</v>
          </cell>
          <cell r="O1265">
            <v>0</v>
          </cell>
          <cell r="P1265">
            <v>177.01</v>
          </cell>
          <cell r="Q1265">
            <v>1</v>
          </cell>
          <cell r="R1265">
            <v>35.5</v>
          </cell>
          <cell r="S1265">
            <v>177.01</v>
          </cell>
          <cell r="T1265">
            <v>409</v>
          </cell>
          <cell r="U1265">
            <v>20</v>
          </cell>
          <cell r="V1265">
            <v>27</v>
          </cell>
          <cell r="W1265" t="str">
            <v>TYP167L2H3PLPRO</v>
          </cell>
          <cell r="X1265" t="e">
            <v>#REF!</v>
          </cell>
          <cell r="Y1265">
            <v>368.1</v>
          </cell>
          <cell r="Z1265">
            <v>368.1</v>
          </cell>
          <cell r="AA1265">
            <v>0.1</v>
          </cell>
          <cell r="AB1265">
            <v>0.1</v>
          </cell>
          <cell r="AC1265" t="str">
            <v>NC</v>
          </cell>
          <cell r="AD1265" t="str">
            <v>NC</v>
          </cell>
          <cell r="AE1265" t="str">
            <v>NC</v>
          </cell>
          <cell r="AF1265" t="str">
            <v>PROTECTION</v>
          </cell>
          <cell r="AG1265"/>
          <cell r="AI1265">
            <v>170.19</v>
          </cell>
          <cell r="AJ1265">
            <v>0.3</v>
          </cell>
          <cell r="AK1265">
            <v>286.29999999999995</v>
          </cell>
          <cell r="AL1265" t="str">
            <v/>
          </cell>
          <cell r="AM1265" t="str">
            <v/>
          </cell>
          <cell r="AN1265">
            <v>0.1</v>
          </cell>
          <cell r="AO1265">
            <v>368.1</v>
          </cell>
          <cell r="AS1265" t="str">
            <v>TYP167 L2H3 2015 PLANCHER 12mm</v>
          </cell>
        </row>
        <row r="1266">
          <cell r="N1266" t="str">
            <v>0963 940 071</v>
          </cell>
          <cell r="O1266">
            <v>0</v>
          </cell>
          <cell r="P1266">
            <v>177.01</v>
          </cell>
          <cell r="Q1266">
            <v>1</v>
          </cell>
          <cell r="R1266">
            <v>35.5</v>
          </cell>
          <cell r="S1266">
            <v>177.01</v>
          </cell>
          <cell r="T1266">
            <v>389</v>
          </cell>
          <cell r="U1266">
            <v>15</v>
          </cell>
          <cell r="V1266">
            <v>20</v>
          </cell>
          <cell r="W1266" t="str">
            <v>TYP114L1H1PLPRO</v>
          </cell>
          <cell r="X1266" t="e">
            <v>#REF!</v>
          </cell>
          <cell r="Y1266">
            <v>350.1</v>
          </cell>
          <cell r="Z1266">
            <v>350.1</v>
          </cell>
          <cell r="AA1266">
            <v>0.1</v>
          </cell>
          <cell r="AB1266">
            <v>0.1</v>
          </cell>
          <cell r="AC1266" t="str">
            <v>NC</v>
          </cell>
          <cell r="AD1266" t="str">
            <v>NC</v>
          </cell>
          <cell r="AE1266" t="str">
            <v>NC</v>
          </cell>
          <cell r="AF1266" t="str">
            <v>PROTECTION</v>
          </cell>
          <cell r="AG1266"/>
          <cell r="AI1266">
            <v>170.19</v>
          </cell>
          <cell r="AJ1266">
            <v>0.3</v>
          </cell>
          <cell r="AK1266">
            <v>272.29999999999995</v>
          </cell>
          <cell r="AL1266" t="str">
            <v/>
          </cell>
          <cell r="AM1266" t="str">
            <v/>
          </cell>
          <cell r="AN1266">
            <v>0.1</v>
          </cell>
          <cell r="AO1266">
            <v>350.1</v>
          </cell>
          <cell r="AS1266" t="str">
            <v>TYP114 L1H1 2006 PLANCHER 12mm</v>
          </cell>
        </row>
        <row r="1267">
          <cell r="N1267" t="str">
            <v>0963 940 088</v>
          </cell>
          <cell r="O1267">
            <v>0</v>
          </cell>
          <cell r="P1267">
            <v>137.35</v>
          </cell>
          <cell r="Q1267">
            <v>1</v>
          </cell>
          <cell r="R1267">
            <v>34.5</v>
          </cell>
          <cell r="S1267">
            <v>137.35</v>
          </cell>
          <cell r="T1267">
            <v>329</v>
          </cell>
          <cell r="U1267">
            <v>20</v>
          </cell>
          <cell r="V1267">
            <v>27</v>
          </cell>
          <cell r="W1267" t="str">
            <v>TYP115L2H1PLSTD</v>
          </cell>
          <cell r="X1267" t="e">
            <v>#REF!</v>
          </cell>
          <cell r="Y1267">
            <v>296.10000000000002</v>
          </cell>
          <cell r="Z1267">
            <v>296.10000000000002</v>
          </cell>
          <cell r="AA1267">
            <v>0.1</v>
          </cell>
          <cell r="AB1267">
            <v>0.1</v>
          </cell>
          <cell r="AC1267" t="str">
            <v>NC</v>
          </cell>
          <cell r="AD1267" t="str">
            <v>NC</v>
          </cell>
          <cell r="AE1267" t="str">
            <v>NC</v>
          </cell>
          <cell r="AF1267" t="str">
            <v>PROTECTION</v>
          </cell>
          <cell r="AG1267"/>
          <cell r="AI1267">
            <v>132.06</v>
          </cell>
          <cell r="AJ1267">
            <v>0.3</v>
          </cell>
          <cell r="AK1267">
            <v>230.29999999999998</v>
          </cell>
          <cell r="AL1267" t="str">
            <v/>
          </cell>
          <cell r="AM1267" t="str">
            <v/>
          </cell>
          <cell r="AN1267">
            <v>0.1</v>
          </cell>
          <cell r="AO1267">
            <v>296.10000000000002</v>
          </cell>
          <cell r="AS1267" t="str">
            <v>TYP115 L2H1 2006 PLANCHER 9mm</v>
          </cell>
        </row>
        <row r="1268">
          <cell r="N1268" t="str">
            <v>0963 940 087</v>
          </cell>
          <cell r="O1268">
            <v>0</v>
          </cell>
          <cell r="P1268">
            <v>202.61</v>
          </cell>
          <cell r="Q1268">
            <v>1</v>
          </cell>
          <cell r="R1268">
            <v>44.5</v>
          </cell>
          <cell r="S1268">
            <v>202.61</v>
          </cell>
          <cell r="T1268">
            <v>469</v>
          </cell>
          <cell r="U1268">
            <v>20</v>
          </cell>
          <cell r="V1268">
            <v>27</v>
          </cell>
          <cell r="W1268" t="str">
            <v>TYP115L2H1PLPRO</v>
          </cell>
          <cell r="X1268" t="e">
            <v>#REF!</v>
          </cell>
          <cell r="Y1268">
            <v>422.1</v>
          </cell>
          <cell r="Z1268">
            <v>422.1</v>
          </cell>
          <cell r="AA1268">
            <v>0.1</v>
          </cell>
          <cell r="AB1268">
            <v>0.1</v>
          </cell>
          <cell r="AC1268" t="str">
            <v>NC</v>
          </cell>
          <cell r="AD1268" t="str">
            <v>NC</v>
          </cell>
          <cell r="AE1268" t="str">
            <v>NC</v>
          </cell>
          <cell r="AF1268" t="str">
            <v>PROTECTION</v>
          </cell>
          <cell r="AG1268"/>
          <cell r="AI1268">
            <v>194.81</v>
          </cell>
          <cell r="AJ1268">
            <v>0.3</v>
          </cell>
          <cell r="AK1268">
            <v>328.29999999999995</v>
          </cell>
          <cell r="AL1268" t="str">
            <v/>
          </cell>
          <cell r="AM1268" t="str">
            <v/>
          </cell>
          <cell r="AN1268">
            <v>0.1</v>
          </cell>
          <cell r="AO1268">
            <v>422.1</v>
          </cell>
          <cell r="AS1268" t="str">
            <v>TYP115 L2H1 2006 PLANCHER 12mm</v>
          </cell>
        </row>
        <row r="1269">
          <cell r="N1269" t="str">
            <v>0963 940 077</v>
          </cell>
          <cell r="O1269">
            <v>0</v>
          </cell>
          <cell r="P1269">
            <v>177.01</v>
          </cell>
          <cell r="Q1269">
            <v>1</v>
          </cell>
          <cell r="R1269">
            <v>35.5</v>
          </cell>
          <cell r="S1269">
            <v>177.01</v>
          </cell>
          <cell r="T1269">
            <v>389</v>
          </cell>
          <cell r="U1269">
            <v>15</v>
          </cell>
          <cell r="V1269">
            <v>20</v>
          </cell>
          <cell r="W1269" t="str">
            <v>TYP114L1H2PLPRO</v>
          </cell>
          <cell r="X1269" t="e">
            <v>#REF!</v>
          </cell>
          <cell r="Y1269">
            <v>350.1</v>
          </cell>
          <cell r="Z1269">
            <v>350.1</v>
          </cell>
          <cell r="AA1269">
            <v>0.1</v>
          </cell>
          <cell r="AB1269">
            <v>0.1</v>
          </cell>
          <cell r="AC1269" t="str">
            <v>NC</v>
          </cell>
          <cell r="AD1269" t="str">
            <v>NC</v>
          </cell>
          <cell r="AE1269" t="str">
            <v>NC</v>
          </cell>
          <cell r="AF1269" t="str">
            <v>PROTECTION</v>
          </cell>
          <cell r="AG1269"/>
          <cell r="AI1269">
            <v>170.19</v>
          </cell>
          <cell r="AJ1269">
            <v>0.3</v>
          </cell>
          <cell r="AK1269">
            <v>272.29999999999995</v>
          </cell>
          <cell r="AL1269" t="str">
            <v/>
          </cell>
          <cell r="AM1269" t="str">
            <v/>
          </cell>
          <cell r="AN1269">
            <v>0.1</v>
          </cell>
          <cell r="AO1269">
            <v>350.1</v>
          </cell>
          <cell r="AS1269" t="str">
            <v>TYP114 L1H2 2006 PLANCHER 12mm</v>
          </cell>
        </row>
        <row r="1270">
          <cell r="N1270" t="str">
            <v>0963 940 095</v>
          </cell>
          <cell r="O1270">
            <v>0</v>
          </cell>
          <cell r="P1270">
            <v>137.35</v>
          </cell>
          <cell r="Q1270">
            <v>1</v>
          </cell>
          <cell r="R1270">
            <v>34.5</v>
          </cell>
          <cell r="S1270">
            <v>137.35</v>
          </cell>
          <cell r="T1270">
            <v>339</v>
          </cell>
          <cell r="U1270">
            <v>20</v>
          </cell>
          <cell r="V1270">
            <v>27</v>
          </cell>
          <cell r="W1270" t="str">
            <v>TYP115L2H2PLSTD</v>
          </cell>
          <cell r="X1270" t="e">
            <v>#REF!</v>
          </cell>
          <cell r="Y1270">
            <v>305.10000000000002</v>
          </cell>
          <cell r="Z1270">
            <v>305.10000000000002</v>
          </cell>
          <cell r="AA1270">
            <v>0.1</v>
          </cell>
          <cell r="AB1270">
            <v>0.1</v>
          </cell>
          <cell r="AC1270" t="str">
            <v>NC</v>
          </cell>
          <cell r="AD1270" t="str">
            <v>NC</v>
          </cell>
          <cell r="AE1270" t="str">
            <v>NC</v>
          </cell>
          <cell r="AF1270" t="str">
            <v>PROTECTION</v>
          </cell>
          <cell r="AG1270"/>
          <cell r="AI1270">
            <v>132.06</v>
          </cell>
          <cell r="AJ1270">
            <v>0.3</v>
          </cell>
          <cell r="AK1270">
            <v>237.29999999999998</v>
          </cell>
          <cell r="AL1270" t="str">
            <v/>
          </cell>
          <cell r="AM1270" t="str">
            <v/>
          </cell>
          <cell r="AN1270">
            <v>0.1</v>
          </cell>
          <cell r="AO1270">
            <v>305.10000000000002</v>
          </cell>
          <cell r="AS1270" t="str">
            <v>TYP115 L2H2 2006 PLANCHER 9mm</v>
          </cell>
        </row>
        <row r="1271">
          <cell r="N1271" t="str">
            <v>0963 940 094</v>
          </cell>
          <cell r="O1271">
            <v>0</v>
          </cell>
          <cell r="P1271">
            <v>202.61</v>
          </cell>
          <cell r="Q1271">
            <v>1</v>
          </cell>
          <cell r="R1271">
            <v>44.5</v>
          </cell>
          <cell r="S1271">
            <v>202.61</v>
          </cell>
          <cell r="T1271">
            <v>469</v>
          </cell>
          <cell r="U1271">
            <v>20</v>
          </cell>
          <cell r="V1271">
            <v>27</v>
          </cell>
          <cell r="W1271" t="str">
            <v>TYP115L2H2PLPRO</v>
          </cell>
          <cell r="X1271" t="e">
            <v>#REF!</v>
          </cell>
          <cell r="Y1271">
            <v>422.1</v>
          </cell>
          <cell r="Z1271">
            <v>422.1</v>
          </cell>
          <cell r="AA1271">
            <v>0.1</v>
          </cell>
          <cell r="AB1271">
            <v>0.1</v>
          </cell>
          <cell r="AC1271" t="str">
            <v>NC</v>
          </cell>
          <cell r="AD1271" t="str">
            <v>NC</v>
          </cell>
          <cell r="AE1271" t="str">
            <v>NC</v>
          </cell>
          <cell r="AF1271" t="str">
            <v>PROTECTION</v>
          </cell>
          <cell r="AG1271"/>
          <cell r="AI1271">
            <v>194.81</v>
          </cell>
          <cell r="AJ1271">
            <v>0.3</v>
          </cell>
          <cell r="AK1271">
            <v>328.29999999999995</v>
          </cell>
          <cell r="AL1271" t="str">
            <v/>
          </cell>
          <cell r="AM1271" t="str">
            <v/>
          </cell>
          <cell r="AN1271">
            <v>0.1</v>
          </cell>
          <cell r="AO1271">
            <v>422.1</v>
          </cell>
          <cell r="AS1271" t="str">
            <v>TYP115 L2H2 2006 PLANCHER 12mm</v>
          </cell>
        </row>
        <row r="1272">
          <cell r="N1272" t="str">
            <v>0963 940 112</v>
          </cell>
          <cell r="O1272">
            <v>0</v>
          </cell>
          <cell r="P1272">
            <v>174.39</v>
          </cell>
          <cell r="Q1272">
            <v>1</v>
          </cell>
          <cell r="R1272">
            <v>46.5</v>
          </cell>
          <cell r="S1272">
            <v>174.39</v>
          </cell>
          <cell r="T1272">
            <v>419</v>
          </cell>
          <cell r="U1272">
            <v>20</v>
          </cell>
          <cell r="V1272">
            <v>27</v>
          </cell>
          <cell r="W1272" t="str">
            <v>TYP116L3H2PLSTD</v>
          </cell>
          <cell r="X1272" t="e">
            <v>#REF!</v>
          </cell>
          <cell r="Y1272">
            <v>377.1</v>
          </cell>
          <cell r="Z1272">
            <v>377.1</v>
          </cell>
          <cell r="AA1272">
            <v>0.1</v>
          </cell>
          <cell r="AB1272">
            <v>0.1</v>
          </cell>
          <cell r="AC1272" t="str">
            <v>NC</v>
          </cell>
          <cell r="AD1272" t="str">
            <v>NC</v>
          </cell>
          <cell r="AE1272" t="str">
            <v>NC</v>
          </cell>
          <cell r="AF1272" t="str">
            <v>PROTECTION</v>
          </cell>
          <cell r="AG1272"/>
          <cell r="AI1272">
            <v>167.67</v>
          </cell>
          <cell r="AJ1272">
            <v>0.3</v>
          </cell>
          <cell r="AK1272">
            <v>293.29999999999995</v>
          </cell>
          <cell r="AL1272" t="str">
            <v/>
          </cell>
          <cell r="AM1272" t="str">
            <v/>
          </cell>
          <cell r="AN1272">
            <v>0.1</v>
          </cell>
          <cell r="AO1272">
            <v>377.1</v>
          </cell>
          <cell r="AS1272" t="str">
            <v>TYP116 L3H2 2006 PLANCHER 9mm</v>
          </cell>
        </row>
        <row r="1273">
          <cell r="N1273" t="str">
            <v>0963 940 111</v>
          </cell>
          <cell r="O1273">
            <v>0</v>
          </cell>
          <cell r="P1273">
            <v>253.81</v>
          </cell>
          <cell r="Q1273">
            <v>1</v>
          </cell>
          <cell r="R1273">
            <v>60.5</v>
          </cell>
          <cell r="S1273">
            <v>253.81</v>
          </cell>
          <cell r="T1273">
            <v>599</v>
          </cell>
          <cell r="U1273">
            <v>20</v>
          </cell>
          <cell r="V1273">
            <v>27</v>
          </cell>
          <cell r="W1273" t="str">
            <v>TYP116L3H2PLPRO</v>
          </cell>
          <cell r="X1273" t="e">
            <v>#REF!</v>
          </cell>
          <cell r="Y1273">
            <v>539.1</v>
          </cell>
          <cell r="Z1273">
            <v>539.1</v>
          </cell>
          <cell r="AA1273">
            <v>0.1</v>
          </cell>
          <cell r="AB1273">
            <v>0.1</v>
          </cell>
          <cell r="AC1273" t="str">
            <v>NC</v>
          </cell>
          <cell r="AD1273" t="str">
            <v>NC</v>
          </cell>
          <cell r="AE1273" t="str">
            <v>NC</v>
          </cell>
          <cell r="AF1273" t="str">
            <v>PROTECTION</v>
          </cell>
          <cell r="AG1273"/>
          <cell r="AI1273">
            <v>244.04</v>
          </cell>
          <cell r="AJ1273">
            <v>0.3</v>
          </cell>
          <cell r="AK1273">
            <v>419.29999999999995</v>
          </cell>
          <cell r="AL1273" t="str">
            <v/>
          </cell>
          <cell r="AM1273" t="str">
            <v/>
          </cell>
          <cell r="AN1273">
            <v>0.1</v>
          </cell>
          <cell r="AO1273">
            <v>539.1</v>
          </cell>
          <cell r="AS1273" t="str">
            <v>TYP116 L3H2 2006 PLANCHER 12mm</v>
          </cell>
        </row>
        <row r="1274">
          <cell r="N1274" t="str">
            <v>0963 940 118</v>
          </cell>
          <cell r="O1274">
            <v>0</v>
          </cell>
          <cell r="P1274">
            <v>174.45</v>
          </cell>
          <cell r="Q1274">
            <v>1</v>
          </cell>
          <cell r="R1274">
            <v>46.5</v>
          </cell>
          <cell r="S1274">
            <v>174.45</v>
          </cell>
          <cell r="T1274">
            <v>419</v>
          </cell>
          <cell r="U1274">
            <v>20</v>
          </cell>
          <cell r="V1274">
            <v>27</v>
          </cell>
          <cell r="W1274" t="str">
            <v>TYP116L3H3PLSTD</v>
          </cell>
          <cell r="X1274" t="e">
            <v>#REF!</v>
          </cell>
          <cell r="Y1274">
            <v>377.1</v>
          </cell>
          <cell r="Z1274">
            <v>377.1</v>
          </cell>
          <cell r="AA1274">
            <v>0.1</v>
          </cell>
          <cell r="AB1274">
            <v>0.1</v>
          </cell>
          <cell r="AC1274" t="str">
            <v>NC</v>
          </cell>
          <cell r="AD1274" t="str">
            <v>NC</v>
          </cell>
          <cell r="AE1274" t="str">
            <v>NC</v>
          </cell>
          <cell r="AF1274" t="str">
            <v>PROTECTION</v>
          </cell>
          <cell r="AG1274"/>
          <cell r="AI1274">
            <v>167.67</v>
          </cell>
          <cell r="AJ1274">
            <v>0.3</v>
          </cell>
          <cell r="AK1274">
            <v>293.29999999999995</v>
          </cell>
          <cell r="AL1274" t="str">
            <v/>
          </cell>
          <cell r="AM1274" t="str">
            <v/>
          </cell>
          <cell r="AN1274">
            <v>0.1</v>
          </cell>
          <cell r="AO1274">
            <v>377.1</v>
          </cell>
          <cell r="AS1274" t="str">
            <v>TYP116 L3H3 2006 PLANCHER 9mm</v>
          </cell>
        </row>
        <row r="1275">
          <cell r="N1275" t="str">
            <v>0963 940 117</v>
          </cell>
          <cell r="O1275">
            <v>0</v>
          </cell>
          <cell r="P1275">
            <v>253.81</v>
          </cell>
          <cell r="Q1275">
            <v>1</v>
          </cell>
          <cell r="R1275">
            <v>60.5</v>
          </cell>
          <cell r="S1275">
            <v>253.81</v>
          </cell>
          <cell r="T1275">
            <v>599</v>
          </cell>
          <cell r="U1275">
            <v>20</v>
          </cell>
          <cell r="V1275">
            <v>27</v>
          </cell>
          <cell r="W1275" t="str">
            <v>TYP116L3H3PLPRO</v>
          </cell>
          <cell r="X1275" t="e">
            <v>#REF!</v>
          </cell>
          <cell r="Y1275">
            <v>539.1</v>
          </cell>
          <cell r="Z1275">
            <v>539.1</v>
          </cell>
          <cell r="AA1275">
            <v>0.1</v>
          </cell>
          <cell r="AB1275">
            <v>0.1</v>
          </cell>
          <cell r="AC1275" t="str">
            <v>NC</v>
          </cell>
          <cell r="AD1275" t="str">
            <v>NC</v>
          </cell>
          <cell r="AE1275" t="str">
            <v>NC</v>
          </cell>
          <cell r="AF1275" t="str">
            <v>PROTECTION</v>
          </cell>
          <cell r="AG1275"/>
          <cell r="AI1275">
            <v>244.04</v>
          </cell>
          <cell r="AJ1275">
            <v>0.3</v>
          </cell>
          <cell r="AK1275">
            <v>419.29999999999995</v>
          </cell>
          <cell r="AL1275" t="str">
            <v/>
          </cell>
          <cell r="AM1275" t="str">
            <v/>
          </cell>
          <cell r="AN1275">
            <v>0.1</v>
          </cell>
          <cell r="AO1275">
            <v>539.1</v>
          </cell>
          <cell r="AS1275" t="str">
            <v>TYP116 L3H3 2006 PLANCHER 12mm</v>
          </cell>
        </row>
        <row r="1276">
          <cell r="N1276" t="str">
            <v>0963 940 128</v>
          </cell>
          <cell r="O1276">
            <v>0</v>
          </cell>
          <cell r="P1276">
            <v>192.98</v>
          </cell>
          <cell r="Q1276">
            <v>1</v>
          </cell>
          <cell r="R1276">
            <v>51.5</v>
          </cell>
          <cell r="S1276">
            <v>192.98</v>
          </cell>
          <cell r="T1276">
            <v>469</v>
          </cell>
          <cell r="U1276">
            <v>25</v>
          </cell>
          <cell r="V1276">
            <v>34</v>
          </cell>
          <cell r="W1276" t="str">
            <v>TYP117L4H2PLSTD</v>
          </cell>
          <cell r="X1276" t="e">
            <v>#REF!</v>
          </cell>
          <cell r="Y1276">
            <v>422.1</v>
          </cell>
          <cell r="Z1276">
            <v>422.1</v>
          </cell>
          <cell r="AA1276">
            <v>0.1</v>
          </cell>
          <cell r="AB1276">
            <v>0.1</v>
          </cell>
          <cell r="AC1276" t="str">
            <v>NC</v>
          </cell>
          <cell r="AD1276" t="str">
            <v>NC</v>
          </cell>
          <cell r="AE1276" t="str">
            <v>NC</v>
          </cell>
          <cell r="AF1276" t="str">
            <v>PROTECTION</v>
          </cell>
          <cell r="AG1276"/>
          <cell r="AI1276">
            <v>177.19</v>
          </cell>
          <cell r="AJ1276">
            <v>0.3</v>
          </cell>
          <cell r="AK1276">
            <v>328.29999999999995</v>
          </cell>
          <cell r="AL1276" t="str">
            <v/>
          </cell>
          <cell r="AM1276" t="str">
            <v/>
          </cell>
          <cell r="AN1276">
            <v>0.1</v>
          </cell>
          <cell r="AO1276">
            <v>422.1</v>
          </cell>
          <cell r="AS1276" t="str">
            <v>TYP117 L4H2 2006 PLANCHER 9mm</v>
          </cell>
        </row>
        <row r="1277">
          <cell r="N1277" t="str">
            <v>0963 940 127</v>
          </cell>
          <cell r="O1277">
            <v>0</v>
          </cell>
          <cell r="P1277">
            <v>279.5</v>
          </cell>
          <cell r="Q1277">
            <v>1</v>
          </cell>
          <cell r="R1277">
            <v>65.5</v>
          </cell>
          <cell r="S1277">
            <v>279.5</v>
          </cell>
          <cell r="T1277">
            <v>709</v>
          </cell>
          <cell r="U1277">
            <v>25</v>
          </cell>
          <cell r="V1277">
            <v>34</v>
          </cell>
          <cell r="W1277" t="str">
            <v>TYP117L4H2PLPRO</v>
          </cell>
          <cell r="X1277" t="e">
            <v>#REF!</v>
          </cell>
          <cell r="Y1277">
            <v>638.1</v>
          </cell>
          <cell r="Z1277">
            <v>638.1</v>
          </cell>
          <cell r="AA1277">
            <v>0.1</v>
          </cell>
          <cell r="AB1277">
            <v>0.1</v>
          </cell>
          <cell r="AC1277" t="str">
            <v>NC</v>
          </cell>
          <cell r="AD1277" t="str">
            <v>NC</v>
          </cell>
          <cell r="AE1277" t="str">
            <v>NC</v>
          </cell>
          <cell r="AF1277" t="str">
            <v>PROTECTION</v>
          </cell>
          <cell r="AG1277"/>
          <cell r="AI1277">
            <v>268.64999999999998</v>
          </cell>
          <cell r="AJ1277">
            <v>0.3</v>
          </cell>
          <cell r="AK1277">
            <v>496.29999999999995</v>
          </cell>
          <cell r="AL1277" t="str">
            <v/>
          </cell>
          <cell r="AM1277" t="str">
            <v/>
          </cell>
          <cell r="AN1277">
            <v>0.1</v>
          </cell>
          <cell r="AO1277">
            <v>638.1</v>
          </cell>
          <cell r="AS1277" t="str">
            <v>TYP117 L4H2 2006 PLANCHER 12mm</v>
          </cell>
        </row>
        <row r="1278">
          <cell r="N1278" t="str">
            <v>0963 940 103</v>
          </cell>
          <cell r="O1278">
            <v>0</v>
          </cell>
          <cell r="P1278">
            <v>202.68</v>
          </cell>
          <cell r="Q1278">
            <v>1</v>
          </cell>
          <cell r="R1278">
            <v>44.5</v>
          </cell>
          <cell r="S1278">
            <v>202.68</v>
          </cell>
          <cell r="T1278">
            <v>469</v>
          </cell>
          <cell r="U1278">
            <v>20</v>
          </cell>
          <cell r="V1278">
            <v>27</v>
          </cell>
          <cell r="W1278" t="str">
            <v>TYP115L2H3PLPRO</v>
          </cell>
          <cell r="X1278" t="e">
            <v>#REF!</v>
          </cell>
          <cell r="Y1278">
            <v>422.1</v>
          </cell>
          <cell r="Z1278">
            <v>422.1</v>
          </cell>
          <cell r="AA1278">
            <v>0.1</v>
          </cell>
          <cell r="AB1278">
            <v>0.1</v>
          </cell>
          <cell r="AC1278" t="str">
            <v>NC</v>
          </cell>
          <cell r="AD1278" t="str">
            <v>NC</v>
          </cell>
          <cell r="AE1278" t="str">
            <v>NC</v>
          </cell>
          <cell r="AF1278" t="str">
            <v>PROTECTION</v>
          </cell>
          <cell r="AG1278"/>
          <cell r="AI1278">
            <v>194.81</v>
          </cell>
          <cell r="AJ1278">
            <v>0.3</v>
          </cell>
          <cell r="AK1278">
            <v>328.29999999999995</v>
          </cell>
          <cell r="AL1278" t="str">
            <v/>
          </cell>
          <cell r="AM1278" t="str">
            <v/>
          </cell>
          <cell r="AN1278">
            <v>0.1</v>
          </cell>
          <cell r="AO1278">
            <v>422.1</v>
          </cell>
          <cell r="AS1278" t="str">
            <v>TYP115 L2H3 2006 PLANCHER 12mm</v>
          </cell>
        </row>
        <row r="1279">
          <cell r="N1279" t="str">
            <v>0963 940 231</v>
          </cell>
          <cell r="O1279">
            <v>0</v>
          </cell>
          <cell r="P1279">
            <v>50</v>
          </cell>
          <cell r="Q1279">
            <v>1</v>
          </cell>
          <cell r="R1279">
            <v>5.5</v>
          </cell>
          <cell r="S1279">
            <v>50</v>
          </cell>
          <cell r="T1279">
            <v>159</v>
          </cell>
          <cell r="U1279">
            <v>50</v>
          </cell>
          <cell r="V1279">
            <v>67</v>
          </cell>
          <cell r="W1279" t="str">
            <v>TYP128L1H1HASTD</v>
          </cell>
          <cell r="X1279" t="e">
            <v>#REF!</v>
          </cell>
          <cell r="Y1279">
            <v>143.1</v>
          </cell>
          <cell r="Z1279">
            <v>143.1</v>
          </cell>
          <cell r="AA1279">
            <v>0.1</v>
          </cell>
          <cell r="AB1279">
            <v>0.1</v>
          </cell>
          <cell r="AC1279" t="str">
            <v>NC</v>
          </cell>
          <cell r="AD1279" t="str">
            <v>NC</v>
          </cell>
          <cell r="AE1279" t="str">
            <v>NC</v>
          </cell>
          <cell r="AF1279" t="str">
            <v>PROTECTION</v>
          </cell>
          <cell r="AG1279"/>
          <cell r="AH1279" t="str">
            <v>NEMO</v>
          </cell>
          <cell r="AI1279">
            <v>48.07</v>
          </cell>
          <cell r="AJ1279">
            <v>0.3</v>
          </cell>
          <cell r="AK1279">
            <v>111.3</v>
          </cell>
          <cell r="AL1279" t="str">
            <v/>
          </cell>
          <cell r="AM1279" t="str">
            <v/>
          </cell>
          <cell r="AN1279">
            <v>0.1</v>
          </cell>
          <cell r="AO1279">
            <v>143.1</v>
          </cell>
          <cell r="AS1279" t="str">
            <v>TYP128 L1H1 2008 PROT LAT HDF 4mm</v>
          </cell>
        </row>
        <row r="1280">
          <cell r="N1280" t="str">
            <v>0963 940 232</v>
          </cell>
          <cell r="O1280">
            <v>0</v>
          </cell>
          <cell r="P1280">
            <v>107.2</v>
          </cell>
          <cell r="Q1280">
            <v>1</v>
          </cell>
          <cell r="R1280">
            <v>6.5</v>
          </cell>
          <cell r="S1280">
            <v>107.2</v>
          </cell>
          <cell r="T1280">
            <v>259</v>
          </cell>
          <cell r="U1280">
            <v>50</v>
          </cell>
          <cell r="V1280">
            <v>67</v>
          </cell>
          <cell r="W1280" t="str">
            <v>TYP128L1H1HAPRO</v>
          </cell>
          <cell r="X1280" t="e">
            <v>#REF!</v>
          </cell>
          <cell r="Y1280">
            <v>233.1</v>
          </cell>
          <cell r="Z1280">
            <v>233.1</v>
          </cell>
          <cell r="AA1280">
            <v>0.1</v>
          </cell>
          <cell r="AB1280">
            <v>0.1</v>
          </cell>
          <cell r="AC1280" t="str">
            <v>NC</v>
          </cell>
          <cell r="AD1280" t="str">
            <v>NC</v>
          </cell>
          <cell r="AE1280" t="str">
            <v>NC</v>
          </cell>
          <cell r="AF1280" t="str">
            <v>PROTECTION</v>
          </cell>
          <cell r="AG1280"/>
          <cell r="AH1280" t="str">
            <v>NEMO</v>
          </cell>
          <cell r="AI1280">
            <v>103.04</v>
          </cell>
          <cell r="AJ1280">
            <v>0.3</v>
          </cell>
          <cell r="AK1280">
            <v>181.29999999999998</v>
          </cell>
          <cell r="AL1280" t="str">
            <v/>
          </cell>
          <cell r="AM1280" t="str">
            <v/>
          </cell>
          <cell r="AN1280">
            <v>0.1</v>
          </cell>
          <cell r="AO1280">
            <v>233.1</v>
          </cell>
          <cell r="AS1280" t="str">
            <v>TYP128 L1H1 2008 PROT LAT PP 4,8mm</v>
          </cell>
        </row>
        <row r="1281">
          <cell r="N1281" t="str">
            <v>0963 940 239</v>
          </cell>
          <cell r="O1281">
            <v>0</v>
          </cell>
          <cell r="P1281">
            <v>90.42</v>
          </cell>
          <cell r="Q1281">
            <v>1</v>
          </cell>
          <cell r="R1281">
            <v>10.5</v>
          </cell>
          <cell r="S1281">
            <v>90.42</v>
          </cell>
          <cell r="T1281">
            <v>219</v>
          </cell>
          <cell r="U1281">
            <v>50</v>
          </cell>
          <cell r="V1281">
            <v>67</v>
          </cell>
          <cell r="W1281" t="str">
            <v>TYP129L1H1HASTD</v>
          </cell>
          <cell r="X1281" t="e">
            <v>#REF!</v>
          </cell>
          <cell r="Y1281">
            <v>197.1</v>
          </cell>
          <cell r="Z1281">
            <v>197.1</v>
          </cell>
          <cell r="AA1281">
            <v>0.1</v>
          </cell>
          <cell r="AB1281">
            <v>0.1</v>
          </cell>
          <cell r="AC1281" t="str">
            <v>NC</v>
          </cell>
          <cell r="AD1281" t="str">
            <v>NC</v>
          </cell>
          <cell r="AE1281" t="str">
            <v>NC</v>
          </cell>
          <cell r="AF1281" t="str">
            <v>PROTECTION</v>
          </cell>
          <cell r="AG1281"/>
          <cell r="AH1281" t="str">
            <v>Berlingo M</v>
          </cell>
          <cell r="AI1281">
            <v>86.93</v>
          </cell>
          <cell r="AJ1281">
            <v>0.3</v>
          </cell>
          <cell r="AK1281">
            <v>153.29999999999998</v>
          </cell>
          <cell r="AL1281" t="str">
            <v/>
          </cell>
          <cell r="AM1281" t="str">
            <v/>
          </cell>
          <cell r="AN1281">
            <v>0.1</v>
          </cell>
          <cell r="AO1281">
            <v>197.1</v>
          </cell>
          <cell r="AS1281" t="str">
            <v>TYP129 L1H1 2008 PROT LAT HDF 4mm</v>
          </cell>
        </row>
        <row r="1282">
          <cell r="N1282" t="str">
            <v>0963 940 240</v>
          </cell>
          <cell r="O1282">
            <v>0</v>
          </cell>
          <cell r="P1282">
            <v>113.81</v>
          </cell>
          <cell r="Q1282">
            <v>1</v>
          </cell>
          <cell r="R1282">
            <v>6.5</v>
          </cell>
          <cell r="S1282">
            <v>113.81</v>
          </cell>
          <cell r="T1282">
            <v>279</v>
          </cell>
          <cell r="U1282">
            <v>50</v>
          </cell>
          <cell r="V1282">
            <v>67</v>
          </cell>
          <cell r="W1282" t="str">
            <v>TYP129L1H1HAPRO</v>
          </cell>
          <cell r="X1282" t="e">
            <v>#REF!</v>
          </cell>
          <cell r="Y1282">
            <v>251.1</v>
          </cell>
          <cell r="Z1282">
            <v>251.1</v>
          </cell>
          <cell r="AA1282">
            <v>0.1</v>
          </cell>
          <cell r="AB1282">
            <v>0.1</v>
          </cell>
          <cell r="AC1282" t="str">
            <v>NC</v>
          </cell>
          <cell r="AD1282" t="str">
            <v>NC</v>
          </cell>
          <cell r="AE1282" t="str">
            <v>NC</v>
          </cell>
          <cell r="AF1282" t="str">
            <v>PROTECTION</v>
          </cell>
          <cell r="AG1282"/>
          <cell r="AH1282" t="str">
            <v>Berlingo M</v>
          </cell>
          <cell r="AI1282">
            <v>109.42</v>
          </cell>
          <cell r="AJ1282">
            <v>0.3</v>
          </cell>
          <cell r="AK1282">
            <v>195.29999999999998</v>
          </cell>
          <cell r="AL1282" t="str">
            <v/>
          </cell>
          <cell r="AM1282" t="str">
            <v/>
          </cell>
          <cell r="AN1282">
            <v>0.1</v>
          </cell>
          <cell r="AO1282">
            <v>251.1</v>
          </cell>
          <cell r="AS1282" t="str">
            <v>TYP129 L1H1 2008 PROT LAT PP 4,8mm</v>
          </cell>
        </row>
        <row r="1283">
          <cell r="N1283" t="str">
            <v>0963 940 247</v>
          </cell>
          <cell r="O1283">
            <v>0</v>
          </cell>
          <cell r="P1283">
            <v>101.8</v>
          </cell>
          <cell r="Q1283">
            <v>1</v>
          </cell>
          <cell r="R1283">
            <v>6.5</v>
          </cell>
          <cell r="S1283">
            <v>101.8</v>
          </cell>
          <cell r="T1283">
            <v>259</v>
          </cell>
          <cell r="U1283">
            <v>60</v>
          </cell>
          <cell r="V1283">
            <v>80</v>
          </cell>
          <cell r="W1283" t="str">
            <v>TYP131L2H1HASTD</v>
          </cell>
          <cell r="X1283" t="e">
            <v>#REF!</v>
          </cell>
          <cell r="Y1283">
            <v>233.1</v>
          </cell>
          <cell r="Z1283">
            <v>233.1</v>
          </cell>
          <cell r="AA1283">
            <v>0.1</v>
          </cell>
          <cell r="AB1283">
            <v>0.1</v>
          </cell>
          <cell r="AC1283" t="str">
            <v>NC</v>
          </cell>
          <cell r="AD1283" t="str">
            <v>NC</v>
          </cell>
          <cell r="AE1283" t="str">
            <v>NC</v>
          </cell>
          <cell r="AF1283" t="str">
            <v>PROTECTION</v>
          </cell>
          <cell r="AG1283"/>
          <cell r="AH1283" t="str">
            <v>Berlingo XL</v>
          </cell>
          <cell r="AI1283">
            <v>97.87</v>
          </cell>
          <cell r="AJ1283">
            <v>0.3</v>
          </cell>
          <cell r="AK1283">
            <v>181.29999999999998</v>
          </cell>
          <cell r="AL1283" t="str">
            <v/>
          </cell>
          <cell r="AM1283" t="str">
            <v/>
          </cell>
          <cell r="AN1283">
            <v>0.1</v>
          </cell>
          <cell r="AO1283">
            <v>233.1</v>
          </cell>
          <cell r="AS1283" t="str">
            <v>TYP131 L2H1 2008 PROT LAT HDF 4mm</v>
          </cell>
        </row>
        <row r="1284">
          <cell r="N1284" t="str">
            <v>0963 940 248</v>
          </cell>
          <cell r="O1284">
            <v>0</v>
          </cell>
          <cell r="P1284">
            <v>129.19999999999999</v>
          </cell>
          <cell r="Q1284">
            <v>1</v>
          </cell>
          <cell r="R1284">
            <v>6.5</v>
          </cell>
          <cell r="S1284">
            <v>129.19999999999999</v>
          </cell>
          <cell r="T1284">
            <v>329</v>
          </cell>
          <cell r="U1284">
            <v>60</v>
          </cell>
          <cell r="V1284">
            <v>80</v>
          </cell>
          <cell r="W1284" t="str">
            <v>TYP131L2H1HAPRO</v>
          </cell>
          <cell r="X1284" t="e">
            <v>#REF!</v>
          </cell>
          <cell r="Y1284">
            <v>296.10000000000002</v>
          </cell>
          <cell r="Z1284">
            <v>296.10000000000002</v>
          </cell>
          <cell r="AA1284">
            <v>0.1</v>
          </cell>
          <cell r="AB1284">
            <v>0.1</v>
          </cell>
          <cell r="AC1284" t="str">
            <v>NC</v>
          </cell>
          <cell r="AD1284" t="str">
            <v>NC</v>
          </cell>
          <cell r="AE1284" t="str">
            <v>NC</v>
          </cell>
          <cell r="AF1284" t="str">
            <v>PROTECTION</v>
          </cell>
          <cell r="AG1284"/>
          <cell r="AH1284" t="str">
            <v>Berlingo XL</v>
          </cell>
          <cell r="AI1284">
            <v>124.19</v>
          </cell>
          <cell r="AJ1284">
            <v>0.3</v>
          </cell>
          <cell r="AK1284">
            <v>230.29999999999998</v>
          </cell>
          <cell r="AL1284" t="str">
            <v/>
          </cell>
          <cell r="AM1284" t="str">
            <v/>
          </cell>
          <cell r="AN1284">
            <v>0.1</v>
          </cell>
          <cell r="AO1284">
            <v>296.10000000000002</v>
          </cell>
          <cell r="AS1284" t="str">
            <v>TYP131 L2H1 2008 PROT LAT PP 4,8mm</v>
          </cell>
        </row>
        <row r="1285">
          <cell r="N1285" t="str">
            <v>0963 940 694</v>
          </cell>
          <cell r="O1285">
            <v>0</v>
          </cell>
          <cell r="P1285">
            <v>121.71</v>
          </cell>
          <cell r="Q1285">
            <v>1</v>
          </cell>
          <cell r="R1285">
            <v>23.5</v>
          </cell>
          <cell r="S1285">
            <v>121.71</v>
          </cell>
          <cell r="T1285">
            <v>289</v>
          </cell>
          <cell r="U1285">
            <v>60</v>
          </cell>
          <cell r="V1285">
            <v>80</v>
          </cell>
          <cell r="W1285" t="str">
            <v>TYP173L2H1HASTD</v>
          </cell>
          <cell r="X1285" t="e">
            <v>#REF!</v>
          </cell>
          <cell r="Y1285">
            <v>260.10000000000002</v>
          </cell>
          <cell r="Z1285">
            <v>260.10000000000002</v>
          </cell>
          <cell r="AA1285">
            <v>0.1</v>
          </cell>
          <cell r="AB1285">
            <v>0.1</v>
          </cell>
          <cell r="AC1285" t="str">
            <v>NC</v>
          </cell>
          <cell r="AD1285" t="str">
            <v>NC</v>
          </cell>
          <cell r="AE1285" t="str">
            <v>NC</v>
          </cell>
          <cell r="AF1285" t="str">
            <v>PROTECTION</v>
          </cell>
          <cell r="AG1285"/>
          <cell r="AH1285" t="str">
            <v>Jumpy M</v>
          </cell>
          <cell r="AI1285">
            <v>117.02</v>
          </cell>
          <cell r="AJ1285">
            <v>0.3</v>
          </cell>
          <cell r="AK1285">
            <v>202.29999999999998</v>
          </cell>
          <cell r="AL1285" t="str">
            <v/>
          </cell>
          <cell r="AM1285" t="str">
            <v/>
          </cell>
          <cell r="AN1285">
            <v>0.1</v>
          </cell>
          <cell r="AO1285">
            <v>260.10000000000002</v>
          </cell>
          <cell r="AS1285" t="str">
            <v>TYP173 L2H1 2016 PROT LAT HDF 4mm</v>
          </cell>
        </row>
        <row r="1286">
          <cell r="N1286" t="str">
            <v>0963 940 695</v>
          </cell>
          <cell r="O1286">
            <v>0</v>
          </cell>
          <cell r="P1286">
            <v>154.46</v>
          </cell>
          <cell r="Q1286">
            <v>1</v>
          </cell>
          <cell r="R1286">
            <v>11.5</v>
          </cell>
          <cell r="S1286">
            <v>154.46</v>
          </cell>
          <cell r="T1286">
            <v>359</v>
          </cell>
          <cell r="U1286">
            <v>60</v>
          </cell>
          <cell r="V1286">
            <v>80</v>
          </cell>
          <cell r="W1286" t="str">
            <v>TYP173L2H1HAPRO</v>
          </cell>
          <cell r="X1286" t="e">
            <v>#REF!</v>
          </cell>
          <cell r="Y1286">
            <v>323.10000000000002</v>
          </cell>
          <cell r="Z1286">
            <v>323.10000000000002</v>
          </cell>
          <cell r="AA1286">
            <v>0.1</v>
          </cell>
          <cell r="AB1286">
            <v>0.1</v>
          </cell>
          <cell r="AC1286" t="str">
            <v>NC</v>
          </cell>
          <cell r="AD1286" t="str">
            <v>NC</v>
          </cell>
          <cell r="AE1286" t="str">
            <v>NC</v>
          </cell>
          <cell r="AF1286" t="str">
            <v>PROTECTION</v>
          </cell>
          <cell r="AG1286"/>
          <cell r="AH1286" t="str">
            <v>Jumpy M</v>
          </cell>
          <cell r="AI1286">
            <v>148.51</v>
          </cell>
          <cell r="AJ1286">
            <v>0.3</v>
          </cell>
          <cell r="AK1286">
            <v>251.29999999999998</v>
          </cell>
          <cell r="AL1286" t="str">
            <v/>
          </cell>
          <cell r="AM1286" t="str">
            <v/>
          </cell>
          <cell r="AN1286">
            <v>0.1</v>
          </cell>
          <cell r="AO1286">
            <v>323.10000000000002</v>
          </cell>
          <cell r="AS1286" t="str">
            <v>TYP173 L2H1 2016 PROT LAT PP 4,8mm</v>
          </cell>
        </row>
        <row r="1287">
          <cell r="N1287" t="str">
            <v>0963 940 145</v>
          </cell>
          <cell r="O1287">
            <v>0</v>
          </cell>
          <cell r="P1287">
            <v>149.80000000000001</v>
          </cell>
          <cell r="Q1287">
            <v>1</v>
          </cell>
          <cell r="R1287">
            <v>21.5</v>
          </cell>
          <cell r="S1287">
            <v>149.80000000000001</v>
          </cell>
          <cell r="T1287">
            <v>359</v>
          </cell>
          <cell r="U1287">
            <v>50</v>
          </cell>
          <cell r="V1287">
            <v>67</v>
          </cell>
          <cell r="W1287" t="str">
            <v>TYP120L1H1HASTD</v>
          </cell>
          <cell r="X1287" t="e">
            <v>#REF!</v>
          </cell>
          <cell r="Y1287">
            <v>323.10000000000002</v>
          </cell>
          <cell r="Z1287">
            <v>323.10000000000002</v>
          </cell>
          <cell r="AA1287">
            <v>0.1</v>
          </cell>
          <cell r="AB1287">
            <v>0.1</v>
          </cell>
          <cell r="AC1287" t="str">
            <v>NC</v>
          </cell>
          <cell r="AD1287" t="str">
            <v>NC</v>
          </cell>
          <cell r="AE1287" t="str">
            <v>NC</v>
          </cell>
          <cell r="AF1287" t="str">
            <v>PROTECTION</v>
          </cell>
          <cell r="AG1287"/>
          <cell r="AH1287" t="str">
            <v>JUMPER 2006</v>
          </cell>
          <cell r="AI1287">
            <v>144.03</v>
          </cell>
          <cell r="AJ1287">
            <v>0.3</v>
          </cell>
          <cell r="AK1287">
            <v>251.29999999999998</v>
          </cell>
          <cell r="AL1287" t="str">
            <v/>
          </cell>
          <cell r="AM1287" t="str">
            <v/>
          </cell>
          <cell r="AN1287">
            <v>0.1</v>
          </cell>
          <cell r="AO1287">
            <v>323.10000000000002</v>
          </cell>
          <cell r="AS1287" t="str">
            <v>TYP120 L1H1 2006 PROT LAT HDF 4mm</v>
          </cell>
        </row>
        <row r="1288">
          <cell r="N1288" t="str">
            <v>0963 940 146</v>
          </cell>
          <cell r="O1288">
            <v>0</v>
          </cell>
          <cell r="P1288">
            <v>191.21</v>
          </cell>
          <cell r="Q1288">
            <v>1</v>
          </cell>
          <cell r="R1288">
            <v>12.5</v>
          </cell>
          <cell r="S1288">
            <v>191.21</v>
          </cell>
          <cell r="T1288">
            <v>459</v>
          </cell>
          <cell r="U1288">
            <v>50</v>
          </cell>
          <cell r="V1288">
            <v>67</v>
          </cell>
          <cell r="W1288" t="str">
            <v>TYP120L1H1HAPRO</v>
          </cell>
          <cell r="X1288" t="e">
            <v>#REF!</v>
          </cell>
          <cell r="Y1288">
            <v>413.1</v>
          </cell>
          <cell r="Z1288">
            <v>413.1</v>
          </cell>
          <cell r="AA1288">
            <v>0.1</v>
          </cell>
          <cell r="AB1288">
            <v>0.1</v>
          </cell>
          <cell r="AC1288" t="str">
            <v>NC</v>
          </cell>
          <cell r="AD1288" t="str">
            <v>NC</v>
          </cell>
          <cell r="AE1288" t="str">
            <v>NC</v>
          </cell>
          <cell r="AF1288" t="str">
            <v>PROTECTION</v>
          </cell>
          <cell r="AG1288"/>
          <cell r="AH1288" t="str">
            <v>JUMPER 2006</v>
          </cell>
          <cell r="AI1288">
            <v>183.85</v>
          </cell>
          <cell r="AJ1288">
            <v>0.3</v>
          </cell>
          <cell r="AK1288">
            <v>321.29999999999995</v>
          </cell>
          <cell r="AL1288" t="str">
            <v/>
          </cell>
          <cell r="AM1288" t="str">
            <v/>
          </cell>
          <cell r="AN1288">
            <v>0.1</v>
          </cell>
          <cell r="AO1288">
            <v>413.1</v>
          </cell>
          <cell r="AS1288" t="str">
            <v>TYP120 L1H1 2006 PROT LAT PP 4,8mm</v>
          </cell>
        </row>
        <row r="1289">
          <cell r="N1289" t="str">
            <v>0963 940 161</v>
          </cell>
          <cell r="O1289">
            <v>0</v>
          </cell>
          <cell r="P1289">
            <v>201.8</v>
          </cell>
          <cell r="Q1289">
            <v>1</v>
          </cell>
          <cell r="R1289">
            <v>26.5</v>
          </cell>
          <cell r="S1289">
            <v>201.8</v>
          </cell>
          <cell r="T1289">
            <v>469</v>
          </cell>
          <cell r="U1289">
            <v>60</v>
          </cell>
          <cell r="V1289">
            <v>80</v>
          </cell>
          <cell r="W1289" t="str">
            <v>TYP121L2H1HASTD</v>
          </cell>
          <cell r="X1289" t="e">
            <v>#REF!</v>
          </cell>
          <cell r="Y1289">
            <v>422.1</v>
          </cell>
          <cell r="Z1289">
            <v>422.1</v>
          </cell>
          <cell r="AA1289">
            <v>0.1</v>
          </cell>
          <cell r="AB1289">
            <v>0.1</v>
          </cell>
          <cell r="AC1289" t="str">
            <v>NC</v>
          </cell>
          <cell r="AD1289" t="str">
            <v>NC</v>
          </cell>
          <cell r="AE1289" t="str">
            <v>NC</v>
          </cell>
          <cell r="AF1289" t="str">
            <v>PROTECTION</v>
          </cell>
          <cell r="AG1289"/>
          <cell r="AH1289" t="str">
            <v>JUMPER 2006</v>
          </cell>
          <cell r="AI1289">
            <v>194.03</v>
          </cell>
          <cell r="AJ1289">
            <v>0.3</v>
          </cell>
          <cell r="AK1289">
            <v>328.29999999999995</v>
          </cell>
          <cell r="AL1289" t="str">
            <v/>
          </cell>
          <cell r="AM1289" t="str">
            <v/>
          </cell>
          <cell r="AN1289">
            <v>0.1</v>
          </cell>
          <cell r="AO1289">
            <v>422.1</v>
          </cell>
          <cell r="AS1289" t="str">
            <v>TYP121 L2H1 2006 PROT LAT HDF 4mm</v>
          </cell>
        </row>
        <row r="1290">
          <cell r="N1290" t="str">
            <v>0963 940 162</v>
          </cell>
          <cell r="O1290">
            <v>0</v>
          </cell>
          <cell r="P1290">
            <v>201.8</v>
          </cell>
          <cell r="Q1290">
            <v>1</v>
          </cell>
          <cell r="R1290">
            <v>14.5</v>
          </cell>
          <cell r="S1290">
            <v>201.8</v>
          </cell>
          <cell r="T1290">
            <v>609</v>
          </cell>
          <cell r="U1290">
            <v>60</v>
          </cell>
          <cell r="V1290">
            <v>80</v>
          </cell>
          <cell r="W1290" t="str">
            <v>TYP121L2H1HAPRO</v>
          </cell>
          <cell r="X1290" t="e">
            <v>#REF!</v>
          </cell>
          <cell r="Y1290">
            <v>548.1</v>
          </cell>
          <cell r="Z1290">
            <v>548.1</v>
          </cell>
          <cell r="AA1290">
            <v>0.1</v>
          </cell>
          <cell r="AB1290">
            <v>0.1</v>
          </cell>
          <cell r="AC1290" t="str">
            <v>NC</v>
          </cell>
          <cell r="AD1290" t="str">
            <v>NC</v>
          </cell>
          <cell r="AE1290" t="str">
            <v>NC</v>
          </cell>
          <cell r="AF1290" t="str">
            <v>PROTECTION</v>
          </cell>
          <cell r="AG1290"/>
          <cell r="AH1290" t="str">
            <v>JUMPER 2006</v>
          </cell>
          <cell r="AI1290">
            <v>194.03</v>
          </cell>
          <cell r="AJ1290">
            <v>0.3</v>
          </cell>
          <cell r="AK1290">
            <v>426.29999999999995</v>
          </cell>
          <cell r="AL1290" t="str">
            <v/>
          </cell>
          <cell r="AM1290" t="str">
            <v/>
          </cell>
          <cell r="AN1290">
            <v>0.1</v>
          </cell>
          <cell r="AO1290">
            <v>548.1</v>
          </cell>
          <cell r="AS1290" t="str">
            <v>TYP121 L2H1 2006 PROT LAT PP 4,8mm</v>
          </cell>
        </row>
        <row r="1291">
          <cell r="N1291" t="str">
            <v>0963 940 151</v>
          </cell>
          <cell r="O1291">
            <v>0</v>
          </cell>
          <cell r="P1291">
            <v>149.80000000000001</v>
          </cell>
          <cell r="Q1291">
            <v>1</v>
          </cell>
          <cell r="R1291">
            <v>21.5</v>
          </cell>
          <cell r="S1291">
            <v>149.80000000000001</v>
          </cell>
          <cell r="T1291">
            <v>359</v>
          </cell>
          <cell r="U1291">
            <v>60</v>
          </cell>
          <cell r="V1291">
            <v>80</v>
          </cell>
          <cell r="W1291" t="str">
            <v>TYP120L1H2HASTD</v>
          </cell>
          <cell r="X1291" t="e">
            <v>#REF!</v>
          </cell>
          <cell r="Y1291">
            <v>323.10000000000002</v>
          </cell>
          <cell r="Z1291">
            <v>323.10000000000002</v>
          </cell>
          <cell r="AA1291">
            <v>0.1</v>
          </cell>
          <cell r="AB1291">
            <v>0.1</v>
          </cell>
          <cell r="AC1291" t="str">
            <v>NC</v>
          </cell>
          <cell r="AD1291" t="str">
            <v>NC</v>
          </cell>
          <cell r="AE1291" t="str">
            <v>NC</v>
          </cell>
          <cell r="AF1291" t="str">
            <v>PROTECTION</v>
          </cell>
          <cell r="AG1291"/>
          <cell r="AH1291" t="str">
            <v>JUMPER 2006</v>
          </cell>
          <cell r="AI1291">
            <v>144.03</v>
          </cell>
          <cell r="AJ1291">
            <v>0.3</v>
          </cell>
          <cell r="AK1291">
            <v>251.29999999999998</v>
          </cell>
          <cell r="AL1291" t="str">
            <v/>
          </cell>
          <cell r="AM1291" t="str">
            <v/>
          </cell>
          <cell r="AN1291">
            <v>0.1</v>
          </cell>
          <cell r="AO1291">
            <v>323.10000000000002</v>
          </cell>
          <cell r="AS1291" t="str">
            <v>TYP120 L1H2 2006 PROT LAT HDF 4mm</v>
          </cell>
        </row>
        <row r="1292">
          <cell r="N1292" t="str">
            <v>0963 940 152</v>
          </cell>
          <cell r="O1292">
            <v>0</v>
          </cell>
          <cell r="P1292">
            <v>191.21</v>
          </cell>
          <cell r="Q1292">
            <v>1</v>
          </cell>
          <cell r="R1292">
            <v>6.5</v>
          </cell>
          <cell r="S1292">
            <v>191.21</v>
          </cell>
          <cell r="T1292">
            <v>459</v>
          </cell>
          <cell r="U1292">
            <v>60</v>
          </cell>
          <cell r="V1292">
            <v>80</v>
          </cell>
          <cell r="W1292" t="str">
            <v>TYP120L1H2HAPRO</v>
          </cell>
          <cell r="X1292" t="e">
            <v>#REF!</v>
          </cell>
          <cell r="Y1292">
            <v>413.1</v>
          </cell>
          <cell r="Z1292">
            <v>413.1</v>
          </cell>
          <cell r="AA1292">
            <v>0.1</v>
          </cell>
          <cell r="AB1292">
            <v>0.1</v>
          </cell>
          <cell r="AC1292" t="str">
            <v>NC</v>
          </cell>
          <cell r="AD1292" t="str">
            <v>NC</v>
          </cell>
          <cell r="AE1292" t="str">
            <v>NC</v>
          </cell>
          <cell r="AF1292" t="str">
            <v>PROTECTION</v>
          </cell>
          <cell r="AG1292"/>
          <cell r="AH1292" t="str">
            <v>JUMPER 2006</v>
          </cell>
          <cell r="AI1292">
            <v>183.85</v>
          </cell>
          <cell r="AJ1292">
            <v>0.3</v>
          </cell>
          <cell r="AK1292">
            <v>321.29999999999995</v>
          </cell>
          <cell r="AL1292" t="str">
            <v/>
          </cell>
          <cell r="AM1292" t="str">
            <v/>
          </cell>
          <cell r="AN1292">
            <v>0.1</v>
          </cell>
          <cell r="AO1292">
            <v>413.1</v>
          </cell>
          <cell r="AS1292" t="str">
            <v>TYP120 L1H2 2006 PROT LAT PP 4,8mm</v>
          </cell>
        </row>
        <row r="1293">
          <cell r="N1293" t="str">
            <v>0963 940 167</v>
          </cell>
          <cell r="O1293">
            <v>0</v>
          </cell>
          <cell r="P1293">
            <v>201.8</v>
          </cell>
          <cell r="Q1293">
            <v>1</v>
          </cell>
          <cell r="R1293">
            <v>38.5</v>
          </cell>
          <cell r="S1293">
            <v>201.8</v>
          </cell>
          <cell r="T1293">
            <v>469</v>
          </cell>
          <cell r="U1293">
            <v>75</v>
          </cell>
          <cell r="V1293">
            <v>100</v>
          </cell>
          <cell r="W1293" t="str">
            <v>TYP121L2H2HASTD</v>
          </cell>
          <cell r="X1293" t="e">
            <v>#REF!</v>
          </cell>
          <cell r="Y1293">
            <v>422.1</v>
          </cell>
          <cell r="Z1293">
            <v>422.1</v>
          </cell>
          <cell r="AA1293">
            <v>0.1</v>
          </cell>
          <cell r="AB1293">
            <v>0.1</v>
          </cell>
          <cell r="AC1293" t="str">
            <v>NC</v>
          </cell>
          <cell r="AD1293" t="str">
            <v>NC</v>
          </cell>
          <cell r="AE1293" t="str">
            <v>NC</v>
          </cell>
          <cell r="AF1293" t="str">
            <v>PROTECTION</v>
          </cell>
          <cell r="AG1293"/>
          <cell r="AH1293" t="str">
            <v>JUMPER 2006</v>
          </cell>
          <cell r="AI1293">
            <v>194.03</v>
          </cell>
          <cell r="AJ1293">
            <v>0.3</v>
          </cell>
          <cell r="AK1293">
            <v>328.29999999999995</v>
          </cell>
          <cell r="AL1293" t="str">
            <v/>
          </cell>
          <cell r="AM1293" t="str">
            <v/>
          </cell>
          <cell r="AN1293">
            <v>0.1</v>
          </cell>
          <cell r="AO1293">
            <v>422.1</v>
          </cell>
          <cell r="AS1293" t="str">
            <v>TYP121 L2H2 2006 PROT LAT HDF 4mm</v>
          </cell>
        </row>
        <row r="1294">
          <cell r="N1294" t="str">
            <v>0963 940 168</v>
          </cell>
          <cell r="O1294">
            <v>0</v>
          </cell>
          <cell r="P1294">
            <v>201.8</v>
          </cell>
          <cell r="Q1294">
            <v>1</v>
          </cell>
          <cell r="R1294">
            <v>14.5</v>
          </cell>
          <cell r="S1294">
            <v>201.8</v>
          </cell>
          <cell r="T1294">
            <v>609</v>
          </cell>
          <cell r="U1294">
            <v>75</v>
          </cell>
          <cell r="V1294">
            <v>100</v>
          </cell>
          <cell r="W1294" t="str">
            <v>TYP121L2H2HAPRO</v>
          </cell>
          <cell r="X1294" t="e">
            <v>#REF!</v>
          </cell>
          <cell r="Y1294">
            <v>548.1</v>
          </cell>
          <cell r="Z1294">
            <v>548.1</v>
          </cell>
          <cell r="AA1294">
            <v>0.1</v>
          </cell>
          <cell r="AB1294">
            <v>0.1</v>
          </cell>
          <cell r="AC1294" t="str">
            <v>NC</v>
          </cell>
          <cell r="AD1294" t="str">
            <v>NC</v>
          </cell>
          <cell r="AE1294" t="str">
            <v>NC</v>
          </cell>
          <cell r="AF1294" t="str">
            <v>PROTECTION</v>
          </cell>
          <cell r="AG1294"/>
          <cell r="AH1294" t="str">
            <v>JUMPER 2006</v>
          </cell>
          <cell r="AI1294">
            <v>194.03</v>
          </cell>
          <cell r="AJ1294">
            <v>0.3</v>
          </cell>
          <cell r="AK1294">
            <v>426.29999999999995</v>
          </cell>
          <cell r="AL1294" t="str">
            <v/>
          </cell>
          <cell r="AM1294" t="str">
            <v/>
          </cell>
          <cell r="AN1294">
            <v>0.1</v>
          </cell>
          <cell r="AO1294">
            <v>548.1</v>
          </cell>
          <cell r="AS1294" t="str">
            <v>TYP121 L2H2 2006 PROT LAT PP 4,8mm</v>
          </cell>
        </row>
        <row r="1295">
          <cell r="N1295" t="str">
            <v>0963 940 181</v>
          </cell>
          <cell r="O1295">
            <v>0</v>
          </cell>
          <cell r="P1295">
            <v>201.8</v>
          </cell>
          <cell r="Q1295">
            <v>1</v>
          </cell>
          <cell r="R1295">
            <v>37.5</v>
          </cell>
          <cell r="S1295">
            <v>201.8</v>
          </cell>
          <cell r="T1295">
            <v>509</v>
          </cell>
          <cell r="U1295">
            <v>80</v>
          </cell>
          <cell r="V1295">
            <v>107</v>
          </cell>
          <cell r="W1295" t="str">
            <v>TYP122L3H2HASTD</v>
          </cell>
          <cell r="X1295" t="e">
            <v>#REF!</v>
          </cell>
          <cell r="Y1295">
            <v>458.1</v>
          </cell>
          <cell r="Z1295">
            <v>458.1</v>
          </cell>
          <cell r="AA1295">
            <v>0.1</v>
          </cell>
          <cell r="AB1295">
            <v>0.1</v>
          </cell>
          <cell r="AC1295" t="str">
            <v>NC</v>
          </cell>
          <cell r="AD1295" t="str">
            <v>NC</v>
          </cell>
          <cell r="AE1295" t="str">
            <v>NC</v>
          </cell>
          <cell r="AF1295" t="str">
            <v>PROTECTION</v>
          </cell>
          <cell r="AG1295"/>
          <cell r="AH1295" t="str">
            <v>JUMPER 2006</v>
          </cell>
          <cell r="AI1295">
            <v>194.03</v>
          </cell>
          <cell r="AJ1295">
            <v>0.3</v>
          </cell>
          <cell r="AK1295">
            <v>356.29999999999995</v>
          </cell>
          <cell r="AL1295" t="str">
            <v/>
          </cell>
          <cell r="AM1295" t="str">
            <v/>
          </cell>
          <cell r="AN1295">
            <v>0.1</v>
          </cell>
          <cell r="AO1295">
            <v>458.1</v>
          </cell>
          <cell r="AS1295" t="str">
            <v>TYP122 L3H2 2006 PROT LAT HDF 4mm</v>
          </cell>
        </row>
        <row r="1296">
          <cell r="N1296" t="str">
            <v>0963 940 182</v>
          </cell>
          <cell r="O1296">
            <v>0</v>
          </cell>
          <cell r="P1296">
            <v>285.01</v>
          </cell>
          <cell r="Q1296">
            <v>1</v>
          </cell>
          <cell r="R1296">
            <v>16.5</v>
          </cell>
          <cell r="S1296">
            <v>285.01</v>
          </cell>
          <cell r="T1296">
            <v>669</v>
          </cell>
          <cell r="U1296">
            <v>80</v>
          </cell>
          <cell r="V1296">
            <v>107</v>
          </cell>
          <cell r="W1296" t="str">
            <v>TYP122L3H2HAPRO</v>
          </cell>
          <cell r="X1296" t="e">
            <v>#REF!</v>
          </cell>
          <cell r="Y1296">
            <v>602.1</v>
          </cell>
          <cell r="Z1296">
            <v>602.1</v>
          </cell>
          <cell r="AA1296">
            <v>0.1</v>
          </cell>
          <cell r="AB1296">
            <v>0.1</v>
          </cell>
          <cell r="AC1296" t="str">
            <v>NC</v>
          </cell>
          <cell r="AD1296" t="str">
            <v>NC</v>
          </cell>
          <cell r="AE1296" t="str">
            <v>NC</v>
          </cell>
          <cell r="AF1296" t="str">
            <v>PROTECTION</v>
          </cell>
          <cell r="AG1296"/>
          <cell r="AH1296" t="str">
            <v>JUMPER 2006</v>
          </cell>
          <cell r="AI1296">
            <v>274.04000000000002</v>
          </cell>
          <cell r="AJ1296">
            <v>0.3</v>
          </cell>
          <cell r="AK1296">
            <v>468.29999999999995</v>
          </cell>
          <cell r="AL1296" t="str">
            <v/>
          </cell>
          <cell r="AM1296" t="str">
            <v/>
          </cell>
          <cell r="AN1296">
            <v>0.1</v>
          </cell>
          <cell r="AO1296">
            <v>602.1</v>
          </cell>
          <cell r="AS1296" t="str">
            <v>TYP122 L3H2 2006 PROT LAT PP 4,8mm</v>
          </cell>
        </row>
        <row r="1297">
          <cell r="N1297" t="str">
            <v>0963 940 194</v>
          </cell>
          <cell r="O1297">
            <v>0</v>
          </cell>
          <cell r="P1297">
            <v>249.85</v>
          </cell>
          <cell r="Q1297">
            <v>1</v>
          </cell>
          <cell r="R1297">
            <v>40.5</v>
          </cell>
          <cell r="S1297">
            <v>249.85</v>
          </cell>
          <cell r="T1297">
            <v>609</v>
          </cell>
          <cell r="U1297">
            <v>90</v>
          </cell>
          <cell r="V1297">
            <v>120</v>
          </cell>
          <cell r="W1297" t="str">
            <v>TYP123L4H2HASTD</v>
          </cell>
          <cell r="X1297" t="e">
            <v>#REF!</v>
          </cell>
          <cell r="Y1297">
            <v>548.1</v>
          </cell>
          <cell r="Z1297">
            <v>548.1</v>
          </cell>
          <cell r="AA1297">
            <v>0.1</v>
          </cell>
          <cell r="AB1297">
            <v>0.1</v>
          </cell>
          <cell r="AC1297" t="str">
            <v>NC</v>
          </cell>
          <cell r="AD1297" t="str">
            <v>NC</v>
          </cell>
          <cell r="AE1297" t="str">
            <v>NC</v>
          </cell>
          <cell r="AF1297" t="str">
            <v>PROTECTION</v>
          </cell>
          <cell r="AG1297"/>
          <cell r="AH1297" t="str">
            <v>JUMPER 2006</v>
          </cell>
          <cell r="AI1297">
            <v>240.23</v>
          </cell>
          <cell r="AJ1297">
            <v>0.3</v>
          </cell>
          <cell r="AK1297">
            <v>426.29999999999995</v>
          </cell>
          <cell r="AL1297" t="str">
            <v/>
          </cell>
          <cell r="AM1297" t="str">
            <v/>
          </cell>
          <cell r="AN1297">
            <v>0.1</v>
          </cell>
          <cell r="AO1297">
            <v>548.1</v>
          </cell>
          <cell r="AS1297" t="str">
            <v>TYP123 L4H2 2006 PROT LAT HDF 4mm</v>
          </cell>
        </row>
        <row r="1298">
          <cell r="N1298" t="str">
            <v>0963 940 195</v>
          </cell>
          <cell r="O1298">
            <v>0</v>
          </cell>
          <cell r="P1298">
            <v>326.29000000000002</v>
          </cell>
          <cell r="Q1298">
            <v>1</v>
          </cell>
          <cell r="R1298">
            <v>16.5</v>
          </cell>
          <cell r="S1298">
            <v>326.29000000000002</v>
          </cell>
          <cell r="T1298">
            <v>819</v>
          </cell>
          <cell r="U1298">
            <v>90</v>
          </cell>
          <cell r="V1298">
            <v>120</v>
          </cell>
          <cell r="W1298" t="str">
            <v>TYP123L4H2HAPRO</v>
          </cell>
          <cell r="X1298" t="e">
            <v>#REF!</v>
          </cell>
          <cell r="Y1298">
            <v>737.1</v>
          </cell>
          <cell r="Z1298">
            <v>737.1</v>
          </cell>
          <cell r="AA1298">
            <v>0.1</v>
          </cell>
          <cell r="AB1298">
            <v>0.1</v>
          </cell>
          <cell r="AC1298" t="str">
            <v>NC</v>
          </cell>
          <cell r="AD1298" t="str">
            <v>NC</v>
          </cell>
          <cell r="AE1298" t="str">
            <v>NC</v>
          </cell>
          <cell r="AF1298" t="str">
            <v>PROTECTION</v>
          </cell>
          <cell r="AG1298"/>
          <cell r="AH1298" t="str">
            <v>JUMPER 2006</v>
          </cell>
          <cell r="AI1298">
            <v>313.73</v>
          </cell>
          <cell r="AJ1298">
            <v>0.3</v>
          </cell>
          <cell r="AK1298">
            <v>573.29999999999995</v>
          </cell>
          <cell r="AL1298" t="str">
            <v/>
          </cell>
          <cell r="AM1298" t="str">
            <v/>
          </cell>
          <cell r="AN1298">
            <v>0.1</v>
          </cell>
          <cell r="AO1298">
            <v>737.1</v>
          </cell>
          <cell r="AS1298" t="str">
            <v>TYP123 L4H2 2006 PROT LAT PP 4,8mm</v>
          </cell>
        </row>
        <row r="1299">
          <cell r="N1299" t="str">
            <v>0963 940 187</v>
          </cell>
          <cell r="O1299">
            <v>0</v>
          </cell>
          <cell r="P1299">
            <v>201.8</v>
          </cell>
          <cell r="Q1299">
            <v>1</v>
          </cell>
          <cell r="R1299">
            <v>37.5</v>
          </cell>
          <cell r="S1299">
            <v>201.8</v>
          </cell>
          <cell r="T1299">
            <v>509</v>
          </cell>
          <cell r="U1299">
            <v>80</v>
          </cell>
          <cell r="V1299">
            <v>107</v>
          </cell>
          <cell r="W1299" t="str">
            <v>TYP122L3H3HASTD</v>
          </cell>
          <cell r="X1299" t="e">
            <v>#REF!</v>
          </cell>
          <cell r="Y1299">
            <v>458.1</v>
          </cell>
          <cell r="Z1299">
            <v>458.1</v>
          </cell>
          <cell r="AA1299">
            <v>0.1</v>
          </cell>
          <cell r="AB1299">
            <v>0.1</v>
          </cell>
          <cell r="AC1299" t="str">
            <v>NC</v>
          </cell>
          <cell r="AD1299" t="str">
            <v>NC</v>
          </cell>
          <cell r="AE1299" t="str">
            <v>NC</v>
          </cell>
          <cell r="AF1299" t="str">
            <v>PROTECTION</v>
          </cell>
          <cell r="AG1299"/>
          <cell r="AH1299" t="str">
            <v>JUMPER 2006</v>
          </cell>
          <cell r="AI1299">
            <v>194.03</v>
          </cell>
          <cell r="AJ1299">
            <v>0.3</v>
          </cell>
          <cell r="AK1299">
            <v>356.29999999999995</v>
          </cell>
          <cell r="AL1299" t="str">
            <v/>
          </cell>
          <cell r="AM1299" t="str">
            <v/>
          </cell>
          <cell r="AN1299">
            <v>0.1</v>
          </cell>
          <cell r="AO1299">
            <v>458.1</v>
          </cell>
          <cell r="AS1299" t="str">
            <v>TYP122 L3H3 2006 PROT LAT HDF 4mm</v>
          </cell>
        </row>
        <row r="1300">
          <cell r="N1300" t="str">
            <v>0963 940 188</v>
          </cell>
          <cell r="O1300">
            <v>0</v>
          </cell>
          <cell r="P1300">
            <v>285.11</v>
          </cell>
          <cell r="Q1300">
            <v>1</v>
          </cell>
          <cell r="R1300">
            <v>16.5</v>
          </cell>
          <cell r="S1300">
            <v>285.11</v>
          </cell>
          <cell r="T1300">
            <v>669</v>
          </cell>
          <cell r="U1300">
            <v>80</v>
          </cell>
          <cell r="V1300">
            <v>107</v>
          </cell>
          <cell r="W1300" t="str">
            <v>TYP122L3H3HAPRO</v>
          </cell>
          <cell r="X1300" t="e">
            <v>#REF!</v>
          </cell>
          <cell r="Y1300">
            <v>602.1</v>
          </cell>
          <cell r="Z1300">
            <v>602.1</v>
          </cell>
          <cell r="AA1300">
            <v>0.1</v>
          </cell>
          <cell r="AB1300">
            <v>0.1</v>
          </cell>
          <cell r="AC1300" t="str">
            <v>NC</v>
          </cell>
          <cell r="AD1300" t="str">
            <v>NC</v>
          </cell>
          <cell r="AE1300" t="str">
            <v>NC</v>
          </cell>
          <cell r="AF1300" t="str">
            <v>PROTECTION</v>
          </cell>
          <cell r="AG1300"/>
          <cell r="AH1300" t="str">
            <v>JUMPER 2006</v>
          </cell>
          <cell r="AI1300">
            <v>274.04000000000002</v>
          </cell>
          <cell r="AJ1300">
            <v>0.3</v>
          </cell>
          <cell r="AK1300">
            <v>468.29999999999995</v>
          </cell>
          <cell r="AL1300" t="str">
            <v/>
          </cell>
          <cell r="AM1300" t="str">
            <v/>
          </cell>
          <cell r="AN1300">
            <v>0.1</v>
          </cell>
          <cell r="AO1300">
            <v>602.1</v>
          </cell>
          <cell r="AS1300" t="str">
            <v>TYP122 L3H3 2006 PROT LAT PP 4,8mm</v>
          </cell>
        </row>
        <row r="1301">
          <cell r="N1301" t="str">
            <v>0963 940 430</v>
          </cell>
          <cell r="O1301">
            <v>0</v>
          </cell>
          <cell r="P1301">
            <v>90.42</v>
          </cell>
          <cell r="Q1301">
            <v>1</v>
          </cell>
          <cell r="R1301">
            <v>10.5</v>
          </cell>
          <cell r="S1301">
            <v>90.42</v>
          </cell>
          <cell r="T1301">
            <v>229</v>
          </cell>
          <cell r="U1301">
            <v>50</v>
          </cell>
          <cell r="V1301">
            <v>67</v>
          </cell>
          <cell r="W1301" t="str">
            <v>TYP146L1H1HASTD</v>
          </cell>
          <cell r="X1301" t="e">
            <v>#REF!</v>
          </cell>
          <cell r="Y1301">
            <v>206.1</v>
          </cell>
          <cell r="Z1301">
            <v>206.1</v>
          </cell>
          <cell r="AA1301">
            <v>0.1</v>
          </cell>
          <cell r="AB1301">
            <v>0.1</v>
          </cell>
          <cell r="AC1301" t="str">
            <v>NC</v>
          </cell>
          <cell r="AD1301" t="str">
            <v>NC</v>
          </cell>
          <cell r="AE1301" t="str">
            <v>NC</v>
          </cell>
          <cell r="AF1301" t="str">
            <v>PROTECTION</v>
          </cell>
          <cell r="AG1301"/>
          <cell r="AH1301" t="str">
            <v>Dokker Van</v>
          </cell>
          <cell r="AI1301">
            <v>86.93</v>
          </cell>
          <cell r="AJ1301">
            <v>0.3</v>
          </cell>
          <cell r="AK1301">
            <v>160.29999999999998</v>
          </cell>
          <cell r="AL1301" t="str">
            <v/>
          </cell>
          <cell r="AM1301" t="str">
            <v/>
          </cell>
          <cell r="AN1301">
            <v>0.1</v>
          </cell>
          <cell r="AO1301">
            <v>206.1</v>
          </cell>
          <cell r="AS1301" t="str">
            <v>TYP146 L1H1 2009 PROT LAT HDF 4mm</v>
          </cell>
        </row>
        <row r="1302">
          <cell r="N1302" t="str">
            <v>0963 940 431</v>
          </cell>
          <cell r="O1302">
            <v>0</v>
          </cell>
          <cell r="P1302">
            <v>113.84</v>
          </cell>
          <cell r="Q1302">
            <v>1</v>
          </cell>
          <cell r="R1302">
            <v>5.5</v>
          </cell>
          <cell r="S1302">
            <v>113.84</v>
          </cell>
          <cell r="T1302">
            <v>279</v>
          </cell>
          <cell r="U1302">
            <v>50</v>
          </cell>
          <cell r="V1302">
            <v>67</v>
          </cell>
          <cell r="W1302" t="str">
            <v>TYP146L1H1HAPRO</v>
          </cell>
          <cell r="X1302" t="e">
            <v>#REF!</v>
          </cell>
          <cell r="Y1302">
            <v>251.1</v>
          </cell>
          <cell r="Z1302">
            <v>251.1</v>
          </cell>
          <cell r="AA1302">
            <v>0.1</v>
          </cell>
          <cell r="AB1302">
            <v>0.1</v>
          </cell>
          <cell r="AC1302" t="str">
            <v>NC</v>
          </cell>
          <cell r="AD1302" t="str">
            <v>NC</v>
          </cell>
          <cell r="AE1302" t="str">
            <v>NC</v>
          </cell>
          <cell r="AF1302" t="str">
            <v>PROTECTION</v>
          </cell>
          <cell r="AG1302"/>
          <cell r="AH1302" t="str">
            <v>Dokker Van</v>
          </cell>
          <cell r="AI1302">
            <v>109.42</v>
          </cell>
          <cell r="AJ1302">
            <v>0.3</v>
          </cell>
          <cell r="AK1302">
            <v>195.29999999999998</v>
          </cell>
          <cell r="AL1302" t="str">
            <v/>
          </cell>
          <cell r="AM1302" t="str">
            <v/>
          </cell>
          <cell r="AN1302">
            <v>0.1</v>
          </cell>
          <cell r="AO1302">
            <v>251.1</v>
          </cell>
          <cell r="AS1302" t="str">
            <v>TYP146 L1H1 2009 PROT LAT PP 4,8mm</v>
          </cell>
        </row>
        <row r="1303">
          <cell r="N1303" t="str">
            <v>0963 940 231</v>
          </cell>
          <cell r="O1303">
            <v>0</v>
          </cell>
          <cell r="P1303">
            <v>50</v>
          </cell>
          <cell r="Q1303">
            <v>1</v>
          </cell>
          <cell r="R1303">
            <v>5.5</v>
          </cell>
          <cell r="S1303">
            <v>50</v>
          </cell>
          <cell r="T1303">
            <v>159</v>
          </cell>
          <cell r="U1303">
            <v>50</v>
          </cell>
          <cell r="V1303">
            <v>67</v>
          </cell>
          <cell r="W1303" t="str">
            <v>TYP128L1H1HASTD</v>
          </cell>
          <cell r="X1303" t="e">
            <v>#REF!</v>
          </cell>
          <cell r="Y1303">
            <v>143.1</v>
          </cell>
          <cell r="Z1303">
            <v>143.1</v>
          </cell>
          <cell r="AA1303">
            <v>0.1</v>
          </cell>
          <cell r="AB1303">
            <v>0.1</v>
          </cell>
          <cell r="AC1303" t="str">
            <v>NC</v>
          </cell>
          <cell r="AD1303" t="str">
            <v>NC</v>
          </cell>
          <cell r="AE1303" t="str">
            <v>NC</v>
          </cell>
          <cell r="AF1303" t="str">
            <v>PROTECTION</v>
          </cell>
          <cell r="AG1303"/>
          <cell r="AH1303" t="str">
            <v>Fiorino</v>
          </cell>
          <cell r="AI1303">
            <v>48.07</v>
          </cell>
          <cell r="AJ1303">
            <v>0.3</v>
          </cell>
          <cell r="AK1303">
            <v>111.3</v>
          </cell>
          <cell r="AL1303" t="str">
            <v/>
          </cell>
          <cell r="AM1303" t="str">
            <v/>
          </cell>
          <cell r="AN1303">
            <v>0.1</v>
          </cell>
          <cell r="AO1303">
            <v>143.1</v>
          </cell>
          <cell r="AS1303" t="str">
            <v>TYP128 L1H1 2008 PROT LAT HDF 4mm</v>
          </cell>
        </row>
        <row r="1304">
          <cell r="N1304" t="str">
            <v>0963 940 232</v>
          </cell>
          <cell r="O1304">
            <v>0</v>
          </cell>
          <cell r="P1304">
            <v>107.2</v>
          </cell>
          <cell r="Q1304">
            <v>1</v>
          </cell>
          <cell r="R1304">
            <v>6.5</v>
          </cell>
          <cell r="S1304">
            <v>107.2</v>
          </cell>
          <cell r="T1304">
            <v>259</v>
          </cell>
          <cell r="U1304">
            <v>50</v>
          </cell>
          <cell r="V1304">
            <v>67</v>
          </cell>
          <cell r="W1304" t="str">
            <v>TYP128L1H1HAPRO</v>
          </cell>
          <cell r="X1304" t="e">
            <v>#REF!</v>
          </cell>
          <cell r="Y1304">
            <v>233.1</v>
          </cell>
          <cell r="Z1304">
            <v>233.1</v>
          </cell>
          <cell r="AA1304">
            <v>0.1</v>
          </cell>
          <cell r="AB1304">
            <v>0.1</v>
          </cell>
          <cell r="AC1304" t="str">
            <v>NC</v>
          </cell>
          <cell r="AD1304" t="str">
            <v>NC</v>
          </cell>
          <cell r="AE1304" t="str">
            <v>NC</v>
          </cell>
          <cell r="AF1304" t="str">
            <v>PROTECTION</v>
          </cell>
          <cell r="AG1304"/>
          <cell r="AH1304" t="str">
            <v>Fiorino</v>
          </cell>
          <cell r="AI1304">
            <v>103.04</v>
          </cell>
          <cell r="AJ1304">
            <v>0.3</v>
          </cell>
          <cell r="AK1304">
            <v>181.29999999999998</v>
          </cell>
          <cell r="AL1304" t="str">
            <v/>
          </cell>
          <cell r="AM1304" t="str">
            <v/>
          </cell>
          <cell r="AN1304">
            <v>0.1</v>
          </cell>
          <cell r="AO1304">
            <v>233.1</v>
          </cell>
          <cell r="AS1304" t="str">
            <v>TYP128 L1H1 2008 PROT LAT PP 4,8mm</v>
          </cell>
        </row>
        <row r="1305">
          <cell r="N1305" t="str">
            <v>0963 940 255</v>
          </cell>
          <cell r="O1305">
            <v>0</v>
          </cell>
          <cell r="P1305">
            <v>90.44</v>
          </cell>
          <cell r="Q1305">
            <v>1</v>
          </cell>
          <cell r="R1305">
            <v>7.5</v>
          </cell>
          <cell r="S1305">
            <v>90.44</v>
          </cell>
          <cell r="T1305">
            <v>219</v>
          </cell>
          <cell r="U1305">
            <v>50</v>
          </cell>
          <cell r="V1305">
            <v>67</v>
          </cell>
          <cell r="W1305" t="str">
            <v>TYP134L1H1HASTD</v>
          </cell>
          <cell r="X1305" t="e">
            <v>#REF!</v>
          </cell>
          <cell r="Y1305">
            <v>197.1</v>
          </cell>
          <cell r="Z1305">
            <v>197.1</v>
          </cell>
          <cell r="AA1305">
            <v>0.1</v>
          </cell>
          <cell r="AB1305">
            <v>0.1</v>
          </cell>
          <cell r="AC1305" t="str">
            <v>NC</v>
          </cell>
          <cell r="AD1305" t="str">
            <v>NC</v>
          </cell>
          <cell r="AE1305" t="str">
            <v>NC</v>
          </cell>
          <cell r="AF1305" t="str">
            <v>PROTECTION</v>
          </cell>
          <cell r="AG1305"/>
          <cell r="AH1305" t="str">
            <v>Doblo Cargo</v>
          </cell>
          <cell r="AI1305">
            <v>86.93</v>
          </cell>
          <cell r="AJ1305">
            <v>0.3</v>
          </cell>
          <cell r="AK1305">
            <v>153.29999999999998</v>
          </cell>
          <cell r="AL1305" t="str">
            <v/>
          </cell>
          <cell r="AM1305" t="str">
            <v/>
          </cell>
          <cell r="AN1305">
            <v>0.1</v>
          </cell>
          <cell r="AO1305">
            <v>197.1</v>
          </cell>
          <cell r="AS1305" t="str">
            <v>TYP134 L1H1 2010 PROT LAT HDF 4mm</v>
          </cell>
        </row>
        <row r="1306">
          <cell r="N1306" t="str">
            <v>0963 940 256</v>
          </cell>
          <cell r="O1306">
            <v>0</v>
          </cell>
          <cell r="P1306">
            <v>113.81</v>
          </cell>
          <cell r="Q1306">
            <v>1</v>
          </cell>
          <cell r="R1306">
            <v>0.5</v>
          </cell>
          <cell r="S1306">
            <v>113.81</v>
          </cell>
          <cell r="T1306">
            <v>279</v>
          </cell>
          <cell r="U1306">
            <v>50</v>
          </cell>
          <cell r="V1306">
            <v>67</v>
          </cell>
          <cell r="W1306" t="str">
            <v>TYP134L1H1HAPRO</v>
          </cell>
          <cell r="X1306" t="e">
            <v>#REF!</v>
          </cell>
          <cell r="Y1306">
            <v>251.1</v>
          </cell>
          <cell r="Z1306">
            <v>251.1</v>
          </cell>
          <cell r="AA1306">
            <v>0.1</v>
          </cell>
          <cell r="AB1306">
            <v>0.1</v>
          </cell>
          <cell r="AC1306" t="str">
            <v>NC</v>
          </cell>
          <cell r="AD1306" t="str">
            <v>NC</v>
          </cell>
          <cell r="AE1306" t="str">
            <v>NC</v>
          </cell>
          <cell r="AF1306" t="str">
            <v>PROTECTION</v>
          </cell>
          <cell r="AG1306"/>
          <cell r="AH1306" t="str">
            <v>Doblo Cargo</v>
          </cell>
          <cell r="AI1306">
            <v>109.42</v>
          </cell>
          <cell r="AJ1306">
            <v>0.3</v>
          </cell>
          <cell r="AK1306">
            <v>195.29999999999998</v>
          </cell>
          <cell r="AL1306" t="str">
            <v/>
          </cell>
          <cell r="AM1306" t="str">
            <v/>
          </cell>
          <cell r="AN1306">
            <v>0.1</v>
          </cell>
          <cell r="AO1306">
            <v>251.1</v>
          </cell>
          <cell r="AS1306" t="str">
            <v>TYP134 L1H1 2010 PROT LAT PP 4,8mm</v>
          </cell>
        </row>
        <row r="1307">
          <cell r="N1307" t="str">
            <v>0963 940 268</v>
          </cell>
          <cell r="O1307">
            <v>0</v>
          </cell>
          <cell r="P1307">
            <v>108.96</v>
          </cell>
          <cell r="Q1307">
            <v>1</v>
          </cell>
          <cell r="R1307">
            <v>16.5</v>
          </cell>
          <cell r="S1307">
            <v>108.96</v>
          </cell>
          <cell r="T1307">
            <v>219</v>
          </cell>
          <cell r="U1307">
            <v>60</v>
          </cell>
          <cell r="V1307">
            <v>80</v>
          </cell>
          <cell r="W1307" t="str">
            <v>TYP134L1H2HASTD</v>
          </cell>
          <cell r="X1307" t="e">
            <v>#REF!</v>
          </cell>
          <cell r="Y1307">
            <v>197.1</v>
          </cell>
          <cell r="Z1307">
            <v>197.1</v>
          </cell>
          <cell r="AA1307">
            <v>0.1</v>
          </cell>
          <cell r="AB1307">
            <v>0.1</v>
          </cell>
          <cell r="AC1307" t="str">
            <v>NC</v>
          </cell>
          <cell r="AD1307" t="str">
            <v>NC</v>
          </cell>
          <cell r="AE1307" t="str">
            <v>NC</v>
          </cell>
          <cell r="AF1307" t="str">
            <v>PROTECTION</v>
          </cell>
          <cell r="AG1307"/>
          <cell r="AH1307" t="str">
            <v>Doblo Cargo</v>
          </cell>
          <cell r="AI1307">
            <v>86.93</v>
          </cell>
          <cell r="AJ1307">
            <v>0.3</v>
          </cell>
          <cell r="AK1307">
            <v>153.29999999999998</v>
          </cell>
          <cell r="AL1307" t="str">
            <v/>
          </cell>
          <cell r="AM1307" t="str">
            <v/>
          </cell>
          <cell r="AN1307">
            <v>0.1</v>
          </cell>
          <cell r="AO1307">
            <v>197.1</v>
          </cell>
          <cell r="AS1307" t="str">
            <v>TYP134 L1H2 2010 PROT LAT HDF 4mm</v>
          </cell>
        </row>
        <row r="1308">
          <cell r="N1308" t="str">
            <v>0963 940 269</v>
          </cell>
          <cell r="O1308">
            <v>0</v>
          </cell>
          <cell r="P1308">
            <v>138.84</v>
          </cell>
          <cell r="Q1308">
            <v>1</v>
          </cell>
          <cell r="R1308">
            <v>16.5</v>
          </cell>
          <cell r="S1308">
            <v>138.84</v>
          </cell>
          <cell r="T1308">
            <v>279</v>
          </cell>
          <cell r="U1308">
            <v>60</v>
          </cell>
          <cell r="V1308">
            <v>80</v>
          </cell>
          <cell r="W1308" t="str">
            <v>TYP134L1H2HAPRO</v>
          </cell>
          <cell r="X1308" t="e">
            <v>#REF!</v>
          </cell>
          <cell r="Y1308">
            <v>251.1</v>
          </cell>
          <cell r="Z1308">
            <v>251.1</v>
          </cell>
          <cell r="AA1308">
            <v>0.1</v>
          </cell>
          <cell r="AB1308">
            <v>0.1</v>
          </cell>
          <cell r="AC1308" t="str">
            <v>NC</v>
          </cell>
          <cell r="AD1308" t="str">
            <v>NC</v>
          </cell>
          <cell r="AE1308" t="str">
            <v>NC</v>
          </cell>
          <cell r="AF1308" t="str">
            <v>PROTECTION</v>
          </cell>
          <cell r="AG1308"/>
          <cell r="AH1308" t="str">
            <v>Doblo Cargo</v>
          </cell>
          <cell r="AI1308">
            <v>109.42</v>
          </cell>
          <cell r="AJ1308">
            <v>0.3</v>
          </cell>
          <cell r="AK1308">
            <v>195.29999999999998</v>
          </cell>
          <cell r="AL1308" t="str">
            <v/>
          </cell>
          <cell r="AM1308" t="str">
            <v/>
          </cell>
          <cell r="AN1308">
            <v>0.1</v>
          </cell>
          <cell r="AO1308">
            <v>251.1</v>
          </cell>
          <cell r="AS1308" t="str">
            <v>TYP134 L1H2 2010 PROT LAT PP 4,8mm</v>
          </cell>
        </row>
        <row r="1309">
          <cell r="N1309" t="str">
            <v>0963 940 287</v>
          </cell>
          <cell r="O1309">
            <v>0</v>
          </cell>
          <cell r="P1309">
            <v>101.8</v>
          </cell>
          <cell r="Q1309">
            <v>1</v>
          </cell>
          <cell r="R1309">
            <v>8.5</v>
          </cell>
          <cell r="S1309">
            <v>101.8</v>
          </cell>
          <cell r="T1309">
            <v>249</v>
          </cell>
          <cell r="U1309">
            <v>60</v>
          </cell>
          <cell r="V1309">
            <v>80</v>
          </cell>
          <cell r="W1309" t="str">
            <v>TYP135L2H1HASTD</v>
          </cell>
          <cell r="X1309" t="e">
            <v>#REF!</v>
          </cell>
          <cell r="Y1309">
            <v>224.1</v>
          </cell>
          <cell r="Z1309">
            <v>224.1</v>
          </cell>
          <cell r="AA1309">
            <v>0.1</v>
          </cell>
          <cell r="AB1309">
            <v>0.1</v>
          </cell>
          <cell r="AC1309" t="str">
            <v>NC</v>
          </cell>
          <cell r="AD1309" t="str">
            <v>NC</v>
          </cell>
          <cell r="AE1309" t="str">
            <v>NC</v>
          </cell>
          <cell r="AF1309" t="str">
            <v>PROTECTION</v>
          </cell>
          <cell r="AG1309"/>
          <cell r="AH1309" t="str">
            <v>Doblo Cargo Maxi</v>
          </cell>
          <cell r="AI1309">
            <v>97.87</v>
          </cell>
          <cell r="AJ1309">
            <v>0.3</v>
          </cell>
          <cell r="AK1309">
            <v>174.29999999999998</v>
          </cell>
          <cell r="AL1309" t="str">
            <v/>
          </cell>
          <cell r="AM1309" t="str">
            <v/>
          </cell>
          <cell r="AN1309">
            <v>0.1</v>
          </cell>
          <cell r="AO1309">
            <v>224.1</v>
          </cell>
          <cell r="AS1309" t="str">
            <v>TYP135 L2H1 2010 PROT LAT HDF 4mm</v>
          </cell>
        </row>
        <row r="1310">
          <cell r="N1310" t="str">
            <v>0963 940 288</v>
          </cell>
          <cell r="O1310">
            <v>0</v>
          </cell>
          <cell r="P1310">
            <v>138.84</v>
          </cell>
          <cell r="Q1310">
            <v>1</v>
          </cell>
          <cell r="R1310">
            <v>6.5</v>
          </cell>
          <cell r="S1310">
            <v>138.84</v>
          </cell>
          <cell r="T1310">
            <v>329</v>
          </cell>
          <cell r="U1310">
            <v>60</v>
          </cell>
          <cell r="V1310">
            <v>80</v>
          </cell>
          <cell r="W1310" t="str">
            <v>TYP135L2H1HAPRO</v>
          </cell>
          <cell r="X1310" t="e">
            <v>#REF!</v>
          </cell>
          <cell r="Y1310">
            <v>296.10000000000002</v>
          </cell>
          <cell r="Z1310">
            <v>296.10000000000002</v>
          </cell>
          <cell r="AA1310">
            <v>0.1</v>
          </cell>
          <cell r="AB1310">
            <v>0.1</v>
          </cell>
          <cell r="AC1310" t="str">
            <v>NC</v>
          </cell>
          <cell r="AD1310" t="str">
            <v>NC</v>
          </cell>
          <cell r="AE1310" t="str">
            <v>NC</v>
          </cell>
          <cell r="AF1310" t="str">
            <v>PROTECTION</v>
          </cell>
          <cell r="AG1310"/>
          <cell r="AH1310" t="str">
            <v>Doblo Cargo Maxi</v>
          </cell>
          <cell r="AI1310">
            <v>124.19</v>
          </cell>
          <cell r="AJ1310">
            <v>0.3</v>
          </cell>
          <cell r="AK1310">
            <v>230.29999999999998</v>
          </cell>
          <cell r="AL1310" t="str">
            <v/>
          </cell>
          <cell r="AM1310" t="str">
            <v/>
          </cell>
          <cell r="AN1310">
            <v>0.1</v>
          </cell>
          <cell r="AO1310">
            <v>296.10000000000002</v>
          </cell>
          <cell r="AS1310" t="str">
            <v>TYP135 L2H1 2010 PROT LAT PP 4,8mm</v>
          </cell>
        </row>
        <row r="1311">
          <cell r="N1311" t="str">
            <v>0963 940 606</v>
          </cell>
          <cell r="O1311">
            <v>0</v>
          </cell>
          <cell r="P1311">
            <v>119.2</v>
          </cell>
          <cell r="Q1311">
            <v>1</v>
          </cell>
          <cell r="R1311">
            <v>15.5</v>
          </cell>
          <cell r="S1311">
            <v>119.2</v>
          </cell>
          <cell r="T1311">
            <v>289</v>
          </cell>
          <cell r="U1311">
            <v>50</v>
          </cell>
          <cell r="V1311">
            <v>67</v>
          </cell>
          <cell r="W1311" t="str">
            <v>TYP164L1H1HASTD</v>
          </cell>
          <cell r="X1311" t="e">
            <v>#REF!</v>
          </cell>
          <cell r="Y1311">
            <v>260.10000000000002</v>
          </cell>
          <cell r="Z1311">
            <v>260.10000000000002</v>
          </cell>
          <cell r="AA1311">
            <v>0.1</v>
          </cell>
          <cell r="AB1311">
            <v>0.1</v>
          </cell>
          <cell r="AC1311" t="str">
            <v>NC</v>
          </cell>
          <cell r="AD1311" t="str">
            <v>NC</v>
          </cell>
          <cell r="AE1311" t="str">
            <v>NC</v>
          </cell>
          <cell r="AF1311" t="str">
            <v>PROTECTION</v>
          </cell>
          <cell r="AG1311"/>
          <cell r="AH1311" t="str">
            <v>Talento Court</v>
          </cell>
          <cell r="AI1311">
            <v>114.61</v>
          </cell>
          <cell r="AJ1311">
            <v>0.3</v>
          </cell>
          <cell r="AK1311">
            <v>202.29999999999998</v>
          </cell>
          <cell r="AL1311" t="str">
            <v/>
          </cell>
          <cell r="AM1311" t="str">
            <v/>
          </cell>
          <cell r="AN1311">
            <v>0.1</v>
          </cell>
          <cell r="AO1311">
            <v>260.10000000000002</v>
          </cell>
          <cell r="AS1311" t="str">
            <v>TYP164 L1H1 2014 PROT LAT HDF 4mm</v>
          </cell>
        </row>
        <row r="1312">
          <cell r="N1312" t="str">
            <v>0963 940 607</v>
          </cell>
          <cell r="O1312">
            <v>0</v>
          </cell>
          <cell r="P1312">
            <v>151.29</v>
          </cell>
          <cell r="Q1312">
            <v>1</v>
          </cell>
          <cell r="R1312">
            <v>8.5</v>
          </cell>
          <cell r="S1312">
            <v>151.29</v>
          </cell>
          <cell r="T1312">
            <v>359</v>
          </cell>
          <cell r="U1312">
            <v>50</v>
          </cell>
          <cell r="V1312">
            <v>67</v>
          </cell>
          <cell r="W1312" t="str">
            <v>TYP164L1H1HAPRO</v>
          </cell>
          <cell r="X1312" t="e">
            <v>#REF!</v>
          </cell>
          <cell r="Y1312">
            <v>323.10000000000002</v>
          </cell>
          <cell r="Z1312">
            <v>323.10000000000002</v>
          </cell>
          <cell r="AA1312">
            <v>0.1</v>
          </cell>
          <cell r="AB1312">
            <v>0.1</v>
          </cell>
          <cell r="AC1312" t="str">
            <v>NC</v>
          </cell>
          <cell r="AD1312" t="str">
            <v>NC</v>
          </cell>
          <cell r="AE1312" t="str">
            <v>NC</v>
          </cell>
          <cell r="AF1312" t="str">
            <v>PROTECTION</v>
          </cell>
          <cell r="AG1312"/>
          <cell r="AH1312" t="str">
            <v>Talento Court</v>
          </cell>
          <cell r="AI1312">
            <v>145.46</v>
          </cell>
          <cell r="AJ1312">
            <v>0.3</v>
          </cell>
          <cell r="AK1312">
            <v>251.29999999999998</v>
          </cell>
          <cell r="AL1312" t="str">
            <v/>
          </cell>
          <cell r="AM1312" t="str">
            <v/>
          </cell>
          <cell r="AN1312">
            <v>0.1</v>
          </cell>
          <cell r="AO1312">
            <v>323.10000000000002</v>
          </cell>
          <cell r="AS1312" t="str">
            <v>TYP164 L1H1 2014 PROT LAT PP 4,8mm</v>
          </cell>
        </row>
        <row r="1313">
          <cell r="N1313" t="str">
            <v>0963 940 614</v>
          </cell>
          <cell r="O1313">
            <v>0</v>
          </cell>
          <cell r="P1313">
            <v>119.2</v>
          </cell>
          <cell r="Q1313">
            <v>1</v>
          </cell>
          <cell r="R1313">
            <v>15.5</v>
          </cell>
          <cell r="S1313">
            <v>119.2</v>
          </cell>
          <cell r="T1313">
            <v>289</v>
          </cell>
          <cell r="U1313">
            <v>60</v>
          </cell>
          <cell r="V1313">
            <v>80</v>
          </cell>
          <cell r="W1313" t="str">
            <v>TYP164L1H2HASTD</v>
          </cell>
          <cell r="X1313" t="e">
            <v>#REF!</v>
          </cell>
          <cell r="Y1313">
            <v>260.10000000000002</v>
          </cell>
          <cell r="Z1313">
            <v>260.10000000000002</v>
          </cell>
          <cell r="AA1313">
            <v>0.1</v>
          </cell>
          <cell r="AB1313">
            <v>0.1</v>
          </cell>
          <cell r="AC1313" t="str">
            <v>NC</v>
          </cell>
          <cell r="AD1313" t="str">
            <v>NC</v>
          </cell>
          <cell r="AE1313" t="str">
            <v>NC</v>
          </cell>
          <cell r="AF1313" t="str">
            <v>PROTECTION</v>
          </cell>
          <cell r="AG1313"/>
          <cell r="AH1313" t="str">
            <v>Talento Court</v>
          </cell>
          <cell r="AI1313">
            <v>114.61</v>
          </cell>
          <cell r="AJ1313">
            <v>0.3</v>
          </cell>
          <cell r="AK1313">
            <v>202.29999999999998</v>
          </cell>
          <cell r="AL1313" t="str">
            <v/>
          </cell>
          <cell r="AM1313" t="str">
            <v/>
          </cell>
          <cell r="AN1313">
            <v>0.1</v>
          </cell>
          <cell r="AO1313">
            <v>260.10000000000002</v>
          </cell>
          <cell r="AS1313" t="str">
            <v>TYP164 L1H2 2014 PROT LAT HDF 4mm</v>
          </cell>
        </row>
        <row r="1314">
          <cell r="N1314" t="str">
            <v>0963 940 615</v>
          </cell>
          <cell r="O1314">
            <v>0</v>
          </cell>
          <cell r="P1314">
            <v>151.29</v>
          </cell>
          <cell r="Q1314">
            <v>1</v>
          </cell>
          <cell r="R1314">
            <v>8.5</v>
          </cell>
          <cell r="S1314">
            <v>151.29</v>
          </cell>
          <cell r="T1314">
            <v>359</v>
          </cell>
          <cell r="U1314">
            <v>60</v>
          </cell>
          <cell r="V1314">
            <v>80</v>
          </cell>
          <cell r="W1314" t="str">
            <v>TYP164L1H2HAPRO</v>
          </cell>
          <cell r="X1314" t="e">
            <v>#REF!</v>
          </cell>
          <cell r="Y1314">
            <v>323.10000000000002</v>
          </cell>
          <cell r="Z1314">
            <v>323.10000000000002</v>
          </cell>
          <cell r="AA1314">
            <v>0.1</v>
          </cell>
          <cell r="AB1314">
            <v>0.1</v>
          </cell>
          <cell r="AC1314" t="str">
            <v>NC</v>
          </cell>
          <cell r="AD1314" t="str">
            <v>NC</v>
          </cell>
          <cell r="AE1314" t="str">
            <v>NC</v>
          </cell>
          <cell r="AF1314" t="str">
            <v>PROTECTION</v>
          </cell>
          <cell r="AG1314"/>
          <cell r="AH1314" t="str">
            <v>Talento Court</v>
          </cell>
          <cell r="AI1314">
            <v>145.46</v>
          </cell>
          <cell r="AJ1314">
            <v>0.3</v>
          </cell>
          <cell r="AK1314">
            <v>251.29999999999998</v>
          </cell>
          <cell r="AL1314" t="str">
            <v/>
          </cell>
          <cell r="AM1314" t="str">
            <v/>
          </cell>
          <cell r="AN1314">
            <v>0.1</v>
          </cell>
          <cell r="AO1314">
            <v>323.10000000000002</v>
          </cell>
          <cell r="AS1314" t="str">
            <v>TYP164 L1H2 2014 PROT LAT PP 4,8mm</v>
          </cell>
        </row>
        <row r="1315">
          <cell r="N1315" t="str">
            <v>0963 940 622</v>
          </cell>
          <cell r="O1315">
            <v>0</v>
          </cell>
          <cell r="P1315">
            <v>128.08000000000001</v>
          </cell>
          <cell r="Q1315">
            <v>1</v>
          </cell>
          <cell r="R1315">
            <v>18.5</v>
          </cell>
          <cell r="S1315">
            <v>128.08000000000001</v>
          </cell>
          <cell r="T1315">
            <v>309</v>
          </cell>
          <cell r="U1315">
            <v>60</v>
          </cell>
          <cell r="V1315">
            <v>80</v>
          </cell>
          <cell r="W1315" t="str">
            <v>TYP165L2H1HASTD</v>
          </cell>
          <cell r="X1315" t="e">
            <v>#REF!</v>
          </cell>
          <cell r="Y1315">
            <v>278.10000000000002</v>
          </cell>
          <cell r="Z1315">
            <v>278.10000000000002</v>
          </cell>
          <cell r="AA1315">
            <v>0.1</v>
          </cell>
          <cell r="AB1315">
            <v>0.1</v>
          </cell>
          <cell r="AC1315" t="str">
            <v>NC</v>
          </cell>
          <cell r="AD1315" t="str">
            <v>NC</v>
          </cell>
          <cell r="AE1315" t="str">
            <v>NC</v>
          </cell>
          <cell r="AF1315" t="str">
            <v>PROTECTION</v>
          </cell>
          <cell r="AG1315"/>
          <cell r="AH1315" t="str">
            <v>Talento Long</v>
          </cell>
          <cell r="AI1315">
            <v>123.14</v>
          </cell>
          <cell r="AJ1315">
            <v>0.3</v>
          </cell>
          <cell r="AK1315">
            <v>216.29999999999998</v>
          </cell>
          <cell r="AL1315" t="str">
            <v/>
          </cell>
          <cell r="AM1315" t="str">
            <v/>
          </cell>
          <cell r="AN1315">
            <v>0.1</v>
          </cell>
          <cell r="AO1315">
            <v>278.10000000000002</v>
          </cell>
          <cell r="AS1315" t="str">
            <v>TYP165 L2H1 2014 PROT LAT HDF 4mm</v>
          </cell>
        </row>
        <row r="1316">
          <cell r="N1316" t="str">
            <v>0963 940 623</v>
          </cell>
          <cell r="O1316">
            <v>0</v>
          </cell>
          <cell r="P1316">
            <v>163.27000000000001</v>
          </cell>
          <cell r="Q1316">
            <v>1</v>
          </cell>
          <cell r="R1316">
            <v>10.5</v>
          </cell>
          <cell r="S1316">
            <v>163.27000000000001</v>
          </cell>
          <cell r="T1316">
            <v>389</v>
          </cell>
          <cell r="U1316">
            <v>60</v>
          </cell>
          <cell r="V1316">
            <v>80</v>
          </cell>
          <cell r="W1316" t="str">
            <v>TYP165L2H1HAPRO</v>
          </cell>
          <cell r="X1316" t="e">
            <v>#REF!</v>
          </cell>
          <cell r="Y1316">
            <v>350.1</v>
          </cell>
          <cell r="Z1316">
            <v>350.1</v>
          </cell>
          <cell r="AA1316">
            <v>0.1</v>
          </cell>
          <cell r="AB1316">
            <v>0.1</v>
          </cell>
          <cell r="AC1316" t="str">
            <v>NC</v>
          </cell>
          <cell r="AD1316" t="str">
            <v>NC</v>
          </cell>
          <cell r="AE1316" t="str">
            <v>NC</v>
          </cell>
          <cell r="AF1316" t="str">
            <v>PROTECTION</v>
          </cell>
          <cell r="AG1316"/>
          <cell r="AH1316" t="str">
            <v>Talento Long</v>
          </cell>
          <cell r="AI1316">
            <v>156.97999999999999</v>
          </cell>
          <cell r="AJ1316">
            <v>0.3</v>
          </cell>
          <cell r="AK1316">
            <v>272.29999999999995</v>
          </cell>
          <cell r="AL1316" t="str">
            <v/>
          </cell>
          <cell r="AM1316" t="str">
            <v/>
          </cell>
          <cell r="AN1316">
            <v>0.1</v>
          </cell>
          <cell r="AO1316">
            <v>350.1</v>
          </cell>
          <cell r="AS1316" t="str">
            <v>TYP165 L2H1 2014 PROT LAT PP 4,8mm</v>
          </cell>
        </row>
        <row r="1317">
          <cell r="N1317" t="str">
            <v>0963 940 630</v>
          </cell>
          <cell r="O1317">
            <v>0</v>
          </cell>
          <cell r="P1317">
            <v>128.08000000000001</v>
          </cell>
          <cell r="Q1317">
            <v>1</v>
          </cell>
          <cell r="R1317">
            <v>18.5</v>
          </cell>
          <cell r="S1317">
            <v>128.08000000000001</v>
          </cell>
          <cell r="T1317">
            <v>309</v>
          </cell>
          <cell r="U1317">
            <v>75</v>
          </cell>
          <cell r="V1317">
            <v>100</v>
          </cell>
          <cell r="W1317" t="str">
            <v>TYP165L2H2HASTD</v>
          </cell>
          <cell r="X1317" t="e">
            <v>#REF!</v>
          </cell>
          <cell r="Y1317">
            <v>278.10000000000002</v>
          </cell>
          <cell r="Z1317">
            <v>278.10000000000002</v>
          </cell>
          <cell r="AA1317">
            <v>0.1</v>
          </cell>
          <cell r="AB1317">
            <v>0.1</v>
          </cell>
          <cell r="AC1317" t="str">
            <v>NC</v>
          </cell>
          <cell r="AD1317" t="str">
            <v>NC</v>
          </cell>
          <cell r="AE1317" t="str">
            <v>NC</v>
          </cell>
          <cell r="AF1317" t="str">
            <v>PROTECTION</v>
          </cell>
          <cell r="AG1317"/>
          <cell r="AH1317" t="str">
            <v>Talento Long</v>
          </cell>
          <cell r="AI1317">
            <v>123.14</v>
          </cell>
          <cell r="AJ1317">
            <v>0.3</v>
          </cell>
          <cell r="AK1317">
            <v>216.29999999999998</v>
          </cell>
          <cell r="AL1317" t="str">
            <v/>
          </cell>
          <cell r="AM1317" t="str">
            <v/>
          </cell>
          <cell r="AN1317">
            <v>0.1</v>
          </cell>
          <cell r="AO1317">
            <v>278.10000000000002</v>
          </cell>
          <cell r="AS1317" t="str">
            <v>TYP165 L2H2 2014 PROT LAT HDF 4mm</v>
          </cell>
        </row>
        <row r="1318">
          <cell r="N1318" t="str">
            <v>0963 940 145</v>
          </cell>
          <cell r="O1318">
            <v>0</v>
          </cell>
          <cell r="P1318">
            <v>149.80000000000001</v>
          </cell>
          <cell r="Q1318">
            <v>1</v>
          </cell>
          <cell r="R1318">
            <v>21.5</v>
          </cell>
          <cell r="S1318">
            <v>149.80000000000001</v>
          </cell>
          <cell r="T1318">
            <v>359</v>
          </cell>
          <cell r="U1318">
            <v>50</v>
          </cell>
          <cell r="V1318">
            <v>67</v>
          </cell>
          <cell r="W1318" t="str">
            <v>TYP120L1H1HASTD</v>
          </cell>
          <cell r="X1318" t="e">
            <v>#REF!</v>
          </cell>
          <cell r="Y1318">
            <v>323.10000000000002</v>
          </cell>
          <cell r="Z1318">
            <v>323.10000000000002</v>
          </cell>
          <cell r="AA1318">
            <v>0.1</v>
          </cell>
          <cell r="AB1318">
            <v>0.1</v>
          </cell>
          <cell r="AC1318" t="str">
            <v>NC</v>
          </cell>
          <cell r="AD1318" t="str">
            <v>NC</v>
          </cell>
          <cell r="AE1318" t="str">
            <v>NC</v>
          </cell>
          <cell r="AF1318" t="str">
            <v>PROTECTION</v>
          </cell>
          <cell r="AG1318"/>
          <cell r="AH1318" t="str">
            <v>Ducato CH1</v>
          </cell>
          <cell r="AI1318">
            <v>144.03</v>
          </cell>
          <cell r="AJ1318">
            <v>0.3</v>
          </cell>
          <cell r="AK1318">
            <v>251.29999999999998</v>
          </cell>
          <cell r="AL1318" t="str">
            <v/>
          </cell>
          <cell r="AM1318" t="str">
            <v/>
          </cell>
          <cell r="AN1318">
            <v>0.1</v>
          </cell>
          <cell r="AO1318">
            <v>323.10000000000002</v>
          </cell>
          <cell r="AS1318" t="str">
            <v>TYP120 L1H1 2006 PROT LAT HDF 4mm</v>
          </cell>
        </row>
        <row r="1319">
          <cell r="N1319" t="str">
            <v>0963 940 146</v>
          </cell>
          <cell r="O1319">
            <v>0</v>
          </cell>
          <cell r="P1319">
            <v>191.21</v>
          </cell>
          <cell r="Q1319">
            <v>1</v>
          </cell>
          <cell r="R1319">
            <v>12.5</v>
          </cell>
          <cell r="S1319">
            <v>191.21</v>
          </cell>
          <cell r="T1319">
            <v>459</v>
          </cell>
          <cell r="U1319">
            <v>50</v>
          </cell>
          <cell r="V1319">
            <v>67</v>
          </cell>
          <cell r="W1319" t="str">
            <v>TYP120L1H1HAPRO</v>
          </cell>
          <cell r="X1319" t="e">
            <v>#REF!</v>
          </cell>
          <cell r="Y1319">
            <v>413.1</v>
          </cell>
          <cell r="Z1319">
            <v>413.1</v>
          </cell>
          <cell r="AA1319">
            <v>0.1</v>
          </cell>
          <cell r="AB1319">
            <v>0.1</v>
          </cell>
          <cell r="AC1319" t="str">
            <v>NC</v>
          </cell>
          <cell r="AD1319" t="str">
            <v>NC</v>
          </cell>
          <cell r="AE1319" t="str">
            <v>NC</v>
          </cell>
          <cell r="AF1319" t="str">
            <v>PROTECTION</v>
          </cell>
          <cell r="AG1319"/>
          <cell r="AH1319" t="str">
            <v>Ducato CH1</v>
          </cell>
          <cell r="AI1319">
            <v>183.85</v>
          </cell>
          <cell r="AJ1319">
            <v>0.3</v>
          </cell>
          <cell r="AK1319">
            <v>321.29999999999995</v>
          </cell>
          <cell r="AL1319" t="str">
            <v/>
          </cell>
          <cell r="AM1319" t="str">
            <v/>
          </cell>
          <cell r="AN1319">
            <v>0.1</v>
          </cell>
          <cell r="AO1319">
            <v>413.1</v>
          </cell>
          <cell r="AS1319" t="str">
            <v>TYP120 L1H1 2006 PROT LAT PP 4,8mm</v>
          </cell>
        </row>
        <row r="1320">
          <cell r="N1320" t="str">
            <v>0963 940 161</v>
          </cell>
          <cell r="O1320">
            <v>0</v>
          </cell>
          <cell r="P1320">
            <v>201.8</v>
          </cell>
          <cell r="Q1320">
            <v>1</v>
          </cell>
          <cell r="R1320">
            <v>26.5</v>
          </cell>
          <cell r="S1320">
            <v>201.8</v>
          </cell>
          <cell r="T1320">
            <v>469</v>
          </cell>
          <cell r="U1320">
            <v>60</v>
          </cell>
          <cell r="V1320">
            <v>80</v>
          </cell>
          <cell r="W1320" t="str">
            <v>TYP121L2H1HASTD</v>
          </cell>
          <cell r="X1320" t="e">
            <v>#REF!</v>
          </cell>
          <cell r="Y1320">
            <v>422.1</v>
          </cell>
          <cell r="Z1320">
            <v>422.1</v>
          </cell>
          <cell r="AA1320">
            <v>0.1</v>
          </cell>
          <cell r="AB1320">
            <v>0.1</v>
          </cell>
          <cell r="AC1320" t="str">
            <v>NC</v>
          </cell>
          <cell r="AD1320" t="str">
            <v>NC</v>
          </cell>
          <cell r="AE1320" t="str">
            <v>NC</v>
          </cell>
          <cell r="AF1320" t="str">
            <v>PROTECTION</v>
          </cell>
          <cell r="AG1320"/>
          <cell r="AH1320" t="str">
            <v>Ducato MH1</v>
          </cell>
          <cell r="AI1320">
            <v>194.03</v>
          </cell>
          <cell r="AJ1320">
            <v>0.3</v>
          </cell>
          <cell r="AK1320">
            <v>328.29999999999995</v>
          </cell>
          <cell r="AL1320" t="str">
            <v/>
          </cell>
          <cell r="AM1320" t="str">
            <v/>
          </cell>
          <cell r="AN1320">
            <v>0.1</v>
          </cell>
          <cell r="AO1320">
            <v>422.1</v>
          </cell>
          <cell r="AS1320" t="str">
            <v>TYP121 L2H1 2006 PROT LAT HDF 4mm</v>
          </cell>
        </row>
        <row r="1321">
          <cell r="N1321" t="str">
            <v>0963 940 162</v>
          </cell>
          <cell r="O1321">
            <v>0</v>
          </cell>
          <cell r="P1321">
            <v>201.8</v>
          </cell>
          <cell r="Q1321">
            <v>1</v>
          </cell>
          <cell r="R1321">
            <v>14.5</v>
          </cell>
          <cell r="S1321">
            <v>201.8</v>
          </cell>
          <cell r="T1321">
            <v>609</v>
          </cell>
          <cell r="U1321">
            <v>60</v>
          </cell>
          <cell r="V1321">
            <v>80</v>
          </cell>
          <cell r="W1321" t="str">
            <v>TYP121L2H1HAPRO</v>
          </cell>
          <cell r="X1321" t="e">
            <v>#REF!</v>
          </cell>
          <cell r="Y1321">
            <v>548.1</v>
          </cell>
          <cell r="Z1321">
            <v>548.1</v>
          </cell>
          <cell r="AA1321">
            <v>0.1</v>
          </cell>
          <cell r="AB1321">
            <v>0.1</v>
          </cell>
          <cell r="AC1321" t="str">
            <v>NC</v>
          </cell>
          <cell r="AD1321" t="str">
            <v>NC</v>
          </cell>
          <cell r="AE1321" t="str">
            <v>NC</v>
          </cell>
          <cell r="AF1321" t="str">
            <v>PROTECTION</v>
          </cell>
          <cell r="AG1321"/>
          <cell r="AH1321" t="str">
            <v>Ducato MH1</v>
          </cell>
          <cell r="AI1321">
            <v>194.03</v>
          </cell>
          <cell r="AJ1321">
            <v>0.3</v>
          </cell>
          <cell r="AK1321">
            <v>426.29999999999995</v>
          </cell>
          <cell r="AL1321" t="str">
            <v/>
          </cell>
          <cell r="AM1321" t="str">
            <v/>
          </cell>
          <cell r="AN1321">
            <v>0.1</v>
          </cell>
          <cell r="AO1321">
            <v>548.1</v>
          </cell>
          <cell r="AS1321" t="str">
            <v>TYP121 L2H1 2006 PROT LAT PP 4,8mm</v>
          </cell>
        </row>
        <row r="1322">
          <cell r="N1322" t="str">
            <v>0963 940 151</v>
          </cell>
          <cell r="O1322">
            <v>0</v>
          </cell>
          <cell r="P1322">
            <v>149.80000000000001</v>
          </cell>
          <cell r="Q1322">
            <v>1</v>
          </cell>
          <cell r="R1322">
            <v>21.5</v>
          </cell>
          <cell r="S1322">
            <v>149.80000000000001</v>
          </cell>
          <cell r="T1322">
            <v>359</v>
          </cell>
          <cell r="U1322">
            <v>60</v>
          </cell>
          <cell r="V1322">
            <v>80</v>
          </cell>
          <cell r="W1322" t="str">
            <v>TYP120L1H2HASTD</v>
          </cell>
          <cell r="X1322" t="e">
            <v>#REF!</v>
          </cell>
          <cell r="Y1322">
            <v>323.10000000000002</v>
          </cell>
          <cell r="Z1322">
            <v>323.10000000000002</v>
          </cell>
          <cell r="AA1322">
            <v>0.1</v>
          </cell>
          <cell r="AB1322">
            <v>0.1</v>
          </cell>
          <cell r="AC1322" t="str">
            <v>NC</v>
          </cell>
          <cell r="AD1322" t="str">
            <v>NC</v>
          </cell>
          <cell r="AE1322" t="str">
            <v>NC</v>
          </cell>
          <cell r="AF1322" t="str">
            <v>PROTECTION</v>
          </cell>
          <cell r="AG1322"/>
          <cell r="AH1322" t="str">
            <v>Ducato CH2</v>
          </cell>
          <cell r="AI1322">
            <v>144.03</v>
          </cell>
          <cell r="AJ1322">
            <v>0.3</v>
          </cell>
          <cell r="AK1322">
            <v>251.29999999999998</v>
          </cell>
          <cell r="AL1322" t="str">
            <v/>
          </cell>
          <cell r="AM1322" t="str">
            <v/>
          </cell>
          <cell r="AN1322">
            <v>0.1</v>
          </cell>
          <cell r="AO1322">
            <v>323.10000000000002</v>
          </cell>
          <cell r="AS1322" t="str">
            <v>TYP120 L1H2 2006 PROT LAT HDF 4mm</v>
          </cell>
        </row>
        <row r="1323">
          <cell r="N1323" t="str">
            <v>0963 940 152</v>
          </cell>
          <cell r="O1323">
            <v>0</v>
          </cell>
          <cell r="P1323">
            <v>191.21</v>
          </cell>
          <cell r="Q1323">
            <v>1</v>
          </cell>
          <cell r="R1323">
            <v>6.5</v>
          </cell>
          <cell r="S1323">
            <v>191.21</v>
          </cell>
          <cell r="T1323">
            <v>459</v>
          </cell>
          <cell r="U1323">
            <v>60</v>
          </cell>
          <cell r="V1323">
            <v>80</v>
          </cell>
          <cell r="W1323" t="str">
            <v>TYP120L1H2HAPRO</v>
          </cell>
          <cell r="X1323" t="e">
            <v>#REF!</v>
          </cell>
          <cell r="Y1323">
            <v>413.1</v>
          </cell>
          <cell r="Z1323">
            <v>413.1</v>
          </cell>
          <cell r="AA1323">
            <v>0.1</v>
          </cell>
          <cell r="AB1323">
            <v>0.1</v>
          </cell>
          <cell r="AC1323" t="str">
            <v>NC</v>
          </cell>
          <cell r="AD1323" t="str">
            <v>NC</v>
          </cell>
          <cell r="AE1323" t="str">
            <v>NC</v>
          </cell>
          <cell r="AF1323" t="str">
            <v>PROTECTION</v>
          </cell>
          <cell r="AG1323"/>
          <cell r="AH1323" t="str">
            <v>Ducato CH2</v>
          </cell>
          <cell r="AI1323">
            <v>183.85</v>
          </cell>
          <cell r="AJ1323">
            <v>0.3</v>
          </cell>
          <cell r="AK1323">
            <v>321.29999999999995</v>
          </cell>
          <cell r="AL1323" t="str">
            <v/>
          </cell>
          <cell r="AM1323" t="str">
            <v/>
          </cell>
          <cell r="AN1323">
            <v>0.1</v>
          </cell>
          <cell r="AO1323">
            <v>413.1</v>
          </cell>
          <cell r="AS1323" t="str">
            <v>TYP120 L1H2 2006 PROT LAT PP 4,8mm</v>
          </cell>
        </row>
        <row r="1324">
          <cell r="N1324" t="str">
            <v>0963 940 167</v>
          </cell>
          <cell r="O1324">
            <v>0</v>
          </cell>
          <cell r="P1324">
            <v>201.8</v>
          </cell>
          <cell r="Q1324">
            <v>1</v>
          </cell>
          <cell r="R1324">
            <v>38.5</v>
          </cell>
          <cell r="S1324">
            <v>201.8</v>
          </cell>
          <cell r="T1324">
            <v>469</v>
          </cell>
          <cell r="U1324">
            <v>75</v>
          </cell>
          <cell r="V1324">
            <v>100</v>
          </cell>
          <cell r="W1324" t="str">
            <v>TYP121L2H2HASTD</v>
          </cell>
          <cell r="X1324" t="e">
            <v>#REF!</v>
          </cell>
          <cell r="Y1324">
            <v>422.1</v>
          </cell>
          <cell r="Z1324">
            <v>422.1</v>
          </cell>
          <cell r="AA1324">
            <v>0.1</v>
          </cell>
          <cell r="AB1324">
            <v>0.1</v>
          </cell>
          <cell r="AC1324" t="str">
            <v>NC</v>
          </cell>
          <cell r="AD1324" t="str">
            <v>NC</v>
          </cell>
          <cell r="AE1324" t="str">
            <v>NC</v>
          </cell>
          <cell r="AF1324" t="str">
            <v>PROTECTION</v>
          </cell>
          <cell r="AG1324"/>
          <cell r="AH1324" t="str">
            <v>Ducato MH2</v>
          </cell>
          <cell r="AI1324">
            <v>194.03</v>
          </cell>
          <cell r="AJ1324">
            <v>0.3</v>
          </cell>
          <cell r="AK1324">
            <v>328.29999999999995</v>
          </cell>
          <cell r="AL1324" t="str">
            <v/>
          </cell>
          <cell r="AM1324" t="str">
            <v/>
          </cell>
          <cell r="AN1324">
            <v>0.1</v>
          </cell>
          <cell r="AO1324">
            <v>422.1</v>
          </cell>
          <cell r="AS1324" t="str">
            <v>TYP121 L2H2 2006 PROT LAT HDF 4mm</v>
          </cell>
        </row>
        <row r="1325">
          <cell r="N1325" t="str">
            <v>0963 940 168</v>
          </cell>
          <cell r="O1325">
            <v>0</v>
          </cell>
          <cell r="P1325">
            <v>201.8</v>
          </cell>
          <cell r="Q1325">
            <v>1</v>
          </cell>
          <cell r="R1325">
            <v>14.5</v>
          </cell>
          <cell r="S1325">
            <v>201.8</v>
          </cell>
          <cell r="T1325">
            <v>609</v>
          </cell>
          <cell r="U1325">
            <v>75</v>
          </cell>
          <cell r="V1325">
            <v>100</v>
          </cell>
          <cell r="W1325" t="str">
            <v>TYP121L2H2HAPRO</v>
          </cell>
          <cell r="X1325" t="e">
            <v>#REF!</v>
          </cell>
          <cell r="Y1325">
            <v>548.1</v>
          </cell>
          <cell r="Z1325">
            <v>548.1</v>
          </cell>
          <cell r="AA1325">
            <v>0.1</v>
          </cell>
          <cell r="AB1325">
            <v>0.1</v>
          </cell>
          <cell r="AC1325" t="str">
            <v>NC</v>
          </cell>
          <cell r="AD1325" t="str">
            <v>NC</v>
          </cell>
          <cell r="AE1325" t="str">
            <v>NC</v>
          </cell>
          <cell r="AF1325" t="str">
            <v>PROTECTION</v>
          </cell>
          <cell r="AG1325"/>
          <cell r="AH1325" t="str">
            <v>Ducato MH2</v>
          </cell>
          <cell r="AI1325">
            <v>194.03</v>
          </cell>
          <cell r="AJ1325">
            <v>0.3</v>
          </cell>
          <cell r="AK1325">
            <v>426.29999999999995</v>
          </cell>
          <cell r="AL1325" t="str">
            <v/>
          </cell>
          <cell r="AM1325" t="str">
            <v/>
          </cell>
          <cell r="AN1325">
            <v>0.1</v>
          </cell>
          <cell r="AO1325">
            <v>548.1</v>
          </cell>
          <cell r="AS1325" t="str">
            <v>TYP121 L2H2 2006 PROT LAT PP 4,8mm</v>
          </cell>
        </row>
        <row r="1326">
          <cell r="N1326" t="str">
            <v>0963 940 181</v>
          </cell>
          <cell r="O1326">
            <v>0</v>
          </cell>
          <cell r="P1326">
            <v>201.8</v>
          </cell>
          <cell r="Q1326">
            <v>1</v>
          </cell>
          <cell r="R1326">
            <v>37.5</v>
          </cell>
          <cell r="S1326">
            <v>201.8</v>
          </cell>
          <cell r="T1326">
            <v>509</v>
          </cell>
          <cell r="U1326">
            <v>90</v>
          </cell>
          <cell r="V1326">
            <v>120</v>
          </cell>
          <cell r="W1326" t="str">
            <v>TYP122L4H2HASTD</v>
          </cell>
          <cell r="X1326" t="e">
            <v>#REF!</v>
          </cell>
          <cell r="Y1326">
            <v>458.1</v>
          </cell>
          <cell r="Z1326">
            <v>458.1</v>
          </cell>
          <cell r="AA1326">
            <v>0.1</v>
          </cell>
          <cell r="AB1326">
            <v>0.1</v>
          </cell>
          <cell r="AC1326" t="str">
            <v>NC</v>
          </cell>
          <cell r="AD1326" t="str">
            <v>NC</v>
          </cell>
          <cell r="AE1326" t="str">
            <v>NC</v>
          </cell>
          <cell r="AF1326" t="str">
            <v>PROTECTION</v>
          </cell>
          <cell r="AG1326"/>
          <cell r="AH1326" t="str">
            <v>Ducato LH2</v>
          </cell>
          <cell r="AI1326">
            <v>194.03</v>
          </cell>
          <cell r="AJ1326">
            <v>0.3</v>
          </cell>
          <cell r="AK1326">
            <v>356.29999999999995</v>
          </cell>
          <cell r="AL1326" t="str">
            <v/>
          </cell>
          <cell r="AM1326" t="str">
            <v/>
          </cell>
          <cell r="AN1326">
            <v>0.1</v>
          </cell>
          <cell r="AO1326">
            <v>458.1</v>
          </cell>
          <cell r="AS1326" t="str">
            <v>TYP122 L3H2 2006 PROT LAT HDF 4mm</v>
          </cell>
        </row>
        <row r="1327">
          <cell r="N1327" t="str">
            <v>0963 940 182</v>
          </cell>
          <cell r="O1327">
            <v>0</v>
          </cell>
          <cell r="P1327">
            <v>285.01</v>
          </cell>
          <cell r="Q1327">
            <v>1</v>
          </cell>
          <cell r="R1327">
            <v>16.5</v>
          </cell>
          <cell r="S1327">
            <v>285.01</v>
          </cell>
          <cell r="T1327">
            <v>669</v>
          </cell>
          <cell r="U1327">
            <v>90</v>
          </cell>
          <cell r="V1327">
            <v>120</v>
          </cell>
          <cell r="W1327" t="str">
            <v>TYP122L4H2HAPRO</v>
          </cell>
          <cell r="X1327" t="e">
            <v>#REF!</v>
          </cell>
          <cell r="Y1327">
            <v>602.1</v>
          </cell>
          <cell r="Z1327">
            <v>602.1</v>
          </cell>
          <cell r="AA1327">
            <v>0.1</v>
          </cell>
          <cell r="AB1327">
            <v>0.1</v>
          </cell>
          <cell r="AC1327" t="str">
            <v>NC</v>
          </cell>
          <cell r="AD1327" t="str">
            <v>NC</v>
          </cell>
          <cell r="AE1327" t="str">
            <v>NC</v>
          </cell>
          <cell r="AF1327" t="str">
            <v>PROTECTION</v>
          </cell>
          <cell r="AG1327"/>
          <cell r="AH1327" t="str">
            <v>Ducato LH2</v>
          </cell>
          <cell r="AI1327">
            <v>274.04000000000002</v>
          </cell>
          <cell r="AJ1327">
            <v>0.3</v>
          </cell>
          <cell r="AK1327">
            <v>468.29999999999995</v>
          </cell>
          <cell r="AL1327" t="str">
            <v/>
          </cell>
          <cell r="AM1327" t="str">
            <v/>
          </cell>
          <cell r="AN1327">
            <v>0.1</v>
          </cell>
          <cell r="AO1327">
            <v>602.1</v>
          </cell>
          <cell r="AS1327" t="str">
            <v>TYP122 L3H2 2006 PROT LAT PP 4,8mm</v>
          </cell>
        </row>
        <row r="1328">
          <cell r="N1328" t="str">
            <v>0963 940 194</v>
          </cell>
          <cell r="O1328">
            <v>0</v>
          </cell>
          <cell r="P1328">
            <v>249.85</v>
          </cell>
          <cell r="Q1328">
            <v>1</v>
          </cell>
          <cell r="R1328">
            <v>40.5</v>
          </cell>
          <cell r="S1328">
            <v>249.85</v>
          </cell>
          <cell r="T1328">
            <v>609</v>
          </cell>
          <cell r="U1328">
            <v>90</v>
          </cell>
          <cell r="V1328">
            <v>120</v>
          </cell>
          <cell r="W1328" t="str">
            <v>TYP123L5H2HASTD</v>
          </cell>
          <cell r="X1328" t="e">
            <v>#REF!</v>
          </cell>
          <cell r="Y1328">
            <v>548.1</v>
          </cell>
          <cell r="Z1328">
            <v>548.1</v>
          </cell>
          <cell r="AA1328">
            <v>0.1</v>
          </cell>
          <cell r="AB1328">
            <v>0.1</v>
          </cell>
          <cell r="AC1328" t="str">
            <v>NC</v>
          </cell>
          <cell r="AD1328" t="str">
            <v>NC</v>
          </cell>
          <cell r="AE1328" t="str">
            <v>NC</v>
          </cell>
          <cell r="AF1328" t="str">
            <v>PROTECTION</v>
          </cell>
          <cell r="AG1328"/>
          <cell r="AH1328" t="str">
            <v>Ducato XLH2</v>
          </cell>
          <cell r="AI1328">
            <v>240.23</v>
          </cell>
          <cell r="AJ1328">
            <v>0.3</v>
          </cell>
          <cell r="AK1328">
            <v>426.29999999999995</v>
          </cell>
          <cell r="AL1328" t="str">
            <v/>
          </cell>
          <cell r="AM1328" t="str">
            <v/>
          </cell>
          <cell r="AN1328">
            <v>0.1</v>
          </cell>
          <cell r="AO1328">
            <v>548.1</v>
          </cell>
          <cell r="AS1328" t="str">
            <v>TYP123 L4H2 2006 PROT LAT HDF 4mm</v>
          </cell>
        </row>
        <row r="1329">
          <cell r="N1329" t="str">
            <v>0963 940 195</v>
          </cell>
          <cell r="O1329">
            <v>0</v>
          </cell>
          <cell r="P1329">
            <v>326.29000000000002</v>
          </cell>
          <cell r="Q1329">
            <v>1</v>
          </cell>
          <cell r="R1329">
            <v>16.5</v>
          </cell>
          <cell r="S1329">
            <v>326.29000000000002</v>
          </cell>
          <cell r="T1329">
            <v>819</v>
          </cell>
          <cell r="U1329">
            <v>90</v>
          </cell>
          <cell r="V1329">
            <v>120</v>
          </cell>
          <cell r="W1329" t="str">
            <v>TYP123L5H2HAPRO</v>
          </cell>
          <cell r="X1329" t="e">
            <v>#REF!</v>
          </cell>
          <cell r="Y1329">
            <v>737.1</v>
          </cell>
          <cell r="Z1329">
            <v>737.1</v>
          </cell>
          <cell r="AA1329">
            <v>0.1</v>
          </cell>
          <cell r="AB1329">
            <v>0.1</v>
          </cell>
          <cell r="AC1329" t="str">
            <v>NC</v>
          </cell>
          <cell r="AD1329" t="str">
            <v>NC</v>
          </cell>
          <cell r="AE1329" t="str">
            <v>NC</v>
          </cell>
          <cell r="AF1329" t="str">
            <v>PROTECTION</v>
          </cell>
          <cell r="AG1329"/>
          <cell r="AH1329" t="str">
            <v>Ducato XLH2</v>
          </cell>
          <cell r="AI1329">
            <v>313.73</v>
          </cell>
          <cell r="AJ1329">
            <v>0.3</v>
          </cell>
          <cell r="AK1329">
            <v>573.29999999999995</v>
          </cell>
          <cell r="AL1329" t="str">
            <v/>
          </cell>
          <cell r="AM1329" t="str">
            <v/>
          </cell>
          <cell r="AN1329">
            <v>0.1</v>
          </cell>
          <cell r="AO1329">
            <v>737.1</v>
          </cell>
          <cell r="AS1329" t="str">
            <v>TYP123 L4H2 2006 PROT LAT PP 4,8mm</v>
          </cell>
        </row>
        <row r="1330">
          <cell r="N1330" t="str">
            <v>0963 940 187</v>
          </cell>
          <cell r="O1330">
            <v>0</v>
          </cell>
          <cell r="P1330">
            <v>201.8</v>
          </cell>
          <cell r="Q1330">
            <v>1</v>
          </cell>
          <cell r="R1330">
            <v>37.5</v>
          </cell>
          <cell r="S1330">
            <v>201.8</v>
          </cell>
          <cell r="T1330">
            <v>509</v>
          </cell>
          <cell r="U1330">
            <v>90</v>
          </cell>
          <cell r="V1330">
            <v>120</v>
          </cell>
          <cell r="W1330" t="str">
            <v>TYP122L4H3HASTD</v>
          </cell>
          <cell r="X1330" t="e">
            <v>#REF!</v>
          </cell>
          <cell r="Y1330">
            <v>458.1</v>
          </cell>
          <cell r="Z1330">
            <v>458.1</v>
          </cell>
          <cell r="AA1330">
            <v>0.1</v>
          </cell>
          <cell r="AB1330">
            <v>0.1</v>
          </cell>
          <cell r="AC1330" t="str">
            <v>NC</v>
          </cell>
          <cell r="AD1330" t="str">
            <v>NC</v>
          </cell>
          <cell r="AE1330" t="str">
            <v>NC</v>
          </cell>
          <cell r="AF1330" t="str">
            <v>PROTECTION</v>
          </cell>
          <cell r="AG1330"/>
          <cell r="AH1330" t="str">
            <v>Ducato LH3</v>
          </cell>
          <cell r="AI1330">
            <v>194.03</v>
          </cell>
          <cell r="AJ1330">
            <v>0.3</v>
          </cell>
          <cell r="AK1330">
            <v>356.29999999999995</v>
          </cell>
          <cell r="AL1330" t="str">
            <v/>
          </cell>
          <cell r="AM1330" t="str">
            <v/>
          </cell>
          <cell r="AN1330">
            <v>0.1</v>
          </cell>
          <cell r="AO1330">
            <v>458.1</v>
          </cell>
          <cell r="AS1330" t="str">
            <v>TYP122 L3H3 2006 PROT LAT HDF 4mm</v>
          </cell>
        </row>
        <row r="1331">
          <cell r="N1331" t="str">
            <v>0963 940 188</v>
          </cell>
          <cell r="O1331">
            <v>0</v>
          </cell>
          <cell r="P1331">
            <v>285.11</v>
          </cell>
          <cell r="Q1331">
            <v>1</v>
          </cell>
          <cell r="R1331">
            <v>16.5</v>
          </cell>
          <cell r="S1331">
            <v>285.11</v>
          </cell>
          <cell r="T1331">
            <v>669</v>
          </cell>
          <cell r="U1331">
            <v>90</v>
          </cell>
          <cell r="V1331">
            <v>120</v>
          </cell>
          <cell r="W1331" t="str">
            <v>TYP122L4H3HAPRO</v>
          </cell>
          <cell r="X1331" t="e">
            <v>#REF!</v>
          </cell>
          <cell r="Y1331">
            <v>602.1</v>
          </cell>
          <cell r="Z1331">
            <v>602.1</v>
          </cell>
          <cell r="AA1331">
            <v>0.1</v>
          </cell>
          <cell r="AB1331">
            <v>0.1</v>
          </cell>
          <cell r="AC1331" t="str">
            <v>NC</v>
          </cell>
          <cell r="AD1331" t="str">
            <v>NC</v>
          </cell>
          <cell r="AE1331" t="str">
            <v>NC</v>
          </cell>
          <cell r="AF1331" t="str">
            <v>PROTECTION</v>
          </cell>
          <cell r="AG1331"/>
          <cell r="AH1331" t="str">
            <v>Ducato LH3</v>
          </cell>
          <cell r="AI1331">
            <v>274.04000000000002</v>
          </cell>
          <cell r="AJ1331">
            <v>0.3</v>
          </cell>
          <cell r="AK1331">
            <v>468.29999999999995</v>
          </cell>
          <cell r="AL1331" t="str">
            <v/>
          </cell>
          <cell r="AM1331" t="str">
            <v/>
          </cell>
          <cell r="AN1331">
            <v>0.1</v>
          </cell>
          <cell r="AO1331">
            <v>602.1</v>
          </cell>
          <cell r="AS1331" t="str">
            <v>TYP122 L3H3 2006 PROT LAT PP 4,8mm</v>
          </cell>
        </row>
        <row r="1332">
          <cell r="N1332" t="str">
            <v>0963 940 574</v>
          </cell>
          <cell r="O1332">
            <v>0</v>
          </cell>
          <cell r="P1332">
            <v>50</v>
          </cell>
          <cell r="Q1332">
            <v>1</v>
          </cell>
          <cell r="R1332">
            <v>21.5</v>
          </cell>
          <cell r="S1332">
            <v>50</v>
          </cell>
          <cell r="T1332">
            <v>159</v>
          </cell>
          <cell r="U1332">
            <v>50</v>
          </cell>
          <cell r="V1332">
            <v>67</v>
          </cell>
          <cell r="W1332" t="str">
            <v>TYP160L1H1HASTD</v>
          </cell>
          <cell r="X1332" t="e">
            <v>#REF!</v>
          </cell>
          <cell r="Y1332">
            <v>143.1</v>
          </cell>
          <cell r="Z1332">
            <v>143.1</v>
          </cell>
          <cell r="AA1332">
            <v>0.1</v>
          </cell>
          <cell r="AB1332">
            <v>0.1</v>
          </cell>
          <cell r="AC1332" t="str">
            <v>NC</v>
          </cell>
          <cell r="AD1332" t="str">
            <v>NC</v>
          </cell>
          <cell r="AE1332" t="str">
            <v>NC</v>
          </cell>
          <cell r="AF1332" t="str">
            <v>PROTECTION</v>
          </cell>
          <cell r="AG1332"/>
          <cell r="AH1332" t="str">
            <v>Transit Courier</v>
          </cell>
          <cell r="AI1332">
            <v>48.07</v>
          </cell>
          <cell r="AJ1332">
            <v>0.3</v>
          </cell>
          <cell r="AK1332">
            <v>111.3</v>
          </cell>
          <cell r="AL1332" t="str">
            <v/>
          </cell>
          <cell r="AM1332" t="str">
            <v/>
          </cell>
          <cell r="AN1332">
            <v>0.1</v>
          </cell>
          <cell r="AO1332">
            <v>143.1</v>
          </cell>
          <cell r="AS1332" t="str">
            <v>TYP160 L1H1 2014 PROT LAT HDF 4mm</v>
          </cell>
        </row>
        <row r="1333">
          <cell r="N1333" t="str">
            <v>0963 940 575</v>
          </cell>
          <cell r="O1333">
            <v>0</v>
          </cell>
          <cell r="P1333">
            <v>107.17</v>
          </cell>
          <cell r="Q1333">
            <v>1</v>
          </cell>
          <cell r="R1333">
            <v>11.5</v>
          </cell>
          <cell r="S1333">
            <v>107.17</v>
          </cell>
          <cell r="T1333">
            <v>259</v>
          </cell>
          <cell r="U1333">
            <v>50</v>
          </cell>
          <cell r="V1333">
            <v>67</v>
          </cell>
          <cell r="W1333" t="str">
            <v>TYP160L1H1HAPRO</v>
          </cell>
          <cell r="X1333" t="e">
            <v>#REF!</v>
          </cell>
          <cell r="Y1333">
            <v>233.1</v>
          </cell>
          <cell r="Z1333">
            <v>233.1</v>
          </cell>
          <cell r="AA1333">
            <v>0.1</v>
          </cell>
          <cell r="AB1333">
            <v>0.1</v>
          </cell>
          <cell r="AC1333" t="str">
            <v>NC</v>
          </cell>
          <cell r="AD1333" t="str">
            <v>NC</v>
          </cell>
          <cell r="AE1333" t="str">
            <v>NC</v>
          </cell>
          <cell r="AF1333" t="str">
            <v>PROTECTION</v>
          </cell>
          <cell r="AG1333"/>
          <cell r="AH1333" t="str">
            <v>Transit Courier</v>
          </cell>
          <cell r="AI1333">
            <v>103.04</v>
          </cell>
          <cell r="AJ1333">
            <v>0.3</v>
          </cell>
          <cell r="AK1333">
            <v>181.29999999999998</v>
          </cell>
          <cell r="AL1333" t="str">
            <v/>
          </cell>
          <cell r="AM1333" t="str">
            <v/>
          </cell>
          <cell r="AN1333">
            <v>0.1</v>
          </cell>
          <cell r="AO1333">
            <v>233.1</v>
          </cell>
          <cell r="AS1333" t="str">
            <v>TYP160 L1H1 2014 PROT LAT PP 4,8mm</v>
          </cell>
        </row>
        <row r="1334">
          <cell r="N1334" t="str">
            <v>0963 940 438</v>
          </cell>
          <cell r="O1334">
            <v>0</v>
          </cell>
          <cell r="P1334">
            <v>90.42</v>
          </cell>
          <cell r="Q1334">
            <v>1</v>
          </cell>
          <cell r="R1334">
            <v>15.5</v>
          </cell>
          <cell r="S1334">
            <v>90.42</v>
          </cell>
          <cell r="T1334">
            <v>219</v>
          </cell>
          <cell r="U1334">
            <v>50</v>
          </cell>
          <cell r="V1334">
            <v>67</v>
          </cell>
          <cell r="W1334" t="str">
            <v>TYP147L1H1HASTD</v>
          </cell>
          <cell r="X1334" t="e">
            <v>#REF!</v>
          </cell>
          <cell r="Y1334">
            <v>197.1</v>
          </cell>
          <cell r="Z1334">
            <v>197.1</v>
          </cell>
          <cell r="AA1334">
            <v>0.1</v>
          </cell>
          <cell r="AB1334">
            <v>0.1</v>
          </cell>
          <cell r="AC1334" t="str">
            <v>NC</v>
          </cell>
          <cell r="AD1334" t="str">
            <v>NC</v>
          </cell>
          <cell r="AE1334" t="str">
            <v>NC</v>
          </cell>
          <cell r="AF1334" t="str">
            <v>PROTECTION</v>
          </cell>
          <cell r="AG1334"/>
          <cell r="AH1334" t="str">
            <v>Transit Connect Court</v>
          </cell>
          <cell r="AI1334">
            <v>86.93</v>
          </cell>
          <cell r="AJ1334">
            <v>0.3</v>
          </cell>
          <cell r="AK1334">
            <v>153.29999999999998</v>
          </cell>
          <cell r="AL1334" t="str">
            <v/>
          </cell>
          <cell r="AM1334" t="str">
            <v/>
          </cell>
          <cell r="AN1334">
            <v>0.1</v>
          </cell>
          <cell r="AO1334">
            <v>197.1</v>
          </cell>
          <cell r="AS1334" t="str">
            <v>TYP147 L1H1 2013 PROT LAT HDF 4mm</v>
          </cell>
        </row>
        <row r="1335">
          <cell r="N1335" t="str">
            <v>0963 940 439</v>
          </cell>
          <cell r="O1335">
            <v>0</v>
          </cell>
          <cell r="P1335">
            <v>113.81</v>
          </cell>
          <cell r="Q1335">
            <v>1</v>
          </cell>
          <cell r="R1335">
            <v>8.8000000000000007</v>
          </cell>
          <cell r="S1335">
            <v>113.81</v>
          </cell>
          <cell r="T1335">
            <v>279</v>
          </cell>
          <cell r="U1335">
            <v>50</v>
          </cell>
          <cell r="V1335">
            <v>67</v>
          </cell>
          <cell r="W1335" t="str">
            <v>TYP147L1H1HAPRO</v>
          </cell>
          <cell r="X1335" t="e">
            <v>#REF!</v>
          </cell>
          <cell r="Y1335">
            <v>251.1</v>
          </cell>
          <cell r="Z1335">
            <v>251.1</v>
          </cell>
          <cell r="AA1335">
            <v>0.1</v>
          </cell>
          <cell r="AB1335">
            <v>0.1</v>
          </cell>
          <cell r="AC1335" t="str">
            <v>NC</v>
          </cell>
          <cell r="AD1335" t="str">
            <v>NC</v>
          </cell>
          <cell r="AE1335" t="str">
            <v>NC</v>
          </cell>
          <cell r="AF1335" t="str">
            <v>PROTECTION</v>
          </cell>
          <cell r="AG1335"/>
          <cell r="AH1335" t="str">
            <v>Transit Connect Court</v>
          </cell>
          <cell r="AI1335">
            <v>109.42</v>
          </cell>
          <cell r="AJ1335">
            <v>0.3</v>
          </cell>
          <cell r="AK1335">
            <v>195.29999999999998</v>
          </cell>
          <cell r="AL1335" t="str">
            <v/>
          </cell>
          <cell r="AM1335" t="str">
            <v/>
          </cell>
          <cell r="AN1335">
            <v>0.1</v>
          </cell>
          <cell r="AO1335">
            <v>251.1</v>
          </cell>
          <cell r="AS1335" t="str">
            <v>TYP147 L1H1 2013 PROT LAT PP 4,8mm</v>
          </cell>
        </row>
        <row r="1336">
          <cell r="N1336" t="str">
            <v>0963 940 446</v>
          </cell>
          <cell r="O1336">
            <v>0</v>
          </cell>
          <cell r="P1336">
            <v>101.8</v>
          </cell>
          <cell r="Q1336">
            <v>1</v>
          </cell>
          <cell r="R1336">
            <v>20.5</v>
          </cell>
          <cell r="S1336">
            <v>101.8</v>
          </cell>
          <cell r="T1336">
            <v>249</v>
          </cell>
          <cell r="U1336">
            <v>60</v>
          </cell>
          <cell r="V1336">
            <v>80</v>
          </cell>
          <cell r="W1336" t="str">
            <v>TYP148L2H1HASTD</v>
          </cell>
          <cell r="X1336" t="e">
            <v>#REF!</v>
          </cell>
          <cell r="Y1336">
            <v>224.1</v>
          </cell>
          <cell r="Z1336">
            <v>224.1</v>
          </cell>
          <cell r="AA1336">
            <v>0.1</v>
          </cell>
          <cell r="AB1336">
            <v>0.1</v>
          </cell>
          <cell r="AC1336" t="str">
            <v>NC</v>
          </cell>
          <cell r="AD1336" t="str">
            <v>NC</v>
          </cell>
          <cell r="AE1336" t="str">
            <v>NC</v>
          </cell>
          <cell r="AF1336" t="str">
            <v>PROTECTION</v>
          </cell>
          <cell r="AG1336"/>
          <cell r="AH1336" t="str">
            <v>Transit Connect Long</v>
          </cell>
          <cell r="AI1336">
            <v>97.87</v>
          </cell>
          <cell r="AJ1336">
            <v>0.3</v>
          </cell>
          <cell r="AK1336">
            <v>174.29999999999998</v>
          </cell>
          <cell r="AL1336" t="str">
            <v/>
          </cell>
          <cell r="AM1336" t="str">
            <v/>
          </cell>
          <cell r="AN1336">
            <v>0.1</v>
          </cell>
          <cell r="AO1336">
            <v>224.1</v>
          </cell>
          <cell r="AS1336" t="str">
            <v>TYP148 L2H1 2013 PROT LAT HDF 4mm</v>
          </cell>
        </row>
        <row r="1337">
          <cell r="N1337" t="str">
            <v>0963 940 447</v>
          </cell>
          <cell r="O1337">
            <v>0</v>
          </cell>
          <cell r="P1337">
            <v>129.16999999999999</v>
          </cell>
          <cell r="Q1337">
            <v>1</v>
          </cell>
          <cell r="R1337">
            <v>10.5</v>
          </cell>
          <cell r="S1337">
            <v>129.16999999999999</v>
          </cell>
          <cell r="T1337">
            <v>329</v>
          </cell>
          <cell r="U1337">
            <v>60</v>
          </cell>
          <cell r="V1337">
            <v>80</v>
          </cell>
          <cell r="W1337" t="str">
            <v>TYP148L2H1HAPRO</v>
          </cell>
          <cell r="X1337" t="e">
            <v>#REF!</v>
          </cell>
          <cell r="Y1337">
            <v>296.10000000000002</v>
          </cell>
          <cell r="Z1337">
            <v>296.10000000000002</v>
          </cell>
          <cell r="AA1337">
            <v>0.1</v>
          </cell>
          <cell r="AB1337">
            <v>0.1</v>
          </cell>
          <cell r="AC1337" t="str">
            <v>NC</v>
          </cell>
          <cell r="AD1337" t="str">
            <v>NC</v>
          </cell>
          <cell r="AE1337" t="str">
            <v>NC</v>
          </cell>
          <cell r="AF1337" t="str">
            <v>PROTECTION</v>
          </cell>
          <cell r="AG1337"/>
          <cell r="AH1337" t="str">
            <v>Transit Connect Long</v>
          </cell>
          <cell r="AI1337">
            <v>124.19</v>
          </cell>
          <cell r="AJ1337">
            <v>0.3</v>
          </cell>
          <cell r="AK1337">
            <v>230.29999999999998</v>
          </cell>
          <cell r="AL1337" t="str">
            <v/>
          </cell>
          <cell r="AM1337" t="str">
            <v/>
          </cell>
          <cell r="AN1337">
            <v>0.1</v>
          </cell>
          <cell r="AO1337">
            <v>296.10000000000002</v>
          </cell>
          <cell r="AS1337" t="str">
            <v>TYP148 L2H1 2013 PROT LAT PP 4,8mm</v>
          </cell>
        </row>
        <row r="1338">
          <cell r="N1338" t="str">
            <v>0963 940 398</v>
          </cell>
          <cell r="O1338">
            <v>0</v>
          </cell>
          <cell r="P1338">
            <v>119.2</v>
          </cell>
          <cell r="Q1338">
            <v>1</v>
          </cell>
          <cell r="R1338">
            <v>21.5</v>
          </cell>
          <cell r="S1338">
            <v>119.2</v>
          </cell>
          <cell r="T1338">
            <v>289</v>
          </cell>
          <cell r="U1338">
            <v>50</v>
          </cell>
          <cell r="V1338">
            <v>67</v>
          </cell>
          <cell r="W1338" t="str">
            <v>TYP144L1H1HASTD</v>
          </cell>
          <cell r="X1338" t="e">
            <v>#REF!</v>
          </cell>
          <cell r="Y1338">
            <v>260.10000000000002</v>
          </cell>
          <cell r="Z1338">
            <v>260.10000000000002</v>
          </cell>
          <cell r="AA1338">
            <v>0.1</v>
          </cell>
          <cell r="AB1338">
            <v>0.1</v>
          </cell>
          <cell r="AC1338" t="str">
            <v>NC</v>
          </cell>
          <cell r="AD1338" t="str">
            <v>NC</v>
          </cell>
          <cell r="AE1338" t="str">
            <v>NC</v>
          </cell>
          <cell r="AF1338" t="str">
            <v>PROTECTION</v>
          </cell>
          <cell r="AG1338"/>
          <cell r="AH1338" t="str">
            <v>Custom Court</v>
          </cell>
          <cell r="AI1338">
            <v>114.61</v>
          </cell>
          <cell r="AJ1338">
            <v>0.3</v>
          </cell>
          <cell r="AK1338">
            <v>202.29999999999998</v>
          </cell>
          <cell r="AL1338" t="str">
            <v/>
          </cell>
          <cell r="AM1338" t="str">
            <v/>
          </cell>
          <cell r="AN1338">
            <v>0.1</v>
          </cell>
          <cell r="AO1338">
            <v>260.10000000000002</v>
          </cell>
          <cell r="AS1338" t="str">
            <v>TYP144 L1H1 2012 PROT LAT HDF 4mm</v>
          </cell>
        </row>
        <row r="1339">
          <cell r="N1339" t="str">
            <v>0963 940 399</v>
          </cell>
          <cell r="O1339">
            <v>0</v>
          </cell>
          <cell r="P1339">
            <v>151.29</v>
          </cell>
          <cell r="Q1339">
            <v>1</v>
          </cell>
          <cell r="R1339">
            <v>11.5</v>
          </cell>
          <cell r="S1339">
            <v>151.29</v>
          </cell>
          <cell r="T1339">
            <v>359</v>
          </cell>
          <cell r="U1339">
            <v>50</v>
          </cell>
          <cell r="V1339">
            <v>67</v>
          </cell>
          <cell r="W1339" t="str">
            <v>TYP144L1H1HAPRO</v>
          </cell>
          <cell r="X1339" t="e">
            <v>#REF!</v>
          </cell>
          <cell r="Y1339">
            <v>323.10000000000002</v>
          </cell>
          <cell r="Z1339">
            <v>323.10000000000002</v>
          </cell>
          <cell r="AA1339">
            <v>0.1</v>
          </cell>
          <cell r="AB1339">
            <v>0.1</v>
          </cell>
          <cell r="AC1339" t="str">
            <v>NC</v>
          </cell>
          <cell r="AD1339" t="str">
            <v>NC</v>
          </cell>
          <cell r="AE1339" t="str">
            <v>NC</v>
          </cell>
          <cell r="AF1339" t="str">
            <v>PROTECTION</v>
          </cell>
          <cell r="AG1339"/>
          <cell r="AH1339" t="str">
            <v>Custom Court</v>
          </cell>
          <cell r="AI1339">
            <v>145.46</v>
          </cell>
          <cell r="AJ1339">
            <v>0.3</v>
          </cell>
          <cell r="AK1339">
            <v>251.29999999999998</v>
          </cell>
          <cell r="AL1339" t="str">
            <v/>
          </cell>
          <cell r="AM1339" t="str">
            <v/>
          </cell>
          <cell r="AN1339">
            <v>0.1</v>
          </cell>
          <cell r="AO1339">
            <v>323.10000000000002</v>
          </cell>
          <cell r="AS1339" t="str">
            <v>TYP144 L1H1 2012 PROT LAT PP 4,8mm</v>
          </cell>
        </row>
        <row r="1340">
          <cell r="N1340" t="str">
            <v>0963 940 404</v>
          </cell>
          <cell r="O1340">
            <v>0</v>
          </cell>
          <cell r="P1340">
            <v>119.24</v>
          </cell>
          <cell r="Q1340">
            <v>1</v>
          </cell>
          <cell r="R1340">
            <v>21.5</v>
          </cell>
          <cell r="S1340">
            <v>119.24</v>
          </cell>
          <cell r="T1340">
            <v>289</v>
          </cell>
          <cell r="U1340">
            <v>60</v>
          </cell>
          <cell r="V1340">
            <v>80</v>
          </cell>
          <cell r="W1340" t="str">
            <v>TYP144L1H2HASTD</v>
          </cell>
          <cell r="X1340" t="e">
            <v>#REF!</v>
          </cell>
          <cell r="Y1340">
            <v>260.10000000000002</v>
          </cell>
          <cell r="Z1340">
            <v>260.10000000000002</v>
          </cell>
          <cell r="AA1340">
            <v>0.1</v>
          </cell>
          <cell r="AB1340">
            <v>0.1</v>
          </cell>
          <cell r="AC1340" t="str">
            <v>NC</v>
          </cell>
          <cell r="AD1340" t="str">
            <v>NC</v>
          </cell>
          <cell r="AE1340" t="str">
            <v>NC</v>
          </cell>
          <cell r="AF1340" t="str">
            <v>PROTECTION</v>
          </cell>
          <cell r="AG1340"/>
          <cell r="AH1340" t="str">
            <v>Custom Court</v>
          </cell>
          <cell r="AI1340">
            <v>114.61</v>
          </cell>
          <cell r="AJ1340">
            <v>0.3</v>
          </cell>
          <cell r="AK1340">
            <v>202.29999999999998</v>
          </cell>
          <cell r="AL1340" t="str">
            <v/>
          </cell>
          <cell r="AM1340" t="str">
            <v/>
          </cell>
          <cell r="AN1340">
            <v>0.1</v>
          </cell>
          <cell r="AO1340">
            <v>260.10000000000002</v>
          </cell>
          <cell r="AS1340" t="str">
            <v>TYP144 L1H2 2012 PROT LAT HDF 4mm</v>
          </cell>
        </row>
        <row r="1341">
          <cell r="N1341" t="str">
            <v>0963 940 405</v>
          </cell>
          <cell r="O1341">
            <v>0</v>
          </cell>
          <cell r="P1341">
            <v>151.29</v>
          </cell>
          <cell r="Q1341">
            <v>1</v>
          </cell>
          <cell r="R1341">
            <v>11.5</v>
          </cell>
          <cell r="S1341">
            <v>151.29</v>
          </cell>
          <cell r="T1341">
            <v>359</v>
          </cell>
          <cell r="U1341">
            <v>60</v>
          </cell>
          <cell r="V1341">
            <v>80</v>
          </cell>
          <cell r="W1341" t="str">
            <v>TYP144L1H2HAPRO</v>
          </cell>
          <cell r="X1341" t="e">
            <v>#REF!</v>
          </cell>
          <cell r="Y1341">
            <v>323.10000000000002</v>
          </cell>
          <cell r="Z1341">
            <v>323.10000000000002</v>
          </cell>
          <cell r="AA1341">
            <v>0.1</v>
          </cell>
          <cell r="AB1341">
            <v>0.1</v>
          </cell>
          <cell r="AC1341" t="str">
            <v>NC</v>
          </cell>
          <cell r="AD1341" t="str">
            <v>NC</v>
          </cell>
          <cell r="AE1341" t="str">
            <v>NC</v>
          </cell>
          <cell r="AF1341" t="str">
            <v>PROTECTION</v>
          </cell>
          <cell r="AG1341"/>
          <cell r="AH1341" t="str">
            <v>Custom Court</v>
          </cell>
          <cell r="AI1341">
            <v>145.46</v>
          </cell>
          <cell r="AJ1341">
            <v>0.3</v>
          </cell>
          <cell r="AK1341">
            <v>251.29999999999998</v>
          </cell>
          <cell r="AL1341" t="str">
            <v/>
          </cell>
          <cell r="AM1341" t="str">
            <v/>
          </cell>
          <cell r="AN1341">
            <v>0.1</v>
          </cell>
          <cell r="AO1341">
            <v>323.10000000000002</v>
          </cell>
          <cell r="AS1341" t="str">
            <v>TYP144 L1H2 2012 PROT LAT PP 4,8mm</v>
          </cell>
        </row>
        <row r="1342">
          <cell r="N1342" t="str">
            <v>0963 940 414</v>
          </cell>
          <cell r="O1342">
            <v>0</v>
          </cell>
          <cell r="P1342">
            <v>128.08000000000001</v>
          </cell>
          <cell r="Q1342">
            <v>1</v>
          </cell>
          <cell r="R1342">
            <v>23.5</v>
          </cell>
          <cell r="S1342">
            <v>128.08000000000001</v>
          </cell>
          <cell r="T1342">
            <v>309</v>
          </cell>
          <cell r="U1342">
            <v>60</v>
          </cell>
          <cell r="V1342">
            <v>80</v>
          </cell>
          <cell r="W1342" t="str">
            <v>TYP145L2H1HASTD</v>
          </cell>
          <cell r="X1342" t="e">
            <v>#REF!</v>
          </cell>
          <cell r="Y1342">
            <v>278.10000000000002</v>
          </cell>
          <cell r="Z1342">
            <v>278.10000000000002</v>
          </cell>
          <cell r="AA1342">
            <v>0.1</v>
          </cell>
          <cell r="AB1342">
            <v>0.1</v>
          </cell>
          <cell r="AC1342" t="str">
            <v>NC</v>
          </cell>
          <cell r="AD1342" t="str">
            <v>NC</v>
          </cell>
          <cell r="AE1342" t="str">
            <v>NC</v>
          </cell>
          <cell r="AF1342" t="str">
            <v>PROTECTION</v>
          </cell>
          <cell r="AG1342"/>
          <cell r="AH1342" t="str">
            <v>Custom Long</v>
          </cell>
          <cell r="AI1342">
            <v>123.14</v>
          </cell>
          <cell r="AJ1342">
            <v>0.3</v>
          </cell>
          <cell r="AK1342">
            <v>216.29999999999998</v>
          </cell>
          <cell r="AL1342" t="str">
            <v/>
          </cell>
          <cell r="AM1342" t="str">
            <v/>
          </cell>
          <cell r="AN1342">
            <v>0.1</v>
          </cell>
          <cell r="AO1342">
            <v>278.10000000000002</v>
          </cell>
          <cell r="AS1342" t="str">
            <v>TYP145 L2H1 2012 PROT LAT HDF 4mm</v>
          </cell>
        </row>
        <row r="1343">
          <cell r="N1343" t="str">
            <v>0963 940 415</v>
          </cell>
          <cell r="O1343">
            <v>0</v>
          </cell>
          <cell r="P1343">
            <v>163.27000000000001</v>
          </cell>
          <cell r="Q1343">
            <v>1</v>
          </cell>
          <cell r="R1343">
            <v>11.5</v>
          </cell>
          <cell r="S1343">
            <v>163.27000000000001</v>
          </cell>
          <cell r="T1343">
            <v>389</v>
          </cell>
          <cell r="U1343">
            <v>60</v>
          </cell>
          <cell r="V1343">
            <v>80</v>
          </cell>
          <cell r="W1343" t="str">
            <v>TYP145L2H1HAPRO</v>
          </cell>
          <cell r="X1343" t="e">
            <v>#REF!</v>
          </cell>
          <cell r="Y1343">
            <v>350.1</v>
          </cell>
          <cell r="Z1343">
            <v>350.1</v>
          </cell>
          <cell r="AA1343">
            <v>0.1</v>
          </cell>
          <cell r="AB1343">
            <v>0.1</v>
          </cell>
          <cell r="AC1343" t="str">
            <v>NC</v>
          </cell>
          <cell r="AD1343" t="str">
            <v>NC</v>
          </cell>
          <cell r="AE1343" t="str">
            <v>NC</v>
          </cell>
          <cell r="AF1343" t="str">
            <v>PROTECTION</v>
          </cell>
          <cell r="AG1343"/>
          <cell r="AH1343" t="str">
            <v>Custom Long</v>
          </cell>
          <cell r="AI1343">
            <v>156.97999999999999</v>
          </cell>
          <cell r="AJ1343">
            <v>0.3</v>
          </cell>
          <cell r="AK1343">
            <v>272.29999999999995</v>
          </cell>
          <cell r="AL1343" t="str">
            <v/>
          </cell>
          <cell r="AM1343" t="str">
            <v/>
          </cell>
          <cell r="AN1343">
            <v>0.1</v>
          </cell>
          <cell r="AO1343">
            <v>350.1</v>
          </cell>
          <cell r="AS1343" t="str">
            <v>TYP145 L2H1 2012 PROT LAT PP 4,8mm</v>
          </cell>
        </row>
        <row r="1344">
          <cell r="N1344" t="str">
            <v>0963 940 420</v>
          </cell>
          <cell r="O1344">
            <v>0</v>
          </cell>
          <cell r="P1344">
            <v>128.11000000000001</v>
          </cell>
          <cell r="Q1344">
            <v>1</v>
          </cell>
          <cell r="R1344">
            <v>23.5</v>
          </cell>
          <cell r="S1344">
            <v>128.11000000000001</v>
          </cell>
          <cell r="T1344">
            <v>309</v>
          </cell>
          <cell r="U1344">
            <v>75</v>
          </cell>
          <cell r="V1344">
            <v>100</v>
          </cell>
          <cell r="W1344" t="str">
            <v>TYP145L2H2HASTD</v>
          </cell>
          <cell r="X1344" t="e">
            <v>#REF!</v>
          </cell>
          <cell r="Y1344">
            <v>278.10000000000002</v>
          </cell>
          <cell r="Z1344">
            <v>278.10000000000002</v>
          </cell>
          <cell r="AA1344">
            <v>0.1</v>
          </cell>
          <cell r="AB1344">
            <v>0.1</v>
          </cell>
          <cell r="AC1344" t="str">
            <v>NC</v>
          </cell>
          <cell r="AD1344" t="str">
            <v>NC</v>
          </cell>
          <cell r="AE1344" t="str">
            <v>NC</v>
          </cell>
          <cell r="AF1344" t="str">
            <v>PROTECTION</v>
          </cell>
          <cell r="AG1344"/>
          <cell r="AH1344" t="str">
            <v>Custom Long</v>
          </cell>
          <cell r="AI1344">
            <v>123.14</v>
          </cell>
          <cell r="AJ1344">
            <v>0.3</v>
          </cell>
          <cell r="AK1344">
            <v>216.29999999999998</v>
          </cell>
          <cell r="AL1344" t="str">
            <v/>
          </cell>
          <cell r="AM1344" t="str">
            <v/>
          </cell>
          <cell r="AN1344">
            <v>0.1</v>
          </cell>
          <cell r="AO1344">
            <v>278.10000000000002</v>
          </cell>
          <cell r="AS1344" t="str">
            <v>TYP145 L2H2 2012 PROT LAT HDF 4mm</v>
          </cell>
        </row>
        <row r="1345">
          <cell r="N1345" t="str">
            <v>0963 940 421</v>
          </cell>
          <cell r="O1345">
            <v>0</v>
          </cell>
          <cell r="P1345">
            <v>163.32</v>
          </cell>
          <cell r="Q1345">
            <v>1</v>
          </cell>
          <cell r="R1345">
            <v>11.5</v>
          </cell>
          <cell r="S1345">
            <v>163.32</v>
          </cell>
          <cell r="T1345">
            <v>389</v>
          </cell>
          <cell r="U1345">
            <v>75</v>
          </cell>
          <cell r="V1345">
            <v>100</v>
          </cell>
          <cell r="W1345" t="str">
            <v>TYP145L2H2HAPRO</v>
          </cell>
          <cell r="X1345" t="e">
            <v>#REF!</v>
          </cell>
          <cell r="Y1345">
            <v>350.1</v>
          </cell>
          <cell r="Z1345">
            <v>350.1</v>
          </cell>
          <cell r="AA1345">
            <v>0.1</v>
          </cell>
          <cell r="AB1345">
            <v>0.1</v>
          </cell>
          <cell r="AC1345" t="str">
            <v>NC</v>
          </cell>
          <cell r="AD1345" t="str">
            <v>NC</v>
          </cell>
          <cell r="AE1345" t="str">
            <v>NC</v>
          </cell>
          <cell r="AF1345" t="str">
            <v>PROTECTION</v>
          </cell>
          <cell r="AG1345"/>
          <cell r="AH1345" t="str">
            <v>Custom Long</v>
          </cell>
          <cell r="AI1345">
            <v>156.97999999999999</v>
          </cell>
          <cell r="AJ1345">
            <v>0.3</v>
          </cell>
          <cell r="AK1345">
            <v>272.29999999999995</v>
          </cell>
          <cell r="AL1345" t="str">
            <v/>
          </cell>
          <cell r="AM1345" t="str">
            <v/>
          </cell>
          <cell r="AN1345">
            <v>0.1</v>
          </cell>
          <cell r="AO1345">
            <v>350.1</v>
          </cell>
          <cell r="AS1345" t="str">
            <v>TYP145 L2H2 2012 PROT LAT PP 4,8mm</v>
          </cell>
        </row>
        <row r="1346">
          <cell r="N1346" t="str">
            <v>0963 940 454</v>
          </cell>
          <cell r="O1346">
            <v>0</v>
          </cell>
          <cell r="P1346">
            <v>149.80000000000001</v>
          </cell>
          <cell r="Q1346">
            <v>1</v>
          </cell>
          <cell r="R1346">
            <v>26.5</v>
          </cell>
          <cell r="S1346">
            <v>149.80000000000001</v>
          </cell>
          <cell r="T1346">
            <v>369</v>
          </cell>
          <cell r="U1346">
            <v>75</v>
          </cell>
          <cell r="V1346">
            <v>100</v>
          </cell>
          <cell r="W1346" t="str">
            <v>TYP150L2H2HASTD</v>
          </cell>
          <cell r="X1346" t="e">
            <v>#REF!</v>
          </cell>
          <cell r="Y1346">
            <v>332.1</v>
          </cell>
          <cell r="Z1346">
            <v>332.1</v>
          </cell>
          <cell r="AA1346">
            <v>0.1</v>
          </cell>
          <cell r="AB1346">
            <v>0.1</v>
          </cell>
          <cell r="AC1346" t="str">
            <v>NC</v>
          </cell>
          <cell r="AD1346" t="str">
            <v>NC</v>
          </cell>
          <cell r="AE1346" t="str">
            <v>NC</v>
          </cell>
          <cell r="AF1346" t="str">
            <v>PROTECTION</v>
          </cell>
          <cell r="AG1346"/>
          <cell r="AH1346" t="str">
            <v>Tansit 2T L2</v>
          </cell>
          <cell r="AI1346">
            <v>144.03</v>
          </cell>
          <cell r="AJ1346">
            <v>0.3</v>
          </cell>
          <cell r="AK1346">
            <v>258.3</v>
          </cell>
          <cell r="AL1346" t="str">
            <v/>
          </cell>
          <cell r="AM1346" t="str">
            <v/>
          </cell>
          <cell r="AN1346">
            <v>0.1</v>
          </cell>
          <cell r="AO1346">
            <v>332.1</v>
          </cell>
          <cell r="AS1346" t="str">
            <v>TYP150 L2H2 2014 PROT LAT HDF 4mm</v>
          </cell>
        </row>
        <row r="1347">
          <cell r="N1347" t="str">
            <v>0963 940 455</v>
          </cell>
          <cell r="O1347">
            <v>0</v>
          </cell>
          <cell r="P1347">
            <v>191.21</v>
          </cell>
          <cell r="Q1347">
            <v>1</v>
          </cell>
          <cell r="R1347">
            <v>14.5</v>
          </cell>
          <cell r="S1347">
            <v>191.21</v>
          </cell>
          <cell r="T1347">
            <v>459</v>
          </cell>
          <cell r="U1347">
            <v>75</v>
          </cell>
          <cell r="V1347">
            <v>100</v>
          </cell>
          <cell r="W1347" t="str">
            <v>TYP150L2H2HAPRO</v>
          </cell>
          <cell r="X1347" t="e">
            <v>#REF!</v>
          </cell>
          <cell r="Y1347">
            <v>413.1</v>
          </cell>
          <cell r="Z1347">
            <v>413.1</v>
          </cell>
          <cell r="AA1347">
            <v>0.1</v>
          </cell>
          <cell r="AB1347">
            <v>0.1</v>
          </cell>
          <cell r="AC1347" t="str">
            <v>NC</v>
          </cell>
          <cell r="AD1347" t="str">
            <v>NC</v>
          </cell>
          <cell r="AE1347" t="str">
            <v>NC</v>
          </cell>
          <cell r="AF1347" t="str">
            <v>PROTECTION</v>
          </cell>
          <cell r="AG1347"/>
          <cell r="AH1347" t="str">
            <v>Tansit 2T L2</v>
          </cell>
          <cell r="AI1347">
            <v>183.85</v>
          </cell>
          <cell r="AJ1347">
            <v>0.3</v>
          </cell>
          <cell r="AK1347">
            <v>321.29999999999995</v>
          </cell>
          <cell r="AL1347" t="str">
            <v/>
          </cell>
          <cell r="AM1347" t="str">
            <v/>
          </cell>
          <cell r="AN1347">
            <v>0.1</v>
          </cell>
          <cell r="AO1347">
            <v>413.1</v>
          </cell>
          <cell r="AS1347" t="str">
            <v>TYP150 L2H2 2014 PROT LAT PP 4,8mm</v>
          </cell>
        </row>
        <row r="1348">
          <cell r="N1348" t="str">
            <v>0963 940 470</v>
          </cell>
          <cell r="O1348">
            <v>0</v>
          </cell>
          <cell r="P1348">
            <v>128.11000000000001</v>
          </cell>
          <cell r="Q1348">
            <v>1</v>
          </cell>
          <cell r="R1348">
            <v>26.5</v>
          </cell>
          <cell r="S1348">
            <v>128.11000000000001</v>
          </cell>
          <cell r="T1348">
            <v>359</v>
          </cell>
          <cell r="U1348">
            <v>75</v>
          </cell>
          <cell r="V1348">
            <v>100</v>
          </cell>
          <cell r="W1348" t="str">
            <v>TYP151L2H2HASTD</v>
          </cell>
          <cell r="X1348" t="e">
            <v>#REF!</v>
          </cell>
          <cell r="Y1348">
            <v>323.10000000000002</v>
          </cell>
          <cell r="Z1348">
            <v>323.10000000000002</v>
          </cell>
          <cell r="AA1348">
            <v>0.1</v>
          </cell>
          <cell r="AB1348">
            <v>0.1</v>
          </cell>
          <cell r="AC1348" t="str">
            <v>NC</v>
          </cell>
          <cell r="AD1348" t="str">
            <v>NC</v>
          </cell>
          <cell r="AE1348" t="str">
            <v>NC</v>
          </cell>
          <cell r="AF1348" t="str">
            <v>PROTECTION</v>
          </cell>
          <cell r="AG1348"/>
          <cell r="AH1348" t="str">
            <v>Tansit 2T L2</v>
          </cell>
          <cell r="AI1348">
            <v>144.03</v>
          </cell>
          <cell r="AJ1348">
            <v>0.3</v>
          </cell>
          <cell r="AK1348">
            <v>251.29999999999998</v>
          </cell>
          <cell r="AL1348" t="str">
            <v/>
          </cell>
          <cell r="AM1348" t="str">
            <v/>
          </cell>
          <cell r="AN1348">
            <v>0.1</v>
          </cell>
          <cell r="AO1348">
            <v>323.10000000000002</v>
          </cell>
          <cell r="AS1348" t="str">
            <v>TYP151 L2H2 2014 PROT LAT HDF 4mm</v>
          </cell>
        </row>
        <row r="1349">
          <cell r="N1349" t="str">
            <v>0963 940 471</v>
          </cell>
          <cell r="O1349">
            <v>0</v>
          </cell>
          <cell r="P1349">
            <v>163.32</v>
          </cell>
          <cell r="Q1349">
            <v>1</v>
          </cell>
          <cell r="R1349">
            <v>10.5</v>
          </cell>
          <cell r="S1349">
            <v>163.32</v>
          </cell>
          <cell r="T1349">
            <v>459</v>
          </cell>
          <cell r="U1349">
            <v>75</v>
          </cell>
          <cell r="V1349">
            <v>100</v>
          </cell>
          <cell r="W1349" t="str">
            <v>TYP151L2H2HAPRO</v>
          </cell>
          <cell r="X1349" t="e">
            <v>#REF!</v>
          </cell>
          <cell r="Y1349">
            <v>413.1</v>
          </cell>
          <cell r="Z1349">
            <v>413.1</v>
          </cell>
          <cell r="AA1349">
            <v>0.1</v>
          </cell>
          <cell r="AB1349">
            <v>0.1</v>
          </cell>
          <cell r="AC1349" t="str">
            <v>NC</v>
          </cell>
          <cell r="AD1349" t="str">
            <v>NC</v>
          </cell>
          <cell r="AE1349" t="str">
            <v>NC</v>
          </cell>
          <cell r="AF1349" t="str">
            <v>PROTECTION</v>
          </cell>
          <cell r="AG1349"/>
          <cell r="AH1349" t="str">
            <v>Tansit 2T L2</v>
          </cell>
          <cell r="AI1349">
            <v>183.85</v>
          </cell>
          <cell r="AJ1349">
            <v>0.3</v>
          </cell>
          <cell r="AK1349">
            <v>321.29999999999995</v>
          </cell>
          <cell r="AL1349" t="str">
            <v/>
          </cell>
          <cell r="AM1349" t="str">
            <v/>
          </cell>
          <cell r="AN1349">
            <v>0.1</v>
          </cell>
          <cell r="AO1349">
            <v>413.1</v>
          </cell>
          <cell r="AS1349" t="str">
            <v>TYP151 L2H2 2014 PROT LAT PP 4,8mm</v>
          </cell>
        </row>
        <row r="1350">
          <cell r="N1350" t="str">
            <v>0963 940 486</v>
          </cell>
          <cell r="O1350">
            <v>0</v>
          </cell>
          <cell r="P1350">
            <v>201.8</v>
          </cell>
          <cell r="Q1350">
            <v>1</v>
          </cell>
          <cell r="R1350">
            <v>26.5</v>
          </cell>
          <cell r="S1350">
            <v>201.8</v>
          </cell>
          <cell r="T1350">
            <v>469</v>
          </cell>
          <cell r="U1350">
            <v>80</v>
          </cell>
          <cell r="V1350">
            <v>107</v>
          </cell>
          <cell r="W1350" t="str">
            <v>TYP152L3H2HASTD</v>
          </cell>
          <cell r="X1350" t="e">
            <v>#REF!</v>
          </cell>
          <cell r="Y1350">
            <v>422.1</v>
          </cell>
          <cell r="Z1350">
            <v>422.1</v>
          </cell>
          <cell r="AA1350">
            <v>0.1</v>
          </cell>
          <cell r="AB1350">
            <v>0.1</v>
          </cell>
          <cell r="AC1350" t="str">
            <v>NC</v>
          </cell>
          <cell r="AD1350" t="str">
            <v>NC</v>
          </cell>
          <cell r="AE1350" t="str">
            <v>NC</v>
          </cell>
          <cell r="AF1350" t="str">
            <v>PROTECTION</v>
          </cell>
          <cell r="AG1350"/>
          <cell r="AH1350" t="str">
            <v>Tansit 2T L3</v>
          </cell>
          <cell r="AI1350">
            <v>194.03</v>
          </cell>
          <cell r="AJ1350">
            <v>0.3</v>
          </cell>
          <cell r="AK1350">
            <v>328.29999999999995</v>
          </cell>
          <cell r="AL1350" t="str">
            <v/>
          </cell>
          <cell r="AM1350" t="str">
            <v/>
          </cell>
          <cell r="AN1350">
            <v>0.1</v>
          </cell>
          <cell r="AO1350">
            <v>422.1</v>
          </cell>
          <cell r="AS1350" t="str">
            <v>TYP152 L3H2 2014 PROT LAT HDF 4mm</v>
          </cell>
        </row>
        <row r="1351">
          <cell r="N1351" t="str">
            <v>0963 940 487</v>
          </cell>
          <cell r="O1351">
            <v>0</v>
          </cell>
          <cell r="P1351">
            <v>253.13</v>
          </cell>
          <cell r="Q1351">
            <v>1</v>
          </cell>
          <cell r="R1351">
            <v>10.5</v>
          </cell>
          <cell r="S1351">
            <v>253.13</v>
          </cell>
          <cell r="T1351">
            <v>609</v>
          </cell>
          <cell r="U1351">
            <v>80</v>
          </cell>
          <cell r="V1351">
            <v>107</v>
          </cell>
          <cell r="W1351" t="str">
            <v>TYP152L3H2HAPRO</v>
          </cell>
          <cell r="X1351" t="e">
            <v>#REF!</v>
          </cell>
          <cell r="Y1351">
            <v>548.1</v>
          </cell>
          <cell r="Z1351">
            <v>548.1</v>
          </cell>
          <cell r="AA1351">
            <v>0.1</v>
          </cell>
          <cell r="AB1351">
            <v>0.1</v>
          </cell>
          <cell r="AC1351" t="str">
            <v>NC</v>
          </cell>
          <cell r="AD1351" t="str">
            <v>NC</v>
          </cell>
          <cell r="AE1351" t="str">
            <v>NC</v>
          </cell>
          <cell r="AF1351" t="str">
            <v>PROTECTION</v>
          </cell>
          <cell r="AG1351"/>
          <cell r="AH1351" t="str">
            <v>Tansit 2T L3</v>
          </cell>
          <cell r="AI1351">
            <v>194.03</v>
          </cell>
          <cell r="AJ1351">
            <v>0.3</v>
          </cell>
          <cell r="AK1351">
            <v>426.29999999999995</v>
          </cell>
          <cell r="AL1351" t="str">
            <v/>
          </cell>
          <cell r="AM1351" t="str">
            <v/>
          </cell>
          <cell r="AN1351">
            <v>0.1</v>
          </cell>
          <cell r="AO1351">
            <v>548.1</v>
          </cell>
          <cell r="AS1351" t="str">
            <v>TYP152 L3H2 2014 PROT LAT PP 4,8mm</v>
          </cell>
        </row>
        <row r="1352">
          <cell r="N1352" t="str">
            <v>0963 940 462</v>
          </cell>
          <cell r="O1352">
            <v>0</v>
          </cell>
          <cell r="P1352">
            <v>128.11000000000001</v>
          </cell>
          <cell r="Q1352">
            <v>1</v>
          </cell>
          <cell r="R1352">
            <v>26.5</v>
          </cell>
          <cell r="S1352">
            <v>128.11000000000001</v>
          </cell>
          <cell r="T1352">
            <v>359</v>
          </cell>
          <cell r="U1352">
            <v>75</v>
          </cell>
          <cell r="V1352">
            <v>100</v>
          </cell>
          <cell r="W1352" t="str">
            <v>TYP150L2H3HASTD</v>
          </cell>
          <cell r="X1352" t="e">
            <v>#REF!</v>
          </cell>
          <cell r="Y1352">
            <v>323.10000000000002</v>
          </cell>
          <cell r="Z1352">
            <v>323.10000000000002</v>
          </cell>
          <cell r="AA1352">
            <v>0.1</v>
          </cell>
          <cell r="AB1352">
            <v>0.1</v>
          </cell>
          <cell r="AC1352" t="str">
            <v>NC</v>
          </cell>
          <cell r="AD1352" t="str">
            <v>NC</v>
          </cell>
          <cell r="AE1352" t="str">
            <v>NC</v>
          </cell>
          <cell r="AF1352" t="str">
            <v>PROTECTION</v>
          </cell>
          <cell r="AG1352"/>
          <cell r="AH1352" t="str">
            <v>Tansit 2T L2</v>
          </cell>
          <cell r="AI1352">
            <v>144.03</v>
          </cell>
          <cell r="AJ1352">
            <v>0.3</v>
          </cell>
          <cell r="AK1352">
            <v>251.29999999999998</v>
          </cell>
          <cell r="AL1352" t="str">
            <v/>
          </cell>
          <cell r="AM1352" t="str">
            <v/>
          </cell>
          <cell r="AN1352">
            <v>0.1</v>
          </cell>
          <cell r="AO1352">
            <v>323.10000000000002</v>
          </cell>
          <cell r="AS1352" t="str">
            <v>TYP150 L2H3 2014 PROT LAT HDF 4mm</v>
          </cell>
        </row>
        <row r="1353">
          <cell r="N1353" t="str">
            <v>0963 940 463</v>
          </cell>
          <cell r="O1353">
            <v>0</v>
          </cell>
          <cell r="P1353">
            <v>163.32</v>
          </cell>
          <cell r="Q1353">
            <v>1</v>
          </cell>
          <cell r="R1353">
            <v>14.5</v>
          </cell>
          <cell r="S1353">
            <v>163.32</v>
          </cell>
          <cell r="T1353">
            <v>459</v>
          </cell>
          <cell r="U1353">
            <v>75</v>
          </cell>
          <cell r="V1353">
            <v>100</v>
          </cell>
          <cell r="W1353" t="str">
            <v>TYP150L2H3HAPRO</v>
          </cell>
          <cell r="X1353" t="e">
            <v>#REF!</v>
          </cell>
          <cell r="Y1353">
            <v>413.1</v>
          </cell>
          <cell r="Z1353">
            <v>413.1</v>
          </cell>
          <cell r="AA1353">
            <v>0.1</v>
          </cell>
          <cell r="AB1353">
            <v>0.1</v>
          </cell>
          <cell r="AC1353" t="str">
            <v>NC</v>
          </cell>
          <cell r="AD1353" t="str">
            <v>NC</v>
          </cell>
          <cell r="AE1353" t="str">
            <v>NC</v>
          </cell>
          <cell r="AF1353" t="str">
            <v>PROTECTION</v>
          </cell>
          <cell r="AG1353"/>
          <cell r="AH1353" t="str">
            <v>Tansit 2T L2</v>
          </cell>
          <cell r="AI1353">
            <v>183.85</v>
          </cell>
          <cell r="AJ1353">
            <v>0.3</v>
          </cell>
          <cell r="AK1353">
            <v>321.29999999999995</v>
          </cell>
          <cell r="AL1353" t="str">
            <v/>
          </cell>
          <cell r="AM1353" t="str">
            <v/>
          </cell>
          <cell r="AN1353">
            <v>0.1</v>
          </cell>
          <cell r="AO1353">
            <v>413.1</v>
          </cell>
          <cell r="AS1353" t="str">
            <v>TYP150 L2H3 2014 PROT LAT PP 4,8mm</v>
          </cell>
        </row>
        <row r="1354">
          <cell r="N1354" t="str">
            <v>0963 940 478</v>
          </cell>
          <cell r="O1354">
            <v>0</v>
          </cell>
          <cell r="P1354">
            <v>128.11000000000001</v>
          </cell>
          <cell r="Q1354">
            <v>1</v>
          </cell>
          <cell r="R1354">
            <v>26.5</v>
          </cell>
          <cell r="S1354">
            <v>128.11000000000001</v>
          </cell>
          <cell r="T1354">
            <v>359</v>
          </cell>
          <cell r="U1354">
            <v>75</v>
          </cell>
          <cell r="V1354">
            <v>100</v>
          </cell>
          <cell r="W1354" t="str">
            <v>TYP151L2H3HASTD</v>
          </cell>
          <cell r="X1354" t="e">
            <v>#REF!</v>
          </cell>
          <cell r="Y1354">
            <v>323.10000000000002</v>
          </cell>
          <cell r="Z1354">
            <v>323.10000000000002</v>
          </cell>
          <cell r="AA1354">
            <v>0.1</v>
          </cell>
          <cell r="AB1354">
            <v>0.1</v>
          </cell>
          <cell r="AC1354" t="str">
            <v>NC</v>
          </cell>
          <cell r="AD1354" t="str">
            <v>NC</v>
          </cell>
          <cell r="AE1354" t="str">
            <v>NC</v>
          </cell>
          <cell r="AF1354" t="str">
            <v>PROTECTION</v>
          </cell>
          <cell r="AG1354"/>
          <cell r="AH1354" t="str">
            <v>Tansit 2T L2</v>
          </cell>
          <cell r="AI1354">
            <v>144.03</v>
          </cell>
          <cell r="AJ1354">
            <v>0.3</v>
          </cell>
          <cell r="AK1354">
            <v>251.29999999999998</v>
          </cell>
          <cell r="AL1354" t="str">
            <v/>
          </cell>
          <cell r="AM1354" t="str">
            <v/>
          </cell>
          <cell r="AN1354">
            <v>0.1</v>
          </cell>
          <cell r="AO1354">
            <v>323.10000000000002</v>
          </cell>
          <cell r="AS1354" t="str">
            <v>TYP151 L2H3 2014 PROT LAT HDF 4mm</v>
          </cell>
        </row>
        <row r="1355">
          <cell r="N1355" t="str">
            <v>0963 940 479</v>
          </cell>
          <cell r="O1355">
            <v>0</v>
          </cell>
          <cell r="P1355">
            <v>163.32</v>
          </cell>
          <cell r="Q1355">
            <v>1</v>
          </cell>
          <cell r="R1355">
            <v>10.5</v>
          </cell>
          <cell r="S1355">
            <v>163.32</v>
          </cell>
          <cell r="T1355">
            <v>459</v>
          </cell>
          <cell r="U1355">
            <v>75</v>
          </cell>
          <cell r="V1355">
            <v>100</v>
          </cell>
          <cell r="W1355" t="str">
            <v>TYP151L2H3HAPRO</v>
          </cell>
          <cell r="X1355" t="e">
            <v>#REF!</v>
          </cell>
          <cell r="Y1355">
            <v>413.1</v>
          </cell>
          <cell r="Z1355">
            <v>413.1</v>
          </cell>
          <cell r="AA1355">
            <v>0.1</v>
          </cell>
          <cell r="AB1355">
            <v>0.1</v>
          </cell>
          <cell r="AC1355" t="str">
            <v>NC</v>
          </cell>
          <cell r="AD1355" t="str">
            <v>NC</v>
          </cell>
          <cell r="AE1355" t="str">
            <v>NC</v>
          </cell>
          <cell r="AF1355" t="str">
            <v>PROTECTION</v>
          </cell>
          <cell r="AG1355"/>
          <cell r="AH1355" t="str">
            <v>Tansit 2T L2</v>
          </cell>
          <cell r="AI1355">
            <v>183.85</v>
          </cell>
          <cell r="AJ1355">
            <v>0.3</v>
          </cell>
          <cell r="AK1355">
            <v>321.29999999999995</v>
          </cell>
          <cell r="AL1355" t="str">
            <v/>
          </cell>
          <cell r="AM1355" t="str">
            <v/>
          </cell>
          <cell r="AN1355">
            <v>0.1</v>
          </cell>
          <cell r="AO1355">
            <v>413.1</v>
          </cell>
          <cell r="AS1355" t="str">
            <v>TYP151 L2H3 2014 PROT LAT PP 4,8mm</v>
          </cell>
        </row>
        <row r="1356">
          <cell r="N1356" t="str">
            <v>0963 940 502</v>
          </cell>
          <cell r="O1356">
            <v>0</v>
          </cell>
          <cell r="P1356">
            <v>201.87</v>
          </cell>
          <cell r="Q1356">
            <v>1</v>
          </cell>
          <cell r="R1356">
            <v>26.5</v>
          </cell>
          <cell r="S1356">
            <v>201.87</v>
          </cell>
          <cell r="T1356">
            <v>469</v>
          </cell>
          <cell r="U1356">
            <v>80</v>
          </cell>
          <cell r="V1356">
            <v>107</v>
          </cell>
          <cell r="W1356" t="str">
            <v>TYP153L3H2HASTD</v>
          </cell>
          <cell r="X1356" t="e">
            <v>#REF!</v>
          </cell>
          <cell r="Y1356">
            <v>422.1</v>
          </cell>
          <cell r="Z1356">
            <v>422.1</v>
          </cell>
          <cell r="AA1356">
            <v>0.1</v>
          </cell>
          <cell r="AB1356">
            <v>0.1</v>
          </cell>
          <cell r="AC1356" t="str">
            <v>NC</v>
          </cell>
          <cell r="AD1356" t="str">
            <v>NC</v>
          </cell>
          <cell r="AE1356" t="str">
            <v>NC</v>
          </cell>
          <cell r="AF1356" t="str">
            <v>PROTECTION</v>
          </cell>
          <cell r="AG1356"/>
          <cell r="AH1356" t="str">
            <v>Tansit 2T L3</v>
          </cell>
          <cell r="AI1356">
            <v>194.03</v>
          </cell>
          <cell r="AJ1356">
            <v>0.3</v>
          </cell>
          <cell r="AK1356">
            <v>328.29999999999995</v>
          </cell>
          <cell r="AL1356" t="str">
            <v/>
          </cell>
          <cell r="AM1356" t="str">
            <v/>
          </cell>
          <cell r="AN1356">
            <v>0.1</v>
          </cell>
          <cell r="AO1356">
            <v>422.1</v>
          </cell>
          <cell r="AS1356" t="str">
            <v>TYP153 L3H2 2014 PROT LAT HDF 4mm</v>
          </cell>
        </row>
        <row r="1357">
          <cell r="N1357" t="str">
            <v>0963 940 503</v>
          </cell>
          <cell r="O1357">
            <v>0</v>
          </cell>
          <cell r="P1357">
            <v>253.13</v>
          </cell>
          <cell r="Q1357">
            <v>1</v>
          </cell>
          <cell r="R1357">
            <v>10.5</v>
          </cell>
          <cell r="S1357">
            <v>253.13</v>
          </cell>
          <cell r="T1357">
            <v>609</v>
          </cell>
          <cell r="U1357">
            <v>80</v>
          </cell>
          <cell r="V1357">
            <v>107</v>
          </cell>
          <cell r="W1357" t="str">
            <v>TYP153L3H2HAPRO</v>
          </cell>
          <cell r="X1357" t="e">
            <v>#REF!</v>
          </cell>
          <cell r="Y1357">
            <v>548.1</v>
          </cell>
          <cell r="Z1357">
            <v>548.1</v>
          </cell>
          <cell r="AA1357">
            <v>0.1</v>
          </cell>
          <cell r="AB1357">
            <v>0.1</v>
          </cell>
          <cell r="AC1357" t="str">
            <v>NC</v>
          </cell>
          <cell r="AD1357" t="str">
            <v>NC</v>
          </cell>
          <cell r="AE1357" t="str">
            <v>NC</v>
          </cell>
          <cell r="AF1357" t="str">
            <v>PROTECTION</v>
          </cell>
          <cell r="AG1357"/>
          <cell r="AH1357" t="str">
            <v>Tansit 2T L3</v>
          </cell>
          <cell r="AI1357">
            <v>194.03</v>
          </cell>
          <cell r="AJ1357">
            <v>0.3</v>
          </cell>
          <cell r="AK1357">
            <v>426.29999999999995</v>
          </cell>
          <cell r="AL1357" t="str">
            <v/>
          </cell>
          <cell r="AM1357" t="str">
            <v/>
          </cell>
          <cell r="AN1357">
            <v>0.1</v>
          </cell>
          <cell r="AO1357">
            <v>548.1</v>
          </cell>
          <cell r="AS1357" t="str">
            <v>TYP153 L3H2 2014 PROT LAT PP 4,8mm</v>
          </cell>
        </row>
        <row r="1358">
          <cell r="N1358" t="str">
            <v>0963 940 494</v>
          </cell>
          <cell r="O1358">
            <v>0</v>
          </cell>
          <cell r="P1358">
            <v>201.87</v>
          </cell>
          <cell r="Q1358">
            <v>1</v>
          </cell>
          <cell r="R1358">
            <v>26.5</v>
          </cell>
          <cell r="S1358">
            <v>201.87</v>
          </cell>
          <cell r="T1358">
            <v>469</v>
          </cell>
          <cell r="U1358">
            <v>80</v>
          </cell>
          <cell r="V1358">
            <v>107</v>
          </cell>
          <cell r="W1358" t="str">
            <v>TYP152L3H3HASTD</v>
          </cell>
          <cell r="X1358" t="e">
            <v>#REF!</v>
          </cell>
          <cell r="Y1358">
            <v>422.1</v>
          </cell>
          <cell r="Z1358">
            <v>422.1</v>
          </cell>
          <cell r="AA1358">
            <v>0.1</v>
          </cell>
          <cell r="AB1358">
            <v>0.1</v>
          </cell>
          <cell r="AC1358" t="str">
            <v>NC</v>
          </cell>
          <cell r="AD1358" t="str">
            <v>NC</v>
          </cell>
          <cell r="AE1358" t="str">
            <v>NC</v>
          </cell>
          <cell r="AF1358" t="str">
            <v>PROTECTION</v>
          </cell>
          <cell r="AG1358"/>
          <cell r="AH1358" t="str">
            <v>Tansit 2T L3</v>
          </cell>
          <cell r="AI1358">
            <v>194.03</v>
          </cell>
          <cell r="AJ1358">
            <v>0.3</v>
          </cell>
          <cell r="AK1358">
            <v>328.29999999999995</v>
          </cell>
          <cell r="AL1358" t="str">
            <v/>
          </cell>
          <cell r="AM1358" t="str">
            <v/>
          </cell>
          <cell r="AN1358">
            <v>0.1</v>
          </cell>
          <cell r="AO1358">
            <v>422.1</v>
          </cell>
          <cell r="AS1358" t="str">
            <v>TYP152 L3H3 2014 PROT LAT HDF 4mm</v>
          </cell>
        </row>
        <row r="1359">
          <cell r="N1359" t="str">
            <v>0963 940 495</v>
          </cell>
          <cell r="O1359">
            <v>0</v>
          </cell>
          <cell r="P1359">
            <v>201.8</v>
          </cell>
          <cell r="Q1359">
            <v>1</v>
          </cell>
          <cell r="R1359">
            <v>10.5</v>
          </cell>
          <cell r="S1359">
            <v>201.8</v>
          </cell>
          <cell r="T1359">
            <v>609</v>
          </cell>
          <cell r="U1359">
            <v>80</v>
          </cell>
          <cell r="V1359">
            <v>107</v>
          </cell>
          <cell r="W1359" t="str">
            <v>TYP152L3H3HAPRO</v>
          </cell>
          <cell r="X1359" t="e">
            <v>#REF!</v>
          </cell>
          <cell r="Y1359">
            <v>548.1</v>
          </cell>
          <cell r="Z1359">
            <v>548.1</v>
          </cell>
          <cell r="AA1359">
            <v>0.1</v>
          </cell>
          <cell r="AB1359">
            <v>0.1</v>
          </cell>
          <cell r="AC1359" t="str">
            <v>NC</v>
          </cell>
          <cell r="AD1359" t="str">
            <v>NC</v>
          </cell>
          <cell r="AE1359" t="str">
            <v>NC</v>
          </cell>
          <cell r="AF1359" t="str">
            <v>PROTECTION</v>
          </cell>
          <cell r="AG1359"/>
          <cell r="AH1359" t="str">
            <v>Tansit 2T L3</v>
          </cell>
          <cell r="AI1359">
            <v>194.03</v>
          </cell>
          <cell r="AJ1359">
            <v>0.3</v>
          </cell>
          <cell r="AK1359">
            <v>426.29999999999995</v>
          </cell>
          <cell r="AL1359" t="str">
            <v/>
          </cell>
          <cell r="AM1359" t="str">
            <v/>
          </cell>
          <cell r="AN1359">
            <v>0.1</v>
          </cell>
          <cell r="AO1359">
            <v>548.1</v>
          </cell>
          <cell r="AS1359" t="str">
            <v>TYP152 L3H3 2014 PROT LAT PP 4,8mm</v>
          </cell>
        </row>
        <row r="1360">
          <cell r="N1360" t="str">
            <v>0963 940 510</v>
          </cell>
          <cell r="O1360">
            <v>0</v>
          </cell>
          <cell r="P1360">
            <v>201.87</v>
          </cell>
          <cell r="Q1360">
            <v>1</v>
          </cell>
          <cell r="R1360">
            <v>26.5</v>
          </cell>
          <cell r="S1360">
            <v>201.87</v>
          </cell>
          <cell r="T1360">
            <v>469</v>
          </cell>
          <cell r="U1360">
            <v>80</v>
          </cell>
          <cell r="V1360">
            <v>107</v>
          </cell>
          <cell r="W1360" t="str">
            <v>TYP153L3H3HASTD</v>
          </cell>
          <cell r="X1360" t="e">
            <v>#REF!</v>
          </cell>
          <cell r="Y1360">
            <v>422.1</v>
          </cell>
          <cell r="Z1360">
            <v>422.1</v>
          </cell>
          <cell r="AA1360">
            <v>0.1</v>
          </cell>
          <cell r="AB1360">
            <v>0.1</v>
          </cell>
          <cell r="AC1360" t="str">
            <v>NC</v>
          </cell>
          <cell r="AD1360" t="str">
            <v>NC</v>
          </cell>
          <cell r="AE1360" t="str">
            <v>NC</v>
          </cell>
          <cell r="AF1360" t="str">
            <v>PROTECTION</v>
          </cell>
          <cell r="AG1360"/>
          <cell r="AH1360" t="str">
            <v>Tansit 2T L3</v>
          </cell>
          <cell r="AI1360">
            <v>194.03</v>
          </cell>
          <cell r="AJ1360">
            <v>0.3</v>
          </cell>
          <cell r="AK1360">
            <v>328.29999999999995</v>
          </cell>
          <cell r="AL1360" t="str">
            <v/>
          </cell>
          <cell r="AM1360" t="str">
            <v/>
          </cell>
          <cell r="AN1360">
            <v>0.1</v>
          </cell>
          <cell r="AO1360">
            <v>422.1</v>
          </cell>
          <cell r="AS1360" t="str">
            <v>TYP153 L3H3 2014 PROT LAT HDF 4mm</v>
          </cell>
        </row>
        <row r="1361">
          <cell r="N1361" t="str">
            <v>0963 940 511</v>
          </cell>
          <cell r="O1361">
            <v>0</v>
          </cell>
          <cell r="P1361">
            <v>253.13</v>
          </cell>
          <cell r="Q1361">
            <v>1</v>
          </cell>
          <cell r="R1361">
            <v>10.5</v>
          </cell>
          <cell r="S1361">
            <v>253.13</v>
          </cell>
          <cell r="T1361">
            <v>609</v>
          </cell>
          <cell r="U1361">
            <v>80</v>
          </cell>
          <cell r="V1361">
            <v>107</v>
          </cell>
          <cell r="W1361" t="str">
            <v>TYP153L3H3HAPRO</v>
          </cell>
          <cell r="X1361" t="e">
            <v>#REF!</v>
          </cell>
          <cell r="Y1361">
            <v>548.1</v>
          </cell>
          <cell r="Z1361">
            <v>548.1</v>
          </cell>
          <cell r="AA1361">
            <v>0.1</v>
          </cell>
          <cell r="AB1361">
            <v>0.1</v>
          </cell>
          <cell r="AC1361" t="str">
            <v>NC</v>
          </cell>
          <cell r="AD1361" t="str">
            <v>NC</v>
          </cell>
          <cell r="AE1361" t="str">
            <v>NC</v>
          </cell>
          <cell r="AF1361" t="str">
            <v>PROTECTION</v>
          </cell>
          <cell r="AG1361"/>
          <cell r="AH1361" t="str">
            <v>Tansit 2T L3</v>
          </cell>
          <cell r="AI1361">
            <v>194.03</v>
          </cell>
          <cell r="AJ1361">
            <v>0.3</v>
          </cell>
          <cell r="AK1361">
            <v>426.29999999999995</v>
          </cell>
          <cell r="AL1361" t="str">
            <v/>
          </cell>
          <cell r="AM1361" t="str">
            <v/>
          </cell>
          <cell r="AN1361">
            <v>0.1</v>
          </cell>
          <cell r="AO1361">
            <v>548.1</v>
          </cell>
          <cell r="AS1361" t="str">
            <v>TYP153 L3H3 2014 PROT LAT PP 4,8mm</v>
          </cell>
        </row>
        <row r="1362">
          <cell r="N1362" t="str">
            <v>0963 940 518</v>
          </cell>
          <cell r="O1362">
            <v>0</v>
          </cell>
          <cell r="P1362">
            <v>249.93</v>
          </cell>
          <cell r="Q1362">
            <v>1</v>
          </cell>
          <cell r="R1362">
            <v>60.5</v>
          </cell>
          <cell r="S1362">
            <v>249.93</v>
          </cell>
          <cell r="T1362">
            <v>609</v>
          </cell>
          <cell r="U1362">
            <v>90</v>
          </cell>
          <cell r="V1362">
            <v>120</v>
          </cell>
          <cell r="W1362" t="str">
            <v>TYP154L4H3HASTD</v>
          </cell>
          <cell r="X1362" t="e">
            <v>#REF!</v>
          </cell>
          <cell r="Y1362">
            <v>548.1</v>
          </cell>
          <cell r="Z1362">
            <v>548.1</v>
          </cell>
          <cell r="AA1362">
            <v>0.1</v>
          </cell>
          <cell r="AB1362">
            <v>0.1</v>
          </cell>
          <cell r="AC1362" t="str">
            <v>NC</v>
          </cell>
          <cell r="AD1362" t="str">
            <v>NC</v>
          </cell>
          <cell r="AE1362" t="str">
            <v>NC</v>
          </cell>
          <cell r="AF1362" t="str">
            <v>PROTECTION</v>
          </cell>
          <cell r="AG1362"/>
          <cell r="AH1362" t="str">
            <v>Tansit 2T L4</v>
          </cell>
          <cell r="AI1362">
            <v>240.23</v>
          </cell>
          <cell r="AJ1362">
            <v>0.3</v>
          </cell>
          <cell r="AK1362">
            <v>426.29999999999995</v>
          </cell>
          <cell r="AL1362" t="str">
            <v/>
          </cell>
          <cell r="AM1362" t="str">
            <v/>
          </cell>
          <cell r="AN1362">
            <v>0.1</v>
          </cell>
          <cell r="AO1362">
            <v>548.1</v>
          </cell>
          <cell r="AS1362" t="str">
            <v>TYP154 L4H3 2014 PROT LAT HDF 4mm</v>
          </cell>
        </row>
        <row r="1363">
          <cell r="N1363" t="str">
            <v>0963 940 519</v>
          </cell>
          <cell r="O1363">
            <v>0</v>
          </cell>
          <cell r="P1363">
            <v>326.39999999999998</v>
          </cell>
          <cell r="Q1363">
            <v>1</v>
          </cell>
          <cell r="R1363">
            <v>16.5</v>
          </cell>
          <cell r="S1363">
            <v>326.39999999999998</v>
          </cell>
          <cell r="T1363">
            <v>819</v>
          </cell>
          <cell r="U1363">
            <v>90</v>
          </cell>
          <cell r="V1363">
            <v>120</v>
          </cell>
          <cell r="W1363" t="str">
            <v>TYP154L4H3HAPRO</v>
          </cell>
          <cell r="X1363" t="e">
            <v>#REF!</v>
          </cell>
          <cell r="Y1363">
            <v>737.1</v>
          </cell>
          <cell r="Z1363">
            <v>737.1</v>
          </cell>
          <cell r="AA1363">
            <v>0.1</v>
          </cell>
          <cell r="AB1363">
            <v>0.1</v>
          </cell>
          <cell r="AC1363" t="str">
            <v>NC</v>
          </cell>
          <cell r="AD1363" t="str">
            <v>NC</v>
          </cell>
          <cell r="AE1363" t="str">
            <v>NC</v>
          </cell>
          <cell r="AF1363" t="str">
            <v>PROTECTION</v>
          </cell>
          <cell r="AG1363"/>
          <cell r="AH1363" t="str">
            <v>Tansit 2T L4</v>
          </cell>
          <cell r="AI1363">
            <v>313.73</v>
          </cell>
          <cell r="AJ1363">
            <v>0.3</v>
          </cell>
          <cell r="AK1363">
            <v>573.29999999999995</v>
          </cell>
          <cell r="AL1363" t="str">
            <v/>
          </cell>
          <cell r="AM1363" t="str">
            <v/>
          </cell>
          <cell r="AN1363">
            <v>0.1</v>
          </cell>
          <cell r="AO1363">
            <v>737.1</v>
          </cell>
          <cell r="AS1363" t="str">
            <v>TYP154 L4H3 2014 PROT LAT PP 4,8mm</v>
          </cell>
        </row>
        <row r="1364">
          <cell r="N1364" t="str">
            <v>0963 940 526</v>
          </cell>
          <cell r="O1364">
            <v>0</v>
          </cell>
          <cell r="P1364">
            <v>167.29</v>
          </cell>
          <cell r="Q1364">
            <v>1</v>
          </cell>
          <cell r="R1364">
            <v>32.5</v>
          </cell>
          <cell r="S1364">
            <v>167.29</v>
          </cell>
          <cell r="T1364">
            <v>359</v>
          </cell>
          <cell r="U1364">
            <v>60</v>
          </cell>
          <cell r="V1364">
            <v>80</v>
          </cell>
          <cell r="W1364" t="str">
            <v>TYP156L2H1HASTD</v>
          </cell>
          <cell r="X1364" t="e">
            <v>#REF!</v>
          </cell>
          <cell r="Y1364">
            <v>323.10000000000002</v>
          </cell>
          <cell r="Z1364">
            <v>323.10000000000002</v>
          </cell>
          <cell r="AA1364">
            <v>0.1</v>
          </cell>
          <cell r="AB1364">
            <v>0.1</v>
          </cell>
          <cell r="AC1364" t="str">
            <v>NC</v>
          </cell>
          <cell r="AD1364" t="str">
            <v>NC</v>
          </cell>
          <cell r="AE1364" t="str">
            <v>NC</v>
          </cell>
          <cell r="AF1364" t="str">
            <v>PROTECTION</v>
          </cell>
          <cell r="AG1364"/>
          <cell r="AH1364" t="str">
            <v>Iveco New Daily IVECO</v>
          </cell>
          <cell r="AI1364">
            <v>144.03</v>
          </cell>
          <cell r="AJ1364">
            <v>0.3</v>
          </cell>
          <cell r="AK1364">
            <v>251.29999999999998</v>
          </cell>
          <cell r="AL1364" t="str">
            <v/>
          </cell>
          <cell r="AM1364" t="str">
            <v/>
          </cell>
          <cell r="AN1364">
            <v>0.1</v>
          </cell>
          <cell r="AO1364">
            <v>323.10000000000002</v>
          </cell>
          <cell r="AS1364" t="str">
            <v>TYP156 L2H1 2014 PROT LAT HDF 4mm</v>
          </cell>
        </row>
        <row r="1365">
          <cell r="N1365" t="str">
            <v>0963 940 527</v>
          </cell>
          <cell r="O1365">
            <v>0</v>
          </cell>
          <cell r="P1365">
            <v>214.83</v>
          </cell>
          <cell r="Q1365">
            <v>1</v>
          </cell>
          <cell r="R1365">
            <v>16.5</v>
          </cell>
          <cell r="S1365">
            <v>214.83</v>
          </cell>
          <cell r="T1365">
            <v>459</v>
          </cell>
          <cell r="U1365">
            <v>60</v>
          </cell>
          <cell r="V1365">
            <v>80</v>
          </cell>
          <cell r="W1365" t="str">
            <v>TYP156L2H1HAPRO</v>
          </cell>
          <cell r="X1365" t="e">
            <v>#REF!</v>
          </cell>
          <cell r="Y1365">
            <v>413.1</v>
          </cell>
          <cell r="Z1365">
            <v>413.1</v>
          </cell>
          <cell r="AA1365">
            <v>0.1</v>
          </cell>
          <cell r="AB1365">
            <v>0.1</v>
          </cell>
          <cell r="AC1365" t="str">
            <v>NC</v>
          </cell>
          <cell r="AD1365" t="str">
            <v>NC</v>
          </cell>
          <cell r="AE1365" t="str">
            <v>NC</v>
          </cell>
          <cell r="AF1365" t="str">
            <v>PROTECTION</v>
          </cell>
          <cell r="AG1365"/>
          <cell r="AH1365" t="str">
            <v>Iveco New Daily IVECO</v>
          </cell>
          <cell r="AI1365">
            <v>183.85</v>
          </cell>
          <cell r="AJ1365">
            <v>0.3</v>
          </cell>
          <cell r="AK1365">
            <v>321.29999999999995</v>
          </cell>
          <cell r="AL1365" t="str">
            <v/>
          </cell>
          <cell r="AM1365" t="str">
            <v/>
          </cell>
          <cell r="AN1365">
            <v>0.1</v>
          </cell>
          <cell r="AO1365">
            <v>413.1</v>
          </cell>
          <cell r="AS1365" t="str">
            <v>TYP156 L2H1 2014 PROT LAT PP 4,8mm</v>
          </cell>
        </row>
        <row r="1366">
          <cell r="N1366" t="str">
            <v>0963 940 534</v>
          </cell>
          <cell r="O1366">
            <v>0</v>
          </cell>
          <cell r="P1366">
            <v>149.80000000000001</v>
          </cell>
          <cell r="Q1366">
            <v>1</v>
          </cell>
          <cell r="R1366">
            <v>16.5</v>
          </cell>
          <cell r="S1366">
            <v>149.80000000000001</v>
          </cell>
          <cell r="T1366">
            <v>359</v>
          </cell>
          <cell r="U1366">
            <v>75</v>
          </cell>
          <cell r="V1366">
            <v>100</v>
          </cell>
          <cell r="W1366" t="str">
            <v>TYP156L2H2HASTD</v>
          </cell>
          <cell r="X1366" t="e">
            <v>#REF!</v>
          </cell>
          <cell r="Y1366">
            <v>323.10000000000002</v>
          </cell>
          <cell r="Z1366">
            <v>323.10000000000002</v>
          </cell>
          <cell r="AA1366">
            <v>0.1</v>
          </cell>
          <cell r="AB1366">
            <v>0.1</v>
          </cell>
          <cell r="AC1366" t="str">
            <v>NC</v>
          </cell>
          <cell r="AD1366" t="str">
            <v>NC</v>
          </cell>
          <cell r="AE1366" t="str">
            <v>NC</v>
          </cell>
          <cell r="AF1366" t="str">
            <v>PROTECTION</v>
          </cell>
          <cell r="AG1366"/>
          <cell r="AH1366" t="str">
            <v>Iveco New Daily IVECO</v>
          </cell>
          <cell r="AI1366">
            <v>144.03</v>
          </cell>
          <cell r="AJ1366">
            <v>0.3</v>
          </cell>
          <cell r="AK1366">
            <v>251.29999999999998</v>
          </cell>
          <cell r="AL1366" t="str">
            <v/>
          </cell>
          <cell r="AM1366" t="str">
            <v/>
          </cell>
          <cell r="AN1366">
            <v>0.1</v>
          </cell>
          <cell r="AO1366">
            <v>323.10000000000002</v>
          </cell>
          <cell r="AS1366" t="str">
            <v>TYP156 L2H2 2014 PROT LAT HDF 4mm</v>
          </cell>
        </row>
        <row r="1367">
          <cell r="N1367" t="str">
            <v>0963 940 535</v>
          </cell>
          <cell r="O1367">
            <v>0</v>
          </cell>
          <cell r="P1367">
            <v>191.21</v>
          </cell>
          <cell r="Q1367">
            <v>1</v>
          </cell>
          <cell r="R1367">
            <v>16.5</v>
          </cell>
          <cell r="S1367">
            <v>191.21</v>
          </cell>
          <cell r="T1367">
            <v>459</v>
          </cell>
          <cell r="U1367">
            <v>75</v>
          </cell>
          <cell r="V1367">
            <v>100</v>
          </cell>
          <cell r="W1367" t="str">
            <v>TYP156L2H2HAPRO</v>
          </cell>
          <cell r="X1367" t="e">
            <v>#REF!</v>
          </cell>
          <cell r="Y1367">
            <v>413.1</v>
          </cell>
          <cell r="Z1367">
            <v>413.1</v>
          </cell>
          <cell r="AA1367">
            <v>0.1</v>
          </cell>
          <cell r="AB1367">
            <v>0.1</v>
          </cell>
          <cell r="AC1367" t="str">
            <v>NC</v>
          </cell>
          <cell r="AD1367" t="str">
            <v>NC</v>
          </cell>
          <cell r="AE1367" t="str">
            <v>NC</v>
          </cell>
          <cell r="AF1367" t="str">
            <v>PROTECTION</v>
          </cell>
          <cell r="AG1367"/>
          <cell r="AH1367" t="str">
            <v>Iveco New Daily IVECO</v>
          </cell>
          <cell r="AI1367">
            <v>183.85</v>
          </cell>
          <cell r="AJ1367">
            <v>0.3</v>
          </cell>
          <cell r="AK1367">
            <v>321.29999999999995</v>
          </cell>
          <cell r="AL1367" t="str">
            <v/>
          </cell>
          <cell r="AM1367" t="str">
            <v/>
          </cell>
          <cell r="AN1367">
            <v>0.1</v>
          </cell>
          <cell r="AO1367">
            <v>413.1</v>
          </cell>
          <cell r="AS1367" t="str">
            <v>TYP156 L2H2 2014 PROT LAT PP 4,8mm</v>
          </cell>
        </row>
        <row r="1368">
          <cell r="N1368" t="str">
            <v>0963 940 542</v>
          </cell>
          <cell r="O1368">
            <v>0</v>
          </cell>
          <cell r="P1368">
            <v>201.8</v>
          </cell>
          <cell r="Q1368">
            <v>1</v>
          </cell>
          <cell r="R1368">
            <v>37.5</v>
          </cell>
          <cell r="S1368">
            <v>201.8</v>
          </cell>
          <cell r="T1368">
            <v>469</v>
          </cell>
          <cell r="U1368">
            <v>80</v>
          </cell>
          <cell r="V1368">
            <v>107</v>
          </cell>
          <cell r="W1368" t="str">
            <v>TYP157L3H2HASTD</v>
          </cell>
          <cell r="X1368" t="e">
            <v>#REF!</v>
          </cell>
          <cell r="Y1368">
            <v>422.1</v>
          </cell>
          <cell r="Z1368">
            <v>422.1</v>
          </cell>
          <cell r="AA1368">
            <v>0.1</v>
          </cell>
          <cell r="AB1368">
            <v>0.1</v>
          </cell>
          <cell r="AC1368" t="str">
            <v>NC</v>
          </cell>
          <cell r="AD1368" t="str">
            <v>NC</v>
          </cell>
          <cell r="AE1368" t="str">
            <v>NC</v>
          </cell>
          <cell r="AF1368" t="str">
            <v>PROTECTION</v>
          </cell>
          <cell r="AG1368"/>
          <cell r="AH1368" t="str">
            <v>Iveco New Daily IVECO</v>
          </cell>
          <cell r="AI1368">
            <v>194.03</v>
          </cell>
          <cell r="AJ1368">
            <v>0.3</v>
          </cell>
          <cell r="AK1368">
            <v>328.29999999999995</v>
          </cell>
          <cell r="AL1368" t="str">
            <v/>
          </cell>
          <cell r="AM1368" t="str">
            <v/>
          </cell>
          <cell r="AN1368">
            <v>0.1</v>
          </cell>
          <cell r="AO1368">
            <v>422.1</v>
          </cell>
          <cell r="AS1368" t="str">
            <v>TYP157 L3H2 2014 PROT LAT HDF 4mm</v>
          </cell>
        </row>
        <row r="1369">
          <cell r="N1369" t="str">
            <v>0963 940 543</v>
          </cell>
          <cell r="O1369">
            <v>0</v>
          </cell>
          <cell r="P1369">
            <v>201.8</v>
          </cell>
          <cell r="Q1369">
            <v>1</v>
          </cell>
          <cell r="R1369">
            <v>16.5</v>
          </cell>
          <cell r="S1369">
            <v>201.8</v>
          </cell>
          <cell r="T1369">
            <v>609</v>
          </cell>
          <cell r="U1369">
            <v>80</v>
          </cell>
          <cell r="V1369">
            <v>107</v>
          </cell>
          <cell r="W1369" t="str">
            <v>TYP157L3H2HAPRO</v>
          </cell>
          <cell r="X1369" t="e">
            <v>#REF!</v>
          </cell>
          <cell r="Y1369">
            <v>548.1</v>
          </cell>
          <cell r="Z1369">
            <v>548.1</v>
          </cell>
          <cell r="AA1369">
            <v>0.1</v>
          </cell>
          <cell r="AB1369">
            <v>0.1</v>
          </cell>
          <cell r="AC1369" t="str">
            <v>NC</v>
          </cell>
          <cell r="AD1369" t="str">
            <v>NC</v>
          </cell>
          <cell r="AE1369" t="str">
            <v>NC</v>
          </cell>
          <cell r="AF1369" t="str">
            <v>PROTECTION</v>
          </cell>
          <cell r="AG1369"/>
          <cell r="AH1369" t="str">
            <v>Iveco New Daily IVECO</v>
          </cell>
          <cell r="AI1369">
            <v>194.03</v>
          </cell>
          <cell r="AJ1369">
            <v>0.3</v>
          </cell>
          <cell r="AK1369">
            <v>426.29999999999995</v>
          </cell>
          <cell r="AL1369" t="str">
            <v/>
          </cell>
          <cell r="AM1369" t="str">
            <v/>
          </cell>
          <cell r="AN1369">
            <v>0.1</v>
          </cell>
          <cell r="AO1369">
            <v>548.1</v>
          </cell>
          <cell r="AS1369" t="str">
            <v>TYP157 L3H2 2014 PROT LAT PP 4,8mm</v>
          </cell>
        </row>
        <row r="1370">
          <cell r="N1370" t="str">
            <v>0963 940 550</v>
          </cell>
          <cell r="O1370">
            <v>0</v>
          </cell>
          <cell r="P1370">
            <v>201.8</v>
          </cell>
          <cell r="Q1370">
            <v>1</v>
          </cell>
          <cell r="R1370">
            <v>37.5</v>
          </cell>
          <cell r="S1370">
            <v>201.8</v>
          </cell>
          <cell r="T1370">
            <v>469</v>
          </cell>
          <cell r="U1370">
            <v>80</v>
          </cell>
          <cell r="V1370">
            <v>107</v>
          </cell>
          <cell r="W1370" t="str">
            <v>TYP157L3H3HASTD</v>
          </cell>
          <cell r="X1370" t="e">
            <v>#REF!</v>
          </cell>
          <cell r="Y1370">
            <v>422.1</v>
          </cell>
          <cell r="Z1370">
            <v>422.1</v>
          </cell>
          <cell r="AA1370">
            <v>0.1</v>
          </cell>
          <cell r="AB1370">
            <v>0.1</v>
          </cell>
          <cell r="AC1370" t="str">
            <v>NC</v>
          </cell>
          <cell r="AD1370" t="str">
            <v>NC</v>
          </cell>
          <cell r="AE1370" t="str">
            <v>NC</v>
          </cell>
          <cell r="AF1370" t="str">
            <v>PROTECTION</v>
          </cell>
          <cell r="AG1370"/>
          <cell r="AH1370" t="str">
            <v>Iveco New Daily IVECO</v>
          </cell>
          <cell r="AI1370">
            <v>194.03</v>
          </cell>
          <cell r="AJ1370">
            <v>0.3</v>
          </cell>
          <cell r="AK1370">
            <v>328.29999999999995</v>
          </cell>
          <cell r="AL1370" t="str">
            <v/>
          </cell>
          <cell r="AM1370" t="str">
            <v/>
          </cell>
          <cell r="AN1370">
            <v>0.1</v>
          </cell>
          <cell r="AO1370">
            <v>422.1</v>
          </cell>
          <cell r="AS1370" t="str">
            <v>TYP157 L3H3 2014 PROT LAT HDF 4mm</v>
          </cell>
        </row>
        <row r="1371">
          <cell r="N1371" t="str">
            <v>0963 940 551</v>
          </cell>
          <cell r="O1371">
            <v>0</v>
          </cell>
          <cell r="P1371">
            <v>201.8</v>
          </cell>
          <cell r="Q1371">
            <v>1</v>
          </cell>
          <cell r="R1371">
            <v>32</v>
          </cell>
          <cell r="S1371">
            <v>201.8</v>
          </cell>
          <cell r="T1371">
            <v>609</v>
          </cell>
          <cell r="U1371">
            <v>80</v>
          </cell>
          <cell r="V1371">
            <v>107</v>
          </cell>
          <cell r="W1371" t="str">
            <v>TYP157L3H3HAPRO</v>
          </cell>
          <cell r="X1371" t="e">
            <v>#REF!</v>
          </cell>
          <cell r="Y1371">
            <v>548.1</v>
          </cell>
          <cell r="Z1371">
            <v>548.1</v>
          </cell>
          <cell r="AA1371">
            <v>0.1</v>
          </cell>
          <cell r="AB1371">
            <v>0.1</v>
          </cell>
          <cell r="AC1371" t="str">
            <v>NC</v>
          </cell>
          <cell r="AD1371" t="str">
            <v>NC</v>
          </cell>
          <cell r="AE1371" t="str">
            <v>NC</v>
          </cell>
          <cell r="AF1371" t="str">
            <v>PROTECTION</v>
          </cell>
          <cell r="AG1371"/>
          <cell r="AH1371" t="str">
            <v>Iveco New Daily IVECO</v>
          </cell>
          <cell r="AI1371">
            <v>194.03</v>
          </cell>
          <cell r="AJ1371">
            <v>0.3</v>
          </cell>
          <cell r="AK1371">
            <v>426.29999999999995</v>
          </cell>
          <cell r="AL1371" t="str">
            <v/>
          </cell>
          <cell r="AM1371" t="str">
            <v/>
          </cell>
          <cell r="AN1371">
            <v>0.1</v>
          </cell>
          <cell r="AO1371">
            <v>548.1</v>
          </cell>
          <cell r="AS1371" t="str">
            <v>TYP157 L3H3 2014 PROT LAT PP 4,8mm</v>
          </cell>
        </row>
        <row r="1372">
          <cell r="N1372" t="str">
            <v>0963 940 558</v>
          </cell>
          <cell r="O1372">
            <v>0</v>
          </cell>
          <cell r="P1372">
            <v>267.47000000000003</v>
          </cell>
          <cell r="Q1372">
            <v>1</v>
          </cell>
          <cell r="R1372">
            <v>18.5</v>
          </cell>
          <cell r="S1372">
            <v>267.47000000000003</v>
          </cell>
          <cell r="T1372">
            <v>509</v>
          </cell>
          <cell r="U1372">
            <v>90</v>
          </cell>
          <cell r="V1372">
            <v>120</v>
          </cell>
          <cell r="W1372" t="str">
            <v>TYP158L4H2HASTD</v>
          </cell>
          <cell r="X1372" t="e">
            <v>#REF!</v>
          </cell>
          <cell r="Y1372">
            <v>458.1</v>
          </cell>
          <cell r="Z1372">
            <v>458.1</v>
          </cell>
          <cell r="AA1372">
            <v>0.1</v>
          </cell>
          <cell r="AB1372">
            <v>0.1</v>
          </cell>
          <cell r="AC1372" t="str">
            <v>NC</v>
          </cell>
          <cell r="AD1372" t="str">
            <v>NC</v>
          </cell>
          <cell r="AE1372" t="str">
            <v>NC</v>
          </cell>
          <cell r="AF1372" t="str">
            <v>PROTECTION</v>
          </cell>
          <cell r="AG1372"/>
          <cell r="AH1372" t="str">
            <v>Iveco New Daily IVECO</v>
          </cell>
          <cell r="AI1372">
            <v>194.03</v>
          </cell>
          <cell r="AJ1372">
            <v>0.3</v>
          </cell>
          <cell r="AK1372">
            <v>356.29999999999995</v>
          </cell>
          <cell r="AL1372" t="str">
            <v/>
          </cell>
          <cell r="AM1372" t="str">
            <v/>
          </cell>
          <cell r="AN1372">
            <v>0.1</v>
          </cell>
          <cell r="AO1372">
            <v>458.1</v>
          </cell>
          <cell r="AS1372" t="str">
            <v>TYP158 L4H2 2014 PROT LAT HDF 4mm</v>
          </cell>
        </row>
        <row r="1373">
          <cell r="N1373" t="str">
            <v>0963 940 559</v>
          </cell>
          <cell r="O1373">
            <v>0</v>
          </cell>
          <cell r="P1373">
            <v>285.01</v>
          </cell>
          <cell r="Q1373">
            <v>1</v>
          </cell>
          <cell r="R1373">
            <v>18.5</v>
          </cell>
          <cell r="S1373">
            <v>285.01</v>
          </cell>
          <cell r="T1373">
            <v>669</v>
          </cell>
          <cell r="U1373">
            <v>90</v>
          </cell>
          <cell r="V1373">
            <v>120</v>
          </cell>
          <cell r="W1373" t="str">
            <v>TYP158L4H2HAPRO</v>
          </cell>
          <cell r="X1373" t="e">
            <v>#REF!</v>
          </cell>
          <cell r="Y1373">
            <v>602.1</v>
          </cell>
          <cell r="Z1373">
            <v>602.1</v>
          </cell>
          <cell r="AA1373">
            <v>0.1</v>
          </cell>
          <cell r="AB1373">
            <v>0.1</v>
          </cell>
          <cell r="AC1373" t="str">
            <v>NC</v>
          </cell>
          <cell r="AD1373" t="str">
            <v>NC</v>
          </cell>
          <cell r="AE1373" t="str">
            <v>NC</v>
          </cell>
          <cell r="AF1373" t="str">
            <v>PROTECTION</v>
          </cell>
          <cell r="AG1373"/>
          <cell r="AH1373" t="str">
            <v>Iveco New Daily IVECO</v>
          </cell>
          <cell r="AI1373">
            <v>274.04000000000002</v>
          </cell>
          <cell r="AJ1373">
            <v>0.3</v>
          </cell>
          <cell r="AK1373">
            <v>468.29999999999995</v>
          </cell>
          <cell r="AL1373" t="str">
            <v/>
          </cell>
          <cell r="AM1373" t="str">
            <v/>
          </cell>
          <cell r="AN1373">
            <v>0.1</v>
          </cell>
          <cell r="AO1373">
            <v>602.1</v>
          </cell>
          <cell r="AS1373" t="str">
            <v>TYP158 L4H2 2014 PROT LAT PP 4,8mm</v>
          </cell>
        </row>
        <row r="1374">
          <cell r="N1374" t="str">
            <v>0963 940 566</v>
          </cell>
          <cell r="O1374">
            <v>0</v>
          </cell>
          <cell r="P1374">
            <v>201.8</v>
          </cell>
          <cell r="Q1374">
            <v>1</v>
          </cell>
          <cell r="R1374">
            <v>18.5</v>
          </cell>
          <cell r="S1374">
            <v>201.8</v>
          </cell>
          <cell r="T1374">
            <v>509</v>
          </cell>
          <cell r="U1374">
            <v>90</v>
          </cell>
          <cell r="V1374">
            <v>120</v>
          </cell>
          <cell r="W1374" t="str">
            <v>TYP158L4H3HASTD</v>
          </cell>
          <cell r="X1374" t="e">
            <v>#REF!</v>
          </cell>
          <cell r="Y1374">
            <v>458.1</v>
          </cell>
          <cell r="Z1374">
            <v>458.1</v>
          </cell>
          <cell r="AA1374">
            <v>0.1</v>
          </cell>
          <cell r="AB1374">
            <v>0.1</v>
          </cell>
          <cell r="AC1374" t="str">
            <v>NC</v>
          </cell>
          <cell r="AD1374" t="str">
            <v>NC</v>
          </cell>
          <cell r="AE1374" t="str">
            <v>NC</v>
          </cell>
          <cell r="AF1374" t="str">
            <v>PROTECTION</v>
          </cell>
          <cell r="AG1374"/>
          <cell r="AH1374" t="str">
            <v>Iveco New Daily IVECO</v>
          </cell>
          <cell r="AI1374">
            <v>194.03</v>
          </cell>
          <cell r="AJ1374">
            <v>0.3</v>
          </cell>
          <cell r="AK1374">
            <v>356.29999999999995</v>
          </cell>
          <cell r="AL1374" t="str">
            <v/>
          </cell>
          <cell r="AM1374" t="str">
            <v/>
          </cell>
          <cell r="AN1374">
            <v>0.1</v>
          </cell>
          <cell r="AO1374">
            <v>458.1</v>
          </cell>
          <cell r="AS1374" t="str">
            <v>TYP158 L4H3 2014 PROT LAT HDF 4mm</v>
          </cell>
        </row>
        <row r="1375">
          <cell r="N1375" t="str">
            <v>0963 940 567</v>
          </cell>
          <cell r="O1375">
            <v>0</v>
          </cell>
          <cell r="P1375">
            <v>285.01</v>
          </cell>
          <cell r="Q1375">
            <v>1</v>
          </cell>
          <cell r="R1375">
            <v>18.5</v>
          </cell>
          <cell r="S1375">
            <v>285.01</v>
          </cell>
          <cell r="T1375">
            <v>669</v>
          </cell>
          <cell r="U1375">
            <v>90</v>
          </cell>
          <cell r="V1375">
            <v>120</v>
          </cell>
          <cell r="W1375" t="str">
            <v>TYP158L4H3HAPRO</v>
          </cell>
          <cell r="X1375" t="e">
            <v>#REF!</v>
          </cell>
          <cell r="Y1375">
            <v>602.1</v>
          </cell>
          <cell r="Z1375">
            <v>602.1</v>
          </cell>
          <cell r="AA1375">
            <v>0.1</v>
          </cell>
          <cell r="AB1375">
            <v>0.1</v>
          </cell>
          <cell r="AC1375" t="str">
            <v>NC</v>
          </cell>
          <cell r="AD1375" t="str">
            <v>NC</v>
          </cell>
          <cell r="AE1375" t="str">
            <v>NC</v>
          </cell>
          <cell r="AF1375" t="str">
            <v>PROTECTION</v>
          </cell>
          <cell r="AG1375"/>
          <cell r="AH1375" t="str">
            <v>Iveco New Daily IVECO</v>
          </cell>
          <cell r="AI1375">
            <v>274.04000000000002</v>
          </cell>
          <cell r="AJ1375">
            <v>0.3</v>
          </cell>
          <cell r="AK1375">
            <v>468.29999999999995</v>
          </cell>
          <cell r="AL1375" t="str">
            <v/>
          </cell>
          <cell r="AM1375" t="str">
            <v/>
          </cell>
          <cell r="AN1375">
            <v>0.1</v>
          </cell>
          <cell r="AO1375">
            <v>602.1</v>
          </cell>
          <cell r="AS1375" t="str">
            <v>TYP158 L4H3 2014 PROT LAT PP 4,8mm</v>
          </cell>
        </row>
        <row r="1376">
          <cell r="N1376" t="str">
            <v>0963 940 019</v>
          </cell>
          <cell r="O1376">
            <v>0</v>
          </cell>
          <cell r="P1376">
            <v>85.81</v>
          </cell>
          <cell r="Q1376">
            <v>1</v>
          </cell>
          <cell r="R1376">
            <v>6.5</v>
          </cell>
          <cell r="S1376">
            <v>85.81</v>
          </cell>
          <cell r="T1376">
            <v>159</v>
          </cell>
          <cell r="U1376">
            <v>50</v>
          </cell>
          <cell r="V1376">
            <v>67</v>
          </cell>
          <cell r="W1376" t="str">
            <v>TYP95L1H1HASTD</v>
          </cell>
          <cell r="X1376" t="e">
            <v>#REF!</v>
          </cell>
          <cell r="Y1376">
            <v>143.1</v>
          </cell>
          <cell r="Z1376">
            <v>143.1</v>
          </cell>
          <cell r="AA1376">
            <v>0.1</v>
          </cell>
          <cell r="AB1376">
            <v>0.1</v>
          </cell>
          <cell r="AC1376" t="str">
            <v>NC</v>
          </cell>
          <cell r="AD1376" t="str">
            <v>NC</v>
          </cell>
          <cell r="AE1376" t="str">
            <v>NC</v>
          </cell>
          <cell r="AF1376" t="str">
            <v>PROTECTION</v>
          </cell>
          <cell r="AG1376"/>
          <cell r="AH1376" t="str">
            <v>CITAN Court</v>
          </cell>
          <cell r="AI1376">
            <v>48.07</v>
          </cell>
          <cell r="AJ1376">
            <v>0.3</v>
          </cell>
          <cell r="AK1376">
            <v>111.3</v>
          </cell>
          <cell r="AL1376" t="str">
            <v/>
          </cell>
          <cell r="AM1376" t="str">
            <v/>
          </cell>
          <cell r="AN1376">
            <v>0.1</v>
          </cell>
          <cell r="AO1376">
            <v>143.1</v>
          </cell>
          <cell r="AS1376" t="str">
            <v>TYP95 L1H1 2012 PROT LAT HDF 4mm</v>
          </cell>
        </row>
        <row r="1377">
          <cell r="N1377" t="str">
            <v>0963 940 020</v>
          </cell>
          <cell r="O1377">
            <v>0</v>
          </cell>
          <cell r="P1377">
            <v>107.2</v>
          </cell>
          <cell r="Q1377">
            <v>1</v>
          </cell>
          <cell r="R1377">
            <v>15.5</v>
          </cell>
          <cell r="S1377">
            <v>107.2</v>
          </cell>
          <cell r="T1377">
            <v>259</v>
          </cell>
          <cell r="U1377">
            <v>50</v>
          </cell>
          <cell r="V1377">
            <v>67</v>
          </cell>
          <cell r="W1377" t="str">
            <v>TYP95L1H1HAPRO</v>
          </cell>
          <cell r="X1377" t="e">
            <v>#REF!</v>
          </cell>
          <cell r="Y1377">
            <v>233.1</v>
          </cell>
          <cell r="Z1377">
            <v>233.1</v>
          </cell>
          <cell r="AA1377">
            <v>0.1</v>
          </cell>
          <cell r="AB1377">
            <v>0.1</v>
          </cell>
          <cell r="AC1377" t="str">
            <v>NC</v>
          </cell>
          <cell r="AD1377" t="str">
            <v>NC</v>
          </cell>
          <cell r="AE1377" t="str">
            <v>NC</v>
          </cell>
          <cell r="AF1377" t="str">
            <v>PROTECTION</v>
          </cell>
          <cell r="AG1377"/>
          <cell r="AH1377" t="str">
            <v>CITAN Court</v>
          </cell>
          <cell r="AI1377">
            <v>103.04</v>
          </cell>
          <cell r="AJ1377">
            <v>0.3</v>
          </cell>
          <cell r="AK1377">
            <v>181.29999999999998</v>
          </cell>
          <cell r="AL1377" t="str">
            <v/>
          </cell>
          <cell r="AM1377" t="str">
            <v/>
          </cell>
          <cell r="AN1377">
            <v>0.1</v>
          </cell>
          <cell r="AO1377">
            <v>233.1</v>
          </cell>
          <cell r="AS1377" t="str">
            <v>TYP95 L1H1 2012 PROT LAT PP 4,8mm</v>
          </cell>
        </row>
        <row r="1378">
          <cell r="N1378" t="str">
            <v>0963 940 027</v>
          </cell>
          <cell r="O1378">
            <v>0</v>
          </cell>
          <cell r="P1378">
            <v>90.44</v>
          </cell>
          <cell r="Q1378">
            <v>1</v>
          </cell>
          <cell r="R1378">
            <v>10.5</v>
          </cell>
          <cell r="S1378">
            <v>90.44</v>
          </cell>
          <cell r="T1378">
            <v>219</v>
          </cell>
          <cell r="U1378">
            <v>60</v>
          </cell>
          <cell r="V1378">
            <v>80</v>
          </cell>
          <cell r="W1378" t="str">
            <v>TYP96L2H1HASTD</v>
          </cell>
          <cell r="X1378" t="e">
            <v>#REF!</v>
          </cell>
          <cell r="Y1378">
            <v>197.1</v>
          </cell>
          <cell r="Z1378">
            <v>197.1</v>
          </cell>
          <cell r="AA1378">
            <v>0.1</v>
          </cell>
          <cell r="AB1378">
            <v>0.1</v>
          </cell>
          <cell r="AC1378" t="str">
            <v>NC</v>
          </cell>
          <cell r="AD1378" t="str">
            <v>NC</v>
          </cell>
          <cell r="AE1378" t="str">
            <v>NC</v>
          </cell>
          <cell r="AF1378" t="str">
            <v>PROTECTION</v>
          </cell>
          <cell r="AG1378"/>
          <cell r="AH1378" t="str">
            <v>CITAN Long</v>
          </cell>
          <cell r="AI1378">
            <v>86.93</v>
          </cell>
          <cell r="AJ1378">
            <v>0.3</v>
          </cell>
          <cell r="AK1378">
            <v>153.29999999999998</v>
          </cell>
          <cell r="AL1378" t="str">
            <v/>
          </cell>
          <cell r="AM1378" t="str">
            <v/>
          </cell>
          <cell r="AN1378">
            <v>0.1</v>
          </cell>
          <cell r="AO1378">
            <v>197.1</v>
          </cell>
          <cell r="AS1378" t="str">
            <v>TYP96 L2H1 2012 PROT LAT HDF 4mm</v>
          </cell>
        </row>
        <row r="1379">
          <cell r="N1379" t="str">
            <v>0963 940 028</v>
          </cell>
          <cell r="O1379">
            <v>0</v>
          </cell>
          <cell r="P1379">
            <v>113.81</v>
          </cell>
          <cell r="Q1379">
            <v>1</v>
          </cell>
          <cell r="R1379">
            <v>5.5</v>
          </cell>
          <cell r="S1379">
            <v>113.81</v>
          </cell>
          <cell r="T1379">
            <v>279</v>
          </cell>
          <cell r="U1379">
            <v>60</v>
          </cell>
          <cell r="V1379">
            <v>80</v>
          </cell>
          <cell r="W1379" t="str">
            <v>TYP96L2H1HAPRO</v>
          </cell>
          <cell r="X1379" t="e">
            <v>#REF!</v>
          </cell>
          <cell r="Y1379">
            <v>251.1</v>
          </cell>
          <cell r="Z1379">
            <v>251.1</v>
          </cell>
          <cell r="AA1379">
            <v>0.1</v>
          </cell>
          <cell r="AB1379">
            <v>0.1</v>
          </cell>
          <cell r="AC1379" t="str">
            <v>NC</v>
          </cell>
          <cell r="AD1379" t="str">
            <v>NC</v>
          </cell>
          <cell r="AE1379" t="str">
            <v>NC</v>
          </cell>
          <cell r="AF1379" t="str">
            <v>PROTECTION</v>
          </cell>
          <cell r="AG1379"/>
          <cell r="AH1379" t="str">
            <v>CITAN Long</v>
          </cell>
          <cell r="AI1379">
            <v>109.42</v>
          </cell>
          <cell r="AJ1379">
            <v>0.3</v>
          </cell>
          <cell r="AK1379">
            <v>195.29999999999998</v>
          </cell>
          <cell r="AL1379" t="str">
            <v/>
          </cell>
          <cell r="AM1379" t="str">
            <v/>
          </cell>
          <cell r="AN1379">
            <v>0.1</v>
          </cell>
          <cell r="AO1379">
            <v>251.1</v>
          </cell>
          <cell r="AS1379" t="str">
            <v>TYP96 L2H1 2012 PROT LAT PP 4,8mm</v>
          </cell>
        </row>
        <row r="1380">
          <cell r="N1380" t="str">
            <v>0963 940 035</v>
          </cell>
          <cell r="O1380">
            <v>0</v>
          </cell>
          <cell r="P1380">
            <v>101.83</v>
          </cell>
          <cell r="Q1380">
            <v>1</v>
          </cell>
          <cell r="R1380">
            <v>17.5</v>
          </cell>
          <cell r="S1380">
            <v>101.83</v>
          </cell>
          <cell r="T1380">
            <v>249</v>
          </cell>
          <cell r="U1380">
            <v>80</v>
          </cell>
          <cell r="V1380">
            <v>107</v>
          </cell>
          <cell r="W1380" t="str">
            <v>TYP97L3H1HASTD</v>
          </cell>
          <cell r="X1380" t="e">
            <v>#REF!</v>
          </cell>
          <cell r="Y1380">
            <v>224.1</v>
          </cell>
          <cell r="Z1380">
            <v>224.1</v>
          </cell>
          <cell r="AA1380">
            <v>0.1</v>
          </cell>
          <cell r="AB1380">
            <v>0.1</v>
          </cell>
          <cell r="AC1380" t="str">
            <v>NC</v>
          </cell>
          <cell r="AD1380" t="str">
            <v>NC</v>
          </cell>
          <cell r="AE1380" t="str">
            <v>NC</v>
          </cell>
          <cell r="AF1380" t="str">
            <v>PROTECTION</v>
          </cell>
          <cell r="AG1380"/>
          <cell r="AH1380" t="str">
            <v>CITAN Extra Long</v>
          </cell>
          <cell r="AI1380">
            <v>97.87</v>
          </cell>
          <cell r="AJ1380">
            <v>0.3</v>
          </cell>
          <cell r="AK1380">
            <v>174.29999999999998</v>
          </cell>
          <cell r="AL1380" t="str">
            <v/>
          </cell>
          <cell r="AM1380" t="str">
            <v/>
          </cell>
          <cell r="AN1380">
            <v>0.1</v>
          </cell>
          <cell r="AO1380">
            <v>224.1</v>
          </cell>
          <cell r="AS1380" t="str">
            <v>TYP97 L3H1 2012 PROT LAT HDF 4mm</v>
          </cell>
        </row>
        <row r="1381">
          <cell r="N1381" t="str">
            <v>0963 940 036</v>
          </cell>
          <cell r="O1381">
            <v>0</v>
          </cell>
          <cell r="P1381">
            <v>138.84</v>
          </cell>
          <cell r="Q1381">
            <v>1</v>
          </cell>
          <cell r="R1381">
            <v>8.5</v>
          </cell>
          <cell r="S1381">
            <v>138.84</v>
          </cell>
          <cell r="T1381">
            <v>329</v>
          </cell>
          <cell r="U1381">
            <v>80</v>
          </cell>
          <cell r="V1381">
            <v>107</v>
          </cell>
          <cell r="W1381" t="str">
            <v>TYP97L3H1HAPRO</v>
          </cell>
          <cell r="X1381" t="e">
            <v>#REF!</v>
          </cell>
          <cell r="Y1381">
            <v>296.10000000000002</v>
          </cell>
          <cell r="Z1381">
            <v>296.10000000000002</v>
          </cell>
          <cell r="AA1381">
            <v>0.1</v>
          </cell>
          <cell r="AB1381">
            <v>0.1</v>
          </cell>
          <cell r="AC1381" t="str">
            <v>NC</v>
          </cell>
          <cell r="AD1381" t="str">
            <v>NC</v>
          </cell>
          <cell r="AE1381" t="str">
            <v>NC</v>
          </cell>
          <cell r="AF1381" t="str">
            <v>PROTECTION</v>
          </cell>
          <cell r="AG1381"/>
          <cell r="AH1381" t="str">
            <v>CITAN Extra Long</v>
          </cell>
          <cell r="AI1381">
            <v>124.19</v>
          </cell>
          <cell r="AJ1381">
            <v>0.3</v>
          </cell>
          <cell r="AK1381">
            <v>230.29999999999998</v>
          </cell>
          <cell r="AL1381" t="str">
            <v/>
          </cell>
          <cell r="AM1381" t="str">
            <v/>
          </cell>
          <cell r="AN1381">
            <v>0.1</v>
          </cell>
          <cell r="AO1381">
            <v>296.10000000000002</v>
          </cell>
          <cell r="AS1381" t="str">
            <v>TYP97 L3H1 2012 PROT LAT PP 4,8mm</v>
          </cell>
        </row>
        <row r="1382">
          <cell r="N1382" t="str">
            <v>0963 940 582</v>
          </cell>
          <cell r="O1382">
            <v>0</v>
          </cell>
          <cell r="P1382">
            <v>119.2</v>
          </cell>
          <cell r="Q1382">
            <v>1</v>
          </cell>
          <cell r="R1382">
            <v>21.5</v>
          </cell>
          <cell r="S1382">
            <v>119.2</v>
          </cell>
          <cell r="T1382">
            <v>289</v>
          </cell>
          <cell r="U1382">
            <v>50</v>
          </cell>
          <cell r="V1382">
            <v>67</v>
          </cell>
          <cell r="W1382" t="str">
            <v>TYP161L1H1HASTD</v>
          </cell>
          <cell r="X1382" t="e">
            <v>#REF!</v>
          </cell>
          <cell r="Y1382">
            <v>260.10000000000002</v>
          </cell>
          <cell r="Z1382">
            <v>260.10000000000002</v>
          </cell>
          <cell r="AA1382">
            <v>0.1</v>
          </cell>
          <cell r="AB1382">
            <v>0.1</v>
          </cell>
          <cell r="AC1382" t="str">
            <v>NC</v>
          </cell>
          <cell r="AD1382" t="str">
            <v>NC</v>
          </cell>
          <cell r="AE1382" t="str">
            <v>NC</v>
          </cell>
          <cell r="AF1382" t="str">
            <v>PROTECTION</v>
          </cell>
          <cell r="AG1382"/>
          <cell r="AH1382" t="str">
            <v>VITO Court</v>
          </cell>
          <cell r="AI1382">
            <v>114.61</v>
          </cell>
          <cell r="AJ1382">
            <v>0.3</v>
          </cell>
          <cell r="AK1382">
            <v>202.29999999999998</v>
          </cell>
          <cell r="AL1382" t="str">
            <v/>
          </cell>
          <cell r="AM1382" t="str">
            <v/>
          </cell>
          <cell r="AN1382">
            <v>0.1</v>
          </cell>
          <cell r="AO1382">
            <v>260.10000000000002</v>
          </cell>
          <cell r="AS1382" t="str">
            <v>TYP161 L1H1 2014 PROT LAT HDF 4mm</v>
          </cell>
        </row>
        <row r="1383">
          <cell r="N1383" t="str">
            <v>0963 940 583</v>
          </cell>
          <cell r="O1383">
            <v>0</v>
          </cell>
          <cell r="P1383">
            <v>151.29</v>
          </cell>
          <cell r="Q1383">
            <v>1</v>
          </cell>
          <cell r="R1383">
            <v>11.5</v>
          </cell>
          <cell r="S1383">
            <v>151.29</v>
          </cell>
          <cell r="T1383">
            <v>359</v>
          </cell>
          <cell r="U1383">
            <v>50</v>
          </cell>
          <cell r="V1383">
            <v>67</v>
          </cell>
          <cell r="W1383" t="str">
            <v>TYP161L1H1HAPRO</v>
          </cell>
          <cell r="X1383" t="e">
            <v>#REF!</v>
          </cell>
          <cell r="Y1383">
            <v>323.10000000000002</v>
          </cell>
          <cell r="Z1383">
            <v>323.10000000000002</v>
          </cell>
          <cell r="AA1383">
            <v>0.1</v>
          </cell>
          <cell r="AB1383">
            <v>0.1</v>
          </cell>
          <cell r="AC1383" t="str">
            <v>NC</v>
          </cell>
          <cell r="AD1383" t="str">
            <v>NC</v>
          </cell>
          <cell r="AE1383" t="str">
            <v>NC</v>
          </cell>
          <cell r="AF1383" t="str">
            <v>PROTECTION</v>
          </cell>
          <cell r="AG1383"/>
          <cell r="AH1383" t="str">
            <v>VITO Court</v>
          </cell>
          <cell r="AI1383">
            <v>145.46</v>
          </cell>
          <cell r="AJ1383">
            <v>0.3</v>
          </cell>
          <cell r="AK1383">
            <v>251.29999999999998</v>
          </cell>
          <cell r="AL1383" t="str">
            <v/>
          </cell>
          <cell r="AM1383" t="str">
            <v/>
          </cell>
          <cell r="AN1383">
            <v>0.1</v>
          </cell>
          <cell r="AO1383">
            <v>323.10000000000002</v>
          </cell>
          <cell r="AS1383" t="str">
            <v>TYP161 L1H1 2014 PROT LAT PP 4,8mm</v>
          </cell>
        </row>
        <row r="1384">
          <cell r="N1384" t="str">
            <v>0963 940 590</v>
          </cell>
          <cell r="O1384">
            <v>0</v>
          </cell>
          <cell r="P1384">
            <v>128.08000000000001</v>
          </cell>
          <cell r="Q1384">
            <v>1</v>
          </cell>
          <cell r="R1384">
            <v>23.5</v>
          </cell>
          <cell r="S1384">
            <v>128.08000000000001</v>
          </cell>
          <cell r="T1384">
            <v>309</v>
          </cell>
          <cell r="U1384">
            <v>60</v>
          </cell>
          <cell r="V1384">
            <v>80</v>
          </cell>
          <cell r="W1384" t="str">
            <v>TYP162L2H1HASTD</v>
          </cell>
          <cell r="X1384" t="e">
            <v>#REF!</v>
          </cell>
          <cell r="Y1384">
            <v>278.10000000000002</v>
          </cell>
          <cell r="Z1384">
            <v>278.10000000000002</v>
          </cell>
          <cell r="AA1384">
            <v>0.1</v>
          </cell>
          <cell r="AB1384">
            <v>0.1</v>
          </cell>
          <cell r="AC1384" t="str">
            <v>NC</v>
          </cell>
          <cell r="AD1384" t="str">
            <v>NC</v>
          </cell>
          <cell r="AE1384" t="str">
            <v>NC</v>
          </cell>
          <cell r="AF1384" t="str">
            <v>PROTECTION</v>
          </cell>
          <cell r="AG1384"/>
          <cell r="AH1384" t="str">
            <v>VITO Long</v>
          </cell>
          <cell r="AI1384">
            <v>123.14</v>
          </cell>
          <cell r="AJ1384">
            <v>0.3</v>
          </cell>
          <cell r="AK1384">
            <v>216.29999999999998</v>
          </cell>
          <cell r="AL1384" t="str">
            <v/>
          </cell>
          <cell r="AM1384" t="str">
            <v/>
          </cell>
          <cell r="AN1384">
            <v>0.1</v>
          </cell>
          <cell r="AO1384">
            <v>278.10000000000002</v>
          </cell>
          <cell r="AS1384" t="str">
            <v>TYP162 L2H1 2014 PROT LAT HDF 4mm</v>
          </cell>
        </row>
        <row r="1385">
          <cell r="N1385" t="str">
            <v>0963 940 591</v>
          </cell>
          <cell r="O1385">
            <v>0</v>
          </cell>
          <cell r="P1385">
            <v>163.27000000000001</v>
          </cell>
          <cell r="Q1385">
            <v>1</v>
          </cell>
          <cell r="R1385">
            <v>11.5</v>
          </cell>
          <cell r="S1385">
            <v>163.27000000000001</v>
          </cell>
          <cell r="T1385">
            <v>389</v>
          </cell>
          <cell r="U1385">
            <v>60</v>
          </cell>
          <cell r="V1385">
            <v>80</v>
          </cell>
          <cell r="W1385" t="str">
            <v>TYP162L2H1HAPRO</v>
          </cell>
          <cell r="X1385" t="e">
            <v>#REF!</v>
          </cell>
          <cell r="Y1385">
            <v>350.1</v>
          </cell>
          <cell r="Z1385">
            <v>350.1</v>
          </cell>
          <cell r="AA1385">
            <v>0.1</v>
          </cell>
          <cell r="AB1385">
            <v>0.1</v>
          </cell>
          <cell r="AC1385" t="str">
            <v>NC</v>
          </cell>
          <cell r="AD1385" t="str">
            <v>NC</v>
          </cell>
          <cell r="AE1385" t="str">
            <v>NC</v>
          </cell>
          <cell r="AF1385" t="str">
            <v>PROTECTION</v>
          </cell>
          <cell r="AG1385"/>
          <cell r="AH1385" t="str">
            <v>VITO Long</v>
          </cell>
          <cell r="AI1385">
            <v>156.97999999999999</v>
          </cell>
          <cell r="AJ1385">
            <v>0.3</v>
          </cell>
          <cell r="AK1385">
            <v>272.29999999999995</v>
          </cell>
          <cell r="AL1385" t="str">
            <v/>
          </cell>
          <cell r="AM1385" t="str">
            <v/>
          </cell>
          <cell r="AN1385">
            <v>0.1</v>
          </cell>
          <cell r="AO1385">
            <v>350.1</v>
          </cell>
          <cell r="AS1385" t="str">
            <v>TYP162 L2H1 2014 PROT LAT PP 4,8mm</v>
          </cell>
        </row>
        <row r="1386">
          <cell r="N1386" t="str">
            <v>0963 940 598</v>
          </cell>
          <cell r="O1386">
            <v>0</v>
          </cell>
          <cell r="P1386">
            <v>167.26</v>
          </cell>
          <cell r="Q1386">
            <v>1</v>
          </cell>
          <cell r="R1386">
            <v>21.5</v>
          </cell>
          <cell r="S1386">
            <v>167.26</v>
          </cell>
          <cell r="T1386">
            <v>359</v>
          </cell>
          <cell r="U1386">
            <v>80</v>
          </cell>
          <cell r="V1386">
            <v>107</v>
          </cell>
          <cell r="W1386" t="str">
            <v>TYP163L3H1HASTD</v>
          </cell>
          <cell r="X1386" t="e">
            <v>#REF!</v>
          </cell>
          <cell r="Y1386">
            <v>323.10000000000002</v>
          </cell>
          <cell r="Z1386">
            <v>323.10000000000002</v>
          </cell>
          <cell r="AA1386">
            <v>0.1</v>
          </cell>
          <cell r="AB1386">
            <v>0.1</v>
          </cell>
          <cell r="AC1386" t="str">
            <v>NC</v>
          </cell>
          <cell r="AD1386" t="str">
            <v>NC</v>
          </cell>
          <cell r="AE1386" t="str">
            <v>NC</v>
          </cell>
          <cell r="AF1386" t="str">
            <v>PROTECTION</v>
          </cell>
          <cell r="AG1386"/>
          <cell r="AH1386" t="str">
            <v>VITO Extra Long</v>
          </cell>
          <cell r="AI1386">
            <v>144.03</v>
          </cell>
          <cell r="AJ1386">
            <v>0.3</v>
          </cell>
          <cell r="AK1386">
            <v>251.29999999999998</v>
          </cell>
          <cell r="AL1386" t="str">
            <v/>
          </cell>
          <cell r="AM1386" t="str">
            <v/>
          </cell>
          <cell r="AN1386">
            <v>0.1</v>
          </cell>
          <cell r="AO1386">
            <v>323.10000000000002</v>
          </cell>
          <cell r="AS1386" t="str">
            <v>TYP163 L3H1 2014 PROT LAT HDF 4mm</v>
          </cell>
        </row>
        <row r="1387">
          <cell r="N1387" t="str">
            <v>0963 940 599</v>
          </cell>
          <cell r="O1387">
            <v>0</v>
          </cell>
          <cell r="P1387">
            <v>191.21</v>
          </cell>
          <cell r="Q1387">
            <v>1</v>
          </cell>
          <cell r="R1387">
            <v>11.5</v>
          </cell>
          <cell r="S1387">
            <v>191.21</v>
          </cell>
          <cell r="T1387">
            <v>459</v>
          </cell>
          <cell r="U1387">
            <v>80</v>
          </cell>
          <cell r="V1387">
            <v>107</v>
          </cell>
          <cell r="W1387" t="str">
            <v>TYP163L3H1HAPRO</v>
          </cell>
          <cell r="X1387" t="e">
            <v>#REF!</v>
          </cell>
          <cell r="Y1387">
            <v>413.1</v>
          </cell>
          <cell r="Z1387">
            <v>413.1</v>
          </cell>
          <cell r="AA1387">
            <v>0.1</v>
          </cell>
          <cell r="AB1387">
            <v>0.1</v>
          </cell>
          <cell r="AC1387" t="str">
            <v>NC</v>
          </cell>
          <cell r="AD1387" t="str">
            <v>NC</v>
          </cell>
          <cell r="AE1387" t="str">
            <v>NC</v>
          </cell>
          <cell r="AF1387" t="str">
            <v>PROTECTION</v>
          </cell>
          <cell r="AG1387"/>
          <cell r="AH1387" t="str">
            <v>VITO Extra Long</v>
          </cell>
          <cell r="AI1387">
            <v>183.85</v>
          </cell>
          <cell r="AJ1387">
            <v>0.3</v>
          </cell>
          <cell r="AK1387">
            <v>321.29999999999995</v>
          </cell>
          <cell r="AL1387" t="str">
            <v/>
          </cell>
          <cell r="AM1387" t="str">
            <v/>
          </cell>
          <cell r="AN1387">
            <v>0.1</v>
          </cell>
          <cell r="AO1387">
            <v>413.1</v>
          </cell>
          <cell r="AS1387" t="str">
            <v>TYP163 L3H1 2014 PROT LAT PP 4,8mm</v>
          </cell>
        </row>
        <row r="1388">
          <cell r="N1388" t="str">
            <v>0963 940 090</v>
          </cell>
          <cell r="O1388">
            <v>0</v>
          </cell>
          <cell r="P1388">
            <v>214.78</v>
          </cell>
          <cell r="Q1388">
            <v>1</v>
          </cell>
          <cell r="R1388">
            <v>22.5</v>
          </cell>
          <cell r="S1388">
            <v>214.78</v>
          </cell>
          <cell r="T1388">
            <v>609</v>
          </cell>
          <cell r="U1388">
            <v>60</v>
          </cell>
          <cell r="V1388">
            <v>80</v>
          </cell>
          <cell r="W1388" t="str">
            <v>TYP115L2H1HAPRO</v>
          </cell>
          <cell r="X1388" t="e">
            <v>#REF!</v>
          </cell>
          <cell r="Y1388">
            <v>548.1</v>
          </cell>
          <cell r="Z1388">
            <v>548.1</v>
          </cell>
          <cell r="AA1388">
            <v>0.1</v>
          </cell>
          <cell r="AB1388">
            <v>0.1</v>
          </cell>
          <cell r="AC1388" t="str">
            <v>NC</v>
          </cell>
          <cell r="AD1388" t="str">
            <v>NC</v>
          </cell>
          <cell r="AE1388" t="str">
            <v>NC</v>
          </cell>
          <cell r="AF1388" t="str">
            <v>PROTECTION</v>
          </cell>
          <cell r="AG1388"/>
          <cell r="AH1388" t="str">
            <v>SPRINTER Moyen</v>
          </cell>
          <cell r="AI1388">
            <v>194.03</v>
          </cell>
          <cell r="AJ1388">
            <v>0.3</v>
          </cell>
          <cell r="AK1388">
            <v>426.29999999999995</v>
          </cell>
          <cell r="AL1388" t="str">
            <v/>
          </cell>
          <cell r="AM1388" t="str">
            <v/>
          </cell>
          <cell r="AN1388">
            <v>0.1</v>
          </cell>
          <cell r="AO1388">
            <v>548.1</v>
          </cell>
          <cell r="AS1388" t="str">
            <v>TYP115 L2H1 2006 PROT LAT PP 4,8mm</v>
          </cell>
        </row>
        <row r="1389">
          <cell r="N1389" t="str">
            <v>0963 940 080</v>
          </cell>
          <cell r="O1389">
            <v>0</v>
          </cell>
          <cell r="P1389">
            <v>191.21</v>
          </cell>
          <cell r="Q1389">
            <v>1</v>
          </cell>
          <cell r="R1389">
            <v>13.5</v>
          </cell>
          <cell r="S1389">
            <v>191.21</v>
          </cell>
          <cell r="T1389">
            <v>459</v>
          </cell>
          <cell r="U1389">
            <v>60</v>
          </cell>
          <cell r="V1389">
            <v>80</v>
          </cell>
          <cell r="W1389" t="str">
            <v>TYP114L1H2HAPRO</v>
          </cell>
          <cell r="X1389" t="e">
            <v>#REF!</v>
          </cell>
          <cell r="Y1389">
            <v>413.1</v>
          </cell>
          <cell r="Z1389">
            <v>413.1</v>
          </cell>
          <cell r="AA1389">
            <v>0.1</v>
          </cell>
          <cell r="AB1389">
            <v>0.1</v>
          </cell>
          <cell r="AC1389" t="str">
            <v>NC</v>
          </cell>
          <cell r="AD1389" t="str">
            <v>NC</v>
          </cell>
          <cell r="AE1389" t="str">
            <v>NC</v>
          </cell>
          <cell r="AF1389" t="str">
            <v>PROTECTION</v>
          </cell>
          <cell r="AG1389"/>
          <cell r="AH1389" t="str">
            <v>SPRINTER Court</v>
          </cell>
          <cell r="AI1389">
            <v>183.85</v>
          </cell>
          <cell r="AJ1389">
            <v>0.3</v>
          </cell>
          <cell r="AK1389">
            <v>321.29999999999995</v>
          </cell>
          <cell r="AL1389" t="str">
            <v/>
          </cell>
          <cell r="AM1389" t="str">
            <v/>
          </cell>
          <cell r="AN1389">
            <v>0.1</v>
          </cell>
          <cell r="AO1389">
            <v>413.1</v>
          </cell>
          <cell r="AS1389" t="str">
            <v>TYP114 L1H2 2006 PROT LAT PP 4,8mm</v>
          </cell>
        </row>
        <row r="1390">
          <cell r="N1390" t="str">
            <v>0963 940 096</v>
          </cell>
          <cell r="O1390">
            <v>0</v>
          </cell>
          <cell r="P1390">
            <v>201.8</v>
          </cell>
          <cell r="Q1390">
            <v>1</v>
          </cell>
          <cell r="R1390">
            <v>39.5</v>
          </cell>
          <cell r="S1390">
            <v>201.8</v>
          </cell>
          <cell r="T1390">
            <v>469</v>
          </cell>
          <cell r="U1390">
            <v>75</v>
          </cell>
          <cell r="V1390">
            <v>100</v>
          </cell>
          <cell r="W1390" t="str">
            <v>TYP115L2H2HASTD</v>
          </cell>
          <cell r="X1390" t="e">
            <v>#REF!</v>
          </cell>
          <cell r="Y1390">
            <v>422.1</v>
          </cell>
          <cell r="Z1390">
            <v>422.1</v>
          </cell>
          <cell r="AA1390">
            <v>0.1</v>
          </cell>
          <cell r="AB1390">
            <v>0.1</v>
          </cell>
          <cell r="AC1390" t="str">
            <v>NC</v>
          </cell>
          <cell r="AD1390" t="str">
            <v>NC</v>
          </cell>
          <cell r="AE1390" t="str">
            <v>NC</v>
          </cell>
          <cell r="AF1390" t="str">
            <v>PROTECTION</v>
          </cell>
          <cell r="AG1390"/>
          <cell r="AH1390" t="str">
            <v>SPRINTER Moyen</v>
          </cell>
          <cell r="AI1390">
            <v>194.03</v>
          </cell>
          <cell r="AJ1390">
            <v>0.3</v>
          </cell>
          <cell r="AK1390">
            <v>328.29999999999995</v>
          </cell>
          <cell r="AL1390" t="str">
            <v/>
          </cell>
          <cell r="AM1390" t="str">
            <v/>
          </cell>
          <cell r="AN1390">
            <v>0.1</v>
          </cell>
          <cell r="AO1390">
            <v>422.1</v>
          </cell>
          <cell r="AS1390" t="str">
            <v>TYP115 L2H2 2006 PROT LAT HDF 4mm</v>
          </cell>
        </row>
        <row r="1391">
          <cell r="N1391" t="str">
            <v>0963 940 097</v>
          </cell>
          <cell r="O1391">
            <v>0</v>
          </cell>
          <cell r="P1391">
            <v>201.8</v>
          </cell>
          <cell r="Q1391">
            <v>1</v>
          </cell>
          <cell r="R1391">
            <v>22.5</v>
          </cell>
          <cell r="S1391">
            <v>201.8</v>
          </cell>
          <cell r="T1391">
            <v>609</v>
          </cell>
          <cell r="U1391">
            <v>75</v>
          </cell>
          <cell r="V1391">
            <v>100</v>
          </cell>
          <cell r="W1391" t="str">
            <v>TYP115L2H2HAPRO</v>
          </cell>
          <cell r="X1391" t="e">
            <v>#REF!</v>
          </cell>
          <cell r="Y1391">
            <v>548.1</v>
          </cell>
          <cell r="Z1391">
            <v>548.1</v>
          </cell>
          <cell r="AA1391">
            <v>0.1</v>
          </cell>
          <cell r="AB1391">
            <v>0.1</v>
          </cell>
          <cell r="AC1391" t="str">
            <v>NC</v>
          </cell>
          <cell r="AD1391" t="str">
            <v>NC</v>
          </cell>
          <cell r="AE1391" t="str">
            <v>NC</v>
          </cell>
          <cell r="AF1391" t="str">
            <v>PROTECTION</v>
          </cell>
          <cell r="AG1391"/>
          <cell r="AH1391" t="str">
            <v>SPRINTER Moyen</v>
          </cell>
          <cell r="AI1391">
            <v>194.03</v>
          </cell>
          <cell r="AJ1391">
            <v>0.3</v>
          </cell>
          <cell r="AK1391">
            <v>426.29999999999995</v>
          </cell>
          <cell r="AL1391" t="str">
            <v/>
          </cell>
          <cell r="AM1391" t="str">
            <v/>
          </cell>
          <cell r="AN1391">
            <v>0.1</v>
          </cell>
          <cell r="AO1391">
            <v>548.1</v>
          </cell>
          <cell r="AS1391" t="str">
            <v>TYP115 L2H2 2006 PROT LAT PP 4,8mm</v>
          </cell>
        </row>
        <row r="1392">
          <cell r="N1392" t="str">
            <v>0963 940 106</v>
          </cell>
          <cell r="O1392">
            <v>0</v>
          </cell>
          <cell r="P1392">
            <v>253.13</v>
          </cell>
          <cell r="Q1392">
            <v>1</v>
          </cell>
          <cell r="R1392">
            <v>34</v>
          </cell>
          <cell r="S1392">
            <v>253.13</v>
          </cell>
          <cell r="T1392">
            <v>609</v>
          </cell>
          <cell r="U1392">
            <v>75</v>
          </cell>
          <cell r="V1392">
            <v>100</v>
          </cell>
          <cell r="W1392" t="str">
            <v>TYP115L2H3HAPRO</v>
          </cell>
          <cell r="X1392" t="e">
            <v>#REF!</v>
          </cell>
          <cell r="Y1392">
            <v>548.1</v>
          </cell>
          <cell r="Z1392">
            <v>548.1</v>
          </cell>
          <cell r="AA1392">
            <v>0.1</v>
          </cell>
          <cell r="AB1392">
            <v>0.1</v>
          </cell>
          <cell r="AC1392" t="str">
            <v>NC</v>
          </cell>
          <cell r="AD1392" t="str">
            <v>NC</v>
          </cell>
          <cell r="AE1392" t="str">
            <v>NC</v>
          </cell>
          <cell r="AF1392" t="str">
            <v>PROTECTION</v>
          </cell>
          <cell r="AG1392"/>
          <cell r="AH1392" t="str">
            <v>SPRINTER Moyen</v>
          </cell>
          <cell r="AI1392">
            <v>194.03</v>
          </cell>
          <cell r="AJ1392">
            <v>0.3</v>
          </cell>
          <cell r="AK1392">
            <v>426.29999999999995</v>
          </cell>
          <cell r="AL1392" t="str">
            <v/>
          </cell>
          <cell r="AM1392" t="str">
            <v/>
          </cell>
          <cell r="AN1392">
            <v>0.1</v>
          </cell>
          <cell r="AO1392">
            <v>548.1</v>
          </cell>
          <cell r="AS1392" t="str">
            <v>TYP115 L2H3 2006 PROT LAT PP 4,8mm</v>
          </cell>
        </row>
        <row r="1393">
          <cell r="N1393" t="str">
            <v>0963 940 113</v>
          </cell>
          <cell r="O1393">
            <v>0</v>
          </cell>
          <cell r="P1393">
            <v>249.85</v>
          </cell>
          <cell r="Q1393">
            <v>1</v>
          </cell>
          <cell r="R1393">
            <v>41.5</v>
          </cell>
          <cell r="S1393">
            <v>249.85</v>
          </cell>
          <cell r="T1393">
            <v>609</v>
          </cell>
          <cell r="U1393">
            <v>80</v>
          </cell>
          <cell r="V1393">
            <v>107</v>
          </cell>
          <cell r="W1393" t="str">
            <v>TYP116L3H2HASTD</v>
          </cell>
          <cell r="X1393" t="e">
            <v>#REF!</v>
          </cell>
          <cell r="Y1393">
            <v>548.1</v>
          </cell>
          <cell r="Z1393">
            <v>548.1</v>
          </cell>
          <cell r="AA1393">
            <v>0.1</v>
          </cell>
          <cell r="AB1393">
            <v>0.1</v>
          </cell>
          <cell r="AC1393" t="str">
            <v>NC</v>
          </cell>
          <cell r="AD1393" t="str">
            <v>NC</v>
          </cell>
          <cell r="AE1393" t="str">
            <v>NC</v>
          </cell>
          <cell r="AF1393" t="str">
            <v>PROTECTION</v>
          </cell>
          <cell r="AG1393"/>
          <cell r="AH1393" t="str">
            <v>SPRINTER Long</v>
          </cell>
          <cell r="AI1393">
            <v>240.23</v>
          </cell>
          <cell r="AJ1393">
            <v>0.3</v>
          </cell>
          <cell r="AK1393">
            <v>426.29999999999995</v>
          </cell>
          <cell r="AL1393" t="str">
            <v/>
          </cell>
          <cell r="AM1393" t="str">
            <v/>
          </cell>
          <cell r="AN1393">
            <v>0.1</v>
          </cell>
          <cell r="AO1393">
            <v>548.1</v>
          </cell>
          <cell r="AS1393" t="str">
            <v>TYP116 L3H2 2006 PROT LAT HDF 4mm</v>
          </cell>
        </row>
        <row r="1394">
          <cell r="N1394" t="str">
            <v>0963 940 114</v>
          </cell>
          <cell r="O1394">
            <v>0</v>
          </cell>
          <cell r="P1394">
            <v>326.29000000000002</v>
          </cell>
          <cell r="Q1394">
            <v>1</v>
          </cell>
          <cell r="R1394">
            <v>28.5</v>
          </cell>
          <cell r="S1394">
            <v>326.29000000000002</v>
          </cell>
          <cell r="T1394">
            <v>819</v>
          </cell>
          <cell r="U1394">
            <v>80</v>
          </cell>
          <cell r="V1394">
            <v>107</v>
          </cell>
          <cell r="W1394" t="str">
            <v>TYP116L3H2HAPRO</v>
          </cell>
          <cell r="X1394" t="e">
            <v>#REF!</v>
          </cell>
          <cell r="Y1394">
            <v>737.1</v>
          </cell>
          <cell r="Z1394">
            <v>737.1</v>
          </cell>
          <cell r="AA1394">
            <v>0.1</v>
          </cell>
          <cell r="AB1394">
            <v>0.1</v>
          </cell>
          <cell r="AC1394" t="str">
            <v>NC</v>
          </cell>
          <cell r="AD1394" t="str">
            <v>NC</v>
          </cell>
          <cell r="AE1394" t="str">
            <v>NC</v>
          </cell>
          <cell r="AF1394" t="str">
            <v>PROTECTION</v>
          </cell>
          <cell r="AG1394"/>
          <cell r="AH1394" t="str">
            <v>SPRINTER Long</v>
          </cell>
          <cell r="AI1394">
            <v>313.73</v>
          </cell>
          <cell r="AJ1394">
            <v>0.3</v>
          </cell>
          <cell r="AK1394">
            <v>573.29999999999995</v>
          </cell>
          <cell r="AL1394" t="str">
            <v/>
          </cell>
          <cell r="AM1394" t="str">
            <v/>
          </cell>
          <cell r="AN1394">
            <v>0.1</v>
          </cell>
          <cell r="AO1394">
            <v>737.1</v>
          </cell>
          <cell r="AS1394" t="str">
            <v>TYP116 L3H2 2006 PROT LAT PP 4,8mm</v>
          </cell>
        </row>
        <row r="1395">
          <cell r="N1395" t="str">
            <v>0963 940 120</v>
          </cell>
          <cell r="O1395">
            <v>0</v>
          </cell>
          <cell r="P1395">
            <v>326.29000000000002</v>
          </cell>
          <cell r="Q1395">
            <v>1</v>
          </cell>
          <cell r="R1395">
            <v>41.5</v>
          </cell>
          <cell r="S1395">
            <v>326.29000000000002</v>
          </cell>
          <cell r="T1395">
            <v>819</v>
          </cell>
          <cell r="U1395">
            <v>80</v>
          </cell>
          <cell r="V1395">
            <v>107</v>
          </cell>
          <cell r="W1395" t="str">
            <v>TYP116L3H3HAPRO</v>
          </cell>
          <cell r="X1395" t="e">
            <v>#REF!</v>
          </cell>
          <cell r="Y1395">
            <v>737.1</v>
          </cell>
          <cell r="Z1395">
            <v>737.1</v>
          </cell>
          <cell r="AA1395">
            <v>0.1</v>
          </cell>
          <cell r="AB1395">
            <v>0.1</v>
          </cell>
          <cell r="AC1395" t="str">
            <v>NC</v>
          </cell>
          <cell r="AD1395" t="str">
            <v>NC</v>
          </cell>
          <cell r="AE1395" t="str">
            <v>NC</v>
          </cell>
          <cell r="AF1395" t="str">
            <v>PROTECTION</v>
          </cell>
          <cell r="AG1395"/>
          <cell r="AH1395" t="str">
            <v>SPRINTER Long</v>
          </cell>
          <cell r="AI1395">
            <v>313.73</v>
          </cell>
          <cell r="AJ1395">
            <v>0.3</v>
          </cell>
          <cell r="AK1395">
            <v>573.29999999999995</v>
          </cell>
          <cell r="AL1395" t="str">
            <v/>
          </cell>
          <cell r="AM1395" t="str">
            <v/>
          </cell>
          <cell r="AN1395">
            <v>0.1</v>
          </cell>
          <cell r="AO1395">
            <v>737.1</v>
          </cell>
          <cell r="AS1395" t="str">
            <v>TYP116 L3H3 2006 PROT LAT PP 4,8mm</v>
          </cell>
        </row>
        <row r="1396">
          <cell r="N1396" t="str">
            <v>0963 940 131</v>
          </cell>
          <cell r="O1396">
            <v>0</v>
          </cell>
          <cell r="P1396">
            <v>349.99</v>
          </cell>
          <cell r="Q1396">
            <v>1</v>
          </cell>
          <cell r="R1396">
            <v>41.5</v>
          </cell>
          <cell r="S1396">
            <v>349.99</v>
          </cell>
          <cell r="T1396">
            <v>879</v>
          </cell>
          <cell r="U1396">
            <v>90</v>
          </cell>
          <cell r="V1396">
            <v>120</v>
          </cell>
          <cell r="W1396" t="str">
            <v>TYP117L4H2HAPRO</v>
          </cell>
          <cell r="X1396" t="e">
            <v>#REF!</v>
          </cell>
          <cell r="Y1396">
            <v>791.1</v>
          </cell>
          <cell r="Z1396">
            <v>791.1</v>
          </cell>
          <cell r="AA1396">
            <v>0.1</v>
          </cell>
          <cell r="AB1396">
            <v>0.1</v>
          </cell>
          <cell r="AC1396" t="str">
            <v>NC</v>
          </cell>
          <cell r="AD1396" t="str">
            <v>NC</v>
          </cell>
          <cell r="AE1396" t="str">
            <v>NC</v>
          </cell>
          <cell r="AF1396" t="str">
            <v>PROTECTION</v>
          </cell>
          <cell r="AG1396"/>
          <cell r="AH1396" t="str">
            <v>SPRINTER Extra Long</v>
          </cell>
          <cell r="AI1396">
            <v>336.4</v>
          </cell>
          <cell r="AJ1396">
            <v>0.3</v>
          </cell>
          <cell r="AK1396">
            <v>615.29999999999995</v>
          </cell>
          <cell r="AL1396" t="str">
            <v/>
          </cell>
          <cell r="AM1396" t="str">
            <v/>
          </cell>
          <cell r="AN1396">
            <v>0.1</v>
          </cell>
          <cell r="AO1396">
            <v>791.1</v>
          </cell>
          <cell r="AS1396" t="str">
            <v>TYP117 L4H2 2006 PROT LAT PP 4,8mm</v>
          </cell>
        </row>
        <row r="1397">
          <cell r="N1397" t="str">
            <v>0963 940 390</v>
          </cell>
          <cell r="O1397">
            <v>0</v>
          </cell>
          <cell r="P1397">
            <v>101.8</v>
          </cell>
          <cell r="Q1397">
            <v>1</v>
          </cell>
          <cell r="R1397">
            <v>16.5</v>
          </cell>
          <cell r="S1397">
            <v>101.8</v>
          </cell>
          <cell r="T1397">
            <v>249</v>
          </cell>
          <cell r="U1397">
            <v>50</v>
          </cell>
          <cell r="V1397">
            <v>67</v>
          </cell>
          <cell r="W1397" t="str">
            <v>TYP142L1H1HASTD</v>
          </cell>
          <cell r="X1397" t="e">
            <v>#REF!</v>
          </cell>
          <cell r="Y1397">
            <v>224.1</v>
          </cell>
          <cell r="Z1397">
            <v>224.1</v>
          </cell>
          <cell r="AA1397">
            <v>0.1</v>
          </cell>
          <cell r="AB1397">
            <v>0.1</v>
          </cell>
          <cell r="AC1397" t="str">
            <v>NC</v>
          </cell>
          <cell r="AD1397" t="str">
            <v>NC</v>
          </cell>
          <cell r="AE1397" t="str">
            <v>NC</v>
          </cell>
          <cell r="AF1397" t="str">
            <v>PROTECTION</v>
          </cell>
          <cell r="AG1397"/>
          <cell r="AH1397" t="str">
            <v>NV 200</v>
          </cell>
          <cell r="AI1397">
            <v>97.87</v>
          </cell>
          <cell r="AJ1397">
            <v>0.3</v>
          </cell>
          <cell r="AK1397">
            <v>174.29999999999998</v>
          </cell>
          <cell r="AL1397" t="str">
            <v/>
          </cell>
          <cell r="AM1397" t="str">
            <v/>
          </cell>
          <cell r="AN1397">
            <v>0.1</v>
          </cell>
          <cell r="AO1397">
            <v>224.1</v>
          </cell>
          <cell r="AS1397" t="str">
            <v>TYP142 L1H1 2009 PROT LAT HDF 4mm</v>
          </cell>
        </row>
        <row r="1398">
          <cell r="N1398" t="str">
            <v>0963 940 391</v>
          </cell>
          <cell r="O1398">
            <v>0</v>
          </cell>
          <cell r="P1398">
            <v>138.84</v>
          </cell>
          <cell r="Q1398">
            <v>1</v>
          </cell>
          <cell r="R1398">
            <v>16.5</v>
          </cell>
          <cell r="S1398">
            <v>138.84</v>
          </cell>
          <cell r="T1398">
            <v>329</v>
          </cell>
          <cell r="U1398">
            <v>50</v>
          </cell>
          <cell r="V1398">
            <v>67</v>
          </cell>
          <cell r="W1398" t="str">
            <v>TYP142L1H1HAPRO</v>
          </cell>
          <cell r="X1398" t="e">
            <v>#REF!</v>
          </cell>
          <cell r="Y1398">
            <v>296.10000000000002</v>
          </cell>
          <cell r="Z1398">
            <v>296.10000000000002</v>
          </cell>
          <cell r="AA1398">
            <v>0.1</v>
          </cell>
          <cell r="AB1398">
            <v>0.1</v>
          </cell>
          <cell r="AC1398" t="str">
            <v>NC</v>
          </cell>
          <cell r="AD1398" t="str">
            <v>NC</v>
          </cell>
          <cell r="AE1398" t="str">
            <v>NC</v>
          </cell>
          <cell r="AF1398" t="str">
            <v>PROTECTION</v>
          </cell>
          <cell r="AG1398"/>
          <cell r="AH1398" t="str">
            <v>NV 200</v>
          </cell>
          <cell r="AI1398">
            <v>124.19</v>
          </cell>
          <cell r="AJ1398">
            <v>0.3</v>
          </cell>
          <cell r="AK1398">
            <v>230.29999999999998</v>
          </cell>
          <cell r="AL1398" t="str">
            <v/>
          </cell>
          <cell r="AM1398" t="str">
            <v/>
          </cell>
          <cell r="AN1398">
            <v>0.1</v>
          </cell>
          <cell r="AO1398">
            <v>296.10000000000002</v>
          </cell>
          <cell r="AS1398" t="str">
            <v>TYP142 L1H1 2009 PROT LAT PP 4,8mm</v>
          </cell>
        </row>
        <row r="1399">
          <cell r="N1399" t="str">
            <v>0963 940 606</v>
          </cell>
          <cell r="O1399">
            <v>0</v>
          </cell>
          <cell r="P1399">
            <v>119.2</v>
          </cell>
          <cell r="Q1399">
            <v>1</v>
          </cell>
          <cell r="R1399">
            <v>15.5</v>
          </cell>
          <cell r="S1399">
            <v>119.2</v>
          </cell>
          <cell r="T1399">
            <v>289</v>
          </cell>
          <cell r="U1399">
            <v>50</v>
          </cell>
          <cell r="V1399">
            <v>67</v>
          </cell>
          <cell r="W1399" t="str">
            <v>TYP164L1H1HASTD</v>
          </cell>
          <cell r="X1399" t="e">
            <v>#REF!</v>
          </cell>
          <cell r="Y1399">
            <v>260.10000000000002</v>
          </cell>
          <cell r="Z1399">
            <v>260.10000000000002</v>
          </cell>
          <cell r="AA1399">
            <v>0.1</v>
          </cell>
          <cell r="AB1399">
            <v>0.1</v>
          </cell>
          <cell r="AC1399" t="str">
            <v>NC</v>
          </cell>
          <cell r="AD1399" t="str">
            <v>NC</v>
          </cell>
          <cell r="AE1399" t="str">
            <v>NC</v>
          </cell>
          <cell r="AF1399" t="str">
            <v>PROTECTION</v>
          </cell>
          <cell r="AG1399"/>
          <cell r="AH1399" t="str">
            <v>NV 300 L1H1</v>
          </cell>
          <cell r="AI1399">
            <v>114.61</v>
          </cell>
          <cell r="AJ1399">
            <v>0.3</v>
          </cell>
          <cell r="AK1399">
            <v>202.29999999999998</v>
          </cell>
          <cell r="AL1399" t="str">
            <v/>
          </cell>
          <cell r="AM1399" t="str">
            <v/>
          </cell>
          <cell r="AN1399">
            <v>0.1</v>
          </cell>
          <cell r="AO1399">
            <v>260.10000000000002</v>
          </cell>
          <cell r="AS1399" t="str">
            <v>TYP164 L1H1 2014 PROT LAT HDF 4mm</v>
          </cell>
        </row>
        <row r="1400">
          <cell r="N1400" t="str">
            <v>0963 940 607</v>
          </cell>
          <cell r="O1400">
            <v>0</v>
          </cell>
          <cell r="P1400">
            <v>151.29</v>
          </cell>
          <cell r="Q1400">
            <v>1</v>
          </cell>
          <cell r="R1400">
            <v>8.5</v>
          </cell>
          <cell r="S1400">
            <v>151.29</v>
          </cell>
          <cell r="T1400">
            <v>359</v>
          </cell>
          <cell r="U1400">
            <v>50</v>
          </cell>
          <cell r="V1400">
            <v>67</v>
          </cell>
          <cell r="W1400" t="str">
            <v>TYP164L1H1HAPRO</v>
          </cell>
          <cell r="X1400" t="e">
            <v>#REF!</v>
          </cell>
          <cell r="Y1400">
            <v>323.10000000000002</v>
          </cell>
          <cell r="Z1400">
            <v>323.10000000000002</v>
          </cell>
          <cell r="AA1400">
            <v>0.1</v>
          </cell>
          <cell r="AB1400">
            <v>0.1</v>
          </cell>
          <cell r="AC1400" t="str">
            <v>NC</v>
          </cell>
          <cell r="AD1400" t="str">
            <v>NC</v>
          </cell>
          <cell r="AE1400" t="str">
            <v>NC</v>
          </cell>
          <cell r="AF1400" t="str">
            <v>PROTECTION</v>
          </cell>
          <cell r="AG1400"/>
          <cell r="AH1400" t="str">
            <v>NV 300 L1H1</v>
          </cell>
          <cell r="AI1400">
            <v>145.46</v>
          </cell>
          <cell r="AJ1400">
            <v>0.3</v>
          </cell>
          <cell r="AK1400">
            <v>251.29999999999998</v>
          </cell>
          <cell r="AL1400" t="str">
            <v/>
          </cell>
          <cell r="AM1400" t="str">
            <v/>
          </cell>
          <cell r="AN1400">
            <v>0.1</v>
          </cell>
          <cell r="AO1400">
            <v>323.10000000000002</v>
          </cell>
          <cell r="AS1400" t="str">
            <v>TYP164 L1H1 2014 PROT LAT PP 4,8mm</v>
          </cell>
        </row>
        <row r="1401">
          <cell r="N1401" t="str">
            <v>0963 940 622</v>
          </cell>
          <cell r="O1401">
            <v>0</v>
          </cell>
          <cell r="P1401">
            <v>128.08000000000001</v>
          </cell>
          <cell r="Q1401">
            <v>1</v>
          </cell>
          <cell r="R1401">
            <v>18.5</v>
          </cell>
          <cell r="S1401">
            <v>128.08000000000001</v>
          </cell>
          <cell r="T1401">
            <v>309</v>
          </cell>
          <cell r="U1401">
            <v>60</v>
          </cell>
          <cell r="V1401">
            <v>80</v>
          </cell>
          <cell r="W1401" t="str">
            <v>TYP165L2H1HASTD</v>
          </cell>
          <cell r="X1401" t="e">
            <v>#REF!</v>
          </cell>
          <cell r="Y1401">
            <v>278.10000000000002</v>
          </cell>
          <cell r="Z1401">
            <v>278.10000000000002</v>
          </cell>
          <cell r="AA1401">
            <v>0.1</v>
          </cell>
          <cell r="AB1401">
            <v>0.1</v>
          </cell>
          <cell r="AC1401" t="str">
            <v>NC</v>
          </cell>
          <cell r="AD1401" t="str">
            <v>NC</v>
          </cell>
          <cell r="AE1401" t="str">
            <v>NC</v>
          </cell>
          <cell r="AF1401" t="str">
            <v>PROTECTION</v>
          </cell>
          <cell r="AG1401"/>
          <cell r="AI1401">
            <v>123.14</v>
          </cell>
          <cell r="AJ1401">
            <v>0.3</v>
          </cell>
          <cell r="AK1401">
            <v>216.29999999999998</v>
          </cell>
          <cell r="AL1401" t="str">
            <v/>
          </cell>
          <cell r="AM1401" t="str">
            <v/>
          </cell>
          <cell r="AN1401">
            <v>0.1</v>
          </cell>
          <cell r="AO1401">
            <v>278.10000000000002</v>
          </cell>
          <cell r="AS1401" t="str">
            <v>TYP165 L2H1 2014 PROT LAT HDF 4mm</v>
          </cell>
        </row>
        <row r="1402">
          <cell r="N1402" t="str">
            <v>0963 940 623</v>
          </cell>
          <cell r="O1402">
            <v>0</v>
          </cell>
          <cell r="P1402">
            <v>163.27000000000001</v>
          </cell>
          <cell r="Q1402">
            <v>1</v>
          </cell>
          <cell r="R1402">
            <v>10.5</v>
          </cell>
          <cell r="S1402">
            <v>163.27000000000001</v>
          </cell>
          <cell r="T1402">
            <v>389</v>
          </cell>
          <cell r="U1402">
            <v>60</v>
          </cell>
          <cell r="V1402">
            <v>80</v>
          </cell>
          <cell r="W1402" t="str">
            <v>TYP165L2H1HAPRO</v>
          </cell>
          <cell r="X1402" t="e">
            <v>#REF!</v>
          </cell>
          <cell r="Y1402">
            <v>350.1</v>
          </cell>
          <cell r="Z1402">
            <v>350.1</v>
          </cell>
          <cell r="AA1402">
            <v>0.1</v>
          </cell>
          <cell r="AB1402">
            <v>0.1</v>
          </cell>
          <cell r="AC1402" t="str">
            <v>NC</v>
          </cell>
          <cell r="AD1402" t="str">
            <v>NC</v>
          </cell>
          <cell r="AE1402" t="str">
            <v>NC</v>
          </cell>
          <cell r="AF1402" t="str">
            <v>PROTECTION</v>
          </cell>
          <cell r="AG1402"/>
          <cell r="AI1402">
            <v>156.97999999999999</v>
          </cell>
          <cell r="AJ1402">
            <v>0.3</v>
          </cell>
          <cell r="AK1402">
            <v>272.29999999999995</v>
          </cell>
          <cell r="AL1402" t="str">
            <v/>
          </cell>
          <cell r="AM1402" t="str">
            <v/>
          </cell>
          <cell r="AN1402">
            <v>0.1</v>
          </cell>
          <cell r="AO1402">
            <v>350.1</v>
          </cell>
          <cell r="AS1402" t="str">
            <v>TYP165 L2H1 2014 PROT LAT PP 4,8mm</v>
          </cell>
        </row>
        <row r="1403">
          <cell r="N1403" t="str">
            <v>0963 940 614</v>
          </cell>
          <cell r="O1403">
            <v>0</v>
          </cell>
          <cell r="P1403">
            <v>119.2</v>
          </cell>
          <cell r="Q1403">
            <v>1</v>
          </cell>
          <cell r="R1403">
            <v>15.5</v>
          </cell>
          <cell r="S1403">
            <v>119.2</v>
          </cell>
          <cell r="T1403">
            <v>289</v>
          </cell>
          <cell r="U1403">
            <v>60</v>
          </cell>
          <cell r="V1403">
            <v>80</v>
          </cell>
          <cell r="W1403" t="str">
            <v>TYP164L1H2HASTD</v>
          </cell>
          <cell r="X1403" t="e">
            <v>#REF!</v>
          </cell>
          <cell r="Y1403">
            <v>260.10000000000002</v>
          </cell>
          <cell r="Z1403">
            <v>260.10000000000002</v>
          </cell>
          <cell r="AA1403">
            <v>0.1</v>
          </cell>
          <cell r="AB1403">
            <v>0.1</v>
          </cell>
          <cell r="AC1403" t="str">
            <v>NC</v>
          </cell>
          <cell r="AD1403" t="str">
            <v>NC</v>
          </cell>
          <cell r="AE1403" t="str">
            <v>NC</v>
          </cell>
          <cell r="AF1403" t="str">
            <v>PROTECTION</v>
          </cell>
          <cell r="AG1403"/>
          <cell r="AH1403" t="str">
            <v>NV 300 L1H2</v>
          </cell>
          <cell r="AI1403">
            <v>114.61</v>
          </cell>
          <cell r="AJ1403">
            <v>0.3</v>
          </cell>
          <cell r="AK1403">
            <v>202.29999999999998</v>
          </cell>
          <cell r="AL1403" t="str">
            <v/>
          </cell>
          <cell r="AM1403" t="str">
            <v/>
          </cell>
          <cell r="AN1403">
            <v>0.1</v>
          </cell>
          <cell r="AO1403">
            <v>260.10000000000002</v>
          </cell>
          <cell r="AS1403" t="str">
            <v>TYP164 L1H2 2014 PROT LAT HDF 4mm</v>
          </cell>
        </row>
        <row r="1404">
          <cell r="N1404" t="str">
            <v>0963 940 615</v>
          </cell>
          <cell r="O1404">
            <v>0</v>
          </cell>
          <cell r="P1404">
            <v>151.29</v>
          </cell>
          <cell r="Q1404">
            <v>1</v>
          </cell>
          <cell r="R1404">
            <v>8.5</v>
          </cell>
          <cell r="S1404">
            <v>151.29</v>
          </cell>
          <cell r="T1404">
            <v>359</v>
          </cell>
          <cell r="U1404">
            <v>60</v>
          </cell>
          <cell r="V1404">
            <v>80</v>
          </cell>
          <cell r="W1404" t="str">
            <v>TYP164L1H2HAPRO</v>
          </cell>
          <cell r="X1404" t="e">
            <v>#REF!</v>
          </cell>
          <cell r="Y1404">
            <v>323.10000000000002</v>
          </cell>
          <cell r="Z1404">
            <v>323.10000000000002</v>
          </cell>
          <cell r="AA1404">
            <v>0.1</v>
          </cell>
          <cell r="AB1404">
            <v>0.1</v>
          </cell>
          <cell r="AC1404" t="str">
            <v>NC</v>
          </cell>
          <cell r="AD1404" t="str">
            <v>NC</v>
          </cell>
          <cell r="AE1404" t="str">
            <v>NC</v>
          </cell>
          <cell r="AF1404" t="str">
            <v>PROTECTION</v>
          </cell>
          <cell r="AG1404"/>
          <cell r="AH1404" t="str">
            <v>NV 300 L1H2</v>
          </cell>
          <cell r="AI1404">
            <v>145.46</v>
          </cell>
          <cell r="AJ1404">
            <v>0.3</v>
          </cell>
          <cell r="AK1404">
            <v>251.29999999999998</v>
          </cell>
          <cell r="AL1404" t="str">
            <v/>
          </cell>
          <cell r="AM1404" t="str">
            <v/>
          </cell>
          <cell r="AN1404">
            <v>0.1</v>
          </cell>
          <cell r="AO1404">
            <v>323.10000000000002</v>
          </cell>
          <cell r="AS1404" t="str">
            <v>TYP164 L1H2 2014 PROT LAT PP 4,8mm</v>
          </cell>
        </row>
        <row r="1405">
          <cell r="N1405" t="str">
            <v>0963 940 630</v>
          </cell>
          <cell r="O1405">
            <v>0</v>
          </cell>
          <cell r="P1405">
            <v>128.08000000000001</v>
          </cell>
          <cell r="Q1405">
            <v>1</v>
          </cell>
          <cell r="R1405">
            <v>18.5</v>
          </cell>
          <cell r="S1405">
            <v>128.08000000000001</v>
          </cell>
          <cell r="T1405">
            <v>309</v>
          </cell>
          <cell r="U1405">
            <v>75</v>
          </cell>
          <cell r="V1405">
            <v>100</v>
          </cell>
          <cell r="W1405" t="str">
            <v>TYP165L2H2HASTD</v>
          </cell>
          <cell r="X1405" t="e">
            <v>#REF!</v>
          </cell>
          <cell r="Y1405">
            <v>278.10000000000002</v>
          </cell>
          <cell r="Z1405">
            <v>278.10000000000002</v>
          </cell>
          <cell r="AA1405">
            <v>0.1</v>
          </cell>
          <cell r="AB1405">
            <v>0.1</v>
          </cell>
          <cell r="AC1405" t="str">
            <v>NC</v>
          </cell>
          <cell r="AD1405" t="str">
            <v>NC</v>
          </cell>
          <cell r="AE1405" t="str">
            <v>NC</v>
          </cell>
          <cell r="AF1405" t="str">
            <v>PROTECTION</v>
          </cell>
          <cell r="AG1405"/>
          <cell r="AI1405">
            <v>123.14</v>
          </cell>
          <cell r="AJ1405">
            <v>0.3</v>
          </cell>
          <cell r="AK1405">
            <v>216.29999999999998</v>
          </cell>
          <cell r="AL1405" t="str">
            <v/>
          </cell>
          <cell r="AM1405" t="str">
            <v/>
          </cell>
          <cell r="AN1405">
            <v>0.1</v>
          </cell>
          <cell r="AO1405">
            <v>278.10000000000002</v>
          </cell>
          <cell r="AS1405" t="str">
            <v>TYP165 L2H2 2014 PROT LAT HDF 4mm</v>
          </cell>
        </row>
        <row r="1406">
          <cell r="N1406" t="str">
            <v>0963 940 303</v>
          </cell>
          <cell r="O1406">
            <v>0</v>
          </cell>
          <cell r="P1406">
            <v>149.80000000000001</v>
          </cell>
          <cell r="Q1406">
            <v>1</v>
          </cell>
          <cell r="R1406">
            <v>39.5</v>
          </cell>
          <cell r="S1406">
            <v>149.80000000000001</v>
          </cell>
          <cell r="T1406">
            <v>359</v>
          </cell>
          <cell r="U1406">
            <v>50</v>
          </cell>
          <cell r="V1406">
            <v>67</v>
          </cell>
          <cell r="W1406" t="str">
            <v>TYP137L1H1HASTD</v>
          </cell>
          <cell r="X1406" t="e">
            <v>#REF!</v>
          </cell>
          <cell r="Y1406">
            <v>323.10000000000002</v>
          </cell>
          <cell r="Z1406">
            <v>323.10000000000002</v>
          </cell>
          <cell r="AA1406">
            <v>0.1</v>
          </cell>
          <cell r="AB1406">
            <v>0.1</v>
          </cell>
          <cell r="AC1406" t="str">
            <v>NC</v>
          </cell>
          <cell r="AD1406" t="str">
            <v>NC</v>
          </cell>
          <cell r="AE1406" t="str">
            <v>NC</v>
          </cell>
          <cell r="AF1406" t="str">
            <v>PROTECTION</v>
          </cell>
          <cell r="AG1406"/>
          <cell r="AI1406">
            <v>144.03</v>
          </cell>
          <cell r="AJ1406">
            <v>0.3</v>
          </cell>
          <cell r="AK1406">
            <v>251.29999999999998</v>
          </cell>
          <cell r="AL1406" t="str">
            <v/>
          </cell>
          <cell r="AM1406" t="str">
            <v/>
          </cell>
          <cell r="AN1406">
            <v>0.1</v>
          </cell>
          <cell r="AO1406">
            <v>323.10000000000002</v>
          </cell>
          <cell r="AS1406" t="str">
            <v>TYP137 L1H1 2010 PROT LAT HDF 4mm</v>
          </cell>
        </row>
        <row r="1407">
          <cell r="N1407" t="str">
            <v>0963 940 304</v>
          </cell>
          <cell r="O1407">
            <v>0</v>
          </cell>
          <cell r="P1407">
            <v>191.21</v>
          </cell>
          <cell r="Q1407">
            <v>1</v>
          </cell>
          <cell r="R1407">
            <v>11.5</v>
          </cell>
          <cell r="S1407">
            <v>191.21</v>
          </cell>
          <cell r="T1407">
            <v>459</v>
          </cell>
          <cell r="U1407">
            <v>50</v>
          </cell>
          <cell r="V1407">
            <v>67</v>
          </cell>
          <cell r="W1407" t="str">
            <v>TYP137L1H1HAPRO</v>
          </cell>
          <cell r="X1407" t="e">
            <v>#REF!</v>
          </cell>
          <cell r="Y1407">
            <v>413.1</v>
          </cell>
          <cell r="Z1407">
            <v>413.1</v>
          </cell>
          <cell r="AA1407">
            <v>0.1</v>
          </cell>
          <cell r="AB1407">
            <v>0.1</v>
          </cell>
          <cell r="AC1407" t="str">
            <v>NC</v>
          </cell>
          <cell r="AD1407" t="str">
            <v>NC</v>
          </cell>
          <cell r="AE1407" t="str">
            <v>NC</v>
          </cell>
          <cell r="AF1407" t="str">
            <v>PROTECTION</v>
          </cell>
          <cell r="AG1407"/>
          <cell r="AI1407">
            <v>183.85</v>
          </cell>
          <cell r="AJ1407">
            <v>0.3</v>
          </cell>
          <cell r="AK1407">
            <v>321.29999999999995</v>
          </cell>
          <cell r="AL1407" t="str">
            <v/>
          </cell>
          <cell r="AM1407" t="str">
            <v/>
          </cell>
          <cell r="AN1407">
            <v>0.1</v>
          </cell>
          <cell r="AO1407">
            <v>413.1</v>
          </cell>
          <cell r="AS1407" t="str">
            <v>TYP137 L1H1 2010 PROT LAT PP 4,8mm</v>
          </cell>
        </row>
        <row r="1408">
          <cell r="N1408" t="str">
            <v>0963 940 309</v>
          </cell>
          <cell r="O1408">
            <v>0</v>
          </cell>
          <cell r="P1408">
            <v>149.80000000000001</v>
          </cell>
          <cell r="Q1408">
            <v>1</v>
          </cell>
          <cell r="R1408">
            <v>39.5</v>
          </cell>
          <cell r="S1408">
            <v>149.80000000000001</v>
          </cell>
          <cell r="T1408">
            <v>359</v>
          </cell>
          <cell r="U1408">
            <v>60</v>
          </cell>
          <cell r="V1408">
            <v>80</v>
          </cell>
          <cell r="W1408" t="str">
            <v>TYP137L1H2HASTD</v>
          </cell>
          <cell r="X1408" t="e">
            <v>#REF!</v>
          </cell>
          <cell r="Y1408">
            <v>323.10000000000002</v>
          </cell>
          <cell r="Z1408">
            <v>323.10000000000002</v>
          </cell>
          <cell r="AA1408">
            <v>0.1</v>
          </cell>
          <cell r="AB1408">
            <v>0.1</v>
          </cell>
          <cell r="AC1408" t="str">
            <v>NC</v>
          </cell>
          <cell r="AD1408" t="str">
            <v>NC</v>
          </cell>
          <cell r="AE1408" t="str">
            <v>NC</v>
          </cell>
          <cell r="AF1408" t="str">
            <v>PROTECTION</v>
          </cell>
          <cell r="AG1408"/>
          <cell r="AI1408">
            <v>144.03</v>
          </cell>
          <cell r="AJ1408">
            <v>0.3</v>
          </cell>
          <cell r="AK1408">
            <v>251.29999999999998</v>
          </cell>
          <cell r="AL1408" t="str">
            <v/>
          </cell>
          <cell r="AM1408" t="str">
            <v/>
          </cell>
          <cell r="AN1408">
            <v>0.1</v>
          </cell>
          <cell r="AO1408">
            <v>323.10000000000002</v>
          </cell>
          <cell r="AS1408" t="str">
            <v>TYP137 L1H2 2010 PROT LAT HDF 4mm</v>
          </cell>
        </row>
        <row r="1409">
          <cell r="N1409" t="str">
            <v>0963 940 310</v>
          </cell>
          <cell r="O1409">
            <v>0</v>
          </cell>
          <cell r="P1409">
            <v>191.21</v>
          </cell>
          <cell r="Q1409">
            <v>1</v>
          </cell>
          <cell r="R1409">
            <v>15.5</v>
          </cell>
          <cell r="S1409">
            <v>191.21</v>
          </cell>
          <cell r="T1409">
            <v>459</v>
          </cell>
          <cell r="U1409">
            <v>60</v>
          </cell>
          <cell r="V1409">
            <v>80</v>
          </cell>
          <cell r="W1409" t="str">
            <v>TYP137L1H2HAPRO</v>
          </cell>
          <cell r="X1409" t="e">
            <v>#REF!</v>
          </cell>
          <cell r="Y1409">
            <v>413.1</v>
          </cell>
          <cell r="Z1409">
            <v>413.1</v>
          </cell>
          <cell r="AA1409">
            <v>0.1</v>
          </cell>
          <cell r="AB1409">
            <v>0.1</v>
          </cell>
          <cell r="AC1409" t="str">
            <v>NC</v>
          </cell>
          <cell r="AD1409" t="str">
            <v>NC</v>
          </cell>
          <cell r="AE1409" t="str">
            <v>NC</v>
          </cell>
          <cell r="AF1409" t="str">
            <v>PROTECTION</v>
          </cell>
          <cell r="AG1409"/>
          <cell r="AI1409">
            <v>183.85</v>
          </cell>
          <cell r="AJ1409">
            <v>0.3</v>
          </cell>
          <cell r="AK1409">
            <v>321.29999999999995</v>
          </cell>
          <cell r="AL1409" t="str">
            <v/>
          </cell>
          <cell r="AM1409" t="str">
            <v/>
          </cell>
          <cell r="AN1409">
            <v>0.1</v>
          </cell>
          <cell r="AO1409">
            <v>413.1</v>
          </cell>
          <cell r="AS1409" t="str">
            <v>TYP137 L1H2 2010 PROT LAT PP 4,8mm</v>
          </cell>
        </row>
        <row r="1410">
          <cell r="N1410" t="str">
            <v>0963 940 323</v>
          </cell>
          <cell r="O1410">
            <v>0</v>
          </cell>
          <cell r="P1410">
            <v>201.8</v>
          </cell>
          <cell r="Q1410">
            <v>1</v>
          </cell>
          <cell r="R1410">
            <v>35.5</v>
          </cell>
          <cell r="S1410">
            <v>201.8</v>
          </cell>
          <cell r="T1410">
            <v>479</v>
          </cell>
          <cell r="U1410">
            <v>75</v>
          </cell>
          <cell r="V1410">
            <v>100</v>
          </cell>
          <cell r="W1410" t="str">
            <v>TYP138L2H2HASTD</v>
          </cell>
          <cell r="X1410" t="e">
            <v>#REF!</v>
          </cell>
          <cell r="Y1410">
            <v>431.1</v>
          </cell>
          <cell r="Z1410">
            <v>431.1</v>
          </cell>
          <cell r="AA1410">
            <v>0.1</v>
          </cell>
          <cell r="AB1410">
            <v>0.1</v>
          </cell>
          <cell r="AC1410" t="str">
            <v>NC</v>
          </cell>
          <cell r="AD1410" t="str">
            <v>NC</v>
          </cell>
          <cell r="AE1410" t="str">
            <v>NC</v>
          </cell>
          <cell r="AF1410" t="str">
            <v>PROTECTION</v>
          </cell>
          <cell r="AG1410"/>
          <cell r="AI1410">
            <v>194.03</v>
          </cell>
          <cell r="AJ1410">
            <v>0.3</v>
          </cell>
          <cell r="AK1410">
            <v>335.29999999999995</v>
          </cell>
          <cell r="AL1410" t="str">
            <v/>
          </cell>
          <cell r="AM1410" t="str">
            <v/>
          </cell>
          <cell r="AN1410">
            <v>0.1</v>
          </cell>
          <cell r="AO1410">
            <v>431.1</v>
          </cell>
          <cell r="AS1410" t="str">
            <v>TYP138 L2H2 2010 PROT LAT HDF 4mm</v>
          </cell>
        </row>
        <row r="1411">
          <cell r="N1411" t="str">
            <v>0963 940 324</v>
          </cell>
          <cell r="O1411">
            <v>0</v>
          </cell>
          <cell r="P1411">
            <v>201.8</v>
          </cell>
          <cell r="Q1411">
            <v>1</v>
          </cell>
          <cell r="R1411">
            <v>15.5</v>
          </cell>
          <cell r="S1411">
            <v>201.8</v>
          </cell>
          <cell r="T1411">
            <v>609</v>
          </cell>
          <cell r="U1411">
            <v>75</v>
          </cell>
          <cell r="V1411">
            <v>100</v>
          </cell>
          <cell r="W1411" t="str">
            <v>TYP138L2H2HAPRO</v>
          </cell>
          <cell r="X1411" t="e">
            <v>#REF!</v>
          </cell>
          <cell r="Y1411">
            <v>548.1</v>
          </cell>
          <cell r="Z1411">
            <v>548.1</v>
          </cell>
          <cell r="AA1411">
            <v>0.1</v>
          </cell>
          <cell r="AB1411">
            <v>0.1</v>
          </cell>
          <cell r="AC1411" t="str">
            <v>NC</v>
          </cell>
          <cell r="AD1411" t="str">
            <v>NC</v>
          </cell>
          <cell r="AE1411" t="str">
            <v>NC</v>
          </cell>
          <cell r="AF1411" t="str">
            <v>PROTECTION</v>
          </cell>
          <cell r="AG1411"/>
          <cell r="AI1411">
            <v>194.03</v>
          </cell>
          <cell r="AJ1411">
            <v>0.3</v>
          </cell>
          <cell r="AK1411">
            <v>426.29999999999995</v>
          </cell>
          <cell r="AL1411" t="str">
            <v/>
          </cell>
          <cell r="AM1411" t="str">
            <v/>
          </cell>
          <cell r="AN1411">
            <v>0.1</v>
          </cell>
          <cell r="AO1411">
            <v>548.1</v>
          </cell>
          <cell r="AS1411" t="str">
            <v>TYP138 L2H2 2010 PROT LAT PP 4,8mm</v>
          </cell>
        </row>
        <row r="1412">
          <cell r="N1412" t="str">
            <v>0963 940 329</v>
          </cell>
          <cell r="O1412">
            <v>0</v>
          </cell>
          <cell r="P1412">
            <v>201.87</v>
          </cell>
          <cell r="Q1412">
            <v>1</v>
          </cell>
          <cell r="R1412">
            <v>39.5</v>
          </cell>
          <cell r="S1412">
            <v>201.87</v>
          </cell>
          <cell r="T1412">
            <v>469</v>
          </cell>
          <cell r="U1412">
            <v>75</v>
          </cell>
          <cell r="V1412">
            <v>100</v>
          </cell>
          <cell r="W1412" t="str">
            <v>TYP138L2H3HASTD</v>
          </cell>
          <cell r="X1412" t="e">
            <v>#REF!</v>
          </cell>
          <cell r="Y1412">
            <v>422.1</v>
          </cell>
          <cell r="Z1412">
            <v>422.1</v>
          </cell>
          <cell r="AA1412">
            <v>0.1</v>
          </cell>
          <cell r="AB1412">
            <v>0.1</v>
          </cell>
          <cell r="AC1412" t="str">
            <v>NC</v>
          </cell>
          <cell r="AD1412" t="str">
            <v>NC</v>
          </cell>
          <cell r="AE1412" t="str">
            <v>NC</v>
          </cell>
          <cell r="AF1412" t="str">
            <v>PROTECTION</v>
          </cell>
          <cell r="AG1412"/>
          <cell r="AI1412">
            <v>194.03</v>
          </cell>
          <cell r="AJ1412">
            <v>0.3</v>
          </cell>
          <cell r="AK1412">
            <v>328.29999999999995</v>
          </cell>
          <cell r="AL1412" t="str">
            <v/>
          </cell>
          <cell r="AM1412" t="str">
            <v/>
          </cell>
          <cell r="AN1412">
            <v>0.1</v>
          </cell>
          <cell r="AO1412">
            <v>422.1</v>
          </cell>
          <cell r="AS1412" t="str">
            <v>TYP138 L2H3 2010 PROT LAT HDF 4mm</v>
          </cell>
        </row>
        <row r="1413">
          <cell r="N1413" t="str">
            <v>0963 940 330</v>
          </cell>
          <cell r="O1413">
            <v>0</v>
          </cell>
          <cell r="P1413">
            <v>253.13</v>
          </cell>
          <cell r="Q1413">
            <v>1</v>
          </cell>
          <cell r="R1413">
            <v>15.5</v>
          </cell>
          <cell r="S1413">
            <v>253.13</v>
          </cell>
          <cell r="T1413">
            <v>609</v>
          </cell>
          <cell r="U1413">
            <v>75</v>
          </cell>
          <cell r="V1413">
            <v>100</v>
          </cell>
          <cell r="W1413" t="str">
            <v>TYP138L2H3HAPRO</v>
          </cell>
          <cell r="X1413" t="e">
            <v>#REF!</v>
          </cell>
          <cell r="Y1413">
            <v>548.1</v>
          </cell>
          <cell r="Z1413">
            <v>548.1</v>
          </cell>
          <cell r="AA1413">
            <v>0.1</v>
          </cell>
          <cell r="AB1413">
            <v>0.1</v>
          </cell>
          <cell r="AC1413" t="str">
            <v>NC</v>
          </cell>
          <cell r="AD1413" t="str">
            <v>NC</v>
          </cell>
          <cell r="AE1413" t="str">
            <v>NC</v>
          </cell>
          <cell r="AF1413" t="str">
            <v>PROTECTION</v>
          </cell>
          <cell r="AG1413"/>
          <cell r="AI1413">
            <v>194.03</v>
          </cell>
          <cell r="AJ1413">
            <v>0.3</v>
          </cell>
          <cell r="AK1413">
            <v>426.29999999999995</v>
          </cell>
          <cell r="AL1413" t="str">
            <v/>
          </cell>
          <cell r="AM1413" t="str">
            <v/>
          </cell>
          <cell r="AN1413">
            <v>0.1</v>
          </cell>
          <cell r="AO1413">
            <v>548.1</v>
          </cell>
          <cell r="AS1413" t="str">
            <v>TYP138 L2H3 2010 PROT LAT PP 4,8mm</v>
          </cell>
        </row>
        <row r="1414">
          <cell r="N1414" t="str">
            <v>0963 940 340</v>
          </cell>
          <cell r="O1414">
            <v>0</v>
          </cell>
          <cell r="P1414">
            <v>201.8</v>
          </cell>
          <cell r="Q1414">
            <v>1</v>
          </cell>
          <cell r="R1414">
            <v>51.5</v>
          </cell>
          <cell r="S1414">
            <v>201.8</v>
          </cell>
          <cell r="T1414">
            <v>509</v>
          </cell>
          <cell r="U1414">
            <v>80</v>
          </cell>
          <cell r="V1414">
            <v>107</v>
          </cell>
          <cell r="W1414" t="str">
            <v>TYP139L3H2HASTD</v>
          </cell>
          <cell r="X1414" t="e">
            <v>#REF!</v>
          </cell>
          <cell r="Y1414">
            <v>458.1</v>
          </cell>
          <cell r="Z1414">
            <v>458.1</v>
          </cell>
          <cell r="AA1414">
            <v>0.1</v>
          </cell>
          <cell r="AB1414">
            <v>0.1</v>
          </cell>
          <cell r="AC1414" t="str">
            <v>NC</v>
          </cell>
          <cell r="AD1414" t="str">
            <v>NC</v>
          </cell>
          <cell r="AE1414" t="str">
            <v>NC</v>
          </cell>
          <cell r="AF1414" t="str">
            <v>PROTECTION</v>
          </cell>
          <cell r="AG1414"/>
          <cell r="AI1414">
            <v>194.03</v>
          </cell>
          <cell r="AJ1414">
            <v>0.3</v>
          </cell>
          <cell r="AK1414">
            <v>356.29999999999995</v>
          </cell>
          <cell r="AL1414" t="str">
            <v/>
          </cell>
          <cell r="AM1414" t="str">
            <v/>
          </cell>
          <cell r="AN1414">
            <v>0.1</v>
          </cell>
          <cell r="AO1414">
            <v>458.1</v>
          </cell>
          <cell r="AS1414" t="str">
            <v>TYP139 L3H2 2010 PROT LAT HDF 4mm</v>
          </cell>
        </row>
        <row r="1415">
          <cell r="N1415" t="str">
            <v>0963 940 341</v>
          </cell>
          <cell r="O1415">
            <v>0</v>
          </cell>
          <cell r="P1415">
            <v>285.01</v>
          </cell>
          <cell r="Q1415">
            <v>1</v>
          </cell>
          <cell r="R1415">
            <v>24.5</v>
          </cell>
          <cell r="S1415">
            <v>285.01</v>
          </cell>
          <cell r="T1415">
            <v>669</v>
          </cell>
          <cell r="U1415">
            <v>80</v>
          </cell>
          <cell r="V1415">
            <v>107</v>
          </cell>
          <cell r="W1415" t="str">
            <v>TYP139L3H2HAPRO</v>
          </cell>
          <cell r="X1415" t="e">
            <v>#REF!</v>
          </cell>
          <cell r="Y1415">
            <v>602.1</v>
          </cell>
          <cell r="Z1415">
            <v>602.1</v>
          </cell>
          <cell r="AA1415">
            <v>0.1</v>
          </cell>
          <cell r="AB1415">
            <v>0.1</v>
          </cell>
          <cell r="AC1415" t="str">
            <v>NC</v>
          </cell>
          <cell r="AD1415" t="str">
            <v>NC</v>
          </cell>
          <cell r="AE1415" t="str">
            <v>NC</v>
          </cell>
          <cell r="AF1415" t="str">
            <v>PROTECTION</v>
          </cell>
          <cell r="AG1415"/>
          <cell r="AI1415">
            <v>274.04000000000002</v>
          </cell>
          <cell r="AJ1415">
            <v>0.3</v>
          </cell>
          <cell r="AK1415">
            <v>468.29999999999995</v>
          </cell>
          <cell r="AL1415" t="str">
            <v/>
          </cell>
          <cell r="AM1415" t="str">
            <v/>
          </cell>
          <cell r="AN1415">
            <v>0.1</v>
          </cell>
          <cell r="AO1415">
            <v>602.1</v>
          </cell>
          <cell r="AS1415" t="str">
            <v>TYP139 L3H2 2010 PROT LAT PP 4,8mm</v>
          </cell>
        </row>
        <row r="1416">
          <cell r="N1416" t="str">
            <v>0963 940 346</v>
          </cell>
          <cell r="O1416">
            <v>0</v>
          </cell>
          <cell r="P1416">
            <v>219.35</v>
          </cell>
          <cell r="Q1416">
            <v>1</v>
          </cell>
          <cell r="R1416">
            <v>51.5</v>
          </cell>
          <cell r="S1416">
            <v>219.35</v>
          </cell>
          <cell r="T1416">
            <v>509</v>
          </cell>
          <cell r="U1416">
            <v>80</v>
          </cell>
          <cell r="V1416">
            <v>107</v>
          </cell>
          <cell r="W1416" t="str">
            <v>TYP139L3H3HASTD</v>
          </cell>
          <cell r="X1416" t="e">
            <v>#REF!</v>
          </cell>
          <cell r="Y1416">
            <v>458.1</v>
          </cell>
          <cell r="Z1416">
            <v>458.1</v>
          </cell>
          <cell r="AA1416">
            <v>0.1</v>
          </cell>
          <cell r="AB1416">
            <v>0.1</v>
          </cell>
          <cell r="AC1416" t="str">
            <v>NC</v>
          </cell>
          <cell r="AD1416" t="str">
            <v>NC</v>
          </cell>
          <cell r="AE1416" t="str">
            <v>NC</v>
          </cell>
          <cell r="AF1416" t="str">
            <v>PROTECTION</v>
          </cell>
          <cell r="AG1416"/>
          <cell r="AI1416">
            <v>194.03</v>
          </cell>
          <cell r="AJ1416">
            <v>0.3</v>
          </cell>
          <cell r="AK1416">
            <v>356.29999999999995</v>
          </cell>
          <cell r="AL1416" t="str">
            <v/>
          </cell>
          <cell r="AM1416" t="str">
            <v/>
          </cell>
          <cell r="AN1416">
            <v>0.1</v>
          </cell>
          <cell r="AO1416">
            <v>458.1</v>
          </cell>
          <cell r="AS1416" t="str">
            <v>TYP139 L3H3 2010 PROT LAT HDF 4mm</v>
          </cell>
        </row>
        <row r="1417">
          <cell r="N1417" t="str">
            <v>0963 940 347</v>
          </cell>
          <cell r="O1417">
            <v>0</v>
          </cell>
          <cell r="P1417">
            <v>285.01</v>
          </cell>
          <cell r="Q1417">
            <v>1</v>
          </cell>
          <cell r="R1417">
            <v>29.5</v>
          </cell>
          <cell r="S1417">
            <v>285.01</v>
          </cell>
          <cell r="T1417">
            <v>669</v>
          </cell>
          <cell r="U1417">
            <v>80</v>
          </cell>
          <cell r="V1417">
            <v>107</v>
          </cell>
          <cell r="W1417" t="str">
            <v>TYP139L3H3HAPRO</v>
          </cell>
          <cell r="X1417" t="e">
            <v>#REF!</v>
          </cell>
          <cell r="Y1417">
            <v>602.1</v>
          </cell>
          <cell r="Z1417">
            <v>602.1</v>
          </cell>
          <cell r="AA1417">
            <v>0.1</v>
          </cell>
          <cell r="AB1417">
            <v>0.1</v>
          </cell>
          <cell r="AC1417" t="str">
            <v>NC</v>
          </cell>
          <cell r="AD1417" t="str">
            <v>NC</v>
          </cell>
          <cell r="AE1417" t="str">
            <v>NC</v>
          </cell>
          <cell r="AF1417" t="str">
            <v>PROTECTION</v>
          </cell>
          <cell r="AG1417"/>
          <cell r="AI1417">
            <v>274.04000000000002</v>
          </cell>
          <cell r="AJ1417">
            <v>0.3</v>
          </cell>
          <cell r="AK1417">
            <v>468.29999999999995</v>
          </cell>
          <cell r="AL1417" t="str">
            <v/>
          </cell>
          <cell r="AM1417" t="str">
            <v/>
          </cell>
          <cell r="AN1417">
            <v>0.1</v>
          </cell>
          <cell r="AO1417">
            <v>602.1</v>
          </cell>
          <cell r="AS1417" t="str">
            <v>TYP139 L3H3 2010 PROT LAT PP 4,8mm</v>
          </cell>
        </row>
        <row r="1418">
          <cell r="N1418" t="str">
            <v>0963 940 357</v>
          </cell>
          <cell r="O1418">
            <v>0</v>
          </cell>
          <cell r="P1418">
            <v>201.8</v>
          </cell>
          <cell r="Q1418">
            <v>1</v>
          </cell>
          <cell r="R1418">
            <v>51.5</v>
          </cell>
          <cell r="S1418">
            <v>201.8</v>
          </cell>
          <cell r="T1418">
            <v>509</v>
          </cell>
          <cell r="U1418">
            <v>80</v>
          </cell>
          <cell r="V1418">
            <v>107</v>
          </cell>
          <cell r="W1418" t="str">
            <v>TYP140L3H2HASTD</v>
          </cell>
          <cell r="X1418" t="e">
            <v>#REF!</v>
          </cell>
          <cell r="Y1418">
            <v>458.1</v>
          </cell>
          <cell r="Z1418">
            <v>458.1</v>
          </cell>
          <cell r="AA1418">
            <v>0.1</v>
          </cell>
          <cell r="AB1418">
            <v>0.1</v>
          </cell>
          <cell r="AC1418" t="str">
            <v>NC</v>
          </cell>
          <cell r="AD1418" t="str">
            <v>NC</v>
          </cell>
          <cell r="AE1418" t="str">
            <v>NC</v>
          </cell>
          <cell r="AF1418" t="str">
            <v>PROTECTION</v>
          </cell>
          <cell r="AG1418"/>
          <cell r="AI1418">
            <v>194.03</v>
          </cell>
          <cell r="AJ1418">
            <v>0.3</v>
          </cell>
          <cell r="AK1418">
            <v>356.29999999999995</v>
          </cell>
          <cell r="AL1418" t="str">
            <v/>
          </cell>
          <cell r="AM1418" t="str">
            <v/>
          </cell>
          <cell r="AN1418">
            <v>0.1</v>
          </cell>
          <cell r="AO1418">
            <v>458.1</v>
          </cell>
          <cell r="AS1418" t="str">
            <v>TYP140 L3H2 2010 PROT LAT HDF 4mm</v>
          </cell>
        </row>
        <row r="1419">
          <cell r="N1419" t="str">
            <v>0963 940 358</v>
          </cell>
          <cell r="O1419">
            <v>0</v>
          </cell>
          <cell r="P1419">
            <v>285.01</v>
          </cell>
          <cell r="Q1419">
            <v>1</v>
          </cell>
          <cell r="R1419">
            <v>29.5</v>
          </cell>
          <cell r="S1419">
            <v>285.01</v>
          </cell>
          <cell r="T1419">
            <v>669</v>
          </cell>
          <cell r="U1419">
            <v>80</v>
          </cell>
          <cell r="V1419">
            <v>107</v>
          </cell>
          <cell r="W1419" t="str">
            <v>TYP140L3H2HAPRO</v>
          </cell>
          <cell r="X1419" t="e">
            <v>#REF!</v>
          </cell>
          <cell r="Y1419">
            <v>602.1</v>
          </cell>
          <cell r="Z1419">
            <v>602.1</v>
          </cell>
          <cell r="AA1419">
            <v>0.1</v>
          </cell>
          <cell r="AB1419">
            <v>0.1</v>
          </cell>
          <cell r="AC1419" t="str">
            <v>NC</v>
          </cell>
          <cell r="AD1419" t="str">
            <v>NC</v>
          </cell>
          <cell r="AE1419" t="str">
            <v>NC</v>
          </cell>
          <cell r="AF1419" t="str">
            <v>PROTECTION</v>
          </cell>
          <cell r="AG1419"/>
          <cell r="AI1419">
            <v>274.04000000000002</v>
          </cell>
          <cell r="AJ1419">
            <v>0.3</v>
          </cell>
          <cell r="AK1419">
            <v>468.29999999999995</v>
          </cell>
          <cell r="AL1419" t="str">
            <v/>
          </cell>
          <cell r="AM1419" t="str">
            <v/>
          </cell>
          <cell r="AN1419">
            <v>0.1</v>
          </cell>
          <cell r="AO1419">
            <v>602.1</v>
          </cell>
          <cell r="AS1419" t="str">
            <v>TYP140 L3H2 2010 PROT LAT PP 4,8mm</v>
          </cell>
        </row>
        <row r="1420">
          <cell r="N1420" t="str">
            <v>0963 940 363</v>
          </cell>
          <cell r="O1420">
            <v>0</v>
          </cell>
          <cell r="P1420">
            <v>219.35</v>
          </cell>
          <cell r="Q1420">
            <v>1</v>
          </cell>
          <cell r="R1420">
            <v>51.5</v>
          </cell>
          <cell r="S1420">
            <v>219.35</v>
          </cell>
          <cell r="T1420">
            <v>509</v>
          </cell>
          <cell r="U1420">
            <v>80</v>
          </cell>
          <cell r="V1420">
            <v>107</v>
          </cell>
          <cell r="W1420" t="str">
            <v>TYP140L3H3HASTD</v>
          </cell>
          <cell r="X1420" t="e">
            <v>#REF!</v>
          </cell>
          <cell r="Y1420">
            <v>458.1</v>
          </cell>
          <cell r="Z1420">
            <v>458.1</v>
          </cell>
          <cell r="AA1420">
            <v>0.1</v>
          </cell>
          <cell r="AB1420">
            <v>0.1</v>
          </cell>
          <cell r="AC1420" t="str">
            <v>NC</v>
          </cell>
          <cell r="AD1420" t="str">
            <v>NC</v>
          </cell>
          <cell r="AE1420" t="str">
            <v>NC</v>
          </cell>
          <cell r="AF1420" t="str">
            <v>PROTECTION</v>
          </cell>
          <cell r="AG1420"/>
          <cell r="AI1420">
            <v>194.03</v>
          </cell>
          <cell r="AJ1420">
            <v>0.3</v>
          </cell>
          <cell r="AK1420">
            <v>356.29999999999995</v>
          </cell>
          <cell r="AL1420" t="str">
            <v/>
          </cell>
          <cell r="AM1420" t="str">
            <v/>
          </cell>
          <cell r="AN1420">
            <v>0.1</v>
          </cell>
          <cell r="AO1420">
            <v>458.1</v>
          </cell>
          <cell r="AS1420" t="str">
            <v>TYP140 L3H3 2010 PROT LAT HDF 4mm</v>
          </cell>
        </row>
        <row r="1421">
          <cell r="N1421" t="str">
            <v>0963 940 364</v>
          </cell>
          <cell r="O1421">
            <v>0</v>
          </cell>
          <cell r="P1421">
            <v>285.01</v>
          </cell>
          <cell r="Q1421">
            <v>1</v>
          </cell>
          <cell r="R1421">
            <v>29.5</v>
          </cell>
          <cell r="S1421">
            <v>285.01</v>
          </cell>
          <cell r="T1421">
            <v>669</v>
          </cell>
          <cell r="U1421">
            <v>80</v>
          </cell>
          <cell r="V1421">
            <v>107</v>
          </cell>
          <cell r="W1421" t="str">
            <v>TYP140L3H3HAPRO</v>
          </cell>
          <cell r="X1421" t="e">
            <v>#REF!</v>
          </cell>
          <cell r="Y1421">
            <v>602.1</v>
          </cell>
          <cell r="Z1421">
            <v>602.1</v>
          </cell>
          <cell r="AA1421">
            <v>0.1</v>
          </cell>
          <cell r="AB1421">
            <v>0.1</v>
          </cell>
          <cell r="AC1421" t="str">
            <v>NC</v>
          </cell>
          <cell r="AD1421" t="str">
            <v>NC</v>
          </cell>
          <cell r="AE1421" t="str">
            <v>NC</v>
          </cell>
          <cell r="AF1421" t="str">
            <v>PROTECTION</v>
          </cell>
          <cell r="AG1421"/>
          <cell r="AI1421">
            <v>274.04000000000002</v>
          </cell>
          <cell r="AJ1421">
            <v>0.3</v>
          </cell>
          <cell r="AK1421">
            <v>468.29999999999995</v>
          </cell>
          <cell r="AL1421" t="str">
            <v/>
          </cell>
          <cell r="AM1421" t="str">
            <v/>
          </cell>
          <cell r="AN1421">
            <v>0.1</v>
          </cell>
          <cell r="AO1421">
            <v>602.1</v>
          </cell>
          <cell r="AS1421" t="str">
            <v>TYP140 L3H3 2010 PROT LAT PP 4,8mm</v>
          </cell>
        </row>
        <row r="1422">
          <cell r="N1422" t="str">
            <v>0963 940 375</v>
          </cell>
          <cell r="O1422">
            <v>0</v>
          </cell>
          <cell r="P1422">
            <v>249.93</v>
          </cell>
          <cell r="Q1422">
            <v>1</v>
          </cell>
          <cell r="R1422">
            <v>62.5</v>
          </cell>
          <cell r="S1422">
            <v>249.93</v>
          </cell>
          <cell r="T1422">
            <v>609</v>
          </cell>
          <cell r="U1422">
            <v>90</v>
          </cell>
          <cell r="V1422">
            <v>120</v>
          </cell>
          <cell r="W1422" t="str">
            <v>TYP141L4H2HASTD</v>
          </cell>
          <cell r="X1422" t="e">
            <v>#REF!</v>
          </cell>
          <cell r="Y1422">
            <v>548.1</v>
          </cell>
          <cell r="Z1422">
            <v>548.1</v>
          </cell>
          <cell r="AA1422">
            <v>0.1</v>
          </cell>
          <cell r="AB1422">
            <v>0.1</v>
          </cell>
          <cell r="AC1422" t="str">
            <v>NC</v>
          </cell>
          <cell r="AD1422" t="str">
            <v>NC</v>
          </cell>
          <cell r="AE1422" t="str">
            <v>NC</v>
          </cell>
          <cell r="AF1422" t="str">
            <v>PROTECTION</v>
          </cell>
          <cell r="AG1422"/>
          <cell r="AI1422">
            <v>240.23</v>
          </cell>
          <cell r="AJ1422">
            <v>0.3</v>
          </cell>
          <cell r="AK1422">
            <v>426.29999999999995</v>
          </cell>
          <cell r="AL1422" t="str">
            <v/>
          </cell>
          <cell r="AM1422" t="str">
            <v/>
          </cell>
          <cell r="AN1422">
            <v>0.1</v>
          </cell>
          <cell r="AO1422">
            <v>548.1</v>
          </cell>
          <cell r="AS1422" t="str">
            <v>TYP141 L4H2 2010 PROT LAT HDF 4mm</v>
          </cell>
        </row>
        <row r="1423">
          <cell r="N1423" t="str">
            <v>0963 940 376</v>
          </cell>
          <cell r="O1423">
            <v>0</v>
          </cell>
          <cell r="P1423">
            <v>326.39999999999998</v>
          </cell>
          <cell r="Q1423">
            <v>1</v>
          </cell>
          <cell r="R1423">
            <v>29.5</v>
          </cell>
          <cell r="S1423">
            <v>326.39999999999998</v>
          </cell>
          <cell r="T1423">
            <v>819</v>
          </cell>
          <cell r="U1423">
            <v>90</v>
          </cell>
          <cell r="V1423">
            <v>120</v>
          </cell>
          <cell r="W1423" t="str">
            <v>TYP141L4H2HAPRO</v>
          </cell>
          <cell r="X1423" t="e">
            <v>#REF!</v>
          </cell>
          <cell r="Y1423">
            <v>737.1</v>
          </cell>
          <cell r="Z1423">
            <v>737.1</v>
          </cell>
          <cell r="AA1423">
            <v>0.1</v>
          </cell>
          <cell r="AB1423">
            <v>0.1</v>
          </cell>
          <cell r="AC1423" t="str">
            <v>NC</v>
          </cell>
          <cell r="AD1423" t="str">
            <v>NC</v>
          </cell>
          <cell r="AE1423" t="str">
            <v>NC</v>
          </cell>
          <cell r="AF1423" t="str">
            <v>PROTECTION</v>
          </cell>
          <cell r="AG1423"/>
          <cell r="AI1423">
            <v>313.73</v>
          </cell>
          <cell r="AJ1423">
            <v>0.3</v>
          </cell>
          <cell r="AK1423">
            <v>573.29999999999995</v>
          </cell>
          <cell r="AL1423" t="str">
            <v/>
          </cell>
          <cell r="AM1423" t="str">
            <v/>
          </cell>
          <cell r="AN1423">
            <v>0.1</v>
          </cell>
          <cell r="AO1423">
            <v>737.1</v>
          </cell>
          <cell r="AS1423" t="str">
            <v>TYP141 L4H2 2010 PROT LAT PP 4,8mm</v>
          </cell>
        </row>
        <row r="1424">
          <cell r="N1424" t="str">
            <v>0963 940 382</v>
          </cell>
          <cell r="O1424">
            <v>0</v>
          </cell>
          <cell r="P1424">
            <v>249.93</v>
          </cell>
          <cell r="Q1424">
            <v>1</v>
          </cell>
          <cell r="R1424">
            <v>62.5</v>
          </cell>
          <cell r="S1424">
            <v>249.93</v>
          </cell>
          <cell r="T1424">
            <v>609</v>
          </cell>
          <cell r="U1424">
            <v>90</v>
          </cell>
          <cell r="V1424">
            <v>120</v>
          </cell>
          <cell r="W1424" t="str">
            <v>TYP141L4H3HASTD</v>
          </cell>
          <cell r="X1424" t="e">
            <v>#REF!</v>
          </cell>
          <cell r="Y1424">
            <v>548.1</v>
          </cell>
          <cell r="Z1424">
            <v>548.1</v>
          </cell>
          <cell r="AA1424">
            <v>0.1</v>
          </cell>
          <cell r="AB1424">
            <v>0.1</v>
          </cell>
          <cell r="AC1424" t="str">
            <v>NC</v>
          </cell>
          <cell r="AD1424" t="str">
            <v>NC</v>
          </cell>
          <cell r="AE1424" t="str">
            <v>NC</v>
          </cell>
          <cell r="AF1424" t="str">
            <v>PROTECTION</v>
          </cell>
          <cell r="AG1424"/>
          <cell r="AI1424">
            <v>240.23</v>
          </cell>
          <cell r="AJ1424">
            <v>0.3</v>
          </cell>
          <cell r="AK1424">
            <v>426.29999999999995</v>
          </cell>
          <cell r="AL1424" t="str">
            <v/>
          </cell>
          <cell r="AM1424" t="str">
            <v/>
          </cell>
          <cell r="AN1424">
            <v>0.1</v>
          </cell>
          <cell r="AO1424">
            <v>548.1</v>
          </cell>
          <cell r="AS1424" t="str">
            <v>TYP141 L4H3 2010 PROT LAT HDF 4mm</v>
          </cell>
        </row>
        <row r="1425">
          <cell r="N1425" t="str">
            <v>0963 940 383</v>
          </cell>
          <cell r="O1425">
            <v>0</v>
          </cell>
          <cell r="P1425">
            <v>326.39999999999998</v>
          </cell>
          <cell r="Q1425">
            <v>1</v>
          </cell>
          <cell r="R1425">
            <v>29.5</v>
          </cell>
          <cell r="S1425">
            <v>326.39999999999998</v>
          </cell>
          <cell r="T1425">
            <v>819</v>
          </cell>
          <cell r="U1425">
            <v>90</v>
          </cell>
          <cell r="V1425">
            <v>120</v>
          </cell>
          <cell r="W1425" t="str">
            <v>TYP141L4H3HAPRO</v>
          </cell>
          <cell r="X1425" t="e">
            <v>#REF!</v>
          </cell>
          <cell r="Y1425">
            <v>737.1</v>
          </cell>
          <cell r="Z1425">
            <v>737.1</v>
          </cell>
          <cell r="AA1425">
            <v>0.1</v>
          </cell>
          <cell r="AB1425">
            <v>0.1</v>
          </cell>
          <cell r="AC1425" t="str">
            <v>NC</v>
          </cell>
          <cell r="AD1425" t="str">
            <v>NC</v>
          </cell>
          <cell r="AE1425" t="str">
            <v>NC</v>
          </cell>
          <cell r="AF1425" t="str">
            <v>PROTECTION</v>
          </cell>
          <cell r="AG1425"/>
          <cell r="AI1425">
            <v>313.73</v>
          </cell>
          <cell r="AJ1425">
            <v>0.3</v>
          </cell>
          <cell r="AK1425">
            <v>573.29999999999995</v>
          </cell>
          <cell r="AL1425" t="str">
            <v/>
          </cell>
          <cell r="AM1425" t="str">
            <v/>
          </cell>
          <cell r="AN1425">
            <v>0.1</v>
          </cell>
          <cell r="AO1425">
            <v>737.1</v>
          </cell>
          <cell r="AS1425" t="str">
            <v>TYP141 L4H3 2010 PROT LAT PP 4,8mm</v>
          </cell>
        </row>
        <row r="1426">
          <cell r="N1426" t="str">
            <v>0963 940 255</v>
          </cell>
          <cell r="O1426">
            <v>0</v>
          </cell>
          <cell r="P1426">
            <v>90.44</v>
          </cell>
          <cell r="Q1426">
            <v>1</v>
          </cell>
          <cell r="R1426">
            <v>7.5</v>
          </cell>
          <cell r="S1426">
            <v>90.44</v>
          </cell>
          <cell r="T1426">
            <v>219</v>
          </cell>
          <cell r="U1426">
            <v>50</v>
          </cell>
          <cell r="V1426">
            <v>67</v>
          </cell>
          <cell r="W1426" t="str">
            <v>TYP134L1H1HASTD</v>
          </cell>
          <cell r="X1426" t="e">
            <v>#REF!</v>
          </cell>
          <cell r="Y1426">
            <v>197.1</v>
          </cell>
          <cell r="Z1426">
            <v>197.1</v>
          </cell>
          <cell r="AA1426">
            <v>0.1</v>
          </cell>
          <cell r="AB1426">
            <v>0.1</v>
          </cell>
          <cell r="AC1426" t="str">
            <v>NC</v>
          </cell>
          <cell r="AD1426" t="str">
            <v>NC</v>
          </cell>
          <cell r="AE1426" t="str">
            <v>NC</v>
          </cell>
          <cell r="AF1426" t="str">
            <v>PROTECTION</v>
          </cell>
          <cell r="AG1426"/>
          <cell r="AI1426">
            <v>86.93</v>
          </cell>
          <cell r="AJ1426">
            <v>0.3</v>
          </cell>
          <cell r="AK1426">
            <v>153.29999999999998</v>
          </cell>
          <cell r="AL1426" t="str">
            <v/>
          </cell>
          <cell r="AM1426" t="str">
            <v/>
          </cell>
          <cell r="AN1426">
            <v>0.1</v>
          </cell>
          <cell r="AO1426">
            <v>197.1</v>
          </cell>
          <cell r="AS1426" t="str">
            <v>TYP134 L1H1 2010 PROT LAT HDF 4mm</v>
          </cell>
        </row>
        <row r="1427">
          <cell r="N1427" t="str">
            <v>0963 940 256</v>
          </cell>
          <cell r="O1427">
            <v>0</v>
          </cell>
          <cell r="P1427">
            <v>113.81</v>
          </cell>
          <cell r="Q1427">
            <v>1</v>
          </cell>
          <cell r="R1427">
            <v>0.5</v>
          </cell>
          <cell r="S1427">
            <v>113.81</v>
          </cell>
          <cell r="T1427">
            <v>279</v>
          </cell>
          <cell r="U1427">
            <v>50</v>
          </cell>
          <cell r="V1427">
            <v>67</v>
          </cell>
          <cell r="W1427" t="str">
            <v>TYP134L1H1HAPRO</v>
          </cell>
          <cell r="X1427" t="e">
            <v>#REF!</v>
          </cell>
          <cell r="Y1427">
            <v>251.1</v>
          </cell>
          <cell r="Z1427">
            <v>251.1</v>
          </cell>
          <cell r="AA1427">
            <v>0.1</v>
          </cell>
          <cell r="AB1427">
            <v>0.1</v>
          </cell>
          <cell r="AC1427" t="str">
            <v>NC</v>
          </cell>
          <cell r="AD1427" t="str">
            <v>NC</v>
          </cell>
          <cell r="AE1427" t="str">
            <v>NC</v>
          </cell>
          <cell r="AF1427" t="str">
            <v>PROTECTION</v>
          </cell>
          <cell r="AG1427"/>
          <cell r="AI1427">
            <v>109.42</v>
          </cell>
          <cell r="AJ1427">
            <v>0.3</v>
          </cell>
          <cell r="AK1427">
            <v>195.29999999999998</v>
          </cell>
          <cell r="AL1427" t="str">
            <v/>
          </cell>
          <cell r="AM1427" t="str">
            <v/>
          </cell>
          <cell r="AN1427">
            <v>0.1</v>
          </cell>
          <cell r="AO1427">
            <v>251.1</v>
          </cell>
          <cell r="AS1427" t="str">
            <v>TYP134 L1H1 2010 PROT LAT PP 4,8mm</v>
          </cell>
        </row>
        <row r="1428">
          <cell r="N1428" t="str">
            <v>0963 940 268</v>
          </cell>
          <cell r="O1428">
            <v>0</v>
          </cell>
          <cell r="P1428">
            <v>108.96</v>
          </cell>
          <cell r="Q1428">
            <v>1</v>
          </cell>
          <cell r="R1428">
            <v>16.5</v>
          </cell>
          <cell r="S1428">
            <v>108.96</v>
          </cell>
          <cell r="T1428">
            <v>219</v>
          </cell>
          <cell r="U1428">
            <v>60</v>
          </cell>
          <cell r="V1428">
            <v>80</v>
          </cell>
          <cell r="W1428" t="str">
            <v>TYP134L1H2HASTD</v>
          </cell>
          <cell r="X1428" t="e">
            <v>#REF!</v>
          </cell>
          <cell r="Y1428">
            <v>197.1</v>
          </cell>
          <cell r="Z1428">
            <v>197.1</v>
          </cell>
          <cell r="AA1428">
            <v>0.1</v>
          </cell>
          <cell r="AB1428">
            <v>0.1</v>
          </cell>
          <cell r="AC1428" t="str">
            <v>NC</v>
          </cell>
          <cell r="AD1428" t="str">
            <v>NC</v>
          </cell>
          <cell r="AE1428" t="str">
            <v>NC</v>
          </cell>
          <cell r="AF1428" t="str">
            <v>PROTECTION</v>
          </cell>
          <cell r="AG1428"/>
          <cell r="AI1428">
            <v>86.93</v>
          </cell>
          <cell r="AJ1428">
            <v>0.3</v>
          </cell>
          <cell r="AK1428">
            <v>153.29999999999998</v>
          </cell>
          <cell r="AL1428" t="str">
            <v/>
          </cell>
          <cell r="AM1428" t="str">
            <v/>
          </cell>
          <cell r="AN1428">
            <v>0.1</v>
          </cell>
          <cell r="AO1428">
            <v>197.1</v>
          </cell>
          <cell r="AS1428" t="str">
            <v>TYP134 L1H2 2010 PROT LAT HDF 4mm</v>
          </cell>
        </row>
        <row r="1429">
          <cell r="N1429" t="str">
            <v>0963 940 269</v>
          </cell>
          <cell r="O1429">
            <v>0</v>
          </cell>
          <cell r="P1429">
            <v>138.84</v>
          </cell>
          <cell r="Q1429">
            <v>1</v>
          </cell>
          <cell r="R1429">
            <v>16.5</v>
          </cell>
          <cell r="S1429">
            <v>138.84</v>
          </cell>
          <cell r="T1429">
            <v>279</v>
          </cell>
          <cell r="U1429">
            <v>60</v>
          </cell>
          <cell r="V1429">
            <v>80</v>
          </cell>
          <cell r="W1429" t="str">
            <v>TYP134L1H2HAPRO</v>
          </cell>
          <cell r="X1429" t="e">
            <v>#REF!</v>
          </cell>
          <cell r="Y1429">
            <v>251.1</v>
          </cell>
          <cell r="Z1429">
            <v>251.1</v>
          </cell>
          <cell r="AA1429">
            <v>0.1</v>
          </cell>
          <cell r="AB1429">
            <v>0.1</v>
          </cell>
          <cell r="AC1429" t="str">
            <v>NC</v>
          </cell>
          <cell r="AD1429" t="str">
            <v>NC</v>
          </cell>
          <cell r="AE1429" t="str">
            <v>NC</v>
          </cell>
          <cell r="AF1429" t="str">
            <v>PROTECTION</v>
          </cell>
          <cell r="AG1429"/>
          <cell r="AI1429">
            <v>109.42</v>
          </cell>
          <cell r="AJ1429">
            <v>0.3</v>
          </cell>
          <cell r="AK1429">
            <v>195.29999999999998</v>
          </cell>
          <cell r="AL1429" t="str">
            <v/>
          </cell>
          <cell r="AM1429" t="str">
            <v/>
          </cell>
          <cell r="AN1429">
            <v>0.1</v>
          </cell>
          <cell r="AO1429">
            <v>251.1</v>
          </cell>
          <cell r="AS1429" t="str">
            <v>TYP134 L1H2 2010 PROT LAT PP 4,8mm</v>
          </cell>
        </row>
        <row r="1430">
          <cell r="N1430" t="str">
            <v>0963 940 287</v>
          </cell>
          <cell r="O1430">
            <v>0</v>
          </cell>
          <cell r="P1430">
            <v>101.8</v>
          </cell>
          <cell r="Q1430">
            <v>1</v>
          </cell>
          <cell r="R1430">
            <v>8.5</v>
          </cell>
          <cell r="S1430">
            <v>101.8</v>
          </cell>
          <cell r="T1430">
            <v>249</v>
          </cell>
          <cell r="U1430">
            <v>60</v>
          </cell>
          <cell r="V1430">
            <v>80</v>
          </cell>
          <cell r="W1430" t="str">
            <v>TYP135L2H1HASTD</v>
          </cell>
          <cell r="X1430" t="e">
            <v>#REF!</v>
          </cell>
          <cell r="Y1430">
            <v>224.1</v>
          </cell>
          <cell r="Z1430">
            <v>224.1</v>
          </cell>
          <cell r="AA1430">
            <v>0.1</v>
          </cell>
          <cell r="AB1430">
            <v>0.1</v>
          </cell>
          <cell r="AC1430" t="str">
            <v>NC</v>
          </cell>
          <cell r="AD1430" t="str">
            <v>NC</v>
          </cell>
          <cell r="AE1430" t="str">
            <v>NC</v>
          </cell>
          <cell r="AF1430" t="str">
            <v>PROTECTION</v>
          </cell>
          <cell r="AG1430"/>
          <cell r="AI1430">
            <v>97.87</v>
          </cell>
          <cell r="AJ1430">
            <v>0.3</v>
          </cell>
          <cell r="AK1430">
            <v>174.29999999999998</v>
          </cell>
          <cell r="AL1430" t="str">
            <v/>
          </cell>
          <cell r="AM1430" t="str">
            <v/>
          </cell>
          <cell r="AN1430">
            <v>0.1</v>
          </cell>
          <cell r="AO1430">
            <v>224.1</v>
          </cell>
          <cell r="AS1430" t="str">
            <v>TYP135 L2H1 2010 PROT LAT HDF 4mm</v>
          </cell>
        </row>
        <row r="1431">
          <cell r="N1431" t="str">
            <v>0963 940 288</v>
          </cell>
          <cell r="O1431">
            <v>0</v>
          </cell>
          <cell r="P1431">
            <v>138.84</v>
          </cell>
          <cell r="Q1431">
            <v>1</v>
          </cell>
          <cell r="R1431">
            <v>6.5</v>
          </cell>
          <cell r="S1431">
            <v>138.84</v>
          </cell>
          <cell r="T1431">
            <v>329</v>
          </cell>
          <cell r="U1431">
            <v>60</v>
          </cell>
          <cell r="V1431">
            <v>80</v>
          </cell>
          <cell r="W1431" t="str">
            <v>TYP135L2H1HAPRO</v>
          </cell>
          <cell r="X1431" t="e">
            <v>#REF!</v>
          </cell>
          <cell r="Y1431">
            <v>296.10000000000002</v>
          </cell>
          <cell r="Z1431">
            <v>296.10000000000002</v>
          </cell>
          <cell r="AA1431">
            <v>0.1</v>
          </cell>
          <cell r="AB1431">
            <v>0.1</v>
          </cell>
          <cell r="AC1431" t="str">
            <v>NC</v>
          </cell>
          <cell r="AD1431" t="str">
            <v>NC</v>
          </cell>
          <cell r="AE1431" t="str">
            <v>NC</v>
          </cell>
          <cell r="AF1431" t="str">
            <v>PROTECTION</v>
          </cell>
          <cell r="AG1431"/>
          <cell r="AI1431">
            <v>124.19</v>
          </cell>
          <cell r="AJ1431">
            <v>0.3</v>
          </cell>
          <cell r="AK1431">
            <v>230.29999999999998</v>
          </cell>
          <cell r="AL1431" t="str">
            <v/>
          </cell>
          <cell r="AM1431" t="str">
            <v/>
          </cell>
          <cell r="AN1431">
            <v>0.1</v>
          </cell>
          <cell r="AO1431">
            <v>296.10000000000002</v>
          </cell>
          <cell r="AS1431" t="str">
            <v>TYP135 L2H1 2010 PROT LAT PP 4,8mm</v>
          </cell>
        </row>
        <row r="1432">
          <cell r="N1432" t="str">
            <v>0963 940 606</v>
          </cell>
          <cell r="O1432">
            <v>0</v>
          </cell>
          <cell r="P1432">
            <v>119.2</v>
          </cell>
          <cell r="Q1432">
            <v>1</v>
          </cell>
          <cell r="R1432">
            <v>15.5</v>
          </cell>
          <cell r="S1432">
            <v>119.2</v>
          </cell>
          <cell r="T1432">
            <v>289</v>
          </cell>
          <cell r="U1432">
            <v>50</v>
          </cell>
          <cell r="V1432">
            <v>67</v>
          </cell>
          <cell r="W1432" t="str">
            <v>TYP164L1H1HASTD</v>
          </cell>
          <cell r="X1432" t="e">
            <v>#REF!</v>
          </cell>
          <cell r="Y1432">
            <v>260.10000000000002</v>
          </cell>
          <cell r="Z1432">
            <v>260.10000000000002</v>
          </cell>
          <cell r="AA1432">
            <v>0.1</v>
          </cell>
          <cell r="AB1432">
            <v>0.1</v>
          </cell>
          <cell r="AC1432" t="str">
            <v>NC</v>
          </cell>
          <cell r="AD1432" t="str">
            <v>NC</v>
          </cell>
          <cell r="AE1432" t="str">
            <v>NC</v>
          </cell>
          <cell r="AF1432" t="str">
            <v>PROTECTION</v>
          </cell>
          <cell r="AG1432"/>
          <cell r="AI1432">
            <v>114.61</v>
          </cell>
          <cell r="AJ1432">
            <v>0.3</v>
          </cell>
          <cell r="AK1432">
            <v>202.29999999999998</v>
          </cell>
          <cell r="AL1432" t="str">
            <v/>
          </cell>
          <cell r="AM1432" t="str">
            <v/>
          </cell>
          <cell r="AN1432">
            <v>0.1</v>
          </cell>
          <cell r="AO1432">
            <v>260.10000000000002</v>
          </cell>
          <cell r="AS1432" t="str">
            <v>TYP164 L1H1 2014 PROT LAT HDF 4mm</v>
          </cell>
        </row>
        <row r="1433">
          <cell r="N1433" t="str">
            <v>0963 940 607</v>
          </cell>
          <cell r="O1433">
            <v>0</v>
          </cell>
          <cell r="P1433">
            <v>151.29</v>
          </cell>
          <cell r="Q1433">
            <v>1</v>
          </cell>
          <cell r="R1433">
            <v>8.5</v>
          </cell>
          <cell r="S1433">
            <v>151.29</v>
          </cell>
          <cell r="T1433">
            <v>359</v>
          </cell>
          <cell r="U1433">
            <v>50</v>
          </cell>
          <cell r="V1433">
            <v>67</v>
          </cell>
          <cell r="W1433" t="str">
            <v>TYP164L1H1HAPRO</v>
          </cell>
          <cell r="X1433" t="e">
            <v>#REF!</v>
          </cell>
          <cell r="Y1433">
            <v>323.10000000000002</v>
          </cell>
          <cell r="Z1433">
            <v>323.10000000000002</v>
          </cell>
          <cell r="AA1433">
            <v>0.1</v>
          </cell>
          <cell r="AB1433">
            <v>0.1</v>
          </cell>
          <cell r="AC1433" t="str">
            <v>NC</v>
          </cell>
          <cell r="AD1433" t="str">
            <v>NC</v>
          </cell>
          <cell r="AE1433" t="str">
            <v>NC</v>
          </cell>
          <cell r="AF1433" t="str">
            <v>PROTECTION</v>
          </cell>
          <cell r="AG1433"/>
          <cell r="AI1433">
            <v>145.46</v>
          </cell>
          <cell r="AJ1433">
            <v>0.3</v>
          </cell>
          <cell r="AK1433">
            <v>251.29999999999998</v>
          </cell>
          <cell r="AL1433" t="str">
            <v/>
          </cell>
          <cell r="AM1433" t="str">
            <v/>
          </cell>
          <cell r="AN1433">
            <v>0.1</v>
          </cell>
          <cell r="AO1433">
            <v>323.10000000000002</v>
          </cell>
          <cell r="AS1433" t="str">
            <v>TYP164 L1H1 2014 PROT LAT PP 4,8mm</v>
          </cell>
        </row>
        <row r="1434">
          <cell r="N1434" t="str">
            <v>0963 940 614</v>
          </cell>
          <cell r="O1434">
            <v>0</v>
          </cell>
          <cell r="P1434">
            <v>119.2</v>
          </cell>
          <cell r="Q1434">
            <v>1</v>
          </cell>
          <cell r="R1434">
            <v>15.5</v>
          </cell>
          <cell r="S1434">
            <v>119.2</v>
          </cell>
          <cell r="T1434">
            <v>289</v>
          </cell>
          <cell r="U1434">
            <v>60</v>
          </cell>
          <cell r="V1434">
            <v>80</v>
          </cell>
          <cell r="W1434" t="str">
            <v>TYP164L1H2HASTD</v>
          </cell>
          <cell r="X1434" t="e">
            <v>#REF!</v>
          </cell>
          <cell r="Y1434">
            <v>260.10000000000002</v>
          </cell>
          <cell r="Z1434">
            <v>260.10000000000002</v>
          </cell>
          <cell r="AA1434">
            <v>0.1</v>
          </cell>
          <cell r="AB1434">
            <v>0.1</v>
          </cell>
          <cell r="AC1434" t="str">
            <v>NC</v>
          </cell>
          <cell r="AD1434" t="str">
            <v>NC</v>
          </cell>
          <cell r="AE1434" t="str">
            <v>NC</v>
          </cell>
          <cell r="AF1434" t="str">
            <v>PROTECTION</v>
          </cell>
          <cell r="AG1434"/>
          <cell r="AI1434">
            <v>114.61</v>
          </cell>
          <cell r="AJ1434">
            <v>0.3</v>
          </cell>
          <cell r="AK1434">
            <v>202.29999999999998</v>
          </cell>
          <cell r="AL1434" t="str">
            <v/>
          </cell>
          <cell r="AM1434" t="str">
            <v/>
          </cell>
          <cell r="AN1434">
            <v>0.1</v>
          </cell>
          <cell r="AO1434">
            <v>260.10000000000002</v>
          </cell>
          <cell r="AS1434" t="str">
            <v>TYP164 L1H2 2014 PROT LAT HDF 4mm</v>
          </cell>
        </row>
        <row r="1435">
          <cell r="N1435" t="str">
            <v>0963 940 615</v>
          </cell>
          <cell r="O1435">
            <v>0</v>
          </cell>
          <cell r="P1435">
            <v>151.29</v>
          </cell>
          <cell r="Q1435">
            <v>1</v>
          </cell>
          <cell r="R1435">
            <v>8.5</v>
          </cell>
          <cell r="S1435">
            <v>151.29</v>
          </cell>
          <cell r="T1435">
            <v>359</v>
          </cell>
          <cell r="U1435">
            <v>60</v>
          </cell>
          <cell r="V1435">
            <v>80</v>
          </cell>
          <cell r="W1435" t="str">
            <v>TYP164L1H2HAPRO</v>
          </cell>
          <cell r="X1435" t="e">
            <v>#REF!</v>
          </cell>
          <cell r="Y1435">
            <v>323.10000000000002</v>
          </cell>
          <cell r="Z1435">
            <v>323.10000000000002</v>
          </cell>
          <cell r="AA1435">
            <v>0.1</v>
          </cell>
          <cell r="AB1435">
            <v>0.1</v>
          </cell>
          <cell r="AC1435" t="str">
            <v>NC</v>
          </cell>
          <cell r="AD1435" t="str">
            <v>NC</v>
          </cell>
          <cell r="AE1435" t="str">
            <v>NC</v>
          </cell>
          <cell r="AF1435" t="str">
            <v>PROTECTION</v>
          </cell>
          <cell r="AG1435"/>
          <cell r="AI1435">
            <v>145.46</v>
          </cell>
          <cell r="AJ1435">
            <v>0.3</v>
          </cell>
          <cell r="AK1435">
            <v>251.29999999999998</v>
          </cell>
          <cell r="AL1435" t="str">
            <v/>
          </cell>
          <cell r="AM1435" t="str">
            <v/>
          </cell>
          <cell r="AN1435">
            <v>0.1</v>
          </cell>
          <cell r="AO1435">
            <v>323.10000000000002</v>
          </cell>
          <cell r="AS1435" t="str">
            <v>TYP164 L1H2 2014 PROT LAT PP 4,8mm</v>
          </cell>
        </row>
        <row r="1436">
          <cell r="N1436" t="str">
            <v>0963 940 622</v>
          </cell>
          <cell r="O1436">
            <v>0</v>
          </cell>
          <cell r="P1436">
            <v>128.08000000000001</v>
          </cell>
          <cell r="Q1436">
            <v>1</v>
          </cell>
          <cell r="R1436">
            <v>18.5</v>
          </cell>
          <cell r="S1436">
            <v>128.08000000000001</v>
          </cell>
          <cell r="T1436">
            <v>309</v>
          </cell>
          <cell r="U1436">
            <v>60</v>
          </cell>
          <cell r="V1436">
            <v>80</v>
          </cell>
          <cell r="W1436" t="str">
            <v>TYP165L2H1HASTD</v>
          </cell>
          <cell r="X1436" t="e">
            <v>#REF!</v>
          </cell>
          <cell r="Y1436">
            <v>278.10000000000002</v>
          </cell>
          <cell r="Z1436">
            <v>278.10000000000002</v>
          </cell>
          <cell r="AA1436">
            <v>0.1</v>
          </cell>
          <cell r="AB1436">
            <v>0.1</v>
          </cell>
          <cell r="AC1436" t="str">
            <v>NC</v>
          </cell>
          <cell r="AD1436" t="str">
            <v>NC</v>
          </cell>
          <cell r="AE1436" t="str">
            <v>NC</v>
          </cell>
          <cell r="AF1436" t="str">
            <v>PROTECTION</v>
          </cell>
          <cell r="AG1436"/>
          <cell r="AI1436">
            <v>123.14</v>
          </cell>
          <cell r="AJ1436">
            <v>0.3</v>
          </cell>
          <cell r="AK1436">
            <v>216.29999999999998</v>
          </cell>
          <cell r="AL1436" t="str">
            <v/>
          </cell>
          <cell r="AM1436" t="str">
            <v/>
          </cell>
          <cell r="AN1436">
            <v>0.1</v>
          </cell>
          <cell r="AO1436">
            <v>278.10000000000002</v>
          </cell>
          <cell r="AS1436" t="str">
            <v>TYP165 L2H1 2014 PROT LAT HDF 4mm</v>
          </cell>
        </row>
        <row r="1437">
          <cell r="N1437" t="str">
            <v>0963 940 623</v>
          </cell>
          <cell r="O1437">
            <v>0</v>
          </cell>
          <cell r="P1437">
            <v>163.27000000000001</v>
          </cell>
          <cell r="Q1437">
            <v>1</v>
          </cell>
          <cell r="R1437">
            <v>10.5</v>
          </cell>
          <cell r="S1437">
            <v>163.27000000000001</v>
          </cell>
          <cell r="T1437">
            <v>389</v>
          </cell>
          <cell r="U1437">
            <v>60</v>
          </cell>
          <cell r="V1437">
            <v>80</v>
          </cell>
          <cell r="W1437" t="str">
            <v>TYP165L2H1HAPRO</v>
          </cell>
          <cell r="X1437" t="e">
            <v>#REF!</v>
          </cell>
          <cell r="Y1437">
            <v>350.1</v>
          </cell>
          <cell r="Z1437">
            <v>350.1</v>
          </cell>
          <cell r="AA1437">
            <v>0.1</v>
          </cell>
          <cell r="AB1437">
            <v>0.1</v>
          </cell>
          <cell r="AC1437" t="str">
            <v>NC</v>
          </cell>
          <cell r="AD1437" t="str">
            <v>NC</v>
          </cell>
          <cell r="AE1437" t="str">
            <v>NC</v>
          </cell>
          <cell r="AF1437" t="str">
            <v>PROTECTION</v>
          </cell>
          <cell r="AG1437"/>
          <cell r="AI1437">
            <v>156.97999999999999</v>
          </cell>
          <cell r="AJ1437">
            <v>0.3</v>
          </cell>
          <cell r="AK1437">
            <v>272.29999999999995</v>
          </cell>
          <cell r="AL1437" t="str">
            <v/>
          </cell>
          <cell r="AM1437" t="str">
            <v/>
          </cell>
          <cell r="AN1437">
            <v>0.1</v>
          </cell>
          <cell r="AO1437">
            <v>350.1</v>
          </cell>
          <cell r="AS1437" t="str">
            <v>TYP165 L2H1 2014 PROT LAT PP 4,8mm</v>
          </cell>
        </row>
        <row r="1438">
          <cell r="N1438" t="str">
            <v>0963 940 630</v>
          </cell>
          <cell r="O1438">
            <v>0</v>
          </cell>
          <cell r="P1438">
            <v>128.08000000000001</v>
          </cell>
          <cell r="Q1438">
            <v>1</v>
          </cell>
          <cell r="R1438">
            <v>18.5</v>
          </cell>
          <cell r="S1438">
            <v>128.08000000000001</v>
          </cell>
          <cell r="T1438">
            <v>309</v>
          </cell>
          <cell r="U1438">
            <v>75</v>
          </cell>
          <cell r="V1438">
            <v>100</v>
          </cell>
          <cell r="W1438" t="str">
            <v>TYP165L2H2HASTD</v>
          </cell>
          <cell r="X1438" t="e">
            <v>#REF!</v>
          </cell>
          <cell r="Y1438">
            <v>278.10000000000002</v>
          </cell>
          <cell r="Z1438">
            <v>278.10000000000002</v>
          </cell>
          <cell r="AA1438">
            <v>0.1</v>
          </cell>
          <cell r="AB1438">
            <v>0.1</v>
          </cell>
          <cell r="AC1438" t="str">
            <v>NC</v>
          </cell>
          <cell r="AD1438" t="str">
            <v>NC</v>
          </cell>
          <cell r="AE1438" t="str">
            <v>NC</v>
          </cell>
          <cell r="AF1438" t="str">
            <v>PROTECTION</v>
          </cell>
          <cell r="AG1438"/>
          <cell r="AI1438">
            <v>123.14</v>
          </cell>
          <cell r="AJ1438">
            <v>0.3</v>
          </cell>
          <cell r="AK1438">
            <v>216.29999999999998</v>
          </cell>
          <cell r="AL1438" t="str">
            <v/>
          </cell>
          <cell r="AM1438" t="str">
            <v/>
          </cell>
          <cell r="AN1438">
            <v>0.1</v>
          </cell>
          <cell r="AO1438">
            <v>278.10000000000002</v>
          </cell>
          <cell r="AS1438" t="str">
            <v>TYP165 L2H2 2014 PROT LAT HDF 4mm</v>
          </cell>
        </row>
        <row r="1439">
          <cell r="N1439" t="str">
            <v>0963 940 303</v>
          </cell>
          <cell r="O1439">
            <v>0</v>
          </cell>
          <cell r="P1439">
            <v>149.80000000000001</v>
          </cell>
          <cell r="Q1439">
            <v>1</v>
          </cell>
          <cell r="R1439">
            <v>39.5</v>
          </cell>
          <cell r="S1439">
            <v>149.80000000000001</v>
          </cell>
          <cell r="T1439">
            <v>359</v>
          </cell>
          <cell r="U1439">
            <v>50</v>
          </cell>
          <cell r="V1439">
            <v>67</v>
          </cell>
          <cell r="W1439" t="str">
            <v>TYP137L1H1HASTD</v>
          </cell>
          <cell r="X1439" t="e">
            <v>#REF!</v>
          </cell>
          <cell r="Y1439">
            <v>323.10000000000002</v>
          </cell>
          <cell r="Z1439">
            <v>323.10000000000002</v>
          </cell>
          <cell r="AA1439">
            <v>0.1</v>
          </cell>
          <cell r="AB1439">
            <v>0.1</v>
          </cell>
          <cell r="AC1439" t="str">
            <v>NC</v>
          </cell>
          <cell r="AD1439" t="str">
            <v>NC</v>
          </cell>
          <cell r="AE1439" t="str">
            <v>NC</v>
          </cell>
          <cell r="AF1439" t="str">
            <v>PROTECTION</v>
          </cell>
          <cell r="AG1439"/>
          <cell r="AI1439">
            <v>144.03</v>
          </cell>
          <cell r="AJ1439">
            <v>0.3</v>
          </cell>
          <cell r="AK1439">
            <v>251.29999999999998</v>
          </cell>
          <cell r="AL1439" t="str">
            <v/>
          </cell>
          <cell r="AM1439" t="str">
            <v/>
          </cell>
          <cell r="AN1439">
            <v>0.1</v>
          </cell>
          <cell r="AO1439">
            <v>323.10000000000002</v>
          </cell>
          <cell r="AS1439" t="str">
            <v>TYP137 L1H1 2010 PROT LAT HDF 4mm</v>
          </cell>
        </row>
        <row r="1440">
          <cell r="N1440" t="str">
            <v>0963 940 304</v>
          </cell>
          <cell r="O1440">
            <v>0</v>
          </cell>
          <cell r="P1440">
            <v>191.21</v>
          </cell>
          <cell r="Q1440">
            <v>1</v>
          </cell>
          <cell r="R1440">
            <v>11.5</v>
          </cell>
          <cell r="S1440">
            <v>191.21</v>
          </cell>
          <cell r="T1440">
            <v>459</v>
          </cell>
          <cell r="U1440">
            <v>50</v>
          </cell>
          <cell r="V1440">
            <v>67</v>
          </cell>
          <cell r="W1440" t="str">
            <v>TYP137L1H1HAPRO</v>
          </cell>
          <cell r="X1440" t="e">
            <v>#REF!</v>
          </cell>
          <cell r="Y1440">
            <v>413.1</v>
          </cell>
          <cell r="Z1440">
            <v>413.1</v>
          </cell>
          <cell r="AA1440">
            <v>0.1</v>
          </cell>
          <cell r="AB1440">
            <v>0.1</v>
          </cell>
          <cell r="AC1440" t="str">
            <v>NC</v>
          </cell>
          <cell r="AD1440" t="str">
            <v>NC</v>
          </cell>
          <cell r="AE1440" t="str">
            <v>NC</v>
          </cell>
          <cell r="AF1440" t="str">
            <v>PROTECTION</v>
          </cell>
          <cell r="AG1440"/>
          <cell r="AI1440">
            <v>183.85</v>
          </cell>
          <cell r="AJ1440">
            <v>0.3</v>
          </cell>
          <cell r="AK1440">
            <v>321.29999999999995</v>
          </cell>
          <cell r="AL1440" t="str">
            <v/>
          </cell>
          <cell r="AM1440" t="str">
            <v/>
          </cell>
          <cell r="AN1440">
            <v>0.1</v>
          </cell>
          <cell r="AO1440">
            <v>413.1</v>
          </cell>
          <cell r="AS1440" t="str">
            <v>TYP137 L1H1 2010 PROT LAT PP 4,8mm</v>
          </cell>
        </row>
        <row r="1441">
          <cell r="N1441" t="str">
            <v>0963 940 309</v>
          </cell>
          <cell r="O1441">
            <v>0</v>
          </cell>
          <cell r="P1441">
            <v>149.80000000000001</v>
          </cell>
          <cell r="Q1441">
            <v>1</v>
          </cell>
          <cell r="R1441">
            <v>39.5</v>
          </cell>
          <cell r="S1441">
            <v>149.80000000000001</v>
          </cell>
          <cell r="T1441">
            <v>359</v>
          </cell>
          <cell r="U1441">
            <v>60</v>
          </cell>
          <cell r="V1441">
            <v>80</v>
          </cell>
          <cell r="W1441" t="str">
            <v>TYP137L1H2HASTD</v>
          </cell>
          <cell r="X1441" t="e">
            <v>#REF!</v>
          </cell>
          <cell r="Y1441">
            <v>323.10000000000002</v>
          </cell>
          <cell r="Z1441">
            <v>323.10000000000002</v>
          </cell>
          <cell r="AA1441">
            <v>0.1</v>
          </cell>
          <cell r="AB1441">
            <v>0.1</v>
          </cell>
          <cell r="AC1441" t="str">
            <v>NC</v>
          </cell>
          <cell r="AD1441" t="str">
            <v>NC</v>
          </cell>
          <cell r="AE1441" t="str">
            <v>NC</v>
          </cell>
          <cell r="AF1441" t="str">
            <v>PROTECTION</v>
          </cell>
          <cell r="AG1441"/>
          <cell r="AI1441">
            <v>144.03</v>
          </cell>
          <cell r="AJ1441">
            <v>0.3</v>
          </cell>
          <cell r="AK1441">
            <v>251.29999999999998</v>
          </cell>
          <cell r="AL1441" t="str">
            <v/>
          </cell>
          <cell r="AM1441" t="str">
            <v/>
          </cell>
          <cell r="AN1441">
            <v>0.1</v>
          </cell>
          <cell r="AO1441">
            <v>323.10000000000002</v>
          </cell>
          <cell r="AS1441" t="str">
            <v>TYP137 L1H2 2010 PROT LAT HDF 4mm</v>
          </cell>
        </row>
        <row r="1442">
          <cell r="N1442" t="str">
            <v>0963 940 310</v>
          </cell>
          <cell r="O1442">
            <v>0</v>
          </cell>
          <cell r="P1442">
            <v>191.21</v>
          </cell>
          <cell r="Q1442">
            <v>1</v>
          </cell>
          <cell r="R1442">
            <v>15.5</v>
          </cell>
          <cell r="S1442">
            <v>191.21</v>
          </cell>
          <cell r="T1442">
            <v>459</v>
          </cell>
          <cell r="U1442">
            <v>60</v>
          </cell>
          <cell r="V1442">
            <v>80</v>
          </cell>
          <cell r="W1442" t="str">
            <v>TYP137L1H2HAPRO</v>
          </cell>
          <cell r="X1442" t="e">
            <v>#REF!</v>
          </cell>
          <cell r="Y1442">
            <v>413.1</v>
          </cell>
          <cell r="Z1442">
            <v>413.1</v>
          </cell>
          <cell r="AA1442">
            <v>0.1</v>
          </cell>
          <cell r="AB1442">
            <v>0.1</v>
          </cell>
          <cell r="AC1442" t="str">
            <v>NC</v>
          </cell>
          <cell r="AD1442" t="str">
            <v>NC</v>
          </cell>
          <cell r="AE1442" t="str">
            <v>NC</v>
          </cell>
          <cell r="AF1442" t="str">
            <v>PROTECTION</v>
          </cell>
          <cell r="AG1442"/>
          <cell r="AI1442">
            <v>183.85</v>
          </cell>
          <cell r="AJ1442">
            <v>0.3</v>
          </cell>
          <cell r="AK1442">
            <v>321.29999999999995</v>
          </cell>
          <cell r="AL1442" t="str">
            <v/>
          </cell>
          <cell r="AM1442" t="str">
            <v/>
          </cell>
          <cell r="AN1442">
            <v>0.1</v>
          </cell>
          <cell r="AO1442">
            <v>413.1</v>
          </cell>
          <cell r="AS1442" t="str">
            <v>TYP137 L1H2 2010 PROT LAT PP 4,8mm</v>
          </cell>
        </row>
        <row r="1443">
          <cell r="N1443" t="str">
            <v>0963 940 323</v>
          </cell>
          <cell r="O1443">
            <v>0</v>
          </cell>
          <cell r="P1443">
            <v>201.8</v>
          </cell>
          <cell r="Q1443">
            <v>1</v>
          </cell>
          <cell r="R1443">
            <v>35.5</v>
          </cell>
          <cell r="S1443">
            <v>201.8</v>
          </cell>
          <cell r="T1443">
            <v>479</v>
          </cell>
          <cell r="U1443">
            <v>75</v>
          </cell>
          <cell r="V1443">
            <v>100</v>
          </cell>
          <cell r="W1443" t="str">
            <v>TYP138L2H2HASTD</v>
          </cell>
          <cell r="X1443" t="e">
            <v>#REF!</v>
          </cell>
          <cell r="Y1443">
            <v>431.1</v>
          </cell>
          <cell r="Z1443">
            <v>431.1</v>
          </cell>
          <cell r="AA1443">
            <v>0.1</v>
          </cell>
          <cell r="AB1443">
            <v>0.1</v>
          </cell>
          <cell r="AC1443" t="str">
            <v>NC</v>
          </cell>
          <cell r="AD1443" t="str">
            <v>NC</v>
          </cell>
          <cell r="AE1443" t="str">
            <v>NC</v>
          </cell>
          <cell r="AF1443" t="str">
            <v>PROTECTION</v>
          </cell>
          <cell r="AG1443"/>
          <cell r="AI1443">
            <v>194.03</v>
          </cell>
          <cell r="AJ1443">
            <v>0.3</v>
          </cell>
          <cell r="AK1443">
            <v>335.29999999999995</v>
          </cell>
          <cell r="AL1443" t="str">
            <v/>
          </cell>
          <cell r="AM1443" t="str">
            <v/>
          </cell>
          <cell r="AN1443">
            <v>0.1</v>
          </cell>
          <cell r="AO1443">
            <v>431.1</v>
          </cell>
          <cell r="AS1443" t="str">
            <v>TYP138 L2H2 2010 PROT LAT HDF 4mm</v>
          </cell>
        </row>
        <row r="1444">
          <cell r="N1444" t="str">
            <v>0963 940 324</v>
          </cell>
          <cell r="O1444">
            <v>0</v>
          </cell>
          <cell r="P1444">
            <v>201.8</v>
          </cell>
          <cell r="Q1444">
            <v>1</v>
          </cell>
          <cell r="R1444">
            <v>15.5</v>
          </cell>
          <cell r="S1444">
            <v>201.8</v>
          </cell>
          <cell r="T1444">
            <v>609</v>
          </cell>
          <cell r="U1444">
            <v>75</v>
          </cell>
          <cell r="V1444">
            <v>100</v>
          </cell>
          <cell r="W1444" t="str">
            <v>TYP138L2H2HAPRO</v>
          </cell>
          <cell r="X1444" t="e">
            <v>#REF!</v>
          </cell>
          <cell r="Y1444">
            <v>548.1</v>
          </cell>
          <cell r="Z1444">
            <v>548.1</v>
          </cell>
          <cell r="AA1444">
            <v>0.1</v>
          </cell>
          <cell r="AB1444">
            <v>0.1</v>
          </cell>
          <cell r="AC1444" t="str">
            <v>NC</v>
          </cell>
          <cell r="AD1444" t="str">
            <v>NC</v>
          </cell>
          <cell r="AE1444" t="str">
            <v>NC</v>
          </cell>
          <cell r="AF1444" t="str">
            <v>PROTECTION</v>
          </cell>
          <cell r="AG1444"/>
          <cell r="AI1444">
            <v>194.03</v>
          </cell>
          <cell r="AJ1444">
            <v>0.3</v>
          </cell>
          <cell r="AK1444">
            <v>426.29999999999995</v>
          </cell>
          <cell r="AL1444" t="str">
            <v/>
          </cell>
          <cell r="AM1444" t="str">
            <v/>
          </cell>
          <cell r="AN1444">
            <v>0.1</v>
          </cell>
          <cell r="AO1444">
            <v>548.1</v>
          </cell>
          <cell r="AS1444" t="str">
            <v>TYP138 L2H2 2010 PROT LAT PP 4,8mm</v>
          </cell>
        </row>
        <row r="1445">
          <cell r="N1445" t="str">
            <v>0963 940 329</v>
          </cell>
          <cell r="O1445">
            <v>0</v>
          </cell>
          <cell r="P1445">
            <v>201.87</v>
          </cell>
          <cell r="Q1445">
            <v>1</v>
          </cell>
          <cell r="R1445">
            <v>39.5</v>
          </cell>
          <cell r="S1445">
            <v>201.87</v>
          </cell>
          <cell r="T1445">
            <v>469</v>
          </cell>
          <cell r="U1445">
            <v>75</v>
          </cell>
          <cell r="V1445">
            <v>100</v>
          </cell>
          <cell r="W1445" t="str">
            <v>TYP138L2H3HASTD</v>
          </cell>
          <cell r="X1445" t="e">
            <v>#REF!</v>
          </cell>
          <cell r="Y1445">
            <v>422.1</v>
          </cell>
          <cell r="Z1445">
            <v>422.1</v>
          </cell>
          <cell r="AA1445">
            <v>0.1</v>
          </cell>
          <cell r="AB1445">
            <v>0.1</v>
          </cell>
          <cell r="AC1445" t="str">
            <v>NC</v>
          </cell>
          <cell r="AD1445" t="str">
            <v>NC</v>
          </cell>
          <cell r="AE1445" t="str">
            <v>NC</v>
          </cell>
          <cell r="AF1445" t="str">
            <v>PROTECTION</v>
          </cell>
          <cell r="AG1445"/>
          <cell r="AI1445">
            <v>194.03</v>
          </cell>
          <cell r="AJ1445">
            <v>0.3</v>
          </cell>
          <cell r="AK1445">
            <v>328.29999999999995</v>
          </cell>
          <cell r="AL1445" t="str">
            <v/>
          </cell>
          <cell r="AM1445" t="str">
            <v/>
          </cell>
          <cell r="AN1445">
            <v>0.1</v>
          </cell>
          <cell r="AO1445">
            <v>422.1</v>
          </cell>
          <cell r="AS1445" t="str">
            <v>TYP138 L2H3 2010 PROT LAT HDF 4mm</v>
          </cell>
        </row>
        <row r="1446">
          <cell r="N1446" t="str">
            <v>0963 940 330</v>
          </cell>
          <cell r="O1446">
            <v>0</v>
          </cell>
          <cell r="P1446">
            <v>253.13</v>
          </cell>
          <cell r="Q1446">
            <v>1</v>
          </cell>
          <cell r="R1446">
            <v>15.5</v>
          </cell>
          <cell r="S1446">
            <v>253.13</v>
          </cell>
          <cell r="T1446">
            <v>609</v>
          </cell>
          <cell r="U1446">
            <v>75</v>
          </cell>
          <cell r="V1446">
            <v>100</v>
          </cell>
          <cell r="W1446" t="str">
            <v>TYP138L2H3HAPRO</v>
          </cell>
          <cell r="X1446" t="e">
            <v>#REF!</v>
          </cell>
          <cell r="Y1446">
            <v>548.1</v>
          </cell>
          <cell r="Z1446">
            <v>548.1</v>
          </cell>
          <cell r="AA1446">
            <v>0.1</v>
          </cell>
          <cell r="AB1446">
            <v>0.1</v>
          </cell>
          <cell r="AC1446" t="str">
            <v>NC</v>
          </cell>
          <cell r="AD1446" t="str">
            <v>NC</v>
          </cell>
          <cell r="AE1446" t="str">
            <v>NC</v>
          </cell>
          <cell r="AF1446" t="str">
            <v>PROTECTION</v>
          </cell>
          <cell r="AG1446"/>
          <cell r="AI1446">
            <v>194.03</v>
          </cell>
          <cell r="AJ1446">
            <v>0.3</v>
          </cell>
          <cell r="AK1446">
            <v>426.29999999999995</v>
          </cell>
          <cell r="AL1446" t="str">
            <v/>
          </cell>
          <cell r="AM1446" t="str">
            <v/>
          </cell>
          <cell r="AN1446">
            <v>0.1</v>
          </cell>
          <cell r="AO1446">
            <v>548.1</v>
          </cell>
          <cell r="AS1446" t="str">
            <v>TYP138 L2H3 2010 PROT LAT PP 4,8mm</v>
          </cell>
        </row>
        <row r="1447">
          <cell r="N1447" t="str">
            <v>0963 940 340</v>
          </cell>
          <cell r="O1447">
            <v>0</v>
          </cell>
          <cell r="P1447">
            <v>201.8</v>
          </cell>
          <cell r="Q1447">
            <v>1</v>
          </cell>
          <cell r="R1447">
            <v>51.5</v>
          </cell>
          <cell r="S1447">
            <v>201.8</v>
          </cell>
          <cell r="T1447">
            <v>509</v>
          </cell>
          <cell r="U1447">
            <v>80</v>
          </cell>
          <cell r="V1447">
            <v>107</v>
          </cell>
          <cell r="W1447" t="str">
            <v>TYP139L3H2HASTD</v>
          </cell>
          <cell r="X1447" t="e">
            <v>#REF!</v>
          </cell>
          <cell r="Y1447">
            <v>458.1</v>
          </cell>
          <cell r="Z1447">
            <v>458.1</v>
          </cell>
          <cell r="AA1447">
            <v>0.1</v>
          </cell>
          <cell r="AB1447">
            <v>0.1</v>
          </cell>
          <cell r="AC1447" t="str">
            <v>NC</v>
          </cell>
          <cell r="AD1447" t="str">
            <v>NC</v>
          </cell>
          <cell r="AE1447" t="str">
            <v>NC</v>
          </cell>
          <cell r="AF1447" t="str">
            <v>PROTECTION</v>
          </cell>
          <cell r="AG1447"/>
          <cell r="AI1447">
            <v>194.03</v>
          </cell>
          <cell r="AJ1447">
            <v>0.3</v>
          </cell>
          <cell r="AK1447">
            <v>356.29999999999995</v>
          </cell>
          <cell r="AL1447" t="str">
            <v/>
          </cell>
          <cell r="AM1447" t="str">
            <v/>
          </cell>
          <cell r="AN1447">
            <v>0.1</v>
          </cell>
          <cell r="AO1447">
            <v>458.1</v>
          </cell>
          <cell r="AS1447" t="str">
            <v>TYP139 L3H2 2010 PROT LAT HDF 4mm</v>
          </cell>
        </row>
        <row r="1448">
          <cell r="N1448" t="str">
            <v>0963 940 341</v>
          </cell>
          <cell r="O1448">
            <v>0</v>
          </cell>
          <cell r="P1448">
            <v>285.01</v>
          </cell>
          <cell r="Q1448">
            <v>1</v>
          </cell>
          <cell r="R1448">
            <v>24.5</v>
          </cell>
          <cell r="S1448">
            <v>285.01</v>
          </cell>
          <cell r="T1448">
            <v>669</v>
          </cell>
          <cell r="U1448">
            <v>80</v>
          </cell>
          <cell r="V1448">
            <v>107</v>
          </cell>
          <cell r="W1448" t="str">
            <v>TYP139L3H2HAPRO</v>
          </cell>
          <cell r="X1448" t="e">
            <v>#REF!</v>
          </cell>
          <cell r="Y1448">
            <v>602.1</v>
          </cell>
          <cell r="Z1448">
            <v>602.1</v>
          </cell>
          <cell r="AA1448">
            <v>0.1</v>
          </cell>
          <cell r="AB1448">
            <v>0.1</v>
          </cell>
          <cell r="AC1448" t="str">
            <v>NC</v>
          </cell>
          <cell r="AD1448" t="str">
            <v>NC</v>
          </cell>
          <cell r="AE1448" t="str">
            <v>NC</v>
          </cell>
          <cell r="AF1448" t="str">
            <v>PROTECTION</v>
          </cell>
          <cell r="AG1448"/>
          <cell r="AI1448">
            <v>274.04000000000002</v>
          </cell>
          <cell r="AJ1448">
            <v>0.3</v>
          </cell>
          <cell r="AK1448">
            <v>468.29999999999995</v>
          </cell>
          <cell r="AL1448" t="str">
            <v/>
          </cell>
          <cell r="AM1448" t="str">
            <v/>
          </cell>
          <cell r="AN1448">
            <v>0.1</v>
          </cell>
          <cell r="AO1448">
            <v>602.1</v>
          </cell>
          <cell r="AS1448" t="str">
            <v>TYP139 L3H2 2010 PROT LAT PP 4,8mm</v>
          </cell>
        </row>
        <row r="1449">
          <cell r="N1449" t="str">
            <v>0963 940 346</v>
          </cell>
          <cell r="O1449">
            <v>0</v>
          </cell>
          <cell r="P1449">
            <v>219.35</v>
          </cell>
          <cell r="Q1449">
            <v>1</v>
          </cell>
          <cell r="R1449">
            <v>51.5</v>
          </cell>
          <cell r="S1449">
            <v>219.35</v>
          </cell>
          <cell r="T1449">
            <v>509</v>
          </cell>
          <cell r="U1449">
            <v>80</v>
          </cell>
          <cell r="V1449">
            <v>107</v>
          </cell>
          <cell r="W1449" t="str">
            <v>TYP139L3H3HASTD</v>
          </cell>
          <cell r="X1449" t="e">
            <v>#REF!</v>
          </cell>
          <cell r="Y1449">
            <v>458.1</v>
          </cell>
          <cell r="Z1449">
            <v>458.1</v>
          </cell>
          <cell r="AA1449">
            <v>0.1</v>
          </cell>
          <cell r="AB1449">
            <v>0.1</v>
          </cell>
          <cell r="AC1449" t="str">
            <v>NC</v>
          </cell>
          <cell r="AD1449" t="str">
            <v>NC</v>
          </cell>
          <cell r="AE1449" t="str">
            <v>NC</v>
          </cell>
          <cell r="AF1449" t="str">
            <v>PROTECTION</v>
          </cell>
          <cell r="AG1449"/>
          <cell r="AI1449">
            <v>194.03</v>
          </cell>
          <cell r="AJ1449">
            <v>0.3</v>
          </cell>
          <cell r="AK1449">
            <v>356.29999999999995</v>
          </cell>
          <cell r="AL1449" t="str">
            <v/>
          </cell>
          <cell r="AM1449" t="str">
            <v/>
          </cell>
          <cell r="AN1449">
            <v>0.1</v>
          </cell>
          <cell r="AO1449">
            <v>458.1</v>
          </cell>
          <cell r="AS1449" t="str">
            <v>TYP139 L3H3 2010 PROT LAT HDF 4mm</v>
          </cell>
        </row>
        <row r="1450">
          <cell r="N1450" t="str">
            <v>0963 940 347</v>
          </cell>
          <cell r="O1450">
            <v>0</v>
          </cell>
          <cell r="P1450">
            <v>285.01</v>
          </cell>
          <cell r="Q1450">
            <v>1</v>
          </cell>
          <cell r="R1450">
            <v>29.5</v>
          </cell>
          <cell r="S1450">
            <v>285.01</v>
          </cell>
          <cell r="T1450">
            <v>669</v>
          </cell>
          <cell r="U1450">
            <v>80</v>
          </cell>
          <cell r="V1450">
            <v>107</v>
          </cell>
          <cell r="W1450" t="str">
            <v>TYP139L3H3HAPRO</v>
          </cell>
          <cell r="X1450" t="e">
            <v>#REF!</v>
          </cell>
          <cell r="Y1450">
            <v>602.1</v>
          </cell>
          <cell r="Z1450">
            <v>602.1</v>
          </cell>
          <cell r="AA1450">
            <v>0.1</v>
          </cell>
          <cell r="AB1450">
            <v>0.1</v>
          </cell>
          <cell r="AC1450" t="str">
            <v>NC</v>
          </cell>
          <cell r="AD1450" t="str">
            <v>NC</v>
          </cell>
          <cell r="AE1450" t="str">
            <v>NC</v>
          </cell>
          <cell r="AF1450" t="str">
            <v>PROTECTION</v>
          </cell>
          <cell r="AG1450"/>
          <cell r="AI1450">
            <v>274.04000000000002</v>
          </cell>
          <cell r="AJ1450">
            <v>0.3</v>
          </cell>
          <cell r="AK1450">
            <v>468.29999999999995</v>
          </cell>
          <cell r="AL1450" t="str">
            <v/>
          </cell>
          <cell r="AM1450" t="str">
            <v/>
          </cell>
          <cell r="AN1450">
            <v>0.1</v>
          </cell>
          <cell r="AO1450">
            <v>602.1</v>
          </cell>
          <cell r="AS1450" t="str">
            <v>TYP139 L3H3 2010 PROT LAT PP 4,8mm</v>
          </cell>
        </row>
        <row r="1451">
          <cell r="N1451" t="str">
            <v>0963 940 357</v>
          </cell>
          <cell r="O1451">
            <v>0</v>
          </cell>
          <cell r="P1451">
            <v>201.8</v>
          </cell>
          <cell r="Q1451">
            <v>1</v>
          </cell>
          <cell r="R1451">
            <v>51.5</v>
          </cell>
          <cell r="S1451">
            <v>201.8</v>
          </cell>
          <cell r="T1451">
            <v>509</v>
          </cell>
          <cell r="U1451">
            <v>80</v>
          </cell>
          <cell r="V1451">
            <v>107</v>
          </cell>
          <cell r="W1451" t="str">
            <v>TYP140L3H2HASTD</v>
          </cell>
          <cell r="X1451" t="e">
            <v>#REF!</v>
          </cell>
          <cell r="Y1451">
            <v>458.1</v>
          </cell>
          <cell r="Z1451">
            <v>458.1</v>
          </cell>
          <cell r="AA1451">
            <v>0.1</v>
          </cell>
          <cell r="AB1451">
            <v>0.1</v>
          </cell>
          <cell r="AC1451" t="str">
            <v>NC</v>
          </cell>
          <cell r="AD1451" t="str">
            <v>NC</v>
          </cell>
          <cell r="AE1451" t="str">
            <v>NC</v>
          </cell>
          <cell r="AF1451" t="str">
            <v>PROTECTION</v>
          </cell>
          <cell r="AG1451"/>
          <cell r="AI1451">
            <v>194.03</v>
          </cell>
          <cell r="AJ1451">
            <v>0.3</v>
          </cell>
          <cell r="AK1451">
            <v>356.29999999999995</v>
          </cell>
          <cell r="AL1451" t="str">
            <v/>
          </cell>
          <cell r="AM1451" t="str">
            <v/>
          </cell>
          <cell r="AN1451">
            <v>0.1</v>
          </cell>
          <cell r="AO1451">
            <v>458.1</v>
          </cell>
          <cell r="AS1451" t="str">
            <v>TYP140 L3H2 2010 PROT LAT HDF 4mm</v>
          </cell>
        </row>
        <row r="1452">
          <cell r="N1452" t="str">
            <v>0963 940 358</v>
          </cell>
          <cell r="O1452">
            <v>0</v>
          </cell>
          <cell r="P1452">
            <v>285.01</v>
          </cell>
          <cell r="Q1452">
            <v>1</v>
          </cell>
          <cell r="R1452">
            <v>29.5</v>
          </cell>
          <cell r="S1452">
            <v>285.01</v>
          </cell>
          <cell r="T1452">
            <v>669</v>
          </cell>
          <cell r="U1452">
            <v>80</v>
          </cell>
          <cell r="V1452">
            <v>107</v>
          </cell>
          <cell r="W1452" t="str">
            <v>TYP140L3H2HAPRO</v>
          </cell>
          <cell r="X1452" t="e">
            <v>#REF!</v>
          </cell>
          <cell r="Y1452">
            <v>602.1</v>
          </cell>
          <cell r="Z1452">
            <v>602.1</v>
          </cell>
          <cell r="AA1452">
            <v>0.1</v>
          </cell>
          <cell r="AB1452">
            <v>0.1</v>
          </cell>
          <cell r="AC1452" t="str">
            <v>NC</v>
          </cell>
          <cell r="AD1452" t="str">
            <v>NC</v>
          </cell>
          <cell r="AE1452" t="str">
            <v>NC</v>
          </cell>
          <cell r="AF1452" t="str">
            <v>PROTECTION</v>
          </cell>
          <cell r="AG1452"/>
          <cell r="AI1452">
            <v>274.04000000000002</v>
          </cell>
          <cell r="AJ1452">
            <v>0.3</v>
          </cell>
          <cell r="AK1452">
            <v>468.29999999999995</v>
          </cell>
          <cell r="AL1452" t="str">
            <v/>
          </cell>
          <cell r="AM1452" t="str">
            <v/>
          </cell>
          <cell r="AN1452">
            <v>0.1</v>
          </cell>
          <cell r="AO1452">
            <v>602.1</v>
          </cell>
          <cell r="AS1452" t="str">
            <v>TYP140 L3H2 2010 PROT LAT PP 4,8mm</v>
          </cell>
        </row>
        <row r="1453">
          <cell r="N1453" t="str">
            <v>0963 940 363</v>
          </cell>
          <cell r="O1453">
            <v>0</v>
          </cell>
          <cell r="P1453">
            <v>219.35</v>
          </cell>
          <cell r="Q1453">
            <v>1</v>
          </cell>
          <cell r="R1453">
            <v>51.5</v>
          </cell>
          <cell r="S1453">
            <v>219.35</v>
          </cell>
          <cell r="T1453">
            <v>509</v>
          </cell>
          <cell r="U1453">
            <v>80</v>
          </cell>
          <cell r="V1453">
            <v>107</v>
          </cell>
          <cell r="W1453" t="str">
            <v>TYP140L3H3HASTD</v>
          </cell>
          <cell r="X1453" t="e">
            <v>#REF!</v>
          </cell>
          <cell r="Y1453">
            <v>458.1</v>
          </cell>
          <cell r="Z1453">
            <v>458.1</v>
          </cell>
          <cell r="AA1453">
            <v>0.1</v>
          </cell>
          <cell r="AB1453">
            <v>0.1</v>
          </cell>
          <cell r="AC1453" t="str">
            <v>NC</v>
          </cell>
          <cell r="AD1453" t="str">
            <v>NC</v>
          </cell>
          <cell r="AE1453" t="str">
            <v>NC</v>
          </cell>
          <cell r="AF1453" t="str">
            <v>PROTECTION</v>
          </cell>
          <cell r="AG1453"/>
          <cell r="AI1453">
            <v>194.03</v>
          </cell>
          <cell r="AJ1453">
            <v>0.3</v>
          </cell>
          <cell r="AK1453">
            <v>356.29999999999995</v>
          </cell>
          <cell r="AL1453" t="str">
            <v/>
          </cell>
          <cell r="AM1453" t="str">
            <v/>
          </cell>
          <cell r="AN1453">
            <v>0.1</v>
          </cell>
          <cell r="AO1453">
            <v>458.1</v>
          </cell>
          <cell r="AS1453" t="str">
            <v>TYP140 L3H3 2010 PROT LAT HDF 4mm</v>
          </cell>
        </row>
        <row r="1454">
          <cell r="N1454" t="str">
            <v>0963 940 364</v>
          </cell>
          <cell r="O1454">
            <v>0</v>
          </cell>
          <cell r="P1454">
            <v>285.01</v>
          </cell>
          <cell r="Q1454">
            <v>1</v>
          </cell>
          <cell r="R1454">
            <v>29.5</v>
          </cell>
          <cell r="S1454">
            <v>285.01</v>
          </cell>
          <cell r="T1454">
            <v>669</v>
          </cell>
          <cell r="U1454">
            <v>80</v>
          </cell>
          <cell r="V1454">
            <v>107</v>
          </cell>
          <cell r="W1454" t="str">
            <v>TYP140L3H3HAPRO</v>
          </cell>
          <cell r="X1454" t="e">
            <v>#REF!</v>
          </cell>
          <cell r="Y1454">
            <v>602.1</v>
          </cell>
          <cell r="Z1454">
            <v>602.1</v>
          </cell>
          <cell r="AA1454">
            <v>0.1</v>
          </cell>
          <cell r="AB1454">
            <v>0.1</v>
          </cell>
          <cell r="AC1454" t="str">
            <v>NC</v>
          </cell>
          <cell r="AD1454" t="str">
            <v>NC</v>
          </cell>
          <cell r="AE1454" t="str">
            <v>NC</v>
          </cell>
          <cell r="AF1454" t="str">
            <v>PROTECTION</v>
          </cell>
          <cell r="AG1454"/>
          <cell r="AI1454">
            <v>274.04000000000002</v>
          </cell>
          <cell r="AJ1454">
            <v>0.3</v>
          </cell>
          <cell r="AK1454">
            <v>468.29999999999995</v>
          </cell>
          <cell r="AL1454" t="str">
            <v/>
          </cell>
          <cell r="AM1454" t="str">
            <v/>
          </cell>
          <cell r="AN1454">
            <v>0.1</v>
          </cell>
          <cell r="AO1454">
            <v>602.1</v>
          </cell>
          <cell r="AS1454" t="str">
            <v>TYP140 L3H3 2010 PROT LAT PP 4,8mm</v>
          </cell>
        </row>
        <row r="1455">
          <cell r="N1455" t="str">
            <v>0963 940 375</v>
          </cell>
          <cell r="O1455">
            <v>0</v>
          </cell>
          <cell r="P1455">
            <v>249.93</v>
          </cell>
          <cell r="Q1455">
            <v>1</v>
          </cell>
          <cell r="R1455">
            <v>62.5</v>
          </cell>
          <cell r="S1455">
            <v>249.93</v>
          </cell>
          <cell r="T1455">
            <v>609</v>
          </cell>
          <cell r="U1455">
            <v>90</v>
          </cell>
          <cell r="V1455">
            <v>120</v>
          </cell>
          <cell r="W1455" t="str">
            <v>TYP141L4H2HASTD</v>
          </cell>
          <cell r="X1455" t="e">
            <v>#REF!</v>
          </cell>
          <cell r="Y1455">
            <v>548.1</v>
          </cell>
          <cell r="Z1455">
            <v>548.1</v>
          </cell>
          <cell r="AA1455">
            <v>0.1</v>
          </cell>
          <cell r="AB1455">
            <v>0.1</v>
          </cell>
          <cell r="AC1455" t="str">
            <v>NC</v>
          </cell>
          <cell r="AD1455" t="str">
            <v>NC</v>
          </cell>
          <cell r="AE1455" t="str">
            <v>NC</v>
          </cell>
          <cell r="AF1455" t="str">
            <v>PROTECTION</v>
          </cell>
          <cell r="AG1455"/>
          <cell r="AI1455">
            <v>240.23</v>
          </cell>
          <cell r="AJ1455">
            <v>0.3</v>
          </cell>
          <cell r="AK1455">
            <v>426.29999999999995</v>
          </cell>
          <cell r="AL1455" t="str">
            <v/>
          </cell>
          <cell r="AM1455" t="str">
            <v/>
          </cell>
          <cell r="AN1455">
            <v>0.1</v>
          </cell>
          <cell r="AO1455">
            <v>548.1</v>
          </cell>
          <cell r="AS1455" t="str">
            <v>TYP141 L4H2 2010 PROT LAT HDF 4mm</v>
          </cell>
        </row>
        <row r="1456">
          <cell r="N1456" t="str">
            <v>0963 940 376</v>
          </cell>
          <cell r="O1456">
            <v>0</v>
          </cell>
          <cell r="P1456">
            <v>326.39999999999998</v>
          </cell>
          <cell r="Q1456">
            <v>1</v>
          </cell>
          <cell r="R1456">
            <v>29.5</v>
          </cell>
          <cell r="S1456">
            <v>326.39999999999998</v>
          </cell>
          <cell r="T1456">
            <v>819</v>
          </cell>
          <cell r="U1456">
            <v>90</v>
          </cell>
          <cell r="V1456">
            <v>120</v>
          </cell>
          <cell r="W1456" t="str">
            <v>TYP141L4H2HAPRO</v>
          </cell>
          <cell r="X1456" t="e">
            <v>#REF!</v>
          </cell>
          <cell r="Y1456">
            <v>737.1</v>
          </cell>
          <cell r="Z1456">
            <v>737.1</v>
          </cell>
          <cell r="AA1456">
            <v>0.1</v>
          </cell>
          <cell r="AB1456">
            <v>0.1</v>
          </cell>
          <cell r="AC1456" t="str">
            <v>NC</v>
          </cell>
          <cell r="AD1456" t="str">
            <v>NC</v>
          </cell>
          <cell r="AE1456" t="str">
            <v>NC</v>
          </cell>
          <cell r="AF1456" t="str">
            <v>PROTECTION</v>
          </cell>
          <cell r="AG1456"/>
          <cell r="AI1456">
            <v>313.73</v>
          </cell>
          <cell r="AJ1456">
            <v>0.3</v>
          </cell>
          <cell r="AK1456">
            <v>573.29999999999995</v>
          </cell>
          <cell r="AL1456" t="str">
            <v/>
          </cell>
          <cell r="AM1456" t="str">
            <v/>
          </cell>
          <cell r="AN1456">
            <v>0.1</v>
          </cell>
          <cell r="AO1456">
            <v>737.1</v>
          </cell>
          <cell r="AS1456" t="str">
            <v>TYP141 L4H2 2010 PROT LAT PP 4,8mm</v>
          </cell>
        </row>
        <row r="1457">
          <cell r="N1457" t="str">
            <v>0963 940 382</v>
          </cell>
          <cell r="O1457">
            <v>0</v>
          </cell>
          <cell r="P1457">
            <v>249.93</v>
          </cell>
          <cell r="Q1457">
            <v>1</v>
          </cell>
          <cell r="R1457">
            <v>62.5</v>
          </cell>
          <cell r="S1457">
            <v>249.93</v>
          </cell>
          <cell r="T1457">
            <v>609</v>
          </cell>
          <cell r="U1457">
            <v>90</v>
          </cell>
          <cell r="V1457">
            <v>120</v>
          </cell>
          <cell r="W1457" t="str">
            <v>TYP141L4H3HASTD</v>
          </cell>
          <cell r="X1457" t="e">
            <v>#REF!</v>
          </cell>
          <cell r="Y1457">
            <v>548.1</v>
          </cell>
          <cell r="Z1457">
            <v>548.1</v>
          </cell>
          <cell r="AA1457">
            <v>0.1</v>
          </cell>
          <cell r="AB1457">
            <v>0.1</v>
          </cell>
          <cell r="AC1457" t="str">
            <v>NC</v>
          </cell>
          <cell r="AD1457" t="str">
            <v>NC</v>
          </cell>
          <cell r="AE1457" t="str">
            <v>NC</v>
          </cell>
          <cell r="AF1457" t="str">
            <v>PROTECTION</v>
          </cell>
          <cell r="AG1457"/>
          <cell r="AI1457">
            <v>240.23</v>
          </cell>
          <cell r="AJ1457">
            <v>0.3</v>
          </cell>
          <cell r="AK1457">
            <v>426.29999999999995</v>
          </cell>
          <cell r="AL1457" t="str">
            <v/>
          </cell>
          <cell r="AM1457" t="str">
            <v/>
          </cell>
          <cell r="AN1457">
            <v>0.1</v>
          </cell>
          <cell r="AO1457">
            <v>548.1</v>
          </cell>
          <cell r="AS1457" t="str">
            <v>TYP141 L4H3 2010 PROT LAT HDF 4mm</v>
          </cell>
        </row>
        <row r="1458">
          <cell r="N1458" t="str">
            <v>0963 940 383</v>
          </cell>
          <cell r="O1458">
            <v>0</v>
          </cell>
          <cell r="P1458">
            <v>326.39999999999998</v>
          </cell>
          <cell r="Q1458">
            <v>1</v>
          </cell>
          <cell r="R1458">
            <v>29.5</v>
          </cell>
          <cell r="S1458">
            <v>326.39999999999998</v>
          </cell>
          <cell r="T1458">
            <v>819</v>
          </cell>
          <cell r="U1458">
            <v>90</v>
          </cell>
          <cell r="V1458">
            <v>120</v>
          </cell>
          <cell r="W1458" t="str">
            <v>TYP141L4H3HAPRO</v>
          </cell>
          <cell r="X1458" t="e">
            <v>#REF!</v>
          </cell>
          <cell r="Y1458">
            <v>737.1</v>
          </cell>
          <cell r="Z1458">
            <v>737.1</v>
          </cell>
          <cell r="AA1458">
            <v>0.1</v>
          </cell>
          <cell r="AB1458">
            <v>0.1</v>
          </cell>
          <cell r="AC1458" t="str">
            <v>NC</v>
          </cell>
          <cell r="AD1458" t="str">
            <v>NC</v>
          </cell>
          <cell r="AE1458" t="str">
            <v>NC</v>
          </cell>
          <cell r="AF1458" t="str">
            <v>PROTECTION</v>
          </cell>
          <cell r="AG1458"/>
          <cell r="AI1458">
            <v>313.73</v>
          </cell>
          <cell r="AJ1458">
            <v>0.3</v>
          </cell>
          <cell r="AK1458">
            <v>573.29999999999995</v>
          </cell>
          <cell r="AL1458" t="str">
            <v/>
          </cell>
          <cell r="AM1458" t="str">
            <v/>
          </cell>
          <cell r="AN1458">
            <v>0.1</v>
          </cell>
          <cell r="AO1458">
            <v>737.1</v>
          </cell>
          <cell r="AS1458" t="str">
            <v>TYP141 L4H3 2010 PROT LAT PP 4,8mm</v>
          </cell>
        </row>
        <row r="1459">
          <cell r="N1459" t="str">
            <v>0963 940 231</v>
          </cell>
          <cell r="O1459">
            <v>0</v>
          </cell>
          <cell r="P1459">
            <v>50</v>
          </cell>
          <cell r="Q1459">
            <v>1</v>
          </cell>
          <cell r="R1459">
            <v>5.5</v>
          </cell>
          <cell r="S1459">
            <v>50</v>
          </cell>
          <cell r="T1459">
            <v>159</v>
          </cell>
          <cell r="U1459">
            <v>50</v>
          </cell>
          <cell r="V1459">
            <v>67</v>
          </cell>
          <cell r="W1459" t="str">
            <v>TYP128L1H1HASTD</v>
          </cell>
          <cell r="X1459" t="e">
            <v>#REF!</v>
          </cell>
          <cell r="Y1459">
            <v>143.1</v>
          </cell>
          <cell r="Z1459">
            <v>143.1</v>
          </cell>
          <cell r="AA1459">
            <v>0.1</v>
          </cell>
          <cell r="AB1459">
            <v>0.1</v>
          </cell>
          <cell r="AC1459" t="str">
            <v>NC</v>
          </cell>
          <cell r="AD1459" t="str">
            <v>NC</v>
          </cell>
          <cell r="AE1459" t="str">
            <v>NC</v>
          </cell>
          <cell r="AF1459" t="str">
            <v>PROTECTION</v>
          </cell>
          <cell r="AG1459"/>
          <cell r="AI1459">
            <v>48.07</v>
          </cell>
          <cell r="AJ1459">
            <v>0.3</v>
          </cell>
          <cell r="AK1459">
            <v>111.3</v>
          </cell>
          <cell r="AL1459" t="str">
            <v/>
          </cell>
          <cell r="AM1459" t="str">
            <v/>
          </cell>
          <cell r="AN1459">
            <v>0.1</v>
          </cell>
          <cell r="AO1459">
            <v>143.1</v>
          </cell>
          <cell r="AS1459" t="str">
            <v>TYP128 L1H1 2008 PROT LAT HDF 4mm</v>
          </cell>
        </row>
        <row r="1460">
          <cell r="N1460" t="str">
            <v>0963 940 232</v>
          </cell>
          <cell r="O1460">
            <v>0</v>
          </cell>
          <cell r="P1460">
            <v>107.2</v>
          </cell>
          <cell r="Q1460">
            <v>1</v>
          </cell>
          <cell r="R1460">
            <v>6.5</v>
          </cell>
          <cell r="S1460">
            <v>107.2</v>
          </cell>
          <cell r="T1460">
            <v>259</v>
          </cell>
          <cell r="U1460">
            <v>50</v>
          </cell>
          <cell r="V1460">
            <v>67</v>
          </cell>
          <cell r="W1460" t="str">
            <v>TYP128L1H1HAPRO</v>
          </cell>
          <cell r="X1460" t="e">
            <v>#REF!</v>
          </cell>
          <cell r="Y1460">
            <v>233.1</v>
          </cell>
          <cell r="Z1460">
            <v>233.1</v>
          </cell>
          <cell r="AA1460">
            <v>0.1</v>
          </cell>
          <cell r="AB1460">
            <v>0.1</v>
          </cell>
          <cell r="AC1460" t="str">
            <v>NC</v>
          </cell>
          <cell r="AD1460" t="str">
            <v>NC</v>
          </cell>
          <cell r="AE1460" t="str">
            <v>NC</v>
          </cell>
          <cell r="AF1460" t="str">
            <v>PROTECTION</v>
          </cell>
          <cell r="AG1460"/>
          <cell r="AI1460">
            <v>103.04</v>
          </cell>
          <cell r="AJ1460">
            <v>0.3</v>
          </cell>
          <cell r="AK1460">
            <v>181.29999999999998</v>
          </cell>
          <cell r="AL1460" t="str">
            <v/>
          </cell>
          <cell r="AM1460" t="str">
            <v/>
          </cell>
          <cell r="AN1460">
            <v>0.1</v>
          </cell>
          <cell r="AO1460">
            <v>233.1</v>
          </cell>
          <cell r="AS1460" t="str">
            <v>TYP128 L1H1 2008 PROT LAT PP 4,8mm</v>
          </cell>
        </row>
        <row r="1461">
          <cell r="N1461" t="str">
            <v>0963 940 239</v>
          </cell>
          <cell r="O1461">
            <v>0</v>
          </cell>
          <cell r="P1461">
            <v>90.42</v>
          </cell>
          <cell r="Q1461">
            <v>1</v>
          </cell>
          <cell r="R1461">
            <v>10.5</v>
          </cell>
          <cell r="S1461">
            <v>90.42</v>
          </cell>
          <cell r="T1461">
            <v>219</v>
          </cell>
          <cell r="U1461">
            <v>50</v>
          </cell>
          <cell r="V1461">
            <v>67</v>
          </cell>
          <cell r="W1461" t="str">
            <v>TYP129L1H1HASTD</v>
          </cell>
          <cell r="X1461" t="e">
            <v>#REF!</v>
          </cell>
          <cell r="Y1461">
            <v>197.1</v>
          </cell>
          <cell r="Z1461">
            <v>197.1</v>
          </cell>
          <cell r="AA1461">
            <v>0.1</v>
          </cell>
          <cell r="AB1461">
            <v>0.1</v>
          </cell>
          <cell r="AC1461" t="str">
            <v>NC</v>
          </cell>
          <cell r="AD1461" t="str">
            <v>NC</v>
          </cell>
          <cell r="AE1461" t="str">
            <v>NC</v>
          </cell>
          <cell r="AF1461" t="str">
            <v>PROTECTION</v>
          </cell>
          <cell r="AG1461"/>
          <cell r="AI1461">
            <v>86.93</v>
          </cell>
          <cell r="AJ1461">
            <v>0.3</v>
          </cell>
          <cell r="AK1461">
            <v>153.29999999999998</v>
          </cell>
          <cell r="AL1461" t="str">
            <v/>
          </cell>
          <cell r="AM1461" t="str">
            <v/>
          </cell>
          <cell r="AN1461">
            <v>0.1</v>
          </cell>
          <cell r="AO1461">
            <v>197.1</v>
          </cell>
          <cell r="AS1461" t="str">
            <v>TYP129 L1H1 2008 PROT LAT HDF 4mm</v>
          </cell>
        </row>
        <row r="1462">
          <cell r="N1462" t="str">
            <v>0963 940 240</v>
          </cell>
          <cell r="O1462">
            <v>0</v>
          </cell>
          <cell r="P1462">
            <v>113.81</v>
          </cell>
          <cell r="Q1462">
            <v>1</v>
          </cell>
          <cell r="R1462">
            <v>6.5</v>
          </cell>
          <cell r="S1462">
            <v>113.81</v>
          </cell>
          <cell r="T1462">
            <v>279</v>
          </cell>
          <cell r="U1462">
            <v>50</v>
          </cell>
          <cell r="V1462">
            <v>67</v>
          </cell>
          <cell r="W1462" t="str">
            <v>TYP129L1H1HAPRO</v>
          </cell>
          <cell r="X1462" t="e">
            <v>#REF!</v>
          </cell>
          <cell r="Y1462">
            <v>251.1</v>
          </cell>
          <cell r="Z1462">
            <v>251.1</v>
          </cell>
          <cell r="AA1462">
            <v>0.1</v>
          </cell>
          <cell r="AB1462">
            <v>0.1</v>
          </cell>
          <cell r="AC1462" t="str">
            <v>NC</v>
          </cell>
          <cell r="AD1462" t="str">
            <v>NC</v>
          </cell>
          <cell r="AE1462" t="str">
            <v>NC</v>
          </cell>
          <cell r="AF1462" t="str">
            <v>PROTECTION</v>
          </cell>
          <cell r="AG1462"/>
          <cell r="AI1462">
            <v>109.42</v>
          </cell>
          <cell r="AJ1462">
            <v>0.3</v>
          </cell>
          <cell r="AK1462">
            <v>195.29999999999998</v>
          </cell>
          <cell r="AL1462" t="str">
            <v/>
          </cell>
          <cell r="AM1462" t="str">
            <v/>
          </cell>
          <cell r="AN1462">
            <v>0.1</v>
          </cell>
          <cell r="AO1462">
            <v>251.1</v>
          </cell>
          <cell r="AS1462" t="str">
            <v>TYP129 L1H1 2008 PROT LAT PP 4,8mm</v>
          </cell>
        </row>
        <row r="1463">
          <cell r="N1463" t="str">
            <v>0963 940 247</v>
          </cell>
          <cell r="O1463">
            <v>0</v>
          </cell>
          <cell r="P1463">
            <v>101.8</v>
          </cell>
          <cell r="Q1463">
            <v>1</v>
          </cell>
          <cell r="R1463">
            <v>6.5</v>
          </cell>
          <cell r="S1463">
            <v>101.8</v>
          </cell>
          <cell r="T1463">
            <v>259</v>
          </cell>
          <cell r="U1463">
            <v>60</v>
          </cell>
          <cell r="V1463">
            <v>80</v>
          </cell>
          <cell r="W1463" t="str">
            <v>TYP131L2H1HASTD</v>
          </cell>
          <cell r="X1463" t="e">
            <v>#REF!</v>
          </cell>
          <cell r="Y1463">
            <v>233.1</v>
          </cell>
          <cell r="Z1463">
            <v>233.1</v>
          </cell>
          <cell r="AA1463">
            <v>0.1</v>
          </cell>
          <cell r="AB1463">
            <v>0.1</v>
          </cell>
          <cell r="AC1463" t="str">
            <v>NC</v>
          </cell>
          <cell r="AD1463" t="str">
            <v>NC</v>
          </cell>
          <cell r="AE1463" t="str">
            <v>NC</v>
          </cell>
          <cell r="AF1463" t="str">
            <v>PROTECTION</v>
          </cell>
          <cell r="AG1463"/>
          <cell r="AI1463">
            <v>97.87</v>
          </cell>
          <cell r="AJ1463">
            <v>0.3</v>
          </cell>
          <cell r="AK1463">
            <v>181.29999999999998</v>
          </cell>
          <cell r="AL1463" t="str">
            <v/>
          </cell>
          <cell r="AM1463" t="str">
            <v/>
          </cell>
          <cell r="AN1463">
            <v>0.1</v>
          </cell>
          <cell r="AO1463">
            <v>233.1</v>
          </cell>
          <cell r="AS1463" t="str">
            <v>TYP131 L2H1 2008 PROT LAT HDF 4mm</v>
          </cell>
        </row>
        <row r="1464">
          <cell r="N1464" t="str">
            <v>0963 940 248</v>
          </cell>
          <cell r="O1464">
            <v>0</v>
          </cell>
          <cell r="P1464">
            <v>129.19999999999999</v>
          </cell>
          <cell r="Q1464">
            <v>1</v>
          </cell>
          <cell r="R1464">
            <v>6.5</v>
          </cell>
          <cell r="S1464">
            <v>129.19999999999999</v>
          </cell>
          <cell r="T1464">
            <v>329</v>
          </cell>
          <cell r="U1464">
            <v>60</v>
          </cell>
          <cell r="V1464">
            <v>80</v>
          </cell>
          <cell r="W1464" t="str">
            <v>TYP131L2H1HAPRO</v>
          </cell>
          <cell r="X1464" t="e">
            <v>#REF!</v>
          </cell>
          <cell r="Y1464">
            <v>296.10000000000002</v>
          </cell>
          <cell r="Z1464">
            <v>296.10000000000002</v>
          </cell>
          <cell r="AA1464">
            <v>0.1</v>
          </cell>
          <cell r="AB1464">
            <v>0.1</v>
          </cell>
          <cell r="AC1464" t="str">
            <v>NC</v>
          </cell>
          <cell r="AD1464" t="str">
            <v>NC</v>
          </cell>
          <cell r="AE1464" t="str">
            <v>NC</v>
          </cell>
          <cell r="AF1464" t="str">
            <v>PROTECTION</v>
          </cell>
          <cell r="AG1464"/>
          <cell r="AI1464">
            <v>124.19</v>
          </cell>
          <cell r="AJ1464">
            <v>0.3</v>
          </cell>
          <cell r="AK1464">
            <v>230.29999999999998</v>
          </cell>
          <cell r="AL1464" t="str">
            <v/>
          </cell>
          <cell r="AM1464" t="str">
            <v/>
          </cell>
          <cell r="AN1464">
            <v>0.1</v>
          </cell>
          <cell r="AO1464">
            <v>296.10000000000002</v>
          </cell>
          <cell r="AS1464" t="str">
            <v>TYP131 L2H1 2008 PROT LAT PP 4,8mm</v>
          </cell>
        </row>
        <row r="1465">
          <cell r="N1465" t="str">
            <v>0963 940 694</v>
          </cell>
          <cell r="O1465">
            <v>0</v>
          </cell>
          <cell r="P1465">
            <v>121.71</v>
          </cell>
          <cell r="Q1465">
            <v>1</v>
          </cell>
          <cell r="R1465">
            <v>23.5</v>
          </cell>
          <cell r="S1465">
            <v>121.71</v>
          </cell>
          <cell r="T1465">
            <v>289</v>
          </cell>
          <cell r="U1465">
            <v>60</v>
          </cell>
          <cell r="V1465">
            <v>80</v>
          </cell>
          <cell r="W1465" t="str">
            <v>TYP173L2H1HASTD</v>
          </cell>
          <cell r="X1465" t="e">
            <v>#REF!</v>
          </cell>
          <cell r="Y1465">
            <v>260.10000000000002</v>
          </cell>
          <cell r="Z1465">
            <v>260.10000000000002</v>
          </cell>
          <cell r="AA1465">
            <v>0.1</v>
          </cell>
          <cell r="AB1465">
            <v>0.1</v>
          </cell>
          <cell r="AC1465" t="str">
            <v>NC</v>
          </cell>
          <cell r="AD1465" t="str">
            <v>NC</v>
          </cell>
          <cell r="AE1465" t="str">
            <v>NC</v>
          </cell>
          <cell r="AF1465" t="str">
            <v>PROTECTION</v>
          </cell>
          <cell r="AG1465"/>
          <cell r="AI1465">
            <v>117.02</v>
          </cell>
          <cell r="AJ1465">
            <v>0.3</v>
          </cell>
          <cell r="AK1465">
            <v>202.29999999999998</v>
          </cell>
          <cell r="AL1465" t="str">
            <v/>
          </cell>
          <cell r="AM1465" t="str">
            <v/>
          </cell>
          <cell r="AN1465">
            <v>0.1</v>
          </cell>
          <cell r="AO1465">
            <v>260.10000000000002</v>
          </cell>
          <cell r="AS1465" t="str">
            <v>TYP173 L2H1 2016 PROT LAT HDF 4mm</v>
          </cell>
        </row>
        <row r="1466">
          <cell r="N1466" t="str">
            <v>0963 940 695</v>
          </cell>
          <cell r="O1466">
            <v>0</v>
          </cell>
          <cell r="P1466">
            <v>154.46</v>
          </cell>
          <cell r="Q1466">
            <v>1</v>
          </cell>
          <cell r="R1466">
            <v>11.5</v>
          </cell>
          <cell r="S1466">
            <v>154.46</v>
          </cell>
          <cell r="T1466">
            <v>359</v>
          </cell>
          <cell r="U1466">
            <v>60</v>
          </cell>
          <cell r="V1466">
            <v>80</v>
          </cell>
          <cell r="W1466" t="str">
            <v>TYP173L2H1HAPRO</v>
          </cell>
          <cell r="X1466" t="e">
            <v>#REF!</v>
          </cell>
          <cell r="Y1466">
            <v>323.10000000000002</v>
          </cell>
          <cell r="Z1466">
            <v>323.10000000000002</v>
          </cell>
          <cell r="AA1466">
            <v>0.1</v>
          </cell>
          <cell r="AB1466">
            <v>0.1</v>
          </cell>
          <cell r="AC1466" t="str">
            <v>NC</v>
          </cell>
          <cell r="AD1466" t="str">
            <v>NC</v>
          </cell>
          <cell r="AE1466" t="str">
            <v>NC</v>
          </cell>
          <cell r="AF1466" t="str">
            <v>PROTECTION</v>
          </cell>
          <cell r="AG1466"/>
          <cell r="AI1466">
            <v>148.51</v>
          </cell>
          <cell r="AJ1466">
            <v>0.3</v>
          </cell>
          <cell r="AK1466">
            <v>251.29999999999998</v>
          </cell>
          <cell r="AL1466" t="str">
            <v/>
          </cell>
          <cell r="AM1466" t="str">
            <v/>
          </cell>
          <cell r="AN1466">
            <v>0.1</v>
          </cell>
          <cell r="AO1466">
            <v>323.10000000000002</v>
          </cell>
          <cell r="AS1466" t="str">
            <v>TYP173 L2H1 2016 PROT LAT PP 4,8mm</v>
          </cell>
        </row>
        <row r="1467">
          <cell r="N1467" t="str">
            <v>0963 940 145</v>
          </cell>
          <cell r="O1467">
            <v>0</v>
          </cell>
          <cell r="P1467">
            <v>149.80000000000001</v>
          </cell>
          <cell r="Q1467">
            <v>1</v>
          </cell>
          <cell r="R1467">
            <v>21.5</v>
          </cell>
          <cell r="S1467">
            <v>149.80000000000001</v>
          </cell>
          <cell r="T1467">
            <v>359</v>
          </cell>
          <cell r="U1467">
            <v>50</v>
          </cell>
          <cell r="V1467">
            <v>67</v>
          </cell>
          <cell r="W1467" t="str">
            <v>TYP120L1H1HASTD</v>
          </cell>
          <cell r="X1467" t="e">
            <v>#REF!</v>
          </cell>
          <cell r="Y1467">
            <v>323.10000000000002</v>
          </cell>
          <cell r="Z1467">
            <v>323.10000000000002</v>
          </cell>
          <cell r="AA1467">
            <v>0.1</v>
          </cell>
          <cell r="AB1467">
            <v>0.1</v>
          </cell>
          <cell r="AC1467" t="str">
            <v>NC</v>
          </cell>
          <cell r="AD1467" t="str">
            <v>NC</v>
          </cell>
          <cell r="AE1467" t="str">
            <v>NC</v>
          </cell>
          <cell r="AF1467" t="str">
            <v>PROTECTION</v>
          </cell>
          <cell r="AG1467"/>
          <cell r="AI1467">
            <v>144.03</v>
          </cell>
          <cell r="AJ1467">
            <v>0.3</v>
          </cell>
          <cell r="AK1467">
            <v>251.29999999999998</v>
          </cell>
          <cell r="AL1467" t="str">
            <v/>
          </cell>
          <cell r="AM1467" t="str">
            <v/>
          </cell>
          <cell r="AN1467">
            <v>0.1</v>
          </cell>
          <cell r="AO1467">
            <v>323.10000000000002</v>
          </cell>
          <cell r="AS1467" t="str">
            <v>TYP120 L1H1 2006 PROT LAT HDF 4mm</v>
          </cell>
        </row>
        <row r="1468">
          <cell r="N1468" t="str">
            <v>0963 940 146</v>
          </cell>
          <cell r="O1468">
            <v>0</v>
          </cell>
          <cell r="P1468">
            <v>191.21</v>
          </cell>
          <cell r="Q1468">
            <v>1</v>
          </cell>
          <cell r="R1468">
            <v>12.5</v>
          </cell>
          <cell r="S1468">
            <v>191.21</v>
          </cell>
          <cell r="T1468">
            <v>459</v>
          </cell>
          <cell r="U1468">
            <v>50</v>
          </cell>
          <cell r="V1468">
            <v>67</v>
          </cell>
          <cell r="W1468" t="str">
            <v>TYP120L1H1HAPRO</v>
          </cell>
          <cell r="X1468" t="e">
            <v>#REF!</v>
          </cell>
          <cell r="Y1468">
            <v>413.1</v>
          </cell>
          <cell r="Z1468">
            <v>413.1</v>
          </cell>
          <cell r="AA1468">
            <v>0.1</v>
          </cell>
          <cell r="AB1468">
            <v>0.1</v>
          </cell>
          <cell r="AC1468" t="str">
            <v>NC</v>
          </cell>
          <cell r="AD1468" t="str">
            <v>NC</v>
          </cell>
          <cell r="AE1468" t="str">
            <v>NC</v>
          </cell>
          <cell r="AF1468" t="str">
            <v>PROTECTION</v>
          </cell>
          <cell r="AG1468"/>
          <cell r="AI1468">
            <v>183.85</v>
          </cell>
          <cell r="AJ1468">
            <v>0.3</v>
          </cell>
          <cell r="AK1468">
            <v>321.29999999999995</v>
          </cell>
          <cell r="AL1468" t="str">
            <v/>
          </cell>
          <cell r="AM1468" t="str">
            <v/>
          </cell>
          <cell r="AN1468">
            <v>0.1</v>
          </cell>
          <cell r="AO1468">
            <v>413.1</v>
          </cell>
          <cell r="AS1468" t="str">
            <v>TYP120 L1H1 2006 PROT LAT PP 4,8mm</v>
          </cell>
        </row>
        <row r="1469">
          <cell r="N1469" t="str">
            <v>0963 940 161</v>
          </cell>
          <cell r="O1469">
            <v>0</v>
          </cell>
          <cell r="P1469">
            <v>201.8</v>
          </cell>
          <cell r="Q1469">
            <v>1</v>
          </cell>
          <cell r="R1469">
            <v>26.5</v>
          </cell>
          <cell r="S1469">
            <v>201.8</v>
          </cell>
          <cell r="T1469">
            <v>469</v>
          </cell>
          <cell r="U1469">
            <v>60</v>
          </cell>
          <cell r="V1469">
            <v>80</v>
          </cell>
          <cell r="W1469" t="str">
            <v>TYP121L2H1HASTD</v>
          </cell>
          <cell r="X1469" t="e">
            <v>#REF!</v>
          </cell>
          <cell r="Y1469">
            <v>422.1</v>
          </cell>
          <cell r="Z1469">
            <v>422.1</v>
          </cell>
          <cell r="AA1469">
            <v>0.1</v>
          </cell>
          <cell r="AB1469">
            <v>0.1</v>
          </cell>
          <cell r="AC1469" t="str">
            <v>NC</v>
          </cell>
          <cell r="AD1469" t="str">
            <v>NC</v>
          </cell>
          <cell r="AE1469" t="str">
            <v>NC</v>
          </cell>
          <cell r="AF1469" t="str">
            <v>PROTECTION</v>
          </cell>
          <cell r="AG1469"/>
          <cell r="AI1469">
            <v>194.03</v>
          </cell>
          <cell r="AJ1469">
            <v>0.3</v>
          </cell>
          <cell r="AK1469">
            <v>328.29999999999995</v>
          </cell>
          <cell r="AL1469" t="str">
            <v/>
          </cell>
          <cell r="AM1469" t="str">
            <v/>
          </cell>
          <cell r="AN1469">
            <v>0.1</v>
          </cell>
          <cell r="AO1469">
            <v>422.1</v>
          </cell>
          <cell r="AS1469" t="str">
            <v>TYP121 L2H1 2006 PROT LAT HDF 4mm</v>
          </cell>
        </row>
        <row r="1470">
          <cell r="N1470" t="str">
            <v>0963 940 162</v>
          </cell>
          <cell r="O1470">
            <v>0</v>
          </cell>
          <cell r="P1470">
            <v>201.8</v>
          </cell>
          <cell r="Q1470">
            <v>1</v>
          </cell>
          <cell r="R1470">
            <v>14.5</v>
          </cell>
          <cell r="S1470">
            <v>201.8</v>
          </cell>
          <cell r="T1470">
            <v>609</v>
          </cell>
          <cell r="U1470">
            <v>60</v>
          </cell>
          <cell r="V1470">
            <v>80</v>
          </cell>
          <cell r="W1470" t="str">
            <v>TYP121L2H1HAPRO</v>
          </cell>
          <cell r="X1470" t="e">
            <v>#REF!</v>
          </cell>
          <cell r="Y1470">
            <v>548.1</v>
          </cell>
          <cell r="Z1470">
            <v>548.1</v>
          </cell>
          <cell r="AA1470">
            <v>0.1</v>
          </cell>
          <cell r="AB1470">
            <v>0.1</v>
          </cell>
          <cell r="AC1470" t="str">
            <v>NC</v>
          </cell>
          <cell r="AD1470" t="str">
            <v>NC</v>
          </cell>
          <cell r="AE1470" t="str">
            <v>NC</v>
          </cell>
          <cell r="AF1470" t="str">
            <v>PROTECTION</v>
          </cell>
          <cell r="AG1470"/>
          <cell r="AI1470">
            <v>194.03</v>
          </cell>
          <cell r="AJ1470">
            <v>0.3</v>
          </cell>
          <cell r="AK1470">
            <v>426.29999999999995</v>
          </cell>
          <cell r="AL1470" t="str">
            <v/>
          </cell>
          <cell r="AM1470" t="str">
            <v/>
          </cell>
          <cell r="AN1470">
            <v>0.1</v>
          </cell>
          <cell r="AO1470">
            <v>548.1</v>
          </cell>
          <cell r="AS1470" t="str">
            <v>TYP121 L2H1 2006 PROT LAT PP 4,8mm</v>
          </cell>
        </row>
        <row r="1471">
          <cell r="N1471" t="str">
            <v>0963 940 151</v>
          </cell>
          <cell r="O1471">
            <v>0</v>
          </cell>
          <cell r="P1471">
            <v>149.80000000000001</v>
          </cell>
          <cell r="Q1471">
            <v>1</v>
          </cell>
          <cell r="R1471">
            <v>21.5</v>
          </cell>
          <cell r="S1471">
            <v>149.80000000000001</v>
          </cell>
          <cell r="T1471">
            <v>359</v>
          </cell>
          <cell r="U1471">
            <v>60</v>
          </cell>
          <cell r="V1471">
            <v>80</v>
          </cell>
          <cell r="W1471" t="str">
            <v>TYP120L1H2HASTD</v>
          </cell>
          <cell r="X1471" t="e">
            <v>#REF!</v>
          </cell>
          <cell r="Y1471">
            <v>323.10000000000002</v>
          </cell>
          <cell r="Z1471">
            <v>323.10000000000002</v>
          </cell>
          <cell r="AA1471">
            <v>0.1</v>
          </cell>
          <cell r="AB1471">
            <v>0.1</v>
          </cell>
          <cell r="AC1471" t="str">
            <v>NC</v>
          </cell>
          <cell r="AD1471" t="str">
            <v>NC</v>
          </cell>
          <cell r="AE1471" t="str">
            <v>NC</v>
          </cell>
          <cell r="AF1471" t="str">
            <v>PROTECTION</v>
          </cell>
          <cell r="AG1471"/>
          <cell r="AI1471">
            <v>144.03</v>
          </cell>
          <cell r="AJ1471">
            <v>0.3</v>
          </cell>
          <cell r="AK1471">
            <v>251.29999999999998</v>
          </cell>
          <cell r="AL1471" t="str">
            <v/>
          </cell>
          <cell r="AM1471" t="str">
            <v/>
          </cell>
          <cell r="AN1471">
            <v>0.1</v>
          </cell>
          <cell r="AO1471">
            <v>323.10000000000002</v>
          </cell>
          <cell r="AS1471" t="str">
            <v>TYP120 L1H2 2006 PROT LAT HDF 4mm</v>
          </cell>
        </row>
        <row r="1472">
          <cell r="N1472" t="str">
            <v>0963 940 152</v>
          </cell>
          <cell r="O1472">
            <v>0</v>
          </cell>
          <cell r="P1472">
            <v>191.21</v>
          </cell>
          <cell r="Q1472">
            <v>1</v>
          </cell>
          <cell r="R1472">
            <v>6.5</v>
          </cell>
          <cell r="S1472">
            <v>191.21</v>
          </cell>
          <cell r="T1472">
            <v>459</v>
          </cell>
          <cell r="U1472">
            <v>60</v>
          </cell>
          <cell r="V1472">
            <v>80</v>
          </cell>
          <cell r="W1472" t="str">
            <v>TYP120L1H2HAPRO</v>
          </cell>
          <cell r="X1472" t="e">
            <v>#REF!</v>
          </cell>
          <cell r="Y1472">
            <v>413.1</v>
          </cell>
          <cell r="Z1472">
            <v>413.1</v>
          </cell>
          <cell r="AA1472">
            <v>0.1</v>
          </cell>
          <cell r="AB1472">
            <v>0.1</v>
          </cell>
          <cell r="AC1472" t="str">
            <v>NC</v>
          </cell>
          <cell r="AD1472" t="str">
            <v>NC</v>
          </cell>
          <cell r="AE1472" t="str">
            <v>NC</v>
          </cell>
          <cell r="AF1472" t="str">
            <v>PROTECTION</v>
          </cell>
          <cell r="AG1472"/>
          <cell r="AI1472">
            <v>183.85</v>
          </cell>
          <cell r="AJ1472">
            <v>0.3</v>
          </cell>
          <cell r="AK1472">
            <v>321.29999999999995</v>
          </cell>
          <cell r="AL1472" t="str">
            <v/>
          </cell>
          <cell r="AM1472" t="str">
            <v/>
          </cell>
          <cell r="AN1472">
            <v>0.1</v>
          </cell>
          <cell r="AO1472">
            <v>413.1</v>
          </cell>
          <cell r="AS1472" t="str">
            <v>TYP120 L1H2 2006 PROT LAT PP 4,8mm</v>
          </cell>
        </row>
        <row r="1473">
          <cell r="N1473" t="str">
            <v>0963 940 167</v>
          </cell>
          <cell r="O1473">
            <v>0</v>
          </cell>
          <cell r="P1473">
            <v>201.8</v>
          </cell>
          <cell r="Q1473">
            <v>1</v>
          </cell>
          <cell r="R1473">
            <v>38.5</v>
          </cell>
          <cell r="S1473">
            <v>201.8</v>
          </cell>
          <cell r="T1473">
            <v>469</v>
          </cell>
          <cell r="U1473">
            <v>75</v>
          </cell>
          <cell r="V1473">
            <v>100</v>
          </cell>
          <cell r="W1473" t="str">
            <v>TYP121L2H2HASTD</v>
          </cell>
          <cell r="X1473" t="e">
            <v>#REF!</v>
          </cell>
          <cell r="Y1473">
            <v>422.1</v>
          </cell>
          <cell r="Z1473">
            <v>422.1</v>
          </cell>
          <cell r="AA1473">
            <v>0.1</v>
          </cell>
          <cell r="AB1473">
            <v>0.1</v>
          </cell>
          <cell r="AC1473" t="str">
            <v>NC</v>
          </cell>
          <cell r="AD1473" t="str">
            <v>NC</v>
          </cell>
          <cell r="AE1473" t="str">
            <v>NC</v>
          </cell>
          <cell r="AF1473" t="str">
            <v>PROTECTION</v>
          </cell>
          <cell r="AG1473"/>
          <cell r="AI1473">
            <v>194.03</v>
          </cell>
          <cell r="AJ1473">
            <v>0.3</v>
          </cell>
          <cell r="AK1473">
            <v>328.29999999999995</v>
          </cell>
          <cell r="AL1473" t="str">
            <v/>
          </cell>
          <cell r="AM1473" t="str">
            <v/>
          </cell>
          <cell r="AN1473">
            <v>0.1</v>
          </cell>
          <cell r="AO1473">
            <v>422.1</v>
          </cell>
          <cell r="AS1473" t="str">
            <v>TYP121 L2H2 2006 PROT LAT HDF 4mm</v>
          </cell>
        </row>
        <row r="1474">
          <cell r="N1474" t="str">
            <v>0963 940 168</v>
          </cell>
          <cell r="O1474">
            <v>0</v>
          </cell>
          <cell r="P1474">
            <v>201.8</v>
          </cell>
          <cell r="Q1474">
            <v>1</v>
          </cell>
          <cell r="R1474">
            <v>14.5</v>
          </cell>
          <cell r="S1474">
            <v>201.8</v>
          </cell>
          <cell r="T1474">
            <v>609</v>
          </cell>
          <cell r="U1474">
            <v>75</v>
          </cell>
          <cell r="V1474">
            <v>100</v>
          </cell>
          <cell r="W1474" t="str">
            <v>TYP121L2H2HAPRO</v>
          </cell>
          <cell r="X1474" t="e">
            <v>#REF!</v>
          </cell>
          <cell r="Y1474">
            <v>548.1</v>
          </cell>
          <cell r="Z1474">
            <v>548.1</v>
          </cell>
          <cell r="AA1474">
            <v>0.1</v>
          </cell>
          <cell r="AB1474">
            <v>0.1</v>
          </cell>
          <cell r="AC1474" t="str">
            <v>NC</v>
          </cell>
          <cell r="AD1474" t="str">
            <v>NC</v>
          </cell>
          <cell r="AE1474" t="str">
            <v>NC</v>
          </cell>
          <cell r="AF1474" t="str">
            <v>PROTECTION</v>
          </cell>
          <cell r="AG1474"/>
          <cell r="AI1474">
            <v>194.03</v>
          </cell>
          <cell r="AJ1474">
            <v>0.3</v>
          </cell>
          <cell r="AK1474">
            <v>426.29999999999995</v>
          </cell>
          <cell r="AL1474" t="str">
            <v/>
          </cell>
          <cell r="AM1474" t="str">
            <v/>
          </cell>
          <cell r="AN1474">
            <v>0.1</v>
          </cell>
          <cell r="AO1474">
            <v>548.1</v>
          </cell>
          <cell r="AS1474" t="str">
            <v>TYP121 L2H2 2006 PROT LAT PP 4,8mm</v>
          </cell>
        </row>
        <row r="1475">
          <cell r="N1475" t="str">
            <v>0963 940 181</v>
          </cell>
          <cell r="O1475">
            <v>0</v>
          </cell>
          <cell r="P1475">
            <v>201.8</v>
          </cell>
          <cell r="Q1475">
            <v>1</v>
          </cell>
          <cell r="R1475">
            <v>37.5</v>
          </cell>
          <cell r="S1475">
            <v>201.8</v>
          </cell>
          <cell r="T1475">
            <v>509</v>
          </cell>
          <cell r="U1475">
            <v>80</v>
          </cell>
          <cell r="V1475">
            <v>107</v>
          </cell>
          <cell r="W1475" t="str">
            <v>TYP122L3H2HASTD</v>
          </cell>
          <cell r="X1475" t="e">
            <v>#REF!</v>
          </cell>
          <cell r="Y1475">
            <v>458.1</v>
          </cell>
          <cell r="Z1475">
            <v>458.1</v>
          </cell>
          <cell r="AA1475">
            <v>0.1</v>
          </cell>
          <cell r="AB1475">
            <v>0.1</v>
          </cell>
          <cell r="AC1475" t="str">
            <v>NC</v>
          </cell>
          <cell r="AD1475" t="str">
            <v>NC</v>
          </cell>
          <cell r="AE1475" t="str">
            <v>NC</v>
          </cell>
          <cell r="AF1475" t="str">
            <v>PROTECTION</v>
          </cell>
          <cell r="AG1475"/>
          <cell r="AI1475">
            <v>194.03</v>
          </cell>
          <cell r="AJ1475">
            <v>0.3</v>
          </cell>
          <cell r="AK1475">
            <v>356.29999999999995</v>
          </cell>
          <cell r="AL1475" t="str">
            <v/>
          </cell>
          <cell r="AM1475" t="str">
            <v/>
          </cell>
          <cell r="AN1475">
            <v>0.1</v>
          </cell>
          <cell r="AO1475">
            <v>458.1</v>
          </cell>
          <cell r="AS1475" t="str">
            <v>TYP122 L3H2 2006 PROT LAT HDF 4mm</v>
          </cell>
        </row>
        <row r="1476">
          <cell r="N1476" t="str">
            <v>0963 940 182</v>
          </cell>
          <cell r="O1476">
            <v>0</v>
          </cell>
          <cell r="P1476">
            <v>285.01</v>
          </cell>
          <cell r="Q1476">
            <v>1</v>
          </cell>
          <cell r="R1476">
            <v>16.5</v>
          </cell>
          <cell r="S1476">
            <v>285.01</v>
          </cell>
          <cell r="T1476">
            <v>669</v>
          </cell>
          <cell r="U1476">
            <v>80</v>
          </cell>
          <cell r="V1476">
            <v>107</v>
          </cell>
          <cell r="W1476" t="str">
            <v>TYP122L3H2HAPRO</v>
          </cell>
          <cell r="X1476" t="e">
            <v>#REF!</v>
          </cell>
          <cell r="Y1476">
            <v>602.1</v>
          </cell>
          <cell r="Z1476">
            <v>602.1</v>
          </cell>
          <cell r="AA1476">
            <v>0.1</v>
          </cell>
          <cell r="AB1476">
            <v>0.1</v>
          </cell>
          <cell r="AC1476" t="str">
            <v>NC</v>
          </cell>
          <cell r="AD1476" t="str">
            <v>NC</v>
          </cell>
          <cell r="AE1476" t="str">
            <v>NC</v>
          </cell>
          <cell r="AF1476" t="str">
            <v>PROTECTION</v>
          </cell>
          <cell r="AG1476"/>
          <cell r="AI1476">
            <v>274.04000000000002</v>
          </cell>
          <cell r="AJ1476">
            <v>0.3</v>
          </cell>
          <cell r="AK1476">
            <v>468.29999999999995</v>
          </cell>
          <cell r="AL1476" t="str">
            <v/>
          </cell>
          <cell r="AM1476" t="str">
            <v/>
          </cell>
          <cell r="AN1476">
            <v>0.1</v>
          </cell>
          <cell r="AO1476">
            <v>602.1</v>
          </cell>
          <cell r="AS1476" t="str">
            <v>TYP122 L3H2 2006 PROT LAT PP 4,8mm</v>
          </cell>
        </row>
        <row r="1477">
          <cell r="N1477" t="str">
            <v>0963 940 194</v>
          </cell>
          <cell r="O1477">
            <v>0</v>
          </cell>
          <cell r="P1477">
            <v>249.85</v>
          </cell>
          <cell r="Q1477">
            <v>1</v>
          </cell>
          <cell r="R1477">
            <v>40.5</v>
          </cell>
          <cell r="S1477">
            <v>249.85</v>
          </cell>
          <cell r="T1477">
            <v>609</v>
          </cell>
          <cell r="U1477">
            <v>90</v>
          </cell>
          <cell r="V1477">
            <v>120</v>
          </cell>
          <cell r="W1477" t="str">
            <v>TYP123L4H2HASTD</v>
          </cell>
          <cell r="X1477" t="e">
            <v>#REF!</v>
          </cell>
          <cell r="Y1477">
            <v>548.1</v>
          </cell>
          <cell r="Z1477">
            <v>548.1</v>
          </cell>
          <cell r="AA1477">
            <v>0.1</v>
          </cell>
          <cell r="AB1477">
            <v>0.1</v>
          </cell>
          <cell r="AC1477" t="str">
            <v>NC</v>
          </cell>
          <cell r="AD1477" t="str">
            <v>NC</v>
          </cell>
          <cell r="AE1477" t="str">
            <v>NC</v>
          </cell>
          <cell r="AF1477" t="str">
            <v>PROTECTION</v>
          </cell>
          <cell r="AG1477"/>
          <cell r="AI1477">
            <v>240.23</v>
          </cell>
          <cell r="AJ1477">
            <v>0.3</v>
          </cell>
          <cell r="AK1477">
            <v>426.29999999999995</v>
          </cell>
          <cell r="AL1477" t="str">
            <v/>
          </cell>
          <cell r="AM1477" t="str">
            <v/>
          </cell>
          <cell r="AN1477">
            <v>0.1</v>
          </cell>
          <cell r="AO1477">
            <v>548.1</v>
          </cell>
          <cell r="AS1477" t="str">
            <v>TYP123 L4H2 2006 PROT LAT HDF 4mm</v>
          </cell>
        </row>
        <row r="1478">
          <cell r="N1478" t="str">
            <v>0963 940 195</v>
          </cell>
          <cell r="O1478">
            <v>0</v>
          </cell>
          <cell r="P1478">
            <v>326.29000000000002</v>
          </cell>
          <cell r="Q1478">
            <v>1</v>
          </cell>
          <cell r="R1478">
            <v>16.5</v>
          </cell>
          <cell r="S1478">
            <v>326.29000000000002</v>
          </cell>
          <cell r="T1478">
            <v>819</v>
          </cell>
          <cell r="U1478">
            <v>90</v>
          </cell>
          <cell r="V1478">
            <v>120</v>
          </cell>
          <cell r="W1478" t="str">
            <v>TYP123L4H2HAPRO</v>
          </cell>
          <cell r="X1478" t="e">
            <v>#REF!</v>
          </cell>
          <cell r="Y1478">
            <v>737.1</v>
          </cell>
          <cell r="Z1478">
            <v>737.1</v>
          </cell>
          <cell r="AA1478">
            <v>0.1</v>
          </cell>
          <cell r="AB1478">
            <v>0.1</v>
          </cell>
          <cell r="AC1478" t="str">
            <v>NC</v>
          </cell>
          <cell r="AD1478" t="str">
            <v>NC</v>
          </cell>
          <cell r="AE1478" t="str">
            <v>NC</v>
          </cell>
          <cell r="AF1478" t="str">
            <v>PROTECTION</v>
          </cell>
          <cell r="AG1478"/>
          <cell r="AI1478">
            <v>313.73</v>
          </cell>
          <cell r="AJ1478">
            <v>0.3</v>
          </cell>
          <cell r="AK1478">
            <v>573.29999999999995</v>
          </cell>
          <cell r="AL1478" t="str">
            <v/>
          </cell>
          <cell r="AM1478" t="str">
            <v/>
          </cell>
          <cell r="AN1478">
            <v>0.1</v>
          </cell>
          <cell r="AO1478">
            <v>737.1</v>
          </cell>
          <cell r="AS1478" t="str">
            <v>TYP123 L4H2 2006 PROT LAT PP 4,8mm</v>
          </cell>
        </row>
        <row r="1479">
          <cell r="N1479" t="str">
            <v>0963 940 187</v>
          </cell>
          <cell r="O1479">
            <v>0</v>
          </cell>
          <cell r="P1479">
            <v>201.8</v>
          </cell>
          <cell r="Q1479">
            <v>1</v>
          </cell>
          <cell r="R1479">
            <v>37.5</v>
          </cell>
          <cell r="S1479">
            <v>201.8</v>
          </cell>
          <cell r="T1479">
            <v>509</v>
          </cell>
          <cell r="U1479">
            <v>80</v>
          </cell>
          <cell r="V1479">
            <v>107</v>
          </cell>
          <cell r="W1479" t="str">
            <v>TYP122L3H3HASTD</v>
          </cell>
          <cell r="X1479" t="e">
            <v>#REF!</v>
          </cell>
          <cell r="Y1479">
            <v>458.1</v>
          </cell>
          <cell r="Z1479">
            <v>458.1</v>
          </cell>
          <cell r="AA1479">
            <v>0.1</v>
          </cell>
          <cell r="AB1479">
            <v>0.1</v>
          </cell>
          <cell r="AC1479" t="str">
            <v>NC</v>
          </cell>
          <cell r="AD1479" t="str">
            <v>NC</v>
          </cell>
          <cell r="AE1479" t="str">
            <v>NC</v>
          </cell>
          <cell r="AF1479" t="str">
            <v>PROTECTION</v>
          </cell>
          <cell r="AG1479"/>
          <cell r="AI1479">
            <v>194.03</v>
          </cell>
          <cell r="AJ1479">
            <v>0.3</v>
          </cell>
          <cell r="AK1479">
            <v>356.29999999999995</v>
          </cell>
          <cell r="AL1479" t="str">
            <v/>
          </cell>
          <cell r="AM1479" t="str">
            <v/>
          </cell>
          <cell r="AN1479">
            <v>0.1</v>
          </cell>
          <cell r="AO1479">
            <v>458.1</v>
          </cell>
          <cell r="AS1479" t="str">
            <v>TYP122 L3H3 2006 PROT LAT HDF 4mm</v>
          </cell>
        </row>
        <row r="1480">
          <cell r="N1480" t="str">
            <v>0963 940 188</v>
          </cell>
          <cell r="O1480">
            <v>0</v>
          </cell>
          <cell r="P1480">
            <v>285.11</v>
          </cell>
          <cell r="Q1480">
            <v>1</v>
          </cell>
          <cell r="R1480">
            <v>16.5</v>
          </cell>
          <cell r="S1480">
            <v>285.11</v>
          </cell>
          <cell r="T1480">
            <v>669</v>
          </cell>
          <cell r="U1480">
            <v>80</v>
          </cell>
          <cell r="V1480">
            <v>107</v>
          </cell>
          <cell r="W1480" t="str">
            <v>TYP122L3H3HAPRO</v>
          </cell>
          <cell r="X1480" t="e">
            <v>#REF!</v>
          </cell>
          <cell r="Y1480">
            <v>602.1</v>
          </cell>
          <cell r="Z1480">
            <v>602.1</v>
          </cell>
          <cell r="AA1480">
            <v>0.1</v>
          </cell>
          <cell r="AB1480">
            <v>0.1</v>
          </cell>
          <cell r="AC1480" t="str">
            <v>NC</v>
          </cell>
          <cell r="AD1480" t="str">
            <v>NC</v>
          </cell>
          <cell r="AE1480" t="str">
            <v>NC</v>
          </cell>
          <cell r="AF1480" t="str">
            <v>PROTECTION</v>
          </cell>
          <cell r="AG1480"/>
          <cell r="AI1480">
            <v>274.04000000000002</v>
          </cell>
          <cell r="AJ1480">
            <v>0.3</v>
          </cell>
          <cell r="AK1480">
            <v>468.29999999999995</v>
          </cell>
          <cell r="AL1480" t="str">
            <v/>
          </cell>
          <cell r="AM1480" t="str">
            <v/>
          </cell>
          <cell r="AN1480">
            <v>0.1</v>
          </cell>
          <cell r="AO1480">
            <v>602.1</v>
          </cell>
          <cell r="AS1480" t="str">
            <v>TYP122 L3H3 2006 PROT LAT PP 4,8mm</v>
          </cell>
        </row>
        <row r="1481">
          <cell r="N1481" t="str">
            <v>0963 940 710</v>
          </cell>
          <cell r="O1481">
            <v>0</v>
          </cell>
          <cell r="P1481">
            <v>90.42</v>
          </cell>
          <cell r="Q1481">
            <v>1</v>
          </cell>
          <cell r="R1481">
            <v>15.5</v>
          </cell>
          <cell r="S1481">
            <v>90.42</v>
          </cell>
          <cell r="T1481">
            <v>219</v>
          </cell>
          <cell r="U1481">
            <v>50</v>
          </cell>
          <cell r="V1481">
            <v>67</v>
          </cell>
          <cell r="W1481" t="str">
            <v>TYP196L1H1HASTD</v>
          </cell>
          <cell r="X1481" t="e">
            <v>#REF!</v>
          </cell>
          <cell r="Y1481">
            <v>197.1</v>
          </cell>
          <cell r="Z1481">
            <v>197.1</v>
          </cell>
          <cell r="AA1481">
            <v>0.1</v>
          </cell>
          <cell r="AB1481">
            <v>0.1</v>
          </cell>
          <cell r="AC1481" t="str">
            <v>NC</v>
          </cell>
          <cell r="AD1481" t="str">
            <v>NC</v>
          </cell>
          <cell r="AE1481" t="str">
            <v>NC</v>
          </cell>
          <cell r="AF1481" t="str">
            <v>PROTECTION</v>
          </cell>
          <cell r="AG1481"/>
          <cell r="AI1481">
            <v>86.93</v>
          </cell>
          <cell r="AJ1481">
            <v>0.3</v>
          </cell>
          <cell r="AK1481">
            <v>153.29999999999998</v>
          </cell>
          <cell r="AL1481" t="str">
            <v/>
          </cell>
          <cell r="AM1481" t="str">
            <v/>
          </cell>
          <cell r="AN1481">
            <v>0.1</v>
          </cell>
          <cell r="AO1481">
            <v>197.1</v>
          </cell>
          <cell r="AS1481" t="str">
            <v>TYP196 L1H1 2013 PROT LAT HDF 4mm</v>
          </cell>
        </row>
        <row r="1482">
          <cell r="N1482" t="str">
            <v>0963 940 711</v>
          </cell>
          <cell r="O1482">
            <v>0</v>
          </cell>
          <cell r="P1482">
            <v>113.81</v>
          </cell>
          <cell r="Q1482">
            <v>1</v>
          </cell>
          <cell r="R1482">
            <v>5.5</v>
          </cell>
          <cell r="S1482">
            <v>113.81</v>
          </cell>
          <cell r="T1482">
            <v>279</v>
          </cell>
          <cell r="U1482">
            <v>50</v>
          </cell>
          <cell r="V1482">
            <v>67</v>
          </cell>
          <cell r="W1482" t="str">
            <v>TYP196L1H1HAPRO</v>
          </cell>
          <cell r="X1482" t="e">
            <v>#REF!</v>
          </cell>
          <cell r="Y1482">
            <v>251.1</v>
          </cell>
          <cell r="Z1482">
            <v>251.1</v>
          </cell>
          <cell r="AA1482">
            <v>0.1</v>
          </cell>
          <cell r="AB1482">
            <v>0.1</v>
          </cell>
          <cell r="AC1482" t="str">
            <v>NC</v>
          </cell>
          <cell r="AD1482" t="str">
            <v>NC</v>
          </cell>
          <cell r="AE1482" t="str">
            <v>NC</v>
          </cell>
          <cell r="AF1482" t="str">
            <v>PROTECTION</v>
          </cell>
          <cell r="AG1482"/>
          <cell r="AI1482">
            <v>109.42</v>
          </cell>
          <cell r="AJ1482">
            <v>0.3</v>
          </cell>
          <cell r="AK1482">
            <v>195.29999999999998</v>
          </cell>
          <cell r="AL1482" t="str">
            <v/>
          </cell>
          <cell r="AM1482" t="str">
            <v/>
          </cell>
          <cell r="AN1482">
            <v>0.1</v>
          </cell>
          <cell r="AO1482">
            <v>251.1</v>
          </cell>
          <cell r="AS1482" t="str">
            <v>TYP196 L1H1 2013 PROT LAT PP 4,8mm</v>
          </cell>
        </row>
        <row r="1483">
          <cell r="N1483" t="str">
            <v>0963 940 718</v>
          </cell>
          <cell r="O1483">
            <v>0</v>
          </cell>
          <cell r="P1483">
            <v>101.8</v>
          </cell>
          <cell r="Q1483">
            <v>1</v>
          </cell>
          <cell r="R1483" t="str">
            <v>17.5</v>
          </cell>
          <cell r="S1483">
            <v>101.8</v>
          </cell>
          <cell r="T1483">
            <v>249</v>
          </cell>
          <cell r="U1483">
            <v>60</v>
          </cell>
          <cell r="V1483">
            <v>80</v>
          </cell>
          <cell r="W1483" t="str">
            <v>TYP197L2H1HASTD</v>
          </cell>
          <cell r="X1483" t="e">
            <v>#REF!</v>
          </cell>
          <cell r="Y1483">
            <v>224.1</v>
          </cell>
          <cell r="Z1483">
            <v>224.1</v>
          </cell>
          <cell r="AA1483">
            <v>0.1</v>
          </cell>
          <cell r="AB1483">
            <v>0.1</v>
          </cell>
          <cell r="AC1483" t="str">
            <v>NC</v>
          </cell>
          <cell r="AD1483" t="str">
            <v>NC</v>
          </cell>
          <cell r="AE1483" t="str">
            <v>NC</v>
          </cell>
          <cell r="AF1483" t="str">
            <v>PROTECTION</v>
          </cell>
          <cell r="AG1483"/>
          <cell r="AI1483">
            <v>97.87</v>
          </cell>
          <cell r="AJ1483">
            <v>0.3</v>
          </cell>
          <cell r="AK1483">
            <v>174.29999999999998</v>
          </cell>
          <cell r="AL1483" t="str">
            <v/>
          </cell>
          <cell r="AM1483" t="str">
            <v/>
          </cell>
          <cell r="AN1483">
            <v>0.1</v>
          </cell>
          <cell r="AO1483">
            <v>224.1</v>
          </cell>
          <cell r="AS1483" t="str">
            <v>TYP197 L2H1 2013 PROT LAT HDF 4mm</v>
          </cell>
        </row>
        <row r="1484">
          <cell r="N1484" t="str">
            <v>0963 940 606</v>
          </cell>
          <cell r="O1484">
            <v>0</v>
          </cell>
          <cell r="P1484">
            <v>119.2</v>
          </cell>
          <cell r="Q1484">
            <v>1</v>
          </cell>
          <cell r="R1484">
            <v>15.5</v>
          </cell>
          <cell r="S1484">
            <v>119.2</v>
          </cell>
          <cell r="T1484">
            <v>289</v>
          </cell>
          <cell r="U1484">
            <v>50</v>
          </cell>
          <cell r="V1484">
            <v>67</v>
          </cell>
          <cell r="W1484" t="str">
            <v>TYP164L1H1HASTD</v>
          </cell>
          <cell r="X1484" t="e">
            <v>#REF!</v>
          </cell>
          <cell r="Y1484">
            <v>260.10000000000002</v>
          </cell>
          <cell r="Z1484">
            <v>260.10000000000002</v>
          </cell>
          <cell r="AA1484">
            <v>0.1</v>
          </cell>
          <cell r="AB1484">
            <v>0.1</v>
          </cell>
          <cell r="AC1484" t="str">
            <v>NC</v>
          </cell>
          <cell r="AD1484" t="str">
            <v>NC</v>
          </cell>
          <cell r="AE1484" t="str">
            <v>NC</v>
          </cell>
          <cell r="AF1484" t="str">
            <v>PROTECTION</v>
          </cell>
          <cell r="AG1484"/>
          <cell r="AI1484">
            <v>114.61</v>
          </cell>
          <cell r="AJ1484">
            <v>0.3</v>
          </cell>
          <cell r="AK1484">
            <v>202.29999999999998</v>
          </cell>
          <cell r="AL1484" t="str">
            <v/>
          </cell>
          <cell r="AM1484" t="str">
            <v/>
          </cell>
          <cell r="AN1484">
            <v>0.1</v>
          </cell>
          <cell r="AO1484">
            <v>260.10000000000002</v>
          </cell>
          <cell r="AS1484" t="str">
            <v>TYP164 L1H1 2014 PROT LAT HDF 4mm</v>
          </cell>
        </row>
        <row r="1485">
          <cell r="N1485" t="str">
            <v>0963 940 607</v>
          </cell>
          <cell r="O1485">
            <v>0</v>
          </cell>
          <cell r="P1485">
            <v>151.29</v>
          </cell>
          <cell r="Q1485">
            <v>1</v>
          </cell>
          <cell r="R1485">
            <v>8.5</v>
          </cell>
          <cell r="S1485">
            <v>151.29</v>
          </cell>
          <cell r="T1485">
            <v>359</v>
          </cell>
          <cell r="U1485">
            <v>50</v>
          </cell>
          <cell r="V1485">
            <v>67</v>
          </cell>
          <cell r="W1485" t="str">
            <v>TYP164L1H1HAPRO</v>
          </cell>
          <cell r="X1485" t="e">
            <v>#REF!</v>
          </cell>
          <cell r="Y1485">
            <v>323.10000000000002</v>
          </cell>
          <cell r="Z1485">
            <v>323.10000000000002</v>
          </cell>
          <cell r="AA1485">
            <v>0.1</v>
          </cell>
          <cell r="AB1485">
            <v>0.1</v>
          </cell>
          <cell r="AC1485" t="str">
            <v>NC</v>
          </cell>
          <cell r="AD1485" t="str">
            <v>NC</v>
          </cell>
          <cell r="AE1485" t="str">
            <v>NC</v>
          </cell>
          <cell r="AF1485" t="str">
            <v>PROTECTION</v>
          </cell>
          <cell r="AG1485"/>
          <cell r="AI1485">
            <v>145.46</v>
          </cell>
          <cell r="AJ1485">
            <v>0.3</v>
          </cell>
          <cell r="AK1485">
            <v>251.29999999999998</v>
          </cell>
          <cell r="AL1485" t="str">
            <v/>
          </cell>
          <cell r="AM1485" t="str">
            <v/>
          </cell>
          <cell r="AN1485">
            <v>0.1</v>
          </cell>
          <cell r="AO1485">
            <v>323.10000000000002</v>
          </cell>
          <cell r="AS1485" t="str">
            <v>TYP164 L1H1 2014 PROT LAT PP 4,8mm</v>
          </cell>
        </row>
        <row r="1486">
          <cell r="N1486" t="str">
            <v>0963 940 622</v>
          </cell>
          <cell r="O1486">
            <v>0</v>
          </cell>
          <cell r="P1486">
            <v>128.08000000000001</v>
          </cell>
          <cell r="Q1486">
            <v>1</v>
          </cell>
          <cell r="R1486">
            <v>18.5</v>
          </cell>
          <cell r="S1486">
            <v>128.08000000000001</v>
          </cell>
          <cell r="T1486">
            <v>309</v>
          </cell>
          <cell r="U1486">
            <v>60</v>
          </cell>
          <cell r="V1486">
            <v>80</v>
          </cell>
          <cell r="W1486" t="str">
            <v>TYP165L2H1HASTD</v>
          </cell>
          <cell r="X1486" t="e">
            <v>#REF!</v>
          </cell>
          <cell r="Y1486">
            <v>278.10000000000002</v>
          </cell>
          <cell r="Z1486">
            <v>278.10000000000002</v>
          </cell>
          <cell r="AA1486">
            <v>0.1</v>
          </cell>
          <cell r="AB1486">
            <v>0.1</v>
          </cell>
          <cell r="AC1486" t="str">
            <v>NC</v>
          </cell>
          <cell r="AD1486" t="str">
            <v>NC</v>
          </cell>
          <cell r="AE1486" t="str">
            <v>NC</v>
          </cell>
          <cell r="AF1486" t="str">
            <v>PROTECTION</v>
          </cell>
          <cell r="AG1486"/>
          <cell r="AI1486">
            <v>123.14</v>
          </cell>
          <cell r="AJ1486">
            <v>0.3</v>
          </cell>
          <cell r="AK1486">
            <v>216.29999999999998</v>
          </cell>
          <cell r="AL1486" t="str">
            <v/>
          </cell>
          <cell r="AM1486" t="str">
            <v/>
          </cell>
          <cell r="AN1486">
            <v>0.1</v>
          </cell>
          <cell r="AO1486">
            <v>278.10000000000002</v>
          </cell>
          <cell r="AS1486" t="str">
            <v>TYP165 L2H1 2014 PROT LAT HDF 4mm</v>
          </cell>
        </row>
        <row r="1487">
          <cell r="N1487" t="str">
            <v>0963 940 623</v>
          </cell>
          <cell r="O1487">
            <v>0</v>
          </cell>
          <cell r="P1487">
            <v>163.27000000000001</v>
          </cell>
          <cell r="Q1487">
            <v>1</v>
          </cell>
          <cell r="R1487">
            <v>10.5</v>
          </cell>
          <cell r="S1487">
            <v>163.27000000000001</v>
          </cell>
          <cell r="T1487">
            <v>389</v>
          </cell>
          <cell r="U1487">
            <v>60</v>
          </cell>
          <cell r="V1487">
            <v>80</v>
          </cell>
          <cell r="W1487" t="str">
            <v>TYP165L2H1HAPRO</v>
          </cell>
          <cell r="X1487" t="e">
            <v>#REF!</v>
          </cell>
          <cell r="Y1487">
            <v>350.1</v>
          </cell>
          <cell r="Z1487">
            <v>350.1</v>
          </cell>
          <cell r="AA1487">
            <v>0.1</v>
          </cell>
          <cell r="AB1487">
            <v>0.1</v>
          </cell>
          <cell r="AC1487" t="str">
            <v>NC</v>
          </cell>
          <cell r="AD1487" t="str">
            <v>NC</v>
          </cell>
          <cell r="AE1487" t="str">
            <v>NC</v>
          </cell>
          <cell r="AF1487" t="str">
            <v>PROTECTION</v>
          </cell>
          <cell r="AG1487"/>
          <cell r="AI1487">
            <v>156.97999999999999</v>
          </cell>
          <cell r="AJ1487">
            <v>0.3</v>
          </cell>
          <cell r="AK1487">
            <v>272.29999999999995</v>
          </cell>
          <cell r="AL1487" t="str">
            <v/>
          </cell>
          <cell r="AM1487" t="str">
            <v/>
          </cell>
          <cell r="AN1487">
            <v>0.1</v>
          </cell>
          <cell r="AO1487">
            <v>350.1</v>
          </cell>
          <cell r="AS1487" t="str">
            <v>TYP165 L2H1 2014 PROT LAT PP 4,8mm</v>
          </cell>
        </row>
        <row r="1488">
          <cell r="N1488" t="str">
            <v>0963 940 614</v>
          </cell>
          <cell r="O1488">
            <v>0</v>
          </cell>
          <cell r="P1488">
            <v>119.2</v>
          </cell>
          <cell r="Q1488">
            <v>1</v>
          </cell>
          <cell r="R1488">
            <v>15.5</v>
          </cell>
          <cell r="S1488">
            <v>119.2</v>
          </cell>
          <cell r="T1488">
            <v>289</v>
          </cell>
          <cell r="U1488">
            <v>60</v>
          </cell>
          <cell r="V1488">
            <v>80</v>
          </cell>
          <cell r="W1488" t="str">
            <v>TYP164L1H2HASTD</v>
          </cell>
          <cell r="X1488" t="e">
            <v>#REF!</v>
          </cell>
          <cell r="Y1488">
            <v>260.10000000000002</v>
          </cell>
          <cell r="Z1488">
            <v>260.10000000000002</v>
          </cell>
          <cell r="AA1488">
            <v>0.1</v>
          </cell>
          <cell r="AB1488">
            <v>0.1</v>
          </cell>
          <cell r="AC1488" t="str">
            <v>NC</v>
          </cell>
          <cell r="AD1488" t="str">
            <v>NC</v>
          </cell>
          <cell r="AE1488" t="str">
            <v>NC</v>
          </cell>
          <cell r="AF1488" t="str">
            <v>PROTECTION</v>
          </cell>
          <cell r="AG1488"/>
          <cell r="AI1488">
            <v>114.61</v>
          </cell>
          <cell r="AJ1488">
            <v>0.3</v>
          </cell>
          <cell r="AK1488">
            <v>202.29999999999998</v>
          </cell>
          <cell r="AL1488" t="str">
            <v/>
          </cell>
          <cell r="AM1488" t="str">
            <v/>
          </cell>
          <cell r="AN1488">
            <v>0.1</v>
          </cell>
          <cell r="AO1488">
            <v>260.10000000000002</v>
          </cell>
          <cell r="AS1488" t="str">
            <v>TYP164 L1H2 2014 PROT LAT HDF 4mm</v>
          </cell>
        </row>
        <row r="1489">
          <cell r="N1489" t="str">
            <v>0963 940 615</v>
          </cell>
          <cell r="O1489">
            <v>0</v>
          </cell>
          <cell r="P1489">
            <v>151.29</v>
          </cell>
          <cell r="Q1489">
            <v>1</v>
          </cell>
          <cell r="R1489">
            <v>8.5</v>
          </cell>
          <cell r="S1489">
            <v>151.29</v>
          </cell>
          <cell r="T1489">
            <v>359</v>
          </cell>
          <cell r="U1489">
            <v>60</v>
          </cell>
          <cell r="V1489">
            <v>80</v>
          </cell>
          <cell r="W1489" t="str">
            <v>TYP164L1H2HAPRO</v>
          </cell>
          <cell r="X1489" t="e">
            <v>#REF!</v>
          </cell>
          <cell r="Y1489">
            <v>323.10000000000002</v>
          </cell>
          <cell r="Z1489">
            <v>323.10000000000002</v>
          </cell>
          <cell r="AA1489">
            <v>0.1</v>
          </cell>
          <cell r="AB1489">
            <v>0.1</v>
          </cell>
          <cell r="AC1489" t="str">
            <v>NC</v>
          </cell>
          <cell r="AD1489" t="str">
            <v>NC</v>
          </cell>
          <cell r="AE1489" t="str">
            <v>NC</v>
          </cell>
          <cell r="AF1489" t="str">
            <v>PROTECTION</v>
          </cell>
          <cell r="AG1489"/>
          <cell r="AI1489">
            <v>145.46</v>
          </cell>
          <cell r="AJ1489">
            <v>0.3</v>
          </cell>
          <cell r="AK1489">
            <v>251.29999999999998</v>
          </cell>
          <cell r="AL1489" t="str">
            <v/>
          </cell>
          <cell r="AM1489" t="str">
            <v/>
          </cell>
          <cell r="AN1489">
            <v>0.1</v>
          </cell>
          <cell r="AO1489">
            <v>323.10000000000002</v>
          </cell>
          <cell r="AS1489" t="str">
            <v>TYP164 L1H2 2014 PROT LAT PP 4,8mm</v>
          </cell>
        </row>
        <row r="1490">
          <cell r="N1490" t="str">
            <v>0963 940 630</v>
          </cell>
          <cell r="O1490">
            <v>0</v>
          </cell>
          <cell r="P1490">
            <v>128.08000000000001</v>
          </cell>
          <cell r="Q1490">
            <v>1</v>
          </cell>
          <cell r="R1490">
            <v>18.5</v>
          </cell>
          <cell r="S1490">
            <v>128.08000000000001</v>
          </cell>
          <cell r="T1490">
            <v>309</v>
          </cell>
          <cell r="U1490">
            <v>75</v>
          </cell>
          <cell r="V1490">
            <v>100</v>
          </cell>
          <cell r="W1490" t="str">
            <v>TYP165L2H2HASTD</v>
          </cell>
          <cell r="X1490" t="e">
            <v>#REF!</v>
          </cell>
          <cell r="Y1490">
            <v>278.10000000000002</v>
          </cell>
          <cell r="Z1490">
            <v>278.10000000000002</v>
          </cell>
          <cell r="AA1490">
            <v>0.1</v>
          </cell>
          <cell r="AB1490">
            <v>0.1</v>
          </cell>
          <cell r="AC1490" t="str">
            <v>NC</v>
          </cell>
          <cell r="AD1490" t="str">
            <v>NC</v>
          </cell>
          <cell r="AE1490" t="str">
            <v>NC</v>
          </cell>
          <cell r="AF1490" t="str">
            <v>PROTECTION</v>
          </cell>
          <cell r="AG1490"/>
          <cell r="AI1490">
            <v>123.14</v>
          </cell>
          <cell r="AJ1490">
            <v>0.3</v>
          </cell>
          <cell r="AK1490">
            <v>216.29999999999998</v>
          </cell>
          <cell r="AL1490" t="str">
            <v/>
          </cell>
          <cell r="AM1490" t="str">
            <v/>
          </cell>
          <cell r="AN1490">
            <v>0.1</v>
          </cell>
          <cell r="AO1490">
            <v>278.10000000000002</v>
          </cell>
          <cell r="AS1490" t="str">
            <v>TYP165 L2H2 2014 PROT LAT HDF 4mm</v>
          </cell>
        </row>
        <row r="1491">
          <cell r="N1491" t="str">
            <v>0963 940 303</v>
          </cell>
          <cell r="O1491">
            <v>0</v>
          </cell>
          <cell r="P1491">
            <v>149.80000000000001</v>
          </cell>
          <cell r="Q1491">
            <v>1</v>
          </cell>
          <cell r="R1491">
            <v>39.5</v>
          </cell>
          <cell r="S1491">
            <v>149.80000000000001</v>
          </cell>
          <cell r="T1491">
            <v>359</v>
          </cell>
          <cell r="U1491">
            <v>50</v>
          </cell>
          <cell r="V1491">
            <v>67</v>
          </cell>
          <cell r="W1491" t="str">
            <v>TYP137L1H1HASTD</v>
          </cell>
          <cell r="X1491" t="e">
            <v>#REF!</v>
          </cell>
          <cell r="Y1491">
            <v>323.10000000000002</v>
          </cell>
          <cell r="Z1491">
            <v>323.10000000000002</v>
          </cell>
          <cell r="AA1491">
            <v>0.1</v>
          </cell>
          <cell r="AB1491">
            <v>0.1</v>
          </cell>
          <cell r="AC1491" t="str">
            <v>NC</v>
          </cell>
          <cell r="AD1491" t="str">
            <v>NC</v>
          </cell>
          <cell r="AE1491" t="str">
            <v>NC</v>
          </cell>
          <cell r="AF1491" t="str">
            <v>PROTECTION</v>
          </cell>
          <cell r="AG1491"/>
          <cell r="AI1491">
            <v>144.03</v>
          </cell>
          <cell r="AJ1491">
            <v>0.3</v>
          </cell>
          <cell r="AK1491">
            <v>251.29999999999998</v>
          </cell>
          <cell r="AL1491" t="str">
            <v/>
          </cell>
          <cell r="AM1491" t="str">
            <v/>
          </cell>
          <cell r="AN1491">
            <v>0.1</v>
          </cell>
          <cell r="AO1491">
            <v>323.10000000000002</v>
          </cell>
          <cell r="AS1491" t="str">
            <v>TYP137 L1H1 2010 PROT LAT HDF 4mm</v>
          </cell>
        </row>
        <row r="1492">
          <cell r="N1492" t="str">
            <v>0963 940 304</v>
          </cell>
          <cell r="O1492">
            <v>0</v>
          </cell>
          <cell r="P1492">
            <v>191.21</v>
          </cell>
          <cell r="Q1492">
            <v>1</v>
          </cell>
          <cell r="R1492">
            <v>11.5</v>
          </cell>
          <cell r="S1492">
            <v>191.21</v>
          </cell>
          <cell r="T1492">
            <v>459</v>
          </cell>
          <cell r="U1492">
            <v>50</v>
          </cell>
          <cell r="V1492">
            <v>67</v>
          </cell>
          <cell r="W1492" t="str">
            <v>TYP137L1H1HAPRO</v>
          </cell>
          <cell r="X1492" t="e">
            <v>#REF!</v>
          </cell>
          <cell r="Y1492">
            <v>413.1</v>
          </cell>
          <cell r="Z1492">
            <v>413.1</v>
          </cell>
          <cell r="AA1492">
            <v>0.1</v>
          </cell>
          <cell r="AB1492">
            <v>0.1</v>
          </cell>
          <cell r="AC1492" t="str">
            <v>NC</v>
          </cell>
          <cell r="AD1492" t="str">
            <v>NC</v>
          </cell>
          <cell r="AE1492" t="str">
            <v>NC</v>
          </cell>
          <cell r="AF1492" t="str">
            <v>PROTECTION</v>
          </cell>
          <cell r="AG1492"/>
          <cell r="AI1492">
            <v>183.85</v>
          </cell>
          <cell r="AJ1492">
            <v>0.3</v>
          </cell>
          <cell r="AK1492">
            <v>321.29999999999995</v>
          </cell>
          <cell r="AL1492" t="str">
            <v/>
          </cell>
          <cell r="AM1492" t="str">
            <v/>
          </cell>
          <cell r="AN1492">
            <v>0.1</v>
          </cell>
          <cell r="AO1492">
            <v>413.1</v>
          </cell>
          <cell r="AS1492" t="str">
            <v>TYP137 L1H1 2010 PROT LAT PP 4,8mm</v>
          </cell>
        </row>
        <row r="1493">
          <cell r="N1493" t="str">
            <v>0963 940 309</v>
          </cell>
          <cell r="O1493">
            <v>0</v>
          </cell>
          <cell r="P1493">
            <v>149.80000000000001</v>
          </cell>
          <cell r="Q1493">
            <v>1</v>
          </cell>
          <cell r="R1493">
            <v>39.5</v>
          </cell>
          <cell r="S1493">
            <v>149.80000000000001</v>
          </cell>
          <cell r="T1493">
            <v>359</v>
          </cell>
          <cell r="U1493">
            <v>60</v>
          </cell>
          <cell r="V1493">
            <v>80</v>
          </cell>
          <cell r="W1493" t="str">
            <v>TYP137L1H2HASTD</v>
          </cell>
          <cell r="X1493" t="e">
            <v>#REF!</v>
          </cell>
          <cell r="Y1493">
            <v>323.10000000000002</v>
          </cell>
          <cell r="Z1493">
            <v>323.10000000000002</v>
          </cell>
          <cell r="AA1493">
            <v>0.1</v>
          </cell>
          <cell r="AB1493">
            <v>0.1</v>
          </cell>
          <cell r="AC1493" t="str">
            <v>NC</v>
          </cell>
          <cell r="AD1493" t="str">
            <v>NC</v>
          </cell>
          <cell r="AE1493" t="str">
            <v>NC</v>
          </cell>
          <cell r="AF1493" t="str">
            <v>PROTECTION</v>
          </cell>
          <cell r="AG1493"/>
          <cell r="AI1493">
            <v>144.03</v>
          </cell>
          <cell r="AJ1493">
            <v>0.3</v>
          </cell>
          <cell r="AK1493">
            <v>251.29999999999998</v>
          </cell>
          <cell r="AL1493" t="str">
            <v/>
          </cell>
          <cell r="AM1493" t="str">
            <v/>
          </cell>
          <cell r="AN1493">
            <v>0.1</v>
          </cell>
          <cell r="AO1493">
            <v>323.10000000000002</v>
          </cell>
          <cell r="AS1493" t="str">
            <v>TYP137 L1H2 2010 PROT LAT HDF 4mm</v>
          </cell>
        </row>
        <row r="1494">
          <cell r="N1494" t="str">
            <v>0963 940 310</v>
          </cell>
          <cell r="O1494">
            <v>0</v>
          </cell>
          <cell r="P1494">
            <v>191.21</v>
          </cell>
          <cell r="Q1494">
            <v>1</v>
          </cell>
          <cell r="R1494">
            <v>15.5</v>
          </cell>
          <cell r="S1494">
            <v>191.21</v>
          </cell>
          <cell r="T1494">
            <v>459</v>
          </cell>
          <cell r="U1494">
            <v>60</v>
          </cell>
          <cell r="V1494">
            <v>80</v>
          </cell>
          <cell r="W1494" t="str">
            <v>TYP137L1H2HAPRO</v>
          </cell>
          <cell r="X1494" t="e">
            <v>#REF!</v>
          </cell>
          <cell r="Y1494">
            <v>413.1</v>
          </cell>
          <cell r="Z1494">
            <v>413.1</v>
          </cell>
          <cell r="AA1494">
            <v>0.1</v>
          </cell>
          <cell r="AB1494">
            <v>0.1</v>
          </cell>
          <cell r="AC1494" t="str">
            <v>NC</v>
          </cell>
          <cell r="AD1494" t="str">
            <v>NC</v>
          </cell>
          <cell r="AE1494" t="str">
            <v>NC</v>
          </cell>
          <cell r="AF1494" t="str">
            <v>PROTECTION</v>
          </cell>
          <cell r="AG1494"/>
          <cell r="AI1494">
            <v>183.85</v>
          </cell>
          <cell r="AJ1494">
            <v>0.3</v>
          </cell>
          <cell r="AK1494">
            <v>321.29999999999995</v>
          </cell>
          <cell r="AL1494" t="str">
            <v/>
          </cell>
          <cell r="AM1494" t="str">
            <v/>
          </cell>
          <cell r="AN1494">
            <v>0.1</v>
          </cell>
          <cell r="AO1494">
            <v>413.1</v>
          </cell>
          <cell r="AS1494" t="str">
            <v>TYP137 L1H2 2010 PROT LAT PP 4,8mm</v>
          </cell>
        </row>
        <row r="1495">
          <cell r="N1495" t="str">
            <v>0963 940 323</v>
          </cell>
          <cell r="O1495">
            <v>0</v>
          </cell>
          <cell r="P1495">
            <v>201.8</v>
          </cell>
          <cell r="Q1495">
            <v>1</v>
          </cell>
          <cell r="R1495">
            <v>35.5</v>
          </cell>
          <cell r="S1495">
            <v>201.8</v>
          </cell>
          <cell r="T1495">
            <v>479</v>
          </cell>
          <cell r="U1495">
            <v>75</v>
          </cell>
          <cell r="V1495">
            <v>100</v>
          </cell>
          <cell r="W1495" t="str">
            <v>TYP138L2H2HASTD</v>
          </cell>
          <cell r="X1495" t="e">
            <v>#REF!</v>
          </cell>
          <cell r="Y1495">
            <v>431.1</v>
          </cell>
          <cell r="Z1495">
            <v>431.1</v>
          </cell>
          <cell r="AA1495">
            <v>0.1</v>
          </cell>
          <cell r="AB1495">
            <v>0.1</v>
          </cell>
          <cell r="AC1495" t="str">
            <v>NC</v>
          </cell>
          <cell r="AD1495" t="str">
            <v>NC</v>
          </cell>
          <cell r="AE1495" t="str">
            <v>NC</v>
          </cell>
          <cell r="AF1495" t="str">
            <v>PROTECTION</v>
          </cell>
          <cell r="AG1495"/>
          <cell r="AI1495">
            <v>194.03</v>
          </cell>
          <cell r="AJ1495">
            <v>0.3</v>
          </cell>
          <cell r="AK1495">
            <v>335.29999999999995</v>
          </cell>
          <cell r="AL1495" t="str">
            <v/>
          </cell>
          <cell r="AM1495" t="str">
            <v/>
          </cell>
          <cell r="AN1495">
            <v>0.1</v>
          </cell>
          <cell r="AO1495">
            <v>431.1</v>
          </cell>
          <cell r="AS1495" t="str">
            <v>TYP138 L2H2 2010 PROT LAT HDF 4mm</v>
          </cell>
        </row>
        <row r="1496">
          <cell r="N1496" t="str">
            <v>0963 940 324</v>
          </cell>
          <cell r="O1496">
            <v>0</v>
          </cell>
          <cell r="P1496">
            <v>201.8</v>
          </cell>
          <cell r="Q1496">
            <v>1</v>
          </cell>
          <cell r="R1496">
            <v>15.5</v>
          </cell>
          <cell r="S1496">
            <v>201.8</v>
          </cell>
          <cell r="T1496">
            <v>609</v>
          </cell>
          <cell r="U1496">
            <v>75</v>
          </cell>
          <cell r="V1496">
            <v>100</v>
          </cell>
          <cell r="W1496" t="str">
            <v>TYP138L2H2HAPRO</v>
          </cell>
          <cell r="X1496" t="e">
            <v>#REF!</v>
          </cell>
          <cell r="Y1496">
            <v>548.1</v>
          </cell>
          <cell r="Z1496">
            <v>548.1</v>
          </cell>
          <cell r="AA1496">
            <v>0.1</v>
          </cell>
          <cell r="AB1496">
            <v>0.1</v>
          </cell>
          <cell r="AC1496" t="str">
            <v>NC</v>
          </cell>
          <cell r="AD1496" t="str">
            <v>NC</v>
          </cell>
          <cell r="AE1496" t="str">
            <v>NC</v>
          </cell>
          <cell r="AF1496" t="str">
            <v>PROTECTION</v>
          </cell>
          <cell r="AG1496"/>
          <cell r="AI1496">
            <v>194.03</v>
          </cell>
          <cell r="AJ1496">
            <v>0.3</v>
          </cell>
          <cell r="AK1496">
            <v>426.29999999999995</v>
          </cell>
          <cell r="AL1496" t="str">
            <v/>
          </cell>
          <cell r="AM1496" t="str">
            <v/>
          </cell>
          <cell r="AN1496">
            <v>0.1</v>
          </cell>
          <cell r="AO1496">
            <v>548.1</v>
          </cell>
          <cell r="AS1496" t="str">
            <v>TYP138 L2H2 2010 PROT LAT PP 4,8mm</v>
          </cell>
        </row>
        <row r="1497">
          <cell r="N1497" t="str">
            <v>0963 940 329</v>
          </cell>
          <cell r="O1497">
            <v>0</v>
          </cell>
          <cell r="P1497">
            <v>201.87</v>
          </cell>
          <cell r="Q1497">
            <v>1</v>
          </cell>
          <cell r="R1497">
            <v>39.5</v>
          </cell>
          <cell r="S1497">
            <v>201.87</v>
          </cell>
          <cell r="T1497">
            <v>469</v>
          </cell>
          <cell r="U1497">
            <v>75</v>
          </cell>
          <cell r="V1497">
            <v>100</v>
          </cell>
          <cell r="W1497" t="str">
            <v>TYP138L2H3HASTD</v>
          </cell>
          <cell r="X1497" t="e">
            <v>#REF!</v>
          </cell>
          <cell r="Y1497">
            <v>422.1</v>
          </cell>
          <cell r="Z1497">
            <v>422.1</v>
          </cell>
          <cell r="AA1497">
            <v>0.1</v>
          </cell>
          <cell r="AB1497">
            <v>0.1</v>
          </cell>
          <cell r="AC1497" t="str">
            <v>NC</v>
          </cell>
          <cell r="AD1497" t="str">
            <v>NC</v>
          </cell>
          <cell r="AE1497" t="str">
            <v>NC</v>
          </cell>
          <cell r="AF1497" t="str">
            <v>PROTECTION</v>
          </cell>
          <cell r="AG1497"/>
          <cell r="AI1497">
            <v>194.03</v>
          </cell>
          <cell r="AJ1497">
            <v>0.3</v>
          </cell>
          <cell r="AK1497">
            <v>328.29999999999995</v>
          </cell>
          <cell r="AL1497" t="str">
            <v/>
          </cell>
          <cell r="AM1497" t="str">
            <v/>
          </cell>
          <cell r="AN1497">
            <v>0.1</v>
          </cell>
          <cell r="AO1497">
            <v>422.1</v>
          </cell>
          <cell r="AS1497" t="str">
            <v>TYP138 L2H3 2010 PROT LAT HDF 4mm</v>
          </cell>
        </row>
        <row r="1498">
          <cell r="N1498" t="str">
            <v>0963 940 330</v>
          </cell>
          <cell r="O1498">
            <v>0</v>
          </cell>
          <cell r="P1498">
            <v>253.13</v>
          </cell>
          <cell r="Q1498">
            <v>1</v>
          </cell>
          <cell r="R1498">
            <v>15.5</v>
          </cell>
          <cell r="S1498">
            <v>253.13</v>
          </cell>
          <cell r="T1498">
            <v>609</v>
          </cell>
          <cell r="U1498">
            <v>75</v>
          </cell>
          <cell r="V1498">
            <v>100</v>
          </cell>
          <cell r="W1498" t="str">
            <v>TYP138L2H3HAPRO</v>
          </cell>
          <cell r="X1498" t="e">
            <v>#REF!</v>
          </cell>
          <cell r="Y1498">
            <v>548.1</v>
          </cell>
          <cell r="Z1498">
            <v>548.1</v>
          </cell>
          <cell r="AA1498">
            <v>0.1</v>
          </cell>
          <cell r="AB1498">
            <v>0.1</v>
          </cell>
          <cell r="AC1498" t="str">
            <v>NC</v>
          </cell>
          <cell r="AD1498" t="str">
            <v>NC</v>
          </cell>
          <cell r="AE1498" t="str">
            <v>NC</v>
          </cell>
          <cell r="AF1498" t="str">
            <v>PROTECTION</v>
          </cell>
          <cell r="AG1498"/>
          <cell r="AI1498">
            <v>194.03</v>
          </cell>
          <cell r="AJ1498">
            <v>0.3</v>
          </cell>
          <cell r="AK1498">
            <v>426.29999999999995</v>
          </cell>
          <cell r="AL1498" t="str">
            <v/>
          </cell>
          <cell r="AM1498" t="str">
            <v/>
          </cell>
          <cell r="AN1498">
            <v>0.1</v>
          </cell>
          <cell r="AO1498">
            <v>548.1</v>
          </cell>
          <cell r="AS1498" t="str">
            <v>TYP138 L2H3 2010 PROT LAT PP 4,8mm</v>
          </cell>
        </row>
        <row r="1499">
          <cell r="N1499" t="str">
            <v>0963 940 340</v>
          </cell>
          <cell r="O1499">
            <v>0</v>
          </cell>
          <cell r="P1499">
            <v>201.8</v>
          </cell>
          <cell r="Q1499">
            <v>1</v>
          </cell>
          <cell r="R1499">
            <v>51.5</v>
          </cell>
          <cell r="S1499">
            <v>201.8</v>
          </cell>
          <cell r="T1499">
            <v>509</v>
          </cell>
          <cell r="U1499">
            <v>80</v>
          </cell>
          <cell r="V1499">
            <v>107</v>
          </cell>
          <cell r="W1499" t="str">
            <v>TYP139L3H2HASTD</v>
          </cell>
          <cell r="X1499" t="e">
            <v>#REF!</v>
          </cell>
          <cell r="Y1499">
            <v>458.1</v>
          </cell>
          <cell r="Z1499">
            <v>458.1</v>
          </cell>
          <cell r="AA1499">
            <v>0.1</v>
          </cell>
          <cell r="AB1499">
            <v>0.1</v>
          </cell>
          <cell r="AC1499" t="str">
            <v>NC</v>
          </cell>
          <cell r="AD1499" t="str">
            <v>NC</v>
          </cell>
          <cell r="AE1499" t="str">
            <v>NC</v>
          </cell>
          <cell r="AF1499" t="str">
            <v>PROTECTION</v>
          </cell>
          <cell r="AG1499"/>
          <cell r="AI1499">
            <v>194.03</v>
          </cell>
          <cell r="AJ1499">
            <v>0.3</v>
          </cell>
          <cell r="AK1499">
            <v>356.29999999999995</v>
          </cell>
          <cell r="AL1499" t="str">
            <v/>
          </cell>
          <cell r="AM1499" t="str">
            <v/>
          </cell>
          <cell r="AN1499">
            <v>0.1</v>
          </cell>
          <cell r="AO1499">
            <v>458.1</v>
          </cell>
          <cell r="AS1499" t="str">
            <v>TYP139 L3H2 2010 PROT LAT HDF 4mm</v>
          </cell>
        </row>
        <row r="1500">
          <cell r="N1500" t="str">
            <v>0963 940 341</v>
          </cell>
          <cell r="O1500">
            <v>0</v>
          </cell>
          <cell r="P1500">
            <v>285.01</v>
          </cell>
          <cell r="Q1500">
            <v>1</v>
          </cell>
          <cell r="R1500">
            <v>24.5</v>
          </cell>
          <cell r="S1500">
            <v>285.01</v>
          </cell>
          <cell r="T1500">
            <v>669</v>
          </cell>
          <cell r="U1500">
            <v>80</v>
          </cell>
          <cell r="V1500">
            <v>107</v>
          </cell>
          <cell r="W1500" t="str">
            <v>TYP139L3H2HAPRO</v>
          </cell>
          <cell r="X1500" t="e">
            <v>#REF!</v>
          </cell>
          <cell r="Y1500">
            <v>602.1</v>
          </cell>
          <cell r="Z1500">
            <v>602.1</v>
          </cell>
          <cell r="AA1500">
            <v>0.1</v>
          </cell>
          <cell r="AB1500">
            <v>0.1</v>
          </cell>
          <cell r="AC1500" t="str">
            <v>NC</v>
          </cell>
          <cell r="AD1500" t="str">
            <v>NC</v>
          </cell>
          <cell r="AE1500" t="str">
            <v>NC</v>
          </cell>
          <cell r="AF1500" t="str">
            <v>PROTECTION</v>
          </cell>
          <cell r="AG1500"/>
          <cell r="AI1500">
            <v>274.04000000000002</v>
          </cell>
          <cell r="AJ1500">
            <v>0.3</v>
          </cell>
          <cell r="AK1500">
            <v>468.29999999999995</v>
          </cell>
          <cell r="AL1500" t="str">
            <v/>
          </cell>
          <cell r="AM1500" t="str">
            <v/>
          </cell>
          <cell r="AN1500">
            <v>0.1</v>
          </cell>
          <cell r="AO1500">
            <v>602.1</v>
          </cell>
          <cell r="AS1500" t="str">
            <v>TYP139 L3H2 2010 PROT LAT PP 4,8mm</v>
          </cell>
        </row>
        <row r="1501">
          <cell r="N1501" t="str">
            <v>0963 940 346</v>
          </cell>
          <cell r="O1501">
            <v>0</v>
          </cell>
          <cell r="P1501">
            <v>219.35</v>
          </cell>
          <cell r="Q1501">
            <v>1</v>
          </cell>
          <cell r="R1501">
            <v>51.5</v>
          </cell>
          <cell r="S1501">
            <v>219.35</v>
          </cell>
          <cell r="T1501">
            <v>509</v>
          </cell>
          <cell r="U1501">
            <v>80</v>
          </cell>
          <cell r="V1501">
            <v>107</v>
          </cell>
          <cell r="W1501" t="str">
            <v>TYP139L3H3HASTD</v>
          </cell>
          <cell r="X1501" t="e">
            <v>#REF!</v>
          </cell>
          <cell r="Y1501">
            <v>458.1</v>
          </cell>
          <cell r="Z1501">
            <v>458.1</v>
          </cell>
          <cell r="AA1501">
            <v>0.1</v>
          </cell>
          <cell r="AB1501">
            <v>0.1</v>
          </cell>
          <cell r="AC1501" t="str">
            <v>NC</v>
          </cell>
          <cell r="AD1501" t="str">
            <v>NC</v>
          </cell>
          <cell r="AE1501" t="str">
            <v>NC</v>
          </cell>
          <cell r="AF1501" t="str">
            <v>PROTECTION</v>
          </cell>
          <cell r="AG1501"/>
          <cell r="AI1501">
            <v>194.03</v>
          </cell>
          <cell r="AJ1501">
            <v>0.3</v>
          </cell>
          <cell r="AK1501">
            <v>356.29999999999995</v>
          </cell>
          <cell r="AL1501" t="str">
            <v/>
          </cell>
          <cell r="AM1501" t="str">
            <v/>
          </cell>
          <cell r="AN1501">
            <v>0.1</v>
          </cell>
          <cell r="AO1501">
            <v>458.1</v>
          </cell>
          <cell r="AS1501" t="str">
            <v>TYP139 L3H3 2010 PROT LAT HDF 4mm</v>
          </cell>
        </row>
        <row r="1502">
          <cell r="N1502" t="str">
            <v>0963 940 347</v>
          </cell>
          <cell r="O1502">
            <v>0</v>
          </cell>
          <cell r="P1502">
            <v>285.01</v>
          </cell>
          <cell r="Q1502">
            <v>1</v>
          </cell>
          <cell r="R1502">
            <v>29.5</v>
          </cell>
          <cell r="S1502">
            <v>285.01</v>
          </cell>
          <cell r="T1502">
            <v>669</v>
          </cell>
          <cell r="U1502">
            <v>80</v>
          </cell>
          <cell r="V1502">
            <v>107</v>
          </cell>
          <cell r="W1502" t="str">
            <v>TYP139L3H3HAPRO</v>
          </cell>
          <cell r="X1502" t="e">
            <v>#REF!</v>
          </cell>
          <cell r="Y1502">
            <v>602.1</v>
          </cell>
          <cell r="Z1502">
            <v>602.1</v>
          </cell>
          <cell r="AA1502">
            <v>0.1</v>
          </cell>
          <cell r="AB1502">
            <v>0.1</v>
          </cell>
          <cell r="AC1502" t="str">
            <v>NC</v>
          </cell>
          <cell r="AD1502" t="str">
            <v>NC</v>
          </cell>
          <cell r="AE1502" t="str">
            <v>NC</v>
          </cell>
          <cell r="AF1502" t="str">
            <v>PROTECTION</v>
          </cell>
          <cell r="AG1502"/>
          <cell r="AI1502">
            <v>274.04000000000002</v>
          </cell>
          <cell r="AJ1502">
            <v>0.3</v>
          </cell>
          <cell r="AK1502">
            <v>468.29999999999995</v>
          </cell>
          <cell r="AL1502" t="str">
            <v/>
          </cell>
          <cell r="AM1502" t="str">
            <v/>
          </cell>
          <cell r="AN1502">
            <v>0.1</v>
          </cell>
          <cell r="AO1502">
            <v>602.1</v>
          </cell>
          <cell r="AS1502" t="str">
            <v>TYP139 L3H3 2010 PROT LAT PP 4,8mm</v>
          </cell>
        </row>
        <row r="1503">
          <cell r="N1503" t="str">
            <v>0963 940 357</v>
          </cell>
          <cell r="O1503">
            <v>0</v>
          </cell>
          <cell r="P1503">
            <v>201.8</v>
          </cell>
          <cell r="Q1503">
            <v>1</v>
          </cell>
          <cell r="R1503">
            <v>51.5</v>
          </cell>
          <cell r="S1503">
            <v>201.8</v>
          </cell>
          <cell r="T1503">
            <v>509</v>
          </cell>
          <cell r="U1503">
            <v>80</v>
          </cell>
          <cell r="V1503">
            <v>107</v>
          </cell>
          <cell r="W1503" t="str">
            <v>TYP140L3H2HASTD</v>
          </cell>
          <cell r="X1503" t="e">
            <v>#REF!</v>
          </cell>
          <cell r="Y1503">
            <v>458.1</v>
          </cell>
          <cell r="Z1503">
            <v>458.1</v>
          </cell>
          <cell r="AA1503">
            <v>0.1</v>
          </cell>
          <cell r="AB1503">
            <v>0.1</v>
          </cell>
          <cell r="AC1503" t="str">
            <v>NC</v>
          </cell>
          <cell r="AD1503" t="str">
            <v>NC</v>
          </cell>
          <cell r="AE1503" t="str">
            <v>NC</v>
          </cell>
          <cell r="AF1503" t="str">
            <v>PROTECTION</v>
          </cell>
          <cell r="AG1503"/>
          <cell r="AI1503">
            <v>194.03</v>
          </cell>
          <cell r="AJ1503">
            <v>0.3</v>
          </cell>
          <cell r="AK1503">
            <v>356.29999999999995</v>
          </cell>
          <cell r="AL1503" t="str">
            <v/>
          </cell>
          <cell r="AM1503" t="str">
            <v/>
          </cell>
          <cell r="AN1503">
            <v>0.1</v>
          </cell>
          <cell r="AO1503">
            <v>458.1</v>
          </cell>
          <cell r="AS1503" t="str">
            <v>TYP140 L3H2 2010 PROT LAT HDF 4mm</v>
          </cell>
        </row>
        <row r="1504">
          <cell r="N1504" t="str">
            <v>0963 940 358</v>
          </cell>
          <cell r="O1504">
            <v>0</v>
          </cell>
          <cell r="P1504">
            <v>285.01</v>
          </cell>
          <cell r="Q1504">
            <v>1</v>
          </cell>
          <cell r="R1504">
            <v>29.5</v>
          </cell>
          <cell r="S1504">
            <v>285.01</v>
          </cell>
          <cell r="T1504">
            <v>669</v>
          </cell>
          <cell r="U1504">
            <v>80</v>
          </cell>
          <cell r="V1504">
            <v>107</v>
          </cell>
          <cell r="W1504" t="str">
            <v>TYP140L3H2HAPRO</v>
          </cell>
          <cell r="X1504" t="e">
            <v>#REF!</v>
          </cell>
          <cell r="Y1504">
            <v>602.1</v>
          </cell>
          <cell r="Z1504">
            <v>602.1</v>
          </cell>
          <cell r="AA1504">
            <v>0.1</v>
          </cell>
          <cell r="AB1504">
            <v>0.1</v>
          </cell>
          <cell r="AC1504" t="str">
            <v>NC</v>
          </cell>
          <cell r="AD1504" t="str">
            <v>NC</v>
          </cell>
          <cell r="AE1504" t="str">
            <v>NC</v>
          </cell>
          <cell r="AF1504" t="str">
            <v>PROTECTION</v>
          </cell>
          <cell r="AG1504"/>
          <cell r="AI1504">
            <v>274.04000000000002</v>
          </cell>
          <cell r="AJ1504">
            <v>0.3</v>
          </cell>
          <cell r="AK1504">
            <v>468.29999999999995</v>
          </cell>
          <cell r="AL1504" t="str">
            <v/>
          </cell>
          <cell r="AM1504" t="str">
            <v/>
          </cell>
          <cell r="AN1504">
            <v>0.1</v>
          </cell>
          <cell r="AO1504">
            <v>602.1</v>
          </cell>
          <cell r="AS1504" t="str">
            <v>TYP140 L3H2 2010 PROT LAT PP 4,8mm</v>
          </cell>
        </row>
        <row r="1505">
          <cell r="N1505" t="str">
            <v>0963 940 363</v>
          </cell>
          <cell r="O1505">
            <v>0</v>
          </cell>
          <cell r="P1505">
            <v>219.35</v>
          </cell>
          <cell r="Q1505">
            <v>1</v>
          </cell>
          <cell r="R1505">
            <v>51.5</v>
          </cell>
          <cell r="S1505">
            <v>219.35</v>
          </cell>
          <cell r="T1505">
            <v>509</v>
          </cell>
          <cell r="U1505">
            <v>80</v>
          </cell>
          <cell r="V1505">
            <v>107</v>
          </cell>
          <cell r="W1505" t="str">
            <v>TYP140L3H3HASTD</v>
          </cell>
          <cell r="X1505" t="e">
            <v>#REF!</v>
          </cell>
          <cell r="Y1505">
            <v>458.1</v>
          </cell>
          <cell r="Z1505">
            <v>458.1</v>
          </cell>
          <cell r="AA1505">
            <v>0.1</v>
          </cell>
          <cell r="AB1505">
            <v>0.1</v>
          </cell>
          <cell r="AC1505" t="str">
            <v>NC</v>
          </cell>
          <cell r="AD1505" t="str">
            <v>NC</v>
          </cell>
          <cell r="AE1505" t="str">
            <v>NC</v>
          </cell>
          <cell r="AF1505" t="str">
            <v>PROTECTION</v>
          </cell>
          <cell r="AG1505"/>
          <cell r="AI1505">
            <v>194.03</v>
          </cell>
          <cell r="AJ1505">
            <v>0.3</v>
          </cell>
          <cell r="AK1505">
            <v>356.29999999999995</v>
          </cell>
          <cell r="AL1505" t="str">
            <v/>
          </cell>
          <cell r="AM1505" t="str">
            <v/>
          </cell>
          <cell r="AN1505">
            <v>0.1</v>
          </cell>
          <cell r="AO1505">
            <v>458.1</v>
          </cell>
          <cell r="AS1505" t="str">
            <v>TYP140 L3H3 2010 PROT LAT HDF 4mm</v>
          </cell>
        </row>
        <row r="1506">
          <cell r="N1506" t="str">
            <v>0963 940 364</v>
          </cell>
          <cell r="O1506">
            <v>0</v>
          </cell>
          <cell r="P1506">
            <v>285.01</v>
          </cell>
          <cell r="Q1506">
            <v>1</v>
          </cell>
          <cell r="R1506">
            <v>29.5</v>
          </cell>
          <cell r="S1506">
            <v>285.01</v>
          </cell>
          <cell r="T1506">
            <v>669</v>
          </cell>
          <cell r="U1506">
            <v>80</v>
          </cell>
          <cell r="V1506">
            <v>107</v>
          </cell>
          <cell r="W1506" t="str">
            <v>TYP140L3H3HAPRO</v>
          </cell>
          <cell r="X1506" t="e">
            <v>#REF!</v>
          </cell>
          <cell r="Y1506">
            <v>602.1</v>
          </cell>
          <cell r="Z1506">
            <v>602.1</v>
          </cell>
          <cell r="AA1506">
            <v>0.1</v>
          </cell>
          <cell r="AB1506">
            <v>0.1</v>
          </cell>
          <cell r="AC1506" t="str">
            <v>NC</v>
          </cell>
          <cell r="AD1506" t="str">
            <v>NC</v>
          </cell>
          <cell r="AE1506" t="str">
            <v>NC</v>
          </cell>
          <cell r="AF1506" t="str">
            <v>PROTECTION</v>
          </cell>
          <cell r="AG1506"/>
          <cell r="AI1506">
            <v>274.04000000000002</v>
          </cell>
          <cell r="AJ1506">
            <v>0.3</v>
          </cell>
          <cell r="AK1506">
            <v>468.29999999999995</v>
          </cell>
          <cell r="AL1506" t="str">
            <v/>
          </cell>
          <cell r="AM1506" t="str">
            <v/>
          </cell>
          <cell r="AN1506">
            <v>0.1</v>
          </cell>
          <cell r="AO1506">
            <v>602.1</v>
          </cell>
          <cell r="AS1506" t="str">
            <v>TYP140 L3H3 2010 PROT LAT PP 4,8mm</v>
          </cell>
        </row>
        <row r="1507">
          <cell r="N1507" t="str">
            <v>0963 940 375</v>
          </cell>
          <cell r="O1507">
            <v>0</v>
          </cell>
          <cell r="P1507">
            <v>249.93</v>
          </cell>
          <cell r="Q1507">
            <v>1</v>
          </cell>
          <cell r="R1507">
            <v>62.5</v>
          </cell>
          <cell r="S1507">
            <v>249.93</v>
          </cell>
          <cell r="T1507">
            <v>609</v>
          </cell>
          <cell r="U1507">
            <v>90</v>
          </cell>
          <cell r="V1507">
            <v>120</v>
          </cell>
          <cell r="W1507" t="str">
            <v>TYP141L4H2HASTD</v>
          </cell>
          <cell r="X1507" t="e">
            <v>#REF!</v>
          </cell>
          <cell r="Y1507">
            <v>548.1</v>
          </cell>
          <cell r="Z1507">
            <v>548.1</v>
          </cell>
          <cell r="AA1507">
            <v>0.1</v>
          </cell>
          <cell r="AB1507">
            <v>0.1</v>
          </cell>
          <cell r="AC1507" t="str">
            <v>NC</v>
          </cell>
          <cell r="AD1507" t="str">
            <v>NC</v>
          </cell>
          <cell r="AE1507" t="str">
            <v>NC</v>
          </cell>
          <cell r="AF1507" t="str">
            <v>PROTECTION</v>
          </cell>
          <cell r="AG1507"/>
          <cell r="AI1507">
            <v>240.23</v>
          </cell>
          <cell r="AJ1507">
            <v>0.3</v>
          </cell>
          <cell r="AK1507">
            <v>426.29999999999995</v>
          </cell>
          <cell r="AL1507" t="str">
            <v/>
          </cell>
          <cell r="AM1507" t="str">
            <v/>
          </cell>
          <cell r="AN1507">
            <v>0.1</v>
          </cell>
          <cell r="AO1507">
            <v>548.1</v>
          </cell>
          <cell r="AS1507" t="str">
            <v>TYP141 L4H2 2010 PROT LAT HDF 4mm</v>
          </cell>
        </row>
        <row r="1508">
          <cell r="N1508" t="str">
            <v>0963 940 376</v>
          </cell>
          <cell r="O1508">
            <v>0</v>
          </cell>
          <cell r="P1508">
            <v>326.39999999999998</v>
          </cell>
          <cell r="Q1508">
            <v>1</v>
          </cell>
          <cell r="R1508">
            <v>29.5</v>
          </cell>
          <cell r="S1508">
            <v>326.39999999999998</v>
          </cell>
          <cell r="T1508">
            <v>819</v>
          </cell>
          <cell r="U1508">
            <v>90</v>
          </cell>
          <cell r="V1508">
            <v>120</v>
          </cell>
          <cell r="W1508" t="str">
            <v>TYP141L4H2HAPRO</v>
          </cell>
          <cell r="X1508" t="e">
            <v>#REF!</v>
          </cell>
          <cell r="Y1508">
            <v>737.1</v>
          </cell>
          <cell r="Z1508">
            <v>737.1</v>
          </cell>
          <cell r="AA1508">
            <v>0.1</v>
          </cell>
          <cell r="AB1508">
            <v>0.1</v>
          </cell>
          <cell r="AC1508" t="str">
            <v>NC</v>
          </cell>
          <cell r="AD1508" t="str">
            <v>NC</v>
          </cell>
          <cell r="AE1508" t="str">
            <v>NC</v>
          </cell>
          <cell r="AF1508" t="str">
            <v>PROTECTION</v>
          </cell>
          <cell r="AG1508"/>
          <cell r="AI1508">
            <v>313.73</v>
          </cell>
          <cell r="AJ1508">
            <v>0.3</v>
          </cell>
          <cell r="AK1508">
            <v>573.29999999999995</v>
          </cell>
          <cell r="AL1508" t="str">
            <v/>
          </cell>
          <cell r="AM1508" t="str">
            <v/>
          </cell>
          <cell r="AN1508">
            <v>0.1</v>
          </cell>
          <cell r="AO1508">
            <v>737.1</v>
          </cell>
          <cell r="AS1508" t="str">
            <v>TYP141 L4H2 2010 PROT LAT PP 4,8mm</v>
          </cell>
        </row>
        <row r="1509">
          <cell r="N1509" t="str">
            <v>0963 940 382</v>
          </cell>
          <cell r="O1509">
            <v>0</v>
          </cell>
          <cell r="P1509">
            <v>249.93</v>
          </cell>
          <cell r="Q1509">
            <v>1</v>
          </cell>
          <cell r="R1509">
            <v>62.5</v>
          </cell>
          <cell r="S1509">
            <v>249.93</v>
          </cell>
          <cell r="T1509">
            <v>609</v>
          </cell>
          <cell r="U1509">
            <v>90</v>
          </cell>
          <cell r="V1509">
            <v>120</v>
          </cell>
          <cell r="W1509" t="str">
            <v>TYP141L4H3HASTD</v>
          </cell>
          <cell r="X1509" t="e">
            <v>#REF!</v>
          </cell>
          <cell r="Y1509">
            <v>548.1</v>
          </cell>
          <cell r="Z1509">
            <v>548.1</v>
          </cell>
          <cell r="AA1509">
            <v>0.1</v>
          </cell>
          <cell r="AB1509">
            <v>0.1</v>
          </cell>
          <cell r="AC1509" t="str">
            <v>NC</v>
          </cell>
          <cell r="AD1509" t="str">
            <v>NC</v>
          </cell>
          <cell r="AE1509" t="str">
            <v>NC</v>
          </cell>
          <cell r="AF1509" t="str">
            <v>PROTECTION</v>
          </cell>
          <cell r="AG1509"/>
          <cell r="AI1509">
            <v>240.23</v>
          </cell>
          <cell r="AJ1509">
            <v>0.3</v>
          </cell>
          <cell r="AK1509">
            <v>426.29999999999995</v>
          </cell>
          <cell r="AL1509" t="str">
            <v/>
          </cell>
          <cell r="AM1509" t="str">
            <v/>
          </cell>
          <cell r="AN1509">
            <v>0.1</v>
          </cell>
          <cell r="AO1509">
            <v>548.1</v>
          </cell>
          <cell r="AS1509" t="str">
            <v>TYP141 L4H3 2010 PROT LAT HDF 4mm</v>
          </cell>
        </row>
        <row r="1510">
          <cell r="N1510" t="str">
            <v>0963 940 383</v>
          </cell>
          <cell r="O1510">
            <v>0</v>
          </cell>
          <cell r="P1510">
            <v>326.39999999999998</v>
          </cell>
          <cell r="Q1510">
            <v>1</v>
          </cell>
          <cell r="R1510">
            <v>29.5</v>
          </cell>
          <cell r="S1510">
            <v>326.39999999999998</v>
          </cell>
          <cell r="T1510">
            <v>819</v>
          </cell>
          <cell r="U1510">
            <v>90</v>
          </cell>
          <cell r="V1510">
            <v>120</v>
          </cell>
          <cell r="W1510" t="str">
            <v>TYP141L4H3HAPRO</v>
          </cell>
          <cell r="X1510" t="e">
            <v>#REF!</v>
          </cell>
          <cell r="Y1510">
            <v>737.1</v>
          </cell>
          <cell r="Z1510">
            <v>737.1</v>
          </cell>
          <cell r="AA1510">
            <v>0.1</v>
          </cell>
          <cell r="AB1510">
            <v>0.1</v>
          </cell>
          <cell r="AC1510" t="str">
            <v>NC</v>
          </cell>
          <cell r="AD1510" t="str">
            <v>NC</v>
          </cell>
          <cell r="AE1510" t="str">
            <v>NC</v>
          </cell>
          <cell r="AF1510" t="str">
            <v>PROTECTION</v>
          </cell>
          <cell r="AG1510"/>
          <cell r="AI1510">
            <v>313.73</v>
          </cell>
          <cell r="AJ1510">
            <v>0.3</v>
          </cell>
          <cell r="AK1510">
            <v>573.29999999999995</v>
          </cell>
          <cell r="AL1510" t="str">
            <v/>
          </cell>
          <cell r="AM1510" t="str">
            <v/>
          </cell>
          <cell r="AN1510">
            <v>0.1</v>
          </cell>
          <cell r="AO1510">
            <v>737.1</v>
          </cell>
          <cell r="AS1510" t="str">
            <v>TYP141 L4H3 2010 PROT LAT PP 4,8mm</v>
          </cell>
        </row>
        <row r="1511">
          <cell r="N1511" t="str">
            <v>0963 940 694</v>
          </cell>
          <cell r="O1511">
            <v>0</v>
          </cell>
          <cell r="P1511">
            <v>121.71</v>
          </cell>
          <cell r="Q1511">
            <v>1</v>
          </cell>
          <cell r="R1511">
            <v>23.5</v>
          </cell>
          <cell r="S1511">
            <v>121.71</v>
          </cell>
          <cell r="T1511">
            <v>289</v>
          </cell>
          <cell r="U1511">
            <v>60</v>
          </cell>
          <cell r="V1511">
            <v>80</v>
          </cell>
          <cell r="W1511" t="str">
            <v>TYP173L2H1HASTD</v>
          </cell>
          <cell r="X1511" t="e">
            <v>#REF!</v>
          </cell>
          <cell r="Y1511">
            <v>260.10000000000002</v>
          </cell>
          <cell r="Z1511">
            <v>260.10000000000002</v>
          </cell>
          <cell r="AA1511">
            <v>0.1</v>
          </cell>
          <cell r="AB1511">
            <v>0.1</v>
          </cell>
          <cell r="AC1511" t="str">
            <v>NC</v>
          </cell>
          <cell r="AD1511" t="str">
            <v>NC</v>
          </cell>
          <cell r="AE1511" t="str">
            <v>NC</v>
          </cell>
          <cell r="AF1511" t="str">
            <v>PROTECTION</v>
          </cell>
          <cell r="AG1511"/>
          <cell r="AH1511" t="str">
            <v>PROACE Medium</v>
          </cell>
          <cell r="AI1511">
            <v>117.02</v>
          </cell>
          <cell r="AJ1511">
            <v>0.3</v>
          </cell>
          <cell r="AK1511">
            <v>202.29999999999998</v>
          </cell>
          <cell r="AL1511" t="str">
            <v/>
          </cell>
          <cell r="AM1511" t="str">
            <v/>
          </cell>
          <cell r="AN1511">
            <v>0.1</v>
          </cell>
          <cell r="AO1511">
            <v>260.10000000000002</v>
          </cell>
          <cell r="AS1511" t="str">
            <v>TYP173 L2H1 2016 PROT LAT HDF 4mm</v>
          </cell>
        </row>
        <row r="1512">
          <cell r="N1512" t="str">
            <v>0963 940 695</v>
          </cell>
          <cell r="O1512">
            <v>0</v>
          </cell>
          <cell r="P1512">
            <v>154.46</v>
          </cell>
          <cell r="Q1512">
            <v>1</v>
          </cell>
          <cell r="R1512">
            <v>11.5</v>
          </cell>
          <cell r="S1512">
            <v>154.46</v>
          </cell>
          <cell r="T1512">
            <v>359</v>
          </cell>
          <cell r="U1512">
            <v>60</v>
          </cell>
          <cell r="V1512">
            <v>80</v>
          </cell>
          <cell r="W1512" t="str">
            <v>TYP173L2H1HAPRO</v>
          </cell>
          <cell r="X1512" t="e">
            <v>#REF!</v>
          </cell>
          <cell r="Y1512">
            <v>323.10000000000002</v>
          </cell>
          <cell r="Z1512">
            <v>323.10000000000002</v>
          </cell>
          <cell r="AA1512">
            <v>0.1</v>
          </cell>
          <cell r="AB1512">
            <v>0.1</v>
          </cell>
          <cell r="AC1512" t="str">
            <v>NC</v>
          </cell>
          <cell r="AD1512" t="str">
            <v>NC</v>
          </cell>
          <cell r="AE1512" t="str">
            <v>NC</v>
          </cell>
          <cell r="AF1512" t="str">
            <v>PROTECTION</v>
          </cell>
          <cell r="AG1512"/>
          <cell r="AH1512" t="str">
            <v>PROACE Medium</v>
          </cell>
          <cell r="AI1512">
            <v>148.51</v>
          </cell>
          <cell r="AJ1512">
            <v>0.3</v>
          </cell>
          <cell r="AK1512">
            <v>251.29999999999998</v>
          </cell>
          <cell r="AL1512" t="str">
            <v/>
          </cell>
          <cell r="AM1512" t="str">
            <v/>
          </cell>
          <cell r="AN1512">
            <v>0.1</v>
          </cell>
          <cell r="AO1512">
            <v>323.10000000000002</v>
          </cell>
          <cell r="AS1512" t="str">
            <v>TYP173 L2H1 2016 PROT LAT PP 4,8mm</v>
          </cell>
        </row>
        <row r="1513">
          <cell r="N1513" t="str">
            <v>0963 940 678</v>
          </cell>
          <cell r="O1513">
            <v>0</v>
          </cell>
          <cell r="P1513">
            <v>90.42</v>
          </cell>
          <cell r="Q1513">
            <v>1</v>
          </cell>
          <cell r="R1513">
            <v>14.5</v>
          </cell>
          <cell r="S1513">
            <v>90.42</v>
          </cell>
          <cell r="T1513">
            <v>219</v>
          </cell>
          <cell r="U1513">
            <v>50</v>
          </cell>
          <cell r="V1513">
            <v>67</v>
          </cell>
          <cell r="W1513" t="str">
            <v>TYP168L1H1HASTD</v>
          </cell>
          <cell r="X1513" t="e">
            <v>#REF!</v>
          </cell>
          <cell r="Y1513">
            <v>197.1</v>
          </cell>
          <cell r="Z1513">
            <v>197.1</v>
          </cell>
          <cell r="AA1513">
            <v>0.1</v>
          </cell>
          <cell r="AB1513">
            <v>0.1</v>
          </cell>
          <cell r="AC1513" t="str">
            <v>NC</v>
          </cell>
          <cell r="AD1513" t="str">
            <v>NC</v>
          </cell>
          <cell r="AE1513" t="str">
            <v>NC</v>
          </cell>
          <cell r="AF1513" t="str">
            <v>PROTECTION</v>
          </cell>
          <cell r="AG1513"/>
          <cell r="AI1513">
            <v>86.93</v>
          </cell>
          <cell r="AJ1513">
            <v>0.3</v>
          </cell>
          <cell r="AK1513">
            <v>153.29999999999998</v>
          </cell>
          <cell r="AL1513" t="str">
            <v/>
          </cell>
          <cell r="AM1513" t="str">
            <v/>
          </cell>
          <cell r="AN1513">
            <v>0.1</v>
          </cell>
          <cell r="AO1513">
            <v>197.1</v>
          </cell>
          <cell r="AS1513" t="str">
            <v>TYP168 L1H1 2015 PROT LAT HDF 4mm</v>
          </cell>
        </row>
        <row r="1514">
          <cell r="N1514" t="str">
            <v>0963 940 679</v>
          </cell>
          <cell r="O1514">
            <v>0</v>
          </cell>
          <cell r="P1514">
            <v>113.81</v>
          </cell>
          <cell r="Q1514">
            <v>1</v>
          </cell>
          <cell r="R1514">
            <v>10.5</v>
          </cell>
          <cell r="S1514">
            <v>113.81</v>
          </cell>
          <cell r="T1514">
            <v>279</v>
          </cell>
          <cell r="U1514">
            <v>50</v>
          </cell>
          <cell r="V1514">
            <v>67</v>
          </cell>
          <cell r="W1514" t="str">
            <v>TYP168L1H1HAPRO</v>
          </cell>
          <cell r="X1514" t="e">
            <v>#REF!</v>
          </cell>
          <cell r="Y1514">
            <v>251.1</v>
          </cell>
          <cell r="Z1514">
            <v>251.1</v>
          </cell>
          <cell r="AA1514">
            <v>0.1</v>
          </cell>
          <cell r="AB1514">
            <v>0.1</v>
          </cell>
          <cell r="AC1514" t="str">
            <v>NC</v>
          </cell>
          <cell r="AD1514" t="str">
            <v>NC</v>
          </cell>
          <cell r="AE1514" t="str">
            <v>NC</v>
          </cell>
          <cell r="AF1514" t="str">
            <v>PROTECTION</v>
          </cell>
          <cell r="AG1514"/>
          <cell r="AI1514">
            <v>109.42</v>
          </cell>
          <cell r="AJ1514">
            <v>0.3</v>
          </cell>
          <cell r="AK1514">
            <v>195.29999999999998</v>
          </cell>
          <cell r="AL1514" t="str">
            <v/>
          </cell>
          <cell r="AM1514" t="str">
            <v/>
          </cell>
          <cell r="AN1514">
            <v>0.1</v>
          </cell>
          <cell r="AO1514">
            <v>251.1</v>
          </cell>
          <cell r="AS1514" t="str">
            <v>TYP168 L1H1 2015 PROT LAT PP 4,8mm</v>
          </cell>
        </row>
        <row r="1515">
          <cell r="N1515" t="str">
            <v>0963 940 687</v>
          </cell>
          <cell r="O1515">
            <v>0</v>
          </cell>
          <cell r="P1515">
            <v>129.16999999999999</v>
          </cell>
          <cell r="Q1515">
            <v>1</v>
          </cell>
          <cell r="R1515">
            <v>21.5</v>
          </cell>
          <cell r="S1515">
            <v>129.16999999999999</v>
          </cell>
          <cell r="T1515">
            <v>329</v>
          </cell>
          <cell r="U1515">
            <v>60</v>
          </cell>
          <cell r="V1515">
            <v>80</v>
          </cell>
          <cell r="W1515" t="str">
            <v>TYP169L2H1HAPRO</v>
          </cell>
          <cell r="X1515" t="e">
            <v>#REF!</v>
          </cell>
          <cell r="Y1515">
            <v>296.10000000000002</v>
          </cell>
          <cell r="Z1515">
            <v>296.10000000000002</v>
          </cell>
          <cell r="AA1515">
            <v>0.1</v>
          </cell>
          <cell r="AB1515">
            <v>0.1</v>
          </cell>
          <cell r="AC1515" t="str">
            <v>NC</v>
          </cell>
          <cell r="AD1515" t="str">
            <v>NC</v>
          </cell>
          <cell r="AE1515" t="str">
            <v>NC</v>
          </cell>
          <cell r="AF1515" t="str">
            <v>PROTECTION</v>
          </cell>
          <cell r="AG1515"/>
          <cell r="AI1515">
            <v>124.19</v>
          </cell>
          <cell r="AJ1515">
            <v>0.3</v>
          </cell>
          <cell r="AK1515">
            <v>230.29999999999998</v>
          </cell>
          <cell r="AL1515" t="str">
            <v/>
          </cell>
          <cell r="AM1515" t="str">
            <v/>
          </cell>
          <cell r="AN1515">
            <v>0.1</v>
          </cell>
          <cell r="AO1515">
            <v>296.10000000000002</v>
          </cell>
          <cell r="AS1515" t="str">
            <v>TYP169 L2H1 2015 PROT LAT PP 4,8mm</v>
          </cell>
        </row>
        <row r="1516">
          <cell r="N1516" t="str">
            <v>0963 940 638</v>
          </cell>
          <cell r="O1516">
            <v>0</v>
          </cell>
          <cell r="P1516">
            <v>119.2</v>
          </cell>
          <cell r="Q1516">
            <v>1</v>
          </cell>
          <cell r="R1516">
            <v>21.5</v>
          </cell>
          <cell r="S1516">
            <v>119.2</v>
          </cell>
          <cell r="T1516">
            <v>289</v>
          </cell>
          <cell r="U1516">
            <v>50</v>
          </cell>
          <cell r="V1516">
            <v>67</v>
          </cell>
          <cell r="W1516" t="str">
            <v>TYP166L1H1HASTD</v>
          </cell>
          <cell r="X1516" t="e">
            <v>#REF!</v>
          </cell>
          <cell r="Y1516">
            <v>260.10000000000002</v>
          </cell>
          <cell r="Z1516">
            <v>260.10000000000002</v>
          </cell>
          <cell r="AA1516">
            <v>0.1</v>
          </cell>
          <cell r="AB1516">
            <v>0.1</v>
          </cell>
          <cell r="AC1516" t="str">
            <v>NC</v>
          </cell>
          <cell r="AD1516" t="str">
            <v>NC</v>
          </cell>
          <cell r="AE1516" t="str">
            <v>NC</v>
          </cell>
          <cell r="AF1516" t="str">
            <v>PROTECTION</v>
          </cell>
          <cell r="AG1516"/>
          <cell r="AI1516">
            <v>114.61</v>
          </cell>
          <cell r="AJ1516">
            <v>0.3</v>
          </cell>
          <cell r="AK1516">
            <v>202.29999999999998</v>
          </cell>
          <cell r="AL1516" t="str">
            <v/>
          </cell>
          <cell r="AM1516" t="str">
            <v/>
          </cell>
          <cell r="AN1516">
            <v>0.1</v>
          </cell>
          <cell r="AO1516">
            <v>260.10000000000002</v>
          </cell>
          <cell r="AS1516" t="str">
            <v>TYP166 L1H1 2015 PROT LAT HDF 4mm</v>
          </cell>
        </row>
        <row r="1517">
          <cell r="N1517" t="str">
            <v>0963 940 639</v>
          </cell>
          <cell r="O1517">
            <v>0</v>
          </cell>
          <cell r="P1517">
            <v>151.29</v>
          </cell>
          <cell r="Q1517">
            <v>1</v>
          </cell>
          <cell r="R1517">
            <v>22.5</v>
          </cell>
          <cell r="S1517">
            <v>151.29</v>
          </cell>
          <cell r="T1517">
            <v>359</v>
          </cell>
          <cell r="U1517">
            <v>50</v>
          </cell>
          <cell r="V1517">
            <v>67</v>
          </cell>
          <cell r="W1517" t="str">
            <v>TYP166L1H1HAPRO</v>
          </cell>
          <cell r="X1517" t="e">
            <v>#REF!</v>
          </cell>
          <cell r="Y1517">
            <v>323.10000000000002</v>
          </cell>
          <cell r="Z1517">
            <v>323.10000000000002</v>
          </cell>
          <cell r="AA1517">
            <v>0.1</v>
          </cell>
          <cell r="AB1517">
            <v>0.1</v>
          </cell>
          <cell r="AC1517" t="str">
            <v>NC</v>
          </cell>
          <cell r="AD1517" t="str">
            <v>NC</v>
          </cell>
          <cell r="AE1517" t="str">
            <v>NC</v>
          </cell>
          <cell r="AF1517" t="str">
            <v>PROTECTION</v>
          </cell>
          <cell r="AG1517"/>
          <cell r="AI1517">
            <v>145.46</v>
          </cell>
          <cell r="AJ1517">
            <v>0.3</v>
          </cell>
          <cell r="AK1517">
            <v>251.29999999999998</v>
          </cell>
          <cell r="AL1517" t="str">
            <v/>
          </cell>
          <cell r="AM1517" t="str">
            <v/>
          </cell>
          <cell r="AN1517">
            <v>0.1</v>
          </cell>
          <cell r="AO1517">
            <v>323.10000000000002</v>
          </cell>
          <cell r="AS1517" t="str">
            <v>TYP166 L1H1 2015 PROT LAT PP 4,8mm</v>
          </cell>
        </row>
        <row r="1518">
          <cell r="N1518" t="str">
            <v>0963 940 654</v>
          </cell>
          <cell r="O1518">
            <v>0</v>
          </cell>
          <cell r="P1518">
            <v>128.08000000000001</v>
          </cell>
          <cell r="Q1518">
            <v>1</v>
          </cell>
          <cell r="R1518">
            <v>23.5</v>
          </cell>
          <cell r="S1518">
            <v>128.08000000000001</v>
          </cell>
          <cell r="T1518">
            <v>309</v>
          </cell>
          <cell r="U1518">
            <v>60</v>
          </cell>
          <cell r="V1518">
            <v>80</v>
          </cell>
          <cell r="W1518" t="str">
            <v>TYP167L2H1HASTD</v>
          </cell>
          <cell r="X1518" t="e">
            <v>#REF!</v>
          </cell>
          <cell r="Y1518">
            <v>278.10000000000002</v>
          </cell>
          <cell r="Z1518">
            <v>278.10000000000002</v>
          </cell>
          <cell r="AA1518">
            <v>0.1</v>
          </cell>
          <cell r="AB1518">
            <v>0.1</v>
          </cell>
          <cell r="AC1518" t="str">
            <v>NC</v>
          </cell>
          <cell r="AD1518" t="str">
            <v>NC</v>
          </cell>
          <cell r="AE1518" t="str">
            <v>NC</v>
          </cell>
          <cell r="AF1518" t="str">
            <v>PROTECTION</v>
          </cell>
          <cell r="AG1518"/>
          <cell r="AI1518">
            <v>123.14</v>
          </cell>
          <cell r="AJ1518">
            <v>0.3</v>
          </cell>
          <cell r="AK1518">
            <v>216.29999999999998</v>
          </cell>
          <cell r="AL1518" t="str">
            <v/>
          </cell>
          <cell r="AM1518" t="str">
            <v/>
          </cell>
          <cell r="AN1518">
            <v>0.1</v>
          </cell>
          <cell r="AO1518">
            <v>278.10000000000002</v>
          </cell>
          <cell r="AS1518" t="str">
            <v>TYP167 L2H1 2015 PROT LAT HDF 4mm</v>
          </cell>
        </row>
        <row r="1519">
          <cell r="N1519" t="str">
            <v>0963 940 655</v>
          </cell>
          <cell r="O1519">
            <v>0</v>
          </cell>
          <cell r="P1519">
            <v>163.27000000000001</v>
          </cell>
          <cell r="Q1519">
            <v>1</v>
          </cell>
          <cell r="R1519">
            <v>21.5</v>
          </cell>
          <cell r="S1519">
            <v>163.27000000000001</v>
          </cell>
          <cell r="T1519">
            <v>389</v>
          </cell>
          <cell r="U1519">
            <v>60</v>
          </cell>
          <cell r="V1519">
            <v>80</v>
          </cell>
          <cell r="W1519" t="str">
            <v>TYP167L2H1HAPRO</v>
          </cell>
          <cell r="X1519" t="e">
            <v>#REF!</v>
          </cell>
          <cell r="Y1519">
            <v>350.1</v>
          </cell>
          <cell r="Z1519">
            <v>350.1</v>
          </cell>
          <cell r="AA1519">
            <v>0.1</v>
          </cell>
          <cell r="AB1519">
            <v>0.1</v>
          </cell>
          <cell r="AC1519" t="str">
            <v>NC</v>
          </cell>
          <cell r="AD1519" t="str">
            <v>NC</v>
          </cell>
          <cell r="AE1519" t="str">
            <v>NC</v>
          </cell>
          <cell r="AF1519" t="str">
            <v>PROTECTION</v>
          </cell>
          <cell r="AG1519"/>
          <cell r="AI1519">
            <v>156.97999999999999</v>
          </cell>
          <cell r="AJ1519">
            <v>0.3</v>
          </cell>
          <cell r="AK1519">
            <v>272.29999999999995</v>
          </cell>
          <cell r="AL1519" t="str">
            <v/>
          </cell>
          <cell r="AM1519" t="str">
            <v/>
          </cell>
          <cell r="AN1519">
            <v>0.1</v>
          </cell>
          <cell r="AO1519">
            <v>350.1</v>
          </cell>
          <cell r="AS1519" t="str">
            <v>TYP167 L2H1 2015 PROT LAT PP 4,8mm</v>
          </cell>
        </row>
        <row r="1520">
          <cell r="N1520" t="str">
            <v>0963 940 671</v>
          </cell>
          <cell r="O1520">
            <v>0</v>
          </cell>
          <cell r="P1520">
            <v>163.27000000000001</v>
          </cell>
          <cell r="Q1520">
            <v>1</v>
          </cell>
          <cell r="R1520">
            <v>6</v>
          </cell>
          <cell r="S1520">
            <v>163.27000000000001</v>
          </cell>
          <cell r="T1520">
            <v>389</v>
          </cell>
          <cell r="U1520">
            <v>75</v>
          </cell>
          <cell r="V1520">
            <v>100</v>
          </cell>
          <cell r="W1520" t="str">
            <v>TYP167L2H3HAPRO</v>
          </cell>
          <cell r="X1520" t="e">
            <v>#REF!</v>
          </cell>
          <cell r="Y1520">
            <v>350.1</v>
          </cell>
          <cell r="Z1520">
            <v>350.1</v>
          </cell>
          <cell r="AA1520">
            <v>0.1</v>
          </cell>
          <cell r="AB1520">
            <v>0.1</v>
          </cell>
          <cell r="AC1520" t="str">
            <v>NC</v>
          </cell>
          <cell r="AD1520" t="str">
            <v>NC</v>
          </cell>
          <cell r="AE1520" t="str">
            <v>NC</v>
          </cell>
          <cell r="AF1520" t="str">
            <v>PROTECTION</v>
          </cell>
          <cell r="AG1520"/>
          <cell r="AI1520">
            <v>156.97999999999999</v>
          </cell>
          <cell r="AJ1520">
            <v>0.3</v>
          </cell>
          <cell r="AK1520">
            <v>272.29999999999995</v>
          </cell>
          <cell r="AL1520" t="str">
            <v/>
          </cell>
          <cell r="AM1520" t="str">
            <v/>
          </cell>
          <cell r="AN1520">
            <v>0.1</v>
          </cell>
          <cell r="AO1520">
            <v>350.1</v>
          </cell>
          <cell r="AS1520" t="str">
            <v>TYP167 L2H3 2015 PROT LAT PP 4,8mm</v>
          </cell>
        </row>
        <row r="1521">
          <cell r="N1521" t="str">
            <v>0963 940 090</v>
          </cell>
          <cell r="O1521">
            <v>0</v>
          </cell>
          <cell r="P1521">
            <v>214.78</v>
          </cell>
          <cell r="Q1521">
            <v>1</v>
          </cell>
          <cell r="R1521">
            <v>22.5</v>
          </cell>
          <cell r="S1521">
            <v>214.78</v>
          </cell>
          <cell r="T1521">
            <v>609</v>
          </cell>
          <cell r="U1521">
            <v>60</v>
          </cell>
          <cell r="V1521">
            <v>80</v>
          </cell>
          <cell r="W1521" t="str">
            <v>TYP115L2H1HAPRO</v>
          </cell>
          <cell r="X1521" t="e">
            <v>#REF!</v>
          </cell>
          <cell r="Y1521">
            <v>548.1</v>
          </cell>
          <cell r="Z1521">
            <v>548.1</v>
          </cell>
          <cell r="AA1521">
            <v>0.1</v>
          </cell>
          <cell r="AB1521">
            <v>0.1</v>
          </cell>
          <cell r="AC1521" t="str">
            <v>NC</v>
          </cell>
          <cell r="AD1521" t="str">
            <v>NC</v>
          </cell>
          <cell r="AE1521" t="str">
            <v>NC</v>
          </cell>
          <cell r="AF1521" t="str">
            <v>PROTECTION</v>
          </cell>
          <cell r="AG1521"/>
          <cell r="AI1521">
            <v>194.03</v>
          </cell>
          <cell r="AJ1521">
            <v>0.3</v>
          </cell>
          <cell r="AK1521">
            <v>426.29999999999995</v>
          </cell>
          <cell r="AL1521" t="str">
            <v/>
          </cell>
          <cell r="AM1521" t="str">
            <v/>
          </cell>
          <cell r="AN1521">
            <v>0.1</v>
          </cell>
          <cell r="AO1521">
            <v>548.1</v>
          </cell>
          <cell r="AS1521" t="str">
            <v>TYP115 L2H1 2006 PROT LAT PP 4,8mm</v>
          </cell>
        </row>
        <row r="1522">
          <cell r="N1522" t="str">
            <v>0963 940 080</v>
          </cell>
          <cell r="O1522">
            <v>0</v>
          </cell>
          <cell r="P1522">
            <v>191.21</v>
          </cell>
          <cell r="Q1522">
            <v>1</v>
          </cell>
          <cell r="R1522">
            <v>13.5</v>
          </cell>
          <cell r="S1522">
            <v>191.21</v>
          </cell>
          <cell r="T1522">
            <v>459</v>
          </cell>
          <cell r="U1522">
            <v>60</v>
          </cell>
          <cell r="V1522">
            <v>80</v>
          </cell>
          <cell r="W1522" t="str">
            <v>TYP114L1H2HAPRO</v>
          </cell>
          <cell r="X1522" t="e">
            <v>#REF!</v>
          </cell>
          <cell r="Y1522">
            <v>413.1</v>
          </cell>
          <cell r="Z1522">
            <v>413.1</v>
          </cell>
          <cell r="AA1522">
            <v>0.1</v>
          </cell>
          <cell r="AB1522">
            <v>0.1</v>
          </cell>
          <cell r="AC1522" t="str">
            <v>NC</v>
          </cell>
          <cell r="AD1522" t="str">
            <v>NC</v>
          </cell>
          <cell r="AE1522" t="str">
            <v>NC</v>
          </cell>
          <cell r="AF1522" t="str">
            <v>PROTECTION</v>
          </cell>
          <cell r="AG1522"/>
          <cell r="AI1522">
            <v>183.85</v>
          </cell>
          <cell r="AJ1522">
            <v>0.3</v>
          </cell>
          <cell r="AK1522">
            <v>321.29999999999995</v>
          </cell>
          <cell r="AL1522" t="str">
            <v/>
          </cell>
          <cell r="AM1522" t="str">
            <v/>
          </cell>
          <cell r="AN1522">
            <v>0.1</v>
          </cell>
          <cell r="AO1522">
            <v>413.1</v>
          </cell>
          <cell r="AS1522" t="str">
            <v>TYP114 L1H2 2006 PROT LAT PP 4,8mm</v>
          </cell>
        </row>
        <row r="1523">
          <cell r="N1523" t="str">
            <v>0963 940 096</v>
          </cell>
          <cell r="O1523">
            <v>0</v>
          </cell>
          <cell r="P1523">
            <v>201.8</v>
          </cell>
          <cell r="Q1523">
            <v>1</v>
          </cell>
          <cell r="R1523">
            <v>39.5</v>
          </cell>
          <cell r="S1523">
            <v>201.8</v>
          </cell>
          <cell r="T1523">
            <v>469</v>
          </cell>
          <cell r="U1523">
            <v>75</v>
          </cell>
          <cell r="V1523">
            <v>100</v>
          </cell>
          <cell r="W1523" t="str">
            <v>TYP115L2H2HASTD</v>
          </cell>
          <cell r="X1523" t="e">
            <v>#REF!</v>
          </cell>
          <cell r="Y1523">
            <v>422.1</v>
          </cell>
          <cell r="Z1523">
            <v>422.1</v>
          </cell>
          <cell r="AA1523">
            <v>0.1</v>
          </cell>
          <cell r="AB1523">
            <v>0.1</v>
          </cell>
          <cell r="AC1523" t="str">
            <v>NC</v>
          </cell>
          <cell r="AD1523" t="str">
            <v>NC</v>
          </cell>
          <cell r="AE1523" t="str">
            <v>NC</v>
          </cell>
          <cell r="AF1523" t="str">
            <v>PROTECTION</v>
          </cell>
          <cell r="AG1523"/>
          <cell r="AI1523">
            <v>194.03</v>
          </cell>
          <cell r="AJ1523">
            <v>0.3</v>
          </cell>
          <cell r="AK1523">
            <v>328.29999999999995</v>
          </cell>
          <cell r="AL1523" t="str">
            <v/>
          </cell>
          <cell r="AM1523" t="str">
            <v/>
          </cell>
          <cell r="AN1523">
            <v>0.1</v>
          </cell>
          <cell r="AO1523">
            <v>422.1</v>
          </cell>
          <cell r="AS1523" t="str">
            <v>TYP115 L2H2 2006 PROT LAT HDF 4mm</v>
          </cell>
        </row>
        <row r="1524">
          <cell r="N1524" t="str">
            <v>0963 940 097</v>
          </cell>
          <cell r="O1524">
            <v>0</v>
          </cell>
          <cell r="P1524">
            <v>201.8</v>
          </cell>
          <cell r="Q1524">
            <v>1</v>
          </cell>
          <cell r="R1524">
            <v>22.5</v>
          </cell>
          <cell r="S1524">
            <v>201.8</v>
          </cell>
          <cell r="T1524">
            <v>609</v>
          </cell>
          <cell r="U1524">
            <v>75</v>
          </cell>
          <cell r="V1524">
            <v>100</v>
          </cell>
          <cell r="W1524" t="str">
            <v>TYP115L2H2HAPRO</v>
          </cell>
          <cell r="X1524" t="e">
            <v>#REF!</v>
          </cell>
          <cell r="Y1524">
            <v>548.1</v>
          </cell>
          <cell r="Z1524">
            <v>548.1</v>
          </cell>
          <cell r="AA1524">
            <v>0.1</v>
          </cell>
          <cell r="AB1524">
            <v>0.1</v>
          </cell>
          <cell r="AC1524" t="str">
            <v>NC</v>
          </cell>
          <cell r="AD1524" t="str">
            <v>NC</v>
          </cell>
          <cell r="AE1524" t="str">
            <v>NC</v>
          </cell>
          <cell r="AF1524" t="str">
            <v>PROTECTION</v>
          </cell>
          <cell r="AG1524"/>
          <cell r="AI1524">
            <v>194.03</v>
          </cell>
          <cell r="AJ1524">
            <v>0.3</v>
          </cell>
          <cell r="AK1524">
            <v>426.29999999999995</v>
          </cell>
          <cell r="AL1524" t="str">
            <v/>
          </cell>
          <cell r="AM1524" t="str">
            <v/>
          </cell>
          <cell r="AN1524">
            <v>0.1</v>
          </cell>
          <cell r="AO1524">
            <v>548.1</v>
          </cell>
          <cell r="AS1524" t="str">
            <v>TYP115 L2H2 2006 PROT LAT PP 4,8mm</v>
          </cell>
        </row>
        <row r="1525">
          <cell r="N1525" t="str">
            <v>0963 940 113</v>
          </cell>
          <cell r="O1525">
            <v>0</v>
          </cell>
          <cell r="P1525">
            <v>249.85</v>
          </cell>
          <cell r="Q1525">
            <v>1</v>
          </cell>
          <cell r="R1525">
            <v>41.5</v>
          </cell>
          <cell r="S1525">
            <v>249.85</v>
          </cell>
          <cell r="T1525">
            <v>609</v>
          </cell>
          <cell r="U1525">
            <v>80</v>
          </cell>
          <cell r="V1525">
            <v>107</v>
          </cell>
          <cell r="W1525" t="str">
            <v>TYP116L3H2HASTD</v>
          </cell>
          <cell r="X1525" t="e">
            <v>#REF!</v>
          </cell>
          <cell r="Y1525">
            <v>548.1</v>
          </cell>
          <cell r="Z1525">
            <v>548.1</v>
          </cell>
          <cell r="AA1525">
            <v>0.1</v>
          </cell>
          <cell r="AB1525">
            <v>0.1</v>
          </cell>
          <cell r="AC1525" t="str">
            <v>NC</v>
          </cell>
          <cell r="AD1525" t="str">
            <v>NC</v>
          </cell>
          <cell r="AE1525" t="str">
            <v>NC</v>
          </cell>
          <cell r="AF1525" t="str">
            <v>PROTECTION</v>
          </cell>
          <cell r="AG1525"/>
          <cell r="AI1525">
            <v>240.23</v>
          </cell>
          <cell r="AJ1525">
            <v>0.3</v>
          </cell>
          <cell r="AK1525">
            <v>426.29999999999995</v>
          </cell>
          <cell r="AL1525" t="str">
            <v/>
          </cell>
          <cell r="AM1525" t="str">
            <v/>
          </cell>
          <cell r="AN1525">
            <v>0.1</v>
          </cell>
          <cell r="AO1525">
            <v>548.1</v>
          </cell>
          <cell r="AS1525" t="str">
            <v>TYP116 L3H2 2006 PROT LAT HDF 4mm</v>
          </cell>
        </row>
        <row r="1526">
          <cell r="N1526" t="str">
            <v>0963 940 114</v>
          </cell>
          <cell r="O1526">
            <v>0</v>
          </cell>
          <cell r="P1526">
            <v>326.29000000000002</v>
          </cell>
          <cell r="Q1526">
            <v>1</v>
          </cell>
          <cell r="R1526">
            <v>28.5</v>
          </cell>
          <cell r="S1526">
            <v>326.29000000000002</v>
          </cell>
          <cell r="T1526">
            <v>819</v>
          </cell>
          <cell r="U1526">
            <v>80</v>
          </cell>
          <cell r="V1526">
            <v>107</v>
          </cell>
          <cell r="W1526" t="str">
            <v>TYP116L3H2HAPRO</v>
          </cell>
          <cell r="X1526" t="e">
            <v>#REF!</v>
          </cell>
          <cell r="Y1526">
            <v>737.1</v>
          </cell>
          <cell r="Z1526">
            <v>737.1</v>
          </cell>
          <cell r="AA1526">
            <v>0.1</v>
          </cell>
          <cell r="AB1526">
            <v>0.1</v>
          </cell>
          <cell r="AC1526" t="str">
            <v>NC</v>
          </cell>
          <cell r="AD1526" t="str">
            <v>NC</v>
          </cell>
          <cell r="AE1526" t="str">
            <v>NC</v>
          </cell>
          <cell r="AF1526" t="str">
            <v>PROTECTION</v>
          </cell>
          <cell r="AG1526"/>
          <cell r="AI1526">
            <v>313.73</v>
          </cell>
          <cell r="AJ1526">
            <v>0.3</v>
          </cell>
          <cell r="AK1526">
            <v>573.29999999999995</v>
          </cell>
          <cell r="AL1526" t="str">
            <v/>
          </cell>
          <cell r="AM1526" t="str">
            <v/>
          </cell>
          <cell r="AN1526">
            <v>0.1</v>
          </cell>
          <cell r="AO1526">
            <v>737.1</v>
          </cell>
          <cell r="AS1526" t="str">
            <v>TYP116 L3H2 2006 PROT LAT PP 4,8mm</v>
          </cell>
        </row>
        <row r="1527">
          <cell r="N1527" t="str">
            <v>0963 940 120</v>
          </cell>
          <cell r="O1527">
            <v>0</v>
          </cell>
          <cell r="P1527">
            <v>326.29000000000002</v>
          </cell>
          <cell r="Q1527">
            <v>1</v>
          </cell>
          <cell r="R1527">
            <v>41.5</v>
          </cell>
          <cell r="S1527">
            <v>326.29000000000002</v>
          </cell>
          <cell r="T1527">
            <v>819</v>
          </cell>
          <cell r="U1527">
            <v>80</v>
          </cell>
          <cell r="V1527">
            <v>107</v>
          </cell>
          <cell r="W1527" t="str">
            <v>TYP116L3H3HAPRO</v>
          </cell>
          <cell r="X1527" t="e">
            <v>#REF!</v>
          </cell>
          <cell r="Y1527">
            <v>737.1</v>
          </cell>
          <cell r="Z1527">
            <v>737.1</v>
          </cell>
          <cell r="AA1527">
            <v>0.1</v>
          </cell>
          <cell r="AB1527">
            <v>0.1</v>
          </cell>
          <cell r="AC1527" t="str">
            <v>NC</v>
          </cell>
          <cell r="AD1527" t="str">
            <v>NC</v>
          </cell>
          <cell r="AE1527" t="str">
            <v>NC</v>
          </cell>
          <cell r="AF1527" t="str">
            <v>PROTECTION</v>
          </cell>
          <cell r="AG1527"/>
          <cell r="AI1527">
            <v>313.73</v>
          </cell>
          <cell r="AJ1527">
            <v>0.3</v>
          </cell>
          <cell r="AK1527">
            <v>573.29999999999995</v>
          </cell>
          <cell r="AL1527" t="str">
            <v/>
          </cell>
          <cell r="AM1527" t="str">
            <v/>
          </cell>
          <cell r="AN1527">
            <v>0.1</v>
          </cell>
          <cell r="AO1527">
            <v>737.1</v>
          </cell>
          <cell r="AS1527" t="str">
            <v>TYP116 L3H3 2006 PROT LAT PP 4,8mm</v>
          </cell>
        </row>
        <row r="1528">
          <cell r="N1528" t="str">
            <v>0963 940 131</v>
          </cell>
          <cell r="O1528">
            <v>0</v>
          </cell>
          <cell r="P1528">
            <v>349.99</v>
          </cell>
          <cell r="Q1528">
            <v>1</v>
          </cell>
          <cell r="R1528">
            <v>41.5</v>
          </cell>
          <cell r="S1528">
            <v>349.99</v>
          </cell>
          <cell r="T1528">
            <v>879</v>
          </cell>
          <cell r="U1528">
            <v>90</v>
          </cell>
          <cell r="V1528">
            <v>120</v>
          </cell>
          <cell r="W1528" t="str">
            <v>TYP117L4H2HAPRO</v>
          </cell>
          <cell r="X1528" t="e">
            <v>#REF!</v>
          </cell>
          <cell r="Y1528">
            <v>791.1</v>
          </cell>
          <cell r="Z1528">
            <v>791.1</v>
          </cell>
          <cell r="AA1528">
            <v>0.1</v>
          </cell>
          <cell r="AB1528">
            <v>0.1</v>
          </cell>
          <cell r="AC1528" t="str">
            <v>NC</v>
          </cell>
          <cell r="AD1528" t="str">
            <v>NC</v>
          </cell>
          <cell r="AE1528" t="str">
            <v>NC</v>
          </cell>
          <cell r="AF1528" t="str">
            <v>PROTECTION</v>
          </cell>
          <cell r="AG1528"/>
          <cell r="AI1528">
            <v>336.4</v>
          </cell>
          <cell r="AJ1528">
            <v>0.3</v>
          </cell>
          <cell r="AK1528">
            <v>615.29999999999995</v>
          </cell>
          <cell r="AL1528" t="str">
            <v/>
          </cell>
          <cell r="AM1528" t="str">
            <v/>
          </cell>
          <cell r="AN1528">
            <v>0.1</v>
          </cell>
          <cell r="AO1528">
            <v>791.1</v>
          </cell>
          <cell r="AS1528" t="str">
            <v>TYP117 L4H2 2006 PROT LAT PP 4,8mm</v>
          </cell>
        </row>
        <row r="1529">
          <cell r="N1529" t="str">
            <v>0963 940 106</v>
          </cell>
          <cell r="O1529">
            <v>0</v>
          </cell>
          <cell r="P1529">
            <v>253.13</v>
          </cell>
          <cell r="Q1529">
            <v>1</v>
          </cell>
          <cell r="R1529">
            <v>34</v>
          </cell>
          <cell r="S1529">
            <v>253.13</v>
          </cell>
          <cell r="T1529">
            <v>609</v>
          </cell>
          <cell r="U1529">
            <v>75</v>
          </cell>
          <cell r="V1529">
            <v>100</v>
          </cell>
          <cell r="W1529" t="str">
            <v>TYP115L2H3HAPRO</v>
          </cell>
          <cell r="X1529" t="e">
            <v>#REF!</v>
          </cell>
          <cell r="Y1529">
            <v>548.1</v>
          </cell>
          <cell r="Z1529">
            <v>548.1</v>
          </cell>
          <cell r="AA1529">
            <v>0.1</v>
          </cell>
          <cell r="AB1529">
            <v>0.1</v>
          </cell>
          <cell r="AC1529" t="str">
            <v>NC</v>
          </cell>
          <cell r="AD1529" t="str">
            <v>NC</v>
          </cell>
          <cell r="AE1529" t="str">
            <v>NC</v>
          </cell>
          <cell r="AF1529" t="str">
            <v>PROTECTION</v>
          </cell>
          <cell r="AG1529"/>
          <cell r="AI1529">
            <v>194.03</v>
          </cell>
          <cell r="AJ1529">
            <v>0.3</v>
          </cell>
          <cell r="AK1529">
            <v>426.29999999999995</v>
          </cell>
          <cell r="AL1529" t="str">
            <v/>
          </cell>
          <cell r="AM1529" t="str">
            <v/>
          </cell>
          <cell r="AN1529">
            <v>0.1</v>
          </cell>
          <cell r="AO1529">
            <v>548.1</v>
          </cell>
          <cell r="AS1529" t="str">
            <v>TYP115 L2H3 2006 PROT LAT PP 4,8mm</v>
          </cell>
        </row>
        <row r="1530">
          <cell r="N1530" t="str">
            <v>0963 940 228</v>
          </cell>
          <cell r="O1530">
            <v>0</v>
          </cell>
          <cell r="P1530">
            <v>45.61</v>
          </cell>
          <cell r="Q1530">
            <v>1</v>
          </cell>
          <cell r="R1530">
            <v>5.5</v>
          </cell>
          <cell r="S1530">
            <v>45.61</v>
          </cell>
          <cell r="T1530">
            <v>129</v>
          </cell>
          <cell r="U1530">
            <v>20</v>
          </cell>
          <cell r="V1530">
            <v>27</v>
          </cell>
          <cell r="W1530" t="str">
            <v>TYP128L1H1PDRSTD</v>
          </cell>
          <cell r="X1530" t="e">
            <v>#REF!</v>
          </cell>
          <cell r="Y1530">
            <v>116.1</v>
          </cell>
          <cell r="Z1530">
            <v>116.1</v>
          </cell>
          <cell r="AA1530">
            <v>0.1</v>
          </cell>
          <cell r="AB1530">
            <v>0.1</v>
          </cell>
          <cell r="AC1530" t="str">
            <v>NC</v>
          </cell>
          <cell r="AD1530" t="str">
            <v>NC</v>
          </cell>
          <cell r="AE1530" t="str">
            <v>NC</v>
          </cell>
          <cell r="AF1530" t="str">
            <v>PROTECTION</v>
          </cell>
          <cell r="AG1530"/>
          <cell r="AH1530" t="str">
            <v>NEMO</v>
          </cell>
          <cell r="AI1530">
            <v>43.85</v>
          </cell>
          <cell r="AJ1530">
            <v>0.3</v>
          </cell>
          <cell r="AK1530">
            <v>90.3</v>
          </cell>
          <cell r="AL1530" t="str">
            <v/>
          </cell>
          <cell r="AM1530" t="str">
            <v/>
          </cell>
          <cell r="AN1530">
            <v>0.1</v>
          </cell>
          <cell r="AO1530">
            <v>116.1</v>
          </cell>
          <cell r="AS1530" t="str">
            <v>TYP128 L1H1 2008 PDR 9mm</v>
          </cell>
        </row>
        <row r="1531">
          <cell r="N1531" t="str">
            <v>0963 940 227</v>
          </cell>
          <cell r="O1531">
            <v>0</v>
          </cell>
          <cell r="P1531">
            <v>50.93</v>
          </cell>
          <cell r="Q1531">
            <v>1</v>
          </cell>
          <cell r="R1531">
            <v>5.5</v>
          </cell>
          <cell r="S1531">
            <v>50.93</v>
          </cell>
          <cell r="T1531">
            <v>139</v>
          </cell>
          <cell r="U1531">
            <v>20</v>
          </cell>
          <cell r="V1531">
            <v>27</v>
          </cell>
          <cell r="W1531" t="str">
            <v>TYP128L1H1PDRPRO</v>
          </cell>
          <cell r="X1531" t="e">
            <v>#REF!</v>
          </cell>
          <cell r="Y1531">
            <v>125.1</v>
          </cell>
          <cell r="Z1531">
            <v>125.1</v>
          </cell>
          <cell r="AA1531">
            <v>0.1</v>
          </cell>
          <cell r="AB1531">
            <v>0.1</v>
          </cell>
          <cell r="AC1531" t="str">
            <v>NC</v>
          </cell>
          <cell r="AD1531" t="str">
            <v>NC</v>
          </cell>
          <cell r="AE1531" t="str">
            <v>NC</v>
          </cell>
          <cell r="AF1531" t="str">
            <v>PROTECTION</v>
          </cell>
          <cell r="AG1531"/>
          <cell r="AH1531" t="str">
            <v>NEMO</v>
          </cell>
          <cell r="AI1531">
            <v>48.95</v>
          </cell>
          <cell r="AJ1531">
            <v>0.3</v>
          </cell>
          <cell r="AK1531">
            <v>97.3</v>
          </cell>
          <cell r="AL1531" t="str">
            <v/>
          </cell>
          <cell r="AM1531" t="str">
            <v/>
          </cell>
          <cell r="AN1531">
            <v>0.1</v>
          </cell>
          <cell r="AO1531">
            <v>125.1</v>
          </cell>
          <cell r="AS1531" t="str">
            <v>TYP128 L1H1 2008 PDR 12mm</v>
          </cell>
        </row>
        <row r="1532">
          <cell r="N1532" t="str">
            <v>0963 940 236</v>
          </cell>
          <cell r="O1532">
            <v>0</v>
          </cell>
          <cell r="P1532">
            <v>45.61</v>
          </cell>
          <cell r="Q1532">
            <v>1</v>
          </cell>
          <cell r="R1532">
            <v>5.5</v>
          </cell>
          <cell r="S1532">
            <v>45.61</v>
          </cell>
          <cell r="T1532">
            <v>129</v>
          </cell>
          <cell r="U1532">
            <v>20</v>
          </cell>
          <cell r="V1532">
            <v>27</v>
          </cell>
          <cell r="W1532" t="str">
            <v>TYP129L1H1PDRSTD</v>
          </cell>
          <cell r="X1532" t="e">
            <v>#REF!</v>
          </cell>
          <cell r="Y1532">
            <v>116.1</v>
          </cell>
          <cell r="Z1532">
            <v>116.1</v>
          </cell>
          <cell r="AA1532">
            <v>0.1</v>
          </cell>
          <cell r="AB1532">
            <v>0.1</v>
          </cell>
          <cell r="AC1532" t="str">
            <v>NC</v>
          </cell>
          <cell r="AD1532" t="str">
            <v>NC</v>
          </cell>
          <cell r="AE1532" t="str">
            <v>NC</v>
          </cell>
          <cell r="AF1532" t="str">
            <v>PROTECTION</v>
          </cell>
          <cell r="AG1532"/>
          <cell r="AH1532" t="str">
            <v>Berlingo M</v>
          </cell>
          <cell r="AI1532">
            <v>43.85</v>
          </cell>
          <cell r="AJ1532">
            <v>0.3</v>
          </cell>
          <cell r="AK1532">
            <v>90.3</v>
          </cell>
          <cell r="AL1532" t="str">
            <v/>
          </cell>
          <cell r="AM1532" t="str">
            <v/>
          </cell>
          <cell r="AN1532">
            <v>0.1</v>
          </cell>
          <cell r="AO1532">
            <v>116.1</v>
          </cell>
          <cell r="AS1532" t="str">
            <v>TYP129 L1H1 2008 PDR 9mm</v>
          </cell>
        </row>
        <row r="1533">
          <cell r="N1533" t="str">
            <v>0963 940 235</v>
          </cell>
          <cell r="O1533">
            <v>0</v>
          </cell>
          <cell r="P1533">
            <v>50.92</v>
          </cell>
          <cell r="Q1533">
            <v>1</v>
          </cell>
          <cell r="R1533">
            <v>5.5</v>
          </cell>
          <cell r="S1533">
            <v>50.92</v>
          </cell>
          <cell r="T1533">
            <v>139</v>
          </cell>
          <cell r="U1533">
            <v>20</v>
          </cell>
          <cell r="V1533">
            <v>27</v>
          </cell>
          <cell r="W1533" t="str">
            <v>TYP129L1H1PDRPRO</v>
          </cell>
          <cell r="X1533" t="e">
            <v>#REF!</v>
          </cell>
          <cell r="Y1533">
            <v>125.1</v>
          </cell>
          <cell r="Z1533">
            <v>125.1</v>
          </cell>
          <cell r="AA1533">
            <v>0.1</v>
          </cell>
          <cell r="AB1533">
            <v>0.1</v>
          </cell>
          <cell r="AC1533" t="str">
            <v>NC</v>
          </cell>
          <cell r="AD1533" t="str">
            <v>NC</v>
          </cell>
          <cell r="AE1533" t="str">
            <v>NC</v>
          </cell>
          <cell r="AF1533" t="str">
            <v>PROTECTION</v>
          </cell>
          <cell r="AG1533"/>
          <cell r="AH1533" t="str">
            <v>Berlingo M</v>
          </cell>
          <cell r="AI1533">
            <v>48.95</v>
          </cell>
          <cell r="AJ1533">
            <v>0.3</v>
          </cell>
          <cell r="AK1533">
            <v>97.3</v>
          </cell>
          <cell r="AL1533" t="str">
            <v/>
          </cell>
          <cell r="AM1533" t="str">
            <v/>
          </cell>
          <cell r="AN1533">
            <v>0.1</v>
          </cell>
          <cell r="AO1533">
            <v>125.1</v>
          </cell>
          <cell r="AS1533" t="str">
            <v>TYP129 L1H1 2008 PDR 12mm</v>
          </cell>
        </row>
        <row r="1534">
          <cell r="N1534" t="str">
            <v>0963 940 244</v>
          </cell>
          <cell r="O1534">
            <v>0</v>
          </cell>
          <cell r="P1534">
            <v>45.62</v>
          </cell>
          <cell r="Q1534">
            <v>1</v>
          </cell>
          <cell r="R1534">
            <v>5.5</v>
          </cell>
          <cell r="S1534">
            <v>45.62</v>
          </cell>
          <cell r="T1534">
            <v>129</v>
          </cell>
          <cell r="U1534">
            <v>20</v>
          </cell>
          <cell r="V1534">
            <v>27</v>
          </cell>
          <cell r="W1534" t="str">
            <v>TYP131L2H1PDRSTD</v>
          </cell>
          <cell r="X1534" t="e">
            <v>#REF!</v>
          </cell>
          <cell r="Y1534">
            <v>116.1</v>
          </cell>
          <cell r="Z1534">
            <v>116.1</v>
          </cell>
          <cell r="AA1534">
            <v>0.1</v>
          </cell>
          <cell r="AB1534">
            <v>0.1</v>
          </cell>
          <cell r="AC1534" t="str">
            <v>NC</v>
          </cell>
          <cell r="AD1534" t="str">
            <v>NC</v>
          </cell>
          <cell r="AE1534" t="str">
            <v>NC</v>
          </cell>
          <cell r="AF1534" t="str">
            <v>PROTECTION</v>
          </cell>
          <cell r="AG1534"/>
          <cell r="AH1534" t="str">
            <v>Berlingo XL</v>
          </cell>
          <cell r="AI1534">
            <v>43.85</v>
          </cell>
          <cell r="AJ1534">
            <v>0.3</v>
          </cell>
          <cell r="AK1534">
            <v>90.3</v>
          </cell>
          <cell r="AL1534" t="str">
            <v/>
          </cell>
          <cell r="AM1534" t="str">
            <v/>
          </cell>
          <cell r="AN1534">
            <v>0.1</v>
          </cell>
          <cell r="AO1534">
            <v>116.1</v>
          </cell>
          <cell r="AS1534" t="str">
            <v>TYP131 L2H1 2008 PDR 9mm</v>
          </cell>
        </row>
        <row r="1535">
          <cell r="N1535" t="str">
            <v>0963 940 243</v>
          </cell>
          <cell r="O1535">
            <v>0</v>
          </cell>
          <cell r="P1535">
            <v>50.93</v>
          </cell>
          <cell r="Q1535">
            <v>1</v>
          </cell>
          <cell r="R1535">
            <v>5.5</v>
          </cell>
          <cell r="S1535">
            <v>50.93</v>
          </cell>
          <cell r="T1535">
            <v>139</v>
          </cell>
          <cell r="U1535">
            <v>20</v>
          </cell>
          <cell r="V1535">
            <v>27</v>
          </cell>
          <cell r="W1535" t="str">
            <v>TYP131L2H1PDRPRO</v>
          </cell>
          <cell r="X1535" t="e">
            <v>#REF!</v>
          </cell>
          <cell r="Y1535">
            <v>125.1</v>
          </cell>
          <cell r="Z1535">
            <v>125.1</v>
          </cell>
          <cell r="AA1535">
            <v>0.1</v>
          </cell>
          <cell r="AB1535">
            <v>0.1</v>
          </cell>
          <cell r="AC1535" t="str">
            <v>NC</v>
          </cell>
          <cell r="AD1535" t="str">
            <v>NC</v>
          </cell>
          <cell r="AE1535" t="str">
            <v>NC</v>
          </cell>
          <cell r="AF1535" t="str">
            <v>PROTECTION</v>
          </cell>
          <cell r="AG1535"/>
          <cell r="AH1535" t="str">
            <v>Berlingo XL</v>
          </cell>
          <cell r="AI1535">
            <v>48.95</v>
          </cell>
          <cell r="AJ1535">
            <v>0.3</v>
          </cell>
          <cell r="AK1535">
            <v>97.3</v>
          </cell>
          <cell r="AL1535" t="str">
            <v/>
          </cell>
          <cell r="AM1535" t="str">
            <v/>
          </cell>
          <cell r="AN1535">
            <v>0.1</v>
          </cell>
          <cell r="AO1535">
            <v>125.1</v>
          </cell>
          <cell r="AS1535" t="str">
            <v>TYP131 L2H1 2008 PDR 12mm</v>
          </cell>
        </row>
        <row r="1536">
          <cell r="N1536" t="str">
            <v>0963 940 691</v>
          </cell>
          <cell r="O1536">
            <v>0</v>
          </cell>
          <cell r="P1536">
            <v>62.28</v>
          </cell>
          <cell r="Q1536">
            <v>1</v>
          </cell>
          <cell r="R1536">
            <v>5.5</v>
          </cell>
          <cell r="S1536">
            <v>62.28</v>
          </cell>
          <cell r="T1536">
            <v>149</v>
          </cell>
          <cell r="U1536">
            <v>20</v>
          </cell>
          <cell r="V1536">
            <v>27</v>
          </cell>
          <cell r="W1536" t="str">
            <v>TYP173L2H1PDRSTD</v>
          </cell>
          <cell r="X1536" t="e">
            <v>#REF!</v>
          </cell>
          <cell r="Y1536">
            <v>134.1</v>
          </cell>
          <cell r="Z1536">
            <v>134.1</v>
          </cell>
          <cell r="AA1536">
            <v>0.1</v>
          </cell>
          <cell r="AB1536">
            <v>0.1</v>
          </cell>
          <cell r="AC1536" t="str">
            <v>NC</v>
          </cell>
          <cell r="AD1536" t="str">
            <v>NC</v>
          </cell>
          <cell r="AE1536" t="str">
            <v>NC</v>
          </cell>
          <cell r="AF1536" t="str">
            <v>PROTECTION</v>
          </cell>
          <cell r="AG1536"/>
          <cell r="AH1536" t="str">
            <v>Jumpy M</v>
          </cell>
          <cell r="AI1536">
            <v>59.87</v>
          </cell>
          <cell r="AJ1536">
            <v>0.3</v>
          </cell>
          <cell r="AK1536">
            <v>104.3</v>
          </cell>
          <cell r="AL1536" t="str">
            <v/>
          </cell>
          <cell r="AM1536" t="str">
            <v/>
          </cell>
          <cell r="AN1536">
            <v>0.1</v>
          </cell>
          <cell r="AO1536">
            <v>134.1</v>
          </cell>
          <cell r="AS1536" t="str">
            <v>TYP173 L2H1 2016 PDR 9mm</v>
          </cell>
        </row>
        <row r="1537">
          <cell r="N1537" t="str">
            <v>0963 940 690</v>
          </cell>
          <cell r="O1537">
            <v>0</v>
          </cell>
          <cell r="P1537">
            <v>79.650000000000006</v>
          </cell>
          <cell r="Q1537">
            <v>1</v>
          </cell>
          <cell r="R1537">
            <v>5.5</v>
          </cell>
          <cell r="S1537">
            <v>79.650000000000006</v>
          </cell>
          <cell r="T1537">
            <v>189</v>
          </cell>
          <cell r="U1537">
            <v>20</v>
          </cell>
          <cell r="V1537">
            <v>27</v>
          </cell>
          <cell r="W1537" t="str">
            <v>TYP173L2H1PDRPRO</v>
          </cell>
          <cell r="X1537" t="e">
            <v>#REF!</v>
          </cell>
          <cell r="Y1537">
            <v>170.1</v>
          </cell>
          <cell r="Z1537">
            <v>170.1</v>
          </cell>
          <cell r="AA1537">
            <v>0.1</v>
          </cell>
          <cell r="AB1537">
            <v>0.1</v>
          </cell>
          <cell r="AC1537" t="str">
            <v>NC</v>
          </cell>
          <cell r="AD1537" t="str">
            <v>NC</v>
          </cell>
          <cell r="AE1537" t="str">
            <v>NC</v>
          </cell>
          <cell r="AF1537" t="str">
            <v>PROTECTION</v>
          </cell>
          <cell r="AG1537"/>
          <cell r="AH1537" t="str">
            <v>Jumpy M</v>
          </cell>
          <cell r="AI1537">
            <v>76.58</v>
          </cell>
          <cell r="AJ1537">
            <v>0.3</v>
          </cell>
          <cell r="AK1537">
            <v>132.29999999999998</v>
          </cell>
          <cell r="AL1537" t="str">
            <v/>
          </cell>
          <cell r="AM1537" t="str">
            <v/>
          </cell>
          <cell r="AN1537">
            <v>0.1</v>
          </cell>
          <cell r="AO1537">
            <v>170.1</v>
          </cell>
          <cell r="AS1537" t="str">
            <v>TYP173 L2H1 2016 PDR 12mm</v>
          </cell>
        </row>
        <row r="1538">
          <cell r="N1538" t="str">
            <v>0963 940 142</v>
          </cell>
          <cell r="O1538">
            <v>0</v>
          </cell>
          <cell r="P1538">
            <v>72.97</v>
          </cell>
          <cell r="Q1538">
            <v>1</v>
          </cell>
          <cell r="R1538">
            <v>5.5</v>
          </cell>
          <cell r="S1538">
            <v>72.97</v>
          </cell>
          <cell r="T1538">
            <v>179</v>
          </cell>
          <cell r="U1538">
            <v>20</v>
          </cell>
          <cell r="V1538">
            <v>27</v>
          </cell>
          <cell r="W1538" t="str">
            <v>TYP120L1H1PDRSTD</v>
          </cell>
          <cell r="X1538" t="e">
            <v>#REF!</v>
          </cell>
          <cell r="Y1538">
            <v>161.1</v>
          </cell>
          <cell r="Z1538">
            <v>161.1</v>
          </cell>
          <cell r="AA1538">
            <v>0.1</v>
          </cell>
          <cell r="AB1538">
            <v>0.1</v>
          </cell>
          <cell r="AC1538" t="str">
            <v>NC</v>
          </cell>
          <cell r="AD1538" t="str">
            <v>NC</v>
          </cell>
          <cell r="AE1538" t="str">
            <v>NC</v>
          </cell>
          <cell r="AF1538" t="str">
            <v>PROTECTION</v>
          </cell>
          <cell r="AG1538"/>
          <cell r="AH1538" t="str">
            <v>JUMPER 2006</v>
          </cell>
          <cell r="AI1538">
            <v>70.150000000000006</v>
          </cell>
          <cell r="AJ1538">
            <v>0.3</v>
          </cell>
          <cell r="AK1538">
            <v>125.3</v>
          </cell>
          <cell r="AL1538" t="str">
            <v/>
          </cell>
          <cell r="AM1538" t="str">
            <v/>
          </cell>
          <cell r="AN1538">
            <v>0.1</v>
          </cell>
          <cell r="AO1538">
            <v>161.1</v>
          </cell>
          <cell r="AS1538" t="str">
            <v>TYP120 L1H1 2006 PDR 9mm</v>
          </cell>
        </row>
        <row r="1539">
          <cell r="N1539" t="str">
            <v>0963 940 147</v>
          </cell>
          <cell r="O1539">
            <v>0</v>
          </cell>
          <cell r="P1539">
            <v>98.28</v>
          </cell>
          <cell r="Q1539">
            <v>1</v>
          </cell>
          <cell r="R1539">
            <v>5.5</v>
          </cell>
          <cell r="S1539">
            <v>98.28</v>
          </cell>
          <cell r="T1539">
            <v>209</v>
          </cell>
          <cell r="U1539">
            <v>20</v>
          </cell>
          <cell r="V1539">
            <v>27</v>
          </cell>
          <cell r="W1539" t="str">
            <v>TYP120L1H2PDRPRO</v>
          </cell>
          <cell r="X1539" t="e">
            <v>#REF!</v>
          </cell>
          <cell r="Y1539">
            <v>188.1</v>
          </cell>
          <cell r="Z1539">
            <v>188.1</v>
          </cell>
          <cell r="AA1539">
            <v>0.1</v>
          </cell>
          <cell r="AB1539">
            <v>0.1</v>
          </cell>
          <cell r="AC1539" t="str">
            <v>NC</v>
          </cell>
          <cell r="AD1539" t="str">
            <v>NC</v>
          </cell>
          <cell r="AE1539" t="str">
            <v>NC</v>
          </cell>
          <cell r="AF1539" t="str">
            <v>PROTECTION</v>
          </cell>
          <cell r="AG1539"/>
          <cell r="AH1539" t="str">
            <v>JUMPER 2006</v>
          </cell>
          <cell r="AI1539">
            <v>94.5</v>
          </cell>
          <cell r="AJ1539">
            <v>0.3</v>
          </cell>
          <cell r="AK1539">
            <v>146.29999999999998</v>
          </cell>
          <cell r="AL1539" t="str">
            <v/>
          </cell>
          <cell r="AM1539" t="str">
            <v/>
          </cell>
          <cell r="AN1539">
            <v>0.1</v>
          </cell>
          <cell r="AO1539">
            <v>188.1</v>
          </cell>
          <cell r="AS1539" t="str">
            <v>TYP120 L1H2 2006 PDR 12mm</v>
          </cell>
        </row>
        <row r="1540">
          <cell r="N1540" t="str">
            <v>0963 940 164</v>
          </cell>
          <cell r="O1540">
            <v>0</v>
          </cell>
          <cell r="P1540">
            <v>72.97</v>
          </cell>
          <cell r="Q1540">
            <v>1</v>
          </cell>
          <cell r="R1540">
            <v>5.5</v>
          </cell>
          <cell r="S1540">
            <v>72.97</v>
          </cell>
          <cell r="T1540">
            <v>179</v>
          </cell>
          <cell r="U1540">
            <v>20</v>
          </cell>
          <cell r="V1540">
            <v>27</v>
          </cell>
          <cell r="W1540" t="str">
            <v>TYP121L2H2PDRSTD</v>
          </cell>
          <cell r="X1540" t="e">
            <v>#REF!</v>
          </cell>
          <cell r="Y1540">
            <v>161.1</v>
          </cell>
          <cell r="Z1540">
            <v>161.1</v>
          </cell>
          <cell r="AA1540">
            <v>0.1</v>
          </cell>
          <cell r="AB1540">
            <v>0.1</v>
          </cell>
          <cell r="AC1540" t="str">
            <v>NC</v>
          </cell>
          <cell r="AD1540" t="str">
            <v>NC</v>
          </cell>
          <cell r="AE1540" t="str">
            <v>NC</v>
          </cell>
          <cell r="AF1540" t="str">
            <v>PROTECTION</v>
          </cell>
          <cell r="AG1540"/>
          <cell r="AH1540" t="str">
            <v>JUMPER 2006</v>
          </cell>
          <cell r="AI1540">
            <v>70.150000000000006</v>
          </cell>
          <cell r="AJ1540">
            <v>0.3</v>
          </cell>
          <cell r="AK1540">
            <v>125.3</v>
          </cell>
          <cell r="AL1540" t="str">
            <v/>
          </cell>
          <cell r="AM1540" t="str">
            <v/>
          </cell>
          <cell r="AN1540">
            <v>0.1</v>
          </cell>
          <cell r="AO1540">
            <v>161.1</v>
          </cell>
          <cell r="AS1540" t="str">
            <v>TYP121 L2H2 2006 PDR 9mm</v>
          </cell>
        </row>
        <row r="1541">
          <cell r="N1541" t="str">
            <v>0963 940 163</v>
          </cell>
          <cell r="O1541">
            <v>0</v>
          </cell>
          <cell r="P1541">
            <v>98.28</v>
          </cell>
          <cell r="Q1541">
            <v>1</v>
          </cell>
          <cell r="R1541">
            <v>5.5</v>
          </cell>
          <cell r="S1541">
            <v>98.28</v>
          </cell>
          <cell r="T1541">
            <v>209</v>
          </cell>
          <cell r="U1541">
            <v>20</v>
          </cell>
          <cell r="V1541">
            <v>27</v>
          </cell>
          <cell r="W1541" t="str">
            <v>TYP121L2H2PDRPRO</v>
          </cell>
          <cell r="X1541" t="e">
            <v>#REF!</v>
          </cell>
          <cell r="Y1541">
            <v>188.1</v>
          </cell>
          <cell r="Z1541">
            <v>188.1</v>
          </cell>
          <cell r="AA1541">
            <v>0.1</v>
          </cell>
          <cell r="AB1541">
            <v>0.1</v>
          </cell>
          <cell r="AC1541" t="str">
            <v>NC</v>
          </cell>
          <cell r="AD1541" t="str">
            <v>NC</v>
          </cell>
          <cell r="AE1541" t="str">
            <v>NC</v>
          </cell>
          <cell r="AF1541" t="str">
            <v>PROTECTION</v>
          </cell>
          <cell r="AG1541"/>
          <cell r="AH1541" t="str">
            <v>JUMPER 2006</v>
          </cell>
          <cell r="AI1541">
            <v>94.5</v>
          </cell>
          <cell r="AJ1541">
            <v>0.3</v>
          </cell>
          <cell r="AK1541">
            <v>146.29999999999998</v>
          </cell>
          <cell r="AL1541" t="str">
            <v/>
          </cell>
          <cell r="AM1541" t="str">
            <v/>
          </cell>
          <cell r="AN1541">
            <v>0.1</v>
          </cell>
          <cell r="AO1541">
            <v>188.1</v>
          </cell>
          <cell r="AS1541" t="str">
            <v>TYP121 L2H2 2006 PDR 12mm</v>
          </cell>
        </row>
        <row r="1542">
          <cell r="N1542" t="str">
            <v>0963 940 177</v>
          </cell>
          <cell r="O1542">
            <v>0</v>
          </cell>
          <cell r="P1542">
            <v>98.28</v>
          </cell>
          <cell r="Q1542">
            <v>1</v>
          </cell>
          <cell r="R1542">
            <v>5.5</v>
          </cell>
          <cell r="S1542">
            <v>98.28</v>
          </cell>
          <cell r="T1542">
            <v>209</v>
          </cell>
          <cell r="U1542">
            <v>20</v>
          </cell>
          <cell r="V1542">
            <v>27</v>
          </cell>
          <cell r="W1542" t="str">
            <v>TYP122L3H2PDRPRO</v>
          </cell>
          <cell r="X1542" t="e">
            <v>#REF!</v>
          </cell>
          <cell r="Y1542">
            <v>188.1</v>
          </cell>
          <cell r="Z1542">
            <v>188.1</v>
          </cell>
          <cell r="AA1542">
            <v>0.1</v>
          </cell>
          <cell r="AB1542">
            <v>0.1</v>
          </cell>
          <cell r="AC1542" t="str">
            <v>NC</v>
          </cell>
          <cell r="AD1542" t="str">
            <v>NC</v>
          </cell>
          <cell r="AE1542" t="str">
            <v>NC</v>
          </cell>
          <cell r="AF1542" t="str">
            <v>PROTECTION</v>
          </cell>
          <cell r="AG1542"/>
          <cell r="AH1542" t="str">
            <v>JUMPER 2006</v>
          </cell>
          <cell r="AI1542">
            <v>94.5</v>
          </cell>
          <cell r="AJ1542">
            <v>0.3</v>
          </cell>
          <cell r="AK1542">
            <v>146.29999999999998</v>
          </cell>
          <cell r="AL1542" t="str">
            <v/>
          </cell>
          <cell r="AM1542" t="str">
            <v/>
          </cell>
          <cell r="AN1542">
            <v>0.1</v>
          </cell>
          <cell r="AO1542">
            <v>188.1</v>
          </cell>
          <cell r="AS1542" t="str">
            <v>TYP122 L3H2 2006 PDR 12mm</v>
          </cell>
        </row>
        <row r="1543">
          <cell r="N1543" t="str">
            <v>0963 940 741</v>
          </cell>
          <cell r="O1543">
            <v>0</v>
          </cell>
          <cell r="P1543">
            <v>72.14</v>
          </cell>
          <cell r="Q1543">
            <v>1</v>
          </cell>
          <cell r="R1543" t="e">
            <v>#N/A</v>
          </cell>
          <cell r="S1543">
            <v>72.14</v>
          </cell>
          <cell r="T1543">
            <v>159</v>
          </cell>
          <cell r="U1543">
            <v>20</v>
          </cell>
          <cell r="V1543">
            <v>27</v>
          </cell>
          <cell r="W1543" t="str">
            <v>TYP123L4H2PDRSTD</v>
          </cell>
          <cell r="X1543" t="e">
            <v>#REF!</v>
          </cell>
          <cell r="Y1543">
            <v>143.1</v>
          </cell>
          <cell r="Z1543">
            <v>143.1</v>
          </cell>
          <cell r="AA1543">
            <v>0.1</v>
          </cell>
          <cell r="AB1543">
            <v>0.1</v>
          </cell>
          <cell r="AC1543" t="str">
            <v>NC</v>
          </cell>
          <cell r="AD1543" t="str">
            <v>NC</v>
          </cell>
          <cell r="AE1543" t="str">
            <v>NC</v>
          </cell>
          <cell r="AF1543" t="str">
            <v>PROTECTION</v>
          </cell>
          <cell r="AG1543"/>
          <cell r="AH1543" t="str">
            <v>JUMPER 2006</v>
          </cell>
          <cell r="AI1543">
            <v>70.150000000000006</v>
          </cell>
          <cell r="AJ1543">
            <v>0.3</v>
          </cell>
          <cell r="AK1543">
            <v>111.3</v>
          </cell>
          <cell r="AL1543" t="str">
            <v/>
          </cell>
          <cell r="AM1543" t="str">
            <v/>
          </cell>
          <cell r="AN1543">
            <v>0.1</v>
          </cell>
          <cell r="AO1543">
            <v>143.1</v>
          </cell>
          <cell r="AS1543" t="str">
            <v>TYP123 L4H2 2006 PDR brun 12mm</v>
          </cell>
        </row>
        <row r="1544">
          <cell r="N1544" t="str">
            <v>0963 940 742</v>
          </cell>
          <cell r="O1544">
            <v>0</v>
          </cell>
          <cell r="P1544">
            <v>72.14</v>
          </cell>
          <cell r="Q1544">
            <v>1</v>
          </cell>
          <cell r="R1544" t="e">
            <v>#N/A</v>
          </cell>
          <cell r="S1544">
            <v>72.14</v>
          </cell>
          <cell r="T1544">
            <v>159</v>
          </cell>
          <cell r="U1544">
            <v>20</v>
          </cell>
          <cell r="V1544">
            <v>27</v>
          </cell>
          <cell r="W1544" t="str">
            <v>TYP123L4H3PDRSTD</v>
          </cell>
          <cell r="X1544" t="e">
            <v>#REF!</v>
          </cell>
          <cell r="Y1544">
            <v>143.1</v>
          </cell>
          <cell r="Z1544">
            <v>143.1</v>
          </cell>
          <cell r="AA1544">
            <v>0.1</v>
          </cell>
          <cell r="AB1544">
            <v>0.1</v>
          </cell>
          <cell r="AC1544" t="str">
            <v>NC</v>
          </cell>
          <cell r="AD1544" t="str">
            <v>NC</v>
          </cell>
          <cell r="AE1544" t="str">
            <v>NC</v>
          </cell>
          <cell r="AF1544" t="str">
            <v>PROTECTION</v>
          </cell>
          <cell r="AG1544"/>
          <cell r="AH1544" t="str">
            <v>JUMPER 2006</v>
          </cell>
          <cell r="AI1544">
            <v>70.150000000000006</v>
          </cell>
          <cell r="AJ1544">
            <v>0.3</v>
          </cell>
          <cell r="AK1544">
            <v>111.3</v>
          </cell>
          <cell r="AL1544" t="str">
            <v/>
          </cell>
          <cell r="AM1544" t="str">
            <v/>
          </cell>
          <cell r="AN1544">
            <v>0.1</v>
          </cell>
          <cell r="AO1544">
            <v>143.1</v>
          </cell>
          <cell r="AS1544" t="str">
            <v>TYP123 L4H3 2006 PDR brun 12mm</v>
          </cell>
        </row>
        <row r="1545">
          <cell r="N1545" t="str">
            <v>0963 940 196</v>
          </cell>
          <cell r="O1545">
            <v>0</v>
          </cell>
          <cell r="P1545">
            <v>78.03</v>
          </cell>
          <cell r="Q1545">
            <v>1</v>
          </cell>
          <cell r="R1545">
            <v>5.5</v>
          </cell>
          <cell r="S1545">
            <v>78.03</v>
          </cell>
          <cell r="T1545">
            <v>209</v>
          </cell>
          <cell r="U1545">
            <v>20</v>
          </cell>
          <cell r="V1545">
            <v>27</v>
          </cell>
          <cell r="W1545" t="str">
            <v>TYP123L4H3PDRPRO</v>
          </cell>
          <cell r="X1545" t="e">
            <v>#REF!</v>
          </cell>
          <cell r="Y1545">
            <v>188.1</v>
          </cell>
          <cell r="Z1545">
            <v>188.1</v>
          </cell>
          <cell r="AA1545">
            <v>0.1</v>
          </cell>
          <cell r="AB1545">
            <v>0.1</v>
          </cell>
          <cell r="AC1545" t="str">
            <v>NC</v>
          </cell>
          <cell r="AD1545" t="str">
            <v>NC</v>
          </cell>
          <cell r="AE1545" t="str">
            <v>NC</v>
          </cell>
          <cell r="AF1545" t="str">
            <v>PROTECTION</v>
          </cell>
          <cell r="AG1545"/>
          <cell r="AH1545" t="str">
            <v>JUMPER 2006</v>
          </cell>
          <cell r="AI1545">
            <v>94.5</v>
          </cell>
          <cell r="AJ1545">
            <v>0.3</v>
          </cell>
          <cell r="AK1545">
            <v>146.29999999999998</v>
          </cell>
          <cell r="AL1545" t="str">
            <v/>
          </cell>
          <cell r="AM1545" t="str">
            <v/>
          </cell>
          <cell r="AN1545">
            <v>0.1</v>
          </cell>
          <cell r="AO1545">
            <v>188.1</v>
          </cell>
          <cell r="AS1545" t="str">
            <v>TYP123 L4H3 2006 PDR 12mm</v>
          </cell>
        </row>
        <row r="1546">
          <cell r="N1546" t="str">
            <v>0963 940 427</v>
          </cell>
          <cell r="O1546">
            <v>0</v>
          </cell>
          <cell r="P1546">
            <v>45.62</v>
          </cell>
          <cell r="Q1546">
            <v>1</v>
          </cell>
          <cell r="R1546">
            <v>5.5</v>
          </cell>
          <cell r="S1546">
            <v>45.62</v>
          </cell>
          <cell r="T1546">
            <v>129</v>
          </cell>
          <cell r="U1546">
            <v>20</v>
          </cell>
          <cell r="V1546">
            <v>27</v>
          </cell>
          <cell r="W1546" t="str">
            <v>TYP146L1H1PDRSTD</v>
          </cell>
          <cell r="X1546" t="e">
            <v>#REF!</v>
          </cell>
          <cell r="Y1546">
            <v>116.1</v>
          </cell>
          <cell r="Z1546">
            <v>116.1</v>
          </cell>
          <cell r="AA1546">
            <v>0.1</v>
          </cell>
          <cell r="AB1546">
            <v>0.1</v>
          </cell>
          <cell r="AC1546" t="str">
            <v>NC</v>
          </cell>
          <cell r="AD1546" t="str">
            <v>NC</v>
          </cell>
          <cell r="AE1546" t="str">
            <v>NC</v>
          </cell>
          <cell r="AF1546" t="str">
            <v>PROTECTION</v>
          </cell>
          <cell r="AG1546"/>
          <cell r="AH1546" t="str">
            <v>Dokker Van</v>
          </cell>
          <cell r="AI1546">
            <v>43.85</v>
          </cell>
          <cell r="AJ1546">
            <v>0.3</v>
          </cell>
          <cell r="AK1546">
            <v>90.3</v>
          </cell>
          <cell r="AL1546" t="str">
            <v/>
          </cell>
          <cell r="AM1546" t="str">
            <v/>
          </cell>
          <cell r="AN1546">
            <v>0.1</v>
          </cell>
          <cell r="AO1546">
            <v>116.1</v>
          </cell>
          <cell r="AS1546" t="str">
            <v>TYP146 L1H1 2009 PDR 9mm</v>
          </cell>
        </row>
        <row r="1547">
          <cell r="N1547" t="str">
            <v>0963 940 426</v>
          </cell>
          <cell r="O1547">
            <v>0</v>
          </cell>
          <cell r="P1547">
            <v>50.93</v>
          </cell>
          <cell r="Q1547">
            <v>1</v>
          </cell>
          <cell r="R1547">
            <v>5.5</v>
          </cell>
          <cell r="S1547">
            <v>50.93</v>
          </cell>
          <cell r="T1547">
            <v>139</v>
          </cell>
          <cell r="U1547">
            <v>20</v>
          </cell>
          <cell r="V1547">
            <v>27</v>
          </cell>
          <cell r="W1547" t="str">
            <v>TYP146L1H1PDRPRO</v>
          </cell>
          <cell r="X1547" t="e">
            <v>#REF!</v>
          </cell>
          <cell r="Y1547">
            <v>125.1</v>
          </cell>
          <cell r="Z1547">
            <v>125.1</v>
          </cell>
          <cell r="AA1547">
            <v>0.1</v>
          </cell>
          <cell r="AB1547">
            <v>0.1</v>
          </cell>
          <cell r="AC1547" t="str">
            <v>NC</v>
          </cell>
          <cell r="AD1547" t="str">
            <v>NC</v>
          </cell>
          <cell r="AE1547" t="str">
            <v>NC</v>
          </cell>
          <cell r="AF1547" t="str">
            <v>PROTECTION</v>
          </cell>
          <cell r="AG1547"/>
          <cell r="AH1547" t="str">
            <v>Dokker Van</v>
          </cell>
          <cell r="AI1547">
            <v>48.95</v>
          </cell>
          <cell r="AJ1547">
            <v>0.3</v>
          </cell>
          <cell r="AK1547">
            <v>97.3</v>
          </cell>
          <cell r="AL1547" t="str">
            <v/>
          </cell>
          <cell r="AM1547" t="str">
            <v/>
          </cell>
          <cell r="AN1547">
            <v>0.1</v>
          </cell>
          <cell r="AO1547">
            <v>125.1</v>
          </cell>
          <cell r="AS1547" t="str">
            <v>TYP146 L1H1 2009 PDR 12mm</v>
          </cell>
        </row>
        <row r="1548">
          <cell r="N1548" t="str">
            <v>0963 940 228</v>
          </cell>
          <cell r="O1548">
            <v>0</v>
          </cell>
          <cell r="P1548">
            <v>45.61</v>
          </cell>
          <cell r="Q1548">
            <v>1</v>
          </cell>
          <cell r="R1548">
            <v>5.5</v>
          </cell>
          <cell r="S1548">
            <v>45.61</v>
          </cell>
          <cell r="T1548">
            <v>129</v>
          </cell>
          <cell r="U1548">
            <v>20</v>
          </cell>
          <cell r="V1548">
            <v>27</v>
          </cell>
          <cell r="W1548" t="str">
            <v>TYP128L1H1PDRSTD</v>
          </cell>
          <cell r="X1548" t="e">
            <v>#REF!</v>
          </cell>
          <cell r="Y1548">
            <v>116.1</v>
          </cell>
          <cell r="Z1548">
            <v>116.1</v>
          </cell>
          <cell r="AA1548">
            <v>0.1</v>
          </cell>
          <cell r="AB1548">
            <v>0.1</v>
          </cell>
          <cell r="AC1548" t="str">
            <v>NC</v>
          </cell>
          <cell r="AD1548" t="str">
            <v>NC</v>
          </cell>
          <cell r="AE1548" t="str">
            <v>NC</v>
          </cell>
          <cell r="AF1548" t="str">
            <v>PROTECTION</v>
          </cell>
          <cell r="AG1548"/>
          <cell r="AH1548" t="str">
            <v>Fiorino</v>
          </cell>
          <cell r="AI1548">
            <v>43.85</v>
          </cell>
          <cell r="AJ1548">
            <v>0.3</v>
          </cell>
          <cell r="AK1548">
            <v>90.3</v>
          </cell>
          <cell r="AL1548" t="str">
            <v/>
          </cell>
          <cell r="AM1548" t="str">
            <v/>
          </cell>
          <cell r="AN1548">
            <v>0.1</v>
          </cell>
          <cell r="AO1548">
            <v>116.1</v>
          </cell>
          <cell r="AS1548" t="str">
            <v>TYP128 L1H1 2008 PDR 9mm</v>
          </cell>
        </row>
        <row r="1549">
          <cell r="N1549" t="str">
            <v>0963 940 227</v>
          </cell>
          <cell r="O1549">
            <v>0</v>
          </cell>
          <cell r="P1549">
            <v>50.93</v>
          </cell>
          <cell r="Q1549">
            <v>1</v>
          </cell>
          <cell r="R1549">
            <v>5.5</v>
          </cell>
          <cell r="S1549">
            <v>50.93</v>
          </cell>
          <cell r="T1549">
            <v>139</v>
          </cell>
          <cell r="U1549">
            <v>20</v>
          </cell>
          <cell r="V1549">
            <v>27</v>
          </cell>
          <cell r="W1549" t="str">
            <v>TYP128L1H1PDRPRO</v>
          </cell>
          <cell r="X1549" t="e">
            <v>#REF!</v>
          </cell>
          <cell r="Y1549">
            <v>125.1</v>
          </cell>
          <cell r="Z1549">
            <v>125.1</v>
          </cell>
          <cell r="AA1549">
            <v>0.1</v>
          </cell>
          <cell r="AB1549">
            <v>0.1</v>
          </cell>
          <cell r="AC1549" t="str">
            <v>NC</v>
          </cell>
          <cell r="AD1549" t="str">
            <v>NC</v>
          </cell>
          <cell r="AE1549" t="str">
            <v>NC</v>
          </cell>
          <cell r="AF1549" t="str">
            <v>PROTECTION</v>
          </cell>
          <cell r="AG1549"/>
          <cell r="AH1549" t="str">
            <v>Fiorino</v>
          </cell>
          <cell r="AI1549">
            <v>48.95</v>
          </cell>
          <cell r="AJ1549">
            <v>0.3</v>
          </cell>
          <cell r="AK1549">
            <v>97.3</v>
          </cell>
          <cell r="AL1549" t="str">
            <v/>
          </cell>
          <cell r="AM1549" t="str">
            <v/>
          </cell>
          <cell r="AN1549">
            <v>0.1</v>
          </cell>
          <cell r="AO1549">
            <v>125.1</v>
          </cell>
          <cell r="AS1549" t="str">
            <v>TYP128 L1H1 2008 PDR 12mm</v>
          </cell>
        </row>
        <row r="1550">
          <cell r="N1550" t="str">
            <v>0963 940 252</v>
          </cell>
          <cell r="O1550">
            <v>0</v>
          </cell>
          <cell r="P1550">
            <v>45.62</v>
          </cell>
          <cell r="Q1550">
            <v>1</v>
          </cell>
          <cell r="R1550">
            <v>5.5</v>
          </cell>
          <cell r="S1550">
            <v>45.62</v>
          </cell>
          <cell r="T1550">
            <v>129</v>
          </cell>
          <cell r="U1550">
            <v>20</v>
          </cell>
          <cell r="V1550">
            <v>27</v>
          </cell>
          <cell r="W1550" t="str">
            <v>TYP134L1H1PDRSTD</v>
          </cell>
          <cell r="X1550" t="e">
            <v>#REF!</v>
          </cell>
          <cell r="Y1550">
            <v>116.1</v>
          </cell>
          <cell r="Z1550">
            <v>116.1</v>
          </cell>
          <cell r="AA1550">
            <v>0.1</v>
          </cell>
          <cell r="AB1550">
            <v>0.1</v>
          </cell>
          <cell r="AC1550" t="str">
            <v>NC</v>
          </cell>
          <cell r="AD1550" t="str">
            <v>NC</v>
          </cell>
          <cell r="AE1550" t="str">
            <v>NC</v>
          </cell>
          <cell r="AF1550" t="str">
            <v>PROTECTION</v>
          </cell>
          <cell r="AG1550"/>
          <cell r="AH1550" t="str">
            <v>Doblo Cargo</v>
          </cell>
          <cell r="AI1550">
            <v>43.85</v>
          </cell>
          <cell r="AJ1550">
            <v>0.3</v>
          </cell>
          <cell r="AK1550">
            <v>90.3</v>
          </cell>
          <cell r="AL1550" t="str">
            <v/>
          </cell>
          <cell r="AM1550" t="str">
            <v/>
          </cell>
          <cell r="AN1550">
            <v>0.1</v>
          </cell>
          <cell r="AO1550">
            <v>116.1</v>
          </cell>
          <cell r="AS1550" t="str">
            <v>TYP134 L1H1 2010 PDR 9mm</v>
          </cell>
        </row>
        <row r="1551">
          <cell r="N1551" t="str">
            <v>0963 940 251</v>
          </cell>
          <cell r="O1551">
            <v>0</v>
          </cell>
          <cell r="P1551">
            <v>50.93</v>
          </cell>
          <cell r="Q1551">
            <v>1</v>
          </cell>
          <cell r="R1551">
            <v>5.5</v>
          </cell>
          <cell r="S1551">
            <v>50.93</v>
          </cell>
          <cell r="T1551">
            <v>139</v>
          </cell>
          <cell r="U1551">
            <v>20</v>
          </cell>
          <cell r="V1551">
            <v>27</v>
          </cell>
          <cell r="W1551" t="str">
            <v>TYP134L1H1PDRPRO</v>
          </cell>
          <cell r="X1551" t="e">
            <v>#REF!</v>
          </cell>
          <cell r="Y1551">
            <v>125.1</v>
          </cell>
          <cell r="Z1551">
            <v>125.1</v>
          </cell>
          <cell r="AA1551">
            <v>0.1</v>
          </cell>
          <cell r="AB1551">
            <v>0.1</v>
          </cell>
          <cell r="AC1551" t="str">
            <v>NC</v>
          </cell>
          <cell r="AD1551" t="str">
            <v>NC</v>
          </cell>
          <cell r="AE1551" t="str">
            <v>NC</v>
          </cell>
          <cell r="AF1551" t="str">
            <v>PROTECTION</v>
          </cell>
          <cell r="AG1551"/>
          <cell r="AH1551" t="str">
            <v>Doblo Cargo</v>
          </cell>
          <cell r="AI1551">
            <v>48.95</v>
          </cell>
          <cell r="AJ1551">
            <v>0.3</v>
          </cell>
          <cell r="AK1551">
            <v>97.3</v>
          </cell>
          <cell r="AL1551" t="str">
            <v/>
          </cell>
          <cell r="AM1551" t="str">
            <v/>
          </cell>
          <cell r="AN1551">
            <v>0.1</v>
          </cell>
          <cell r="AO1551">
            <v>125.1</v>
          </cell>
          <cell r="AS1551" t="str">
            <v>TYP134 L1H1 2010 PDR 12mm</v>
          </cell>
        </row>
        <row r="1552">
          <cell r="N1552" t="str">
            <v>0963 940 265</v>
          </cell>
          <cell r="O1552">
            <v>0</v>
          </cell>
          <cell r="P1552">
            <v>45.62</v>
          </cell>
          <cell r="Q1552">
            <v>1</v>
          </cell>
          <cell r="R1552">
            <v>5.5</v>
          </cell>
          <cell r="S1552">
            <v>45.62</v>
          </cell>
          <cell r="T1552">
            <v>129</v>
          </cell>
          <cell r="U1552">
            <v>20</v>
          </cell>
          <cell r="V1552">
            <v>27</v>
          </cell>
          <cell r="W1552" t="str">
            <v>TYP134L1H2PDRSTD</v>
          </cell>
          <cell r="X1552" t="e">
            <v>#REF!</v>
          </cell>
          <cell r="Y1552">
            <v>116.1</v>
          </cell>
          <cell r="Z1552">
            <v>116.1</v>
          </cell>
          <cell r="AA1552">
            <v>0.1</v>
          </cell>
          <cell r="AB1552">
            <v>0.1</v>
          </cell>
          <cell r="AC1552" t="str">
            <v>NC</v>
          </cell>
          <cell r="AD1552" t="str">
            <v>NC</v>
          </cell>
          <cell r="AE1552" t="str">
            <v>NC</v>
          </cell>
          <cell r="AF1552" t="str">
            <v>PROTECTION</v>
          </cell>
          <cell r="AG1552"/>
          <cell r="AH1552" t="str">
            <v>Doblo Cargo</v>
          </cell>
          <cell r="AI1552">
            <v>43.85</v>
          </cell>
          <cell r="AJ1552">
            <v>0.3</v>
          </cell>
          <cell r="AK1552">
            <v>90.3</v>
          </cell>
          <cell r="AL1552" t="str">
            <v/>
          </cell>
          <cell r="AM1552" t="str">
            <v/>
          </cell>
          <cell r="AN1552">
            <v>0.1</v>
          </cell>
          <cell r="AO1552">
            <v>116.1</v>
          </cell>
          <cell r="AS1552" t="str">
            <v>TYP134 L1H2 2010 PDR 9mm</v>
          </cell>
        </row>
        <row r="1553">
          <cell r="N1553" t="str">
            <v>0963 940 264</v>
          </cell>
          <cell r="O1553">
            <v>0</v>
          </cell>
          <cell r="P1553">
            <v>50.93</v>
          </cell>
          <cell r="Q1553">
            <v>1</v>
          </cell>
          <cell r="R1553">
            <v>5.5</v>
          </cell>
          <cell r="S1553">
            <v>50.93</v>
          </cell>
          <cell r="T1553">
            <v>139</v>
          </cell>
          <cell r="U1553">
            <v>20</v>
          </cell>
          <cell r="V1553">
            <v>27</v>
          </cell>
          <cell r="W1553" t="str">
            <v>TYP134L1H2PDRPRO</v>
          </cell>
          <cell r="X1553" t="e">
            <v>#REF!</v>
          </cell>
          <cell r="Y1553">
            <v>125.1</v>
          </cell>
          <cell r="Z1553">
            <v>125.1</v>
          </cell>
          <cell r="AA1553">
            <v>0.1</v>
          </cell>
          <cell r="AB1553">
            <v>0.1</v>
          </cell>
          <cell r="AC1553" t="str">
            <v>NC</v>
          </cell>
          <cell r="AD1553" t="str">
            <v>NC</v>
          </cell>
          <cell r="AE1553" t="str">
            <v>NC</v>
          </cell>
          <cell r="AF1553" t="str">
            <v>PROTECTION</v>
          </cell>
          <cell r="AG1553"/>
          <cell r="AH1553" t="str">
            <v>Doblo Cargo</v>
          </cell>
          <cell r="AI1553">
            <v>48.95</v>
          </cell>
          <cell r="AJ1553">
            <v>0.3</v>
          </cell>
          <cell r="AK1553">
            <v>97.3</v>
          </cell>
          <cell r="AL1553" t="str">
            <v/>
          </cell>
          <cell r="AM1553" t="str">
            <v/>
          </cell>
          <cell r="AN1553">
            <v>0.1</v>
          </cell>
          <cell r="AO1553">
            <v>125.1</v>
          </cell>
          <cell r="AS1553" t="str">
            <v>TYP134 L1H2 2010 PDR 12mm</v>
          </cell>
        </row>
        <row r="1554">
          <cell r="N1554" t="str">
            <v>0963 940 284</v>
          </cell>
          <cell r="O1554">
            <v>0</v>
          </cell>
          <cell r="P1554">
            <v>45.62</v>
          </cell>
          <cell r="Q1554">
            <v>1</v>
          </cell>
          <cell r="R1554">
            <v>5.5</v>
          </cell>
          <cell r="S1554">
            <v>45.62</v>
          </cell>
          <cell r="T1554">
            <v>129</v>
          </cell>
          <cell r="U1554">
            <v>20</v>
          </cell>
          <cell r="V1554">
            <v>27</v>
          </cell>
          <cell r="W1554" t="str">
            <v>TYP135L2H1PDRSTD</v>
          </cell>
          <cell r="X1554" t="e">
            <v>#REF!</v>
          </cell>
          <cell r="Y1554">
            <v>116.1</v>
          </cell>
          <cell r="Z1554">
            <v>116.1</v>
          </cell>
          <cell r="AA1554">
            <v>0.1</v>
          </cell>
          <cell r="AB1554">
            <v>0.1</v>
          </cell>
          <cell r="AC1554" t="str">
            <v>NC</v>
          </cell>
          <cell r="AD1554" t="str">
            <v>NC</v>
          </cell>
          <cell r="AE1554" t="str">
            <v>NC</v>
          </cell>
          <cell r="AF1554" t="str">
            <v>PROTECTION</v>
          </cell>
          <cell r="AG1554"/>
          <cell r="AH1554" t="str">
            <v>Doblo Cargo Maxi</v>
          </cell>
          <cell r="AI1554">
            <v>43.85</v>
          </cell>
          <cell r="AJ1554">
            <v>0.3</v>
          </cell>
          <cell r="AK1554">
            <v>90.3</v>
          </cell>
          <cell r="AL1554" t="str">
            <v/>
          </cell>
          <cell r="AM1554" t="str">
            <v/>
          </cell>
          <cell r="AN1554">
            <v>0.1</v>
          </cell>
          <cell r="AO1554">
            <v>116.1</v>
          </cell>
          <cell r="AS1554" t="str">
            <v>TYP135 L2H1 2010 PDR 9mm</v>
          </cell>
        </row>
        <row r="1555">
          <cell r="N1555" t="str">
            <v>0963 940 283</v>
          </cell>
          <cell r="O1555">
            <v>0</v>
          </cell>
          <cell r="P1555">
            <v>50.93</v>
          </cell>
          <cell r="Q1555">
            <v>1</v>
          </cell>
          <cell r="R1555">
            <v>5.5</v>
          </cell>
          <cell r="S1555">
            <v>50.93</v>
          </cell>
          <cell r="T1555">
            <v>139</v>
          </cell>
          <cell r="U1555">
            <v>20</v>
          </cell>
          <cell r="V1555">
            <v>27</v>
          </cell>
          <cell r="W1555" t="str">
            <v>TYP135L2H1PDRPRO</v>
          </cell>
          <cell r="X1555" t="e">
            <v>#REF!</v>
          </cell>
          <cell r="Y1555">
            <v>125.1</v>
          </cell>
          <cell r="Z1555">
            <v>125.1</v>
          </cell>
          <cell r="AA1555">
            <v>0.1</v>
          </cell>
          <cell r="AB1555">
            <v>0.1</v>
          </cell>
          <cell r="AC1555" t="str">
            <v>NC</v>
          </cell>
          <cell r="AD1555" t="str">
            <v>NC</v>
          </cell>
          <cell r="AE1555" t="str">
            <v>NC</v>
          </cell>
          <cell r="AF1555" t="str">
            <v>PROTECTION</v>
          </cell>
          <cell r="AG1555"/>
          <cell r="AH1555" t="str">
            <v>Doblo Cargo Maxi</v>
          </cell>
          <cell r="AI1555">
            <v>48.95</v>
          </cell>
          <cell r="AJ1555">
            <v>0.3</v>
          </cell>
          <cell r="AK1555">
            <v>97.3</v>
          </cell>
          <cell r="AL1555" t="str">
            <v/>
          </cell>
          <cell r="AM1555" t="str">
            <v/>
          </cell>
          <cell r="AN1555">
            <v>0.1</v>
          </cell>
          <cell r="AO1555">
            <v>125.1</v>
          </cell>
          <cell r="AS1555" t="str">
            <v>TYP135 L2H1 2010 PDR 12mm</v>
          </cell>
        </row>
        <row r="1556">
          <cell r="N1556" t="str">
            <v>0963 940 603</v>
          </cell>
          <cell r="O1556">
            <v>0</v>
          </cell>
          <cell r="P1556">
            <v>61</v>
          </cell>
          <cell r="Q1556">
            <v>1</v>
          </cell>
          <cell r="R1556">
            <v>5.5</v>
          </cell>
          <cell r="S1556">
            <v>61</v>
          </cell>
          <cell r="T1556">
            <v>149</v>
          </cell>
          <cell r="U1556">
            <v>20</v>
          </cell>
          <cell r="V1556">
            <v>27</v>
          </cell>
          <cell r="W1556" t="str">
            <v>TYP164L1H1PDRSTD</v>
          </cell>
          <cell r="X1556" t="e">
            <v>#REF!</v>
          </cell>
          <cell r="Y1556">
            <v>134.1</v>
          </cell>
          <cell r="Z1556">
            <v>134.1</v>
          </cell>
          <cell r="AA1556">
            <v>0.1</v>
          </cell>
          <cell r="AB1556">
            <v>0.1</v>
          </cell>
          <cell r="AC1556" t="str">
            <v>NC</v>
          </cell>
          <cell r="AD1556" t="str">
            <v>NC</v>
          </cell>
          <cell r="AE1556" t="str">
            <v>NC</v>
          </cell>
          <cell r="AF1556" t="str">
            <v>PROTECTION</v>
          </cell>
          <cell r="AG1556"/>
          <cell r="AH1556" t="str">
            <v>Talento Court</v>
          </cell>
          <cell r="AI1556">
            <v>58.64</v>
          </cell>
          <cell r="AJ1556">
            <v>0.3</v>
          </cell>
          <cell r="AK1556">
            <v>104.3</v>
          </cell>
          <cell r="AL1556" t="str">
            <v/>
          </cell>
          <cell r="AM1556" t="str">
            <v/>
          </cell>
          <cell r="AN1556">
            <v>0.1</v>
          </cell>
          <cell r="AO1556">
            <v>134.1</v>
          </cell>
          <cell r="AS1556" t="str">
            <v>TYP164 L1H1 2014 PDR 9mm</v>
          </cell>
        </row>
        <row r="1557">
          <cell r="N1557" t="str">
            <v>0963 940 602</v>
          </cell>
          <cell r="O1557">
            <v>0</v>
          </cell>
          <cell r="P1557">
            <v>78</v>
          </cell>
          <cell r="Q1557">
            <v>1</v>
          </cell>
          <cell r="R1557">
            <v>5.5</v>
          </cell>
          <cell r="S1557">
            <v>78</v>
          </cell>
          <cell r="T1557">
            <v>189</v>
          </cell>
          <cell r="U1557">
            <v>20</v>
          </cell>
          <cell r="V1557">
            <v>27</v>
          </cell>
          <cell r="W1557" t="str">
            <v>TYP164L1H1PDRPRO</v>
          </cell>
          <cell r="X1557" t="e">
            <v>#REF!</v>
          </cell>
          <cell r="Y1557">
            <v>170.1</v>
          </cell>
          <cell r="Z1557">
            <v>170.1</v>
          </cell>
          <cell r="AA1557">
            <v>0.1</v>
          </cell>
          <cell r="AB1557">
            <v>0.1</v>
          </cell>
          <cell r="AC1557" t="str">
            <v>NC</v>
          </cell>
          <cell r="AD1557" t="str">
            <v>NC</v>
          </cell>
          <cell r="AE1557" t="str">
            <v>NC</v>
          </cell>
          <cell r="AF1557" t="str">
            <v>PROTECTION</v>
          </cell>
          <cell r="AG1557"/>
          <cell r="AH1557" t="str">
            <v>Talento Court</v>
          </cell>
          <cell r="AI1557">
            <v>75</v>
          </cell>
          <cell r="AJ1557">
            <v>0.3</v>
          </cell>
          <cell r="AK1557">
            <v>132.29999999999998</v>
          </cell>
          <cell r="AL1557" t="str">
            <v/>
          </cell>
          <cell r="AM1557" t="str">
            <v/>
          </cell>
          <cell r="AN1557">
            <v>0.1</v>
          </cell>
          <cell r="AO1557">
            <v>170.1</v>
          </cell>
          <cell r="AS1557" t="str">
            <v>TYP164 L1H1 2014 PDR 12mm</v>
          </cell>
        </row>
        <row r="1558">
          <cell r="N1558" t="str">
            <v>0963 940 611</v>
          </cell>
          <cell r="O1558">
            <v>0</v>
          </cell>
          <cell r="P1558">
            <v>61.01</v>
          </cell>
          <cell r="Q1558">
            <v>1</v>
          </cell>
          <cell r="R1558">
            <v>5.5</v>
          </cell>
          <cell r="S1558">
            <v>61.01</v>
          </cell>
          <cell r="T1558">
            <v>149</v>
          </cell>
          <cell r="U1558">
            <v>20</v>
          </cell>
          <cell r="V1558">
            <v>27</v>
          </cell>
          <cell r="W1558" t="str">
            <v>TYP164L1H2PDRSTD</v>
          </cell>
          <cell r="X1558" t="e">
            <v>#REF!</v>
          </cell>
          <cell r="Y1558">
            <v>134.1</v>
          </cell>
          <cell r="Z1558">
            <v>134.1</v>
          </cell>
          <cell r="AA1558">
            <v>0.1</v>
          </cell>
          <cell r="AB1558">
            <v>0.1</v>
          </cell>
          <cell r="AC1558" t="str">
            <v>NC</v>
          </cell>
          <cell r="AD1558" t="str">
            <v>NC</v>
          </cell>
          <cell r="AE1558" t="str">
            <v>NC</v>
          </cell>
          <cell r="AF1558" t="str">
            <v>PROTECTION</v>
          </cell>
          <cell r="AG1558"/>
          <cell r="AH1558" t="str">
            <v>Talento Court</v>
          </cell>
          <cell r="AI1558">
            <v>58.64</v>
          </cell>
          <cell r="AJ1558">
            <v>0.3</v>
          </cell>
          <cell r="AK1558">
            <v>104.3</v>
          </cell>
          <cell r="AL1558" t="str">
            <v/>
          </cell>
          <cell r="AM1558" t="str">
            <v/>
          </cell>
          <cell r="AN1558">
            <v>0.1</v>
          </cell>
          <cell r="AO1558">
            <v>134.1</v>
          </cell>
          <cell r="AS1558" t="str">
            <v>TYP164 L1H2 2014 PDR 9mm</v>
          </cell>
        </row>
        <row r="1559">
          <cell r="N1559" t="str">
            <v>0963 940 610</v>
          </cell>
          <cell r="O1559">
            <v>0</v>
          </cell>
          <cell r="P1559">
            <v>78.03</v>
          </cell>
          <cell r="Q1559">
            <v>1</v>
          </cell>
          <cell r="R1559">
            <v>5.5</v>
          </cell>
          <cell r="S1559">
            <v>78.03</v>
          </cell>
          <cell r="T1559">
            <v>189</v>
          </cell>
          <cell r="U1559">
            <v>20</v>
          </cell>
          <cell r="V1559">
            <v>27</v>
          </cell>
          <cell r="W1559" t="str">
            <v>TYP164L1H2PDRPRO</v>
          </cell>
          <cell r="X1559" t="e">
            <v>#REF!</v>
          </cell>
          <cell r="Y1559">
            <v>170.1</v>
          </cell>
          <cell r="Z1559">
            <v>170.1</v>
          </cell>
          <cell r="AA1559">
            <v>0.1</v>
          </cell>
          <cell r="AB1559">
            <v>0.1</v>
          </cell>
          <cell r="AC1559" t="str">
            <v>NC</v>
          </cell>
          <cell r="AD1559" t="str">
            <v>NC</v>
          </cell>
          <cell r="AE1559" t="str">
            <v>NC</v>
          </cell>
          <cell r="AF1559" t="str">
            <v>PROTECTION</v>
          </cell>
          <cell r="AG1559"/>
          <cell r="AH1559" t="str">
            <v>Talento Court</v>
          </cell>
          <cell r="AI1559">
            <v>75</v>
          </cell>
          <cell r="AJ1559">
            <v>0.3</v>
          </cell>
          <cell r="AK1559">
            <v>132.29999999999998</v>
          </cell>
          <cell r="AL1559" t="str">
            <v/>
          </cell>
          <cell r="AM1559" t="str">
            <v/>
          </cell>
          <cell r="AN1559">
            <v>0.1</v>
          </cell>
          <cell r="AO1559">
            <v>170.1</v>
          </cell>
          <cell r="AS1559" t="str">
            <v>TYP164 L1H2 2014 PDR 12mm</v>
          </cell>
        </row>
        <row r="1560">
          <cell r="N1560" t="str">
            <v>0963 940 619</v>
          </cell>
          <cell r="O1560">
            <v>0</v>
          </cell>
          <cell r="P1560">
            <v>61</v>
          </cell>
          <cell r="Q1560">
            <v>1</v>
          </cell>
          <cell r="R1560">
            <v>5.5</v>
          </cell>
          <cell r="S1560">
            <v>61</v>
          </cell>
          <cell r="T1560">
            <v>149</v>
          </cell>
          <cell r="U1560">
            <v>20</v>
          </cell>
          <cell r="V1560">
            <v>27</v>
          </cell>
          <cell r="W1560" t="str">
            <v>TYP165L2H1PDRSTD</v>
          </cell>
          <cell r="X1560" t="e">
            <v>#REF!</v>
          </cell>
          <cell r="Y1560">
            <v>134.1</v>
          </cell>
          <cell r="Z1560">
            <v>134.1</v>
          </cell>
          <cell r="AA1560">
            <v>0.1</v>
          </cell>
          <cell r="AB1560">
            <v>0.1</v>
          </cell>
          <cell r="AC1560" t="str">
            <v>NC</v>
          </cell>
          <cell r="AD1560" t="str">
            <v>NC</v>
          </cell>
          <cell r="AE1560" t="str">
            <v>NC</v>
          </cell>
          <cell r="AF1560" t="str">
            <v>PROTECTION</v>
          </cell>
          <cell r="AG1560"/>
          <cell r="AH1560" t="str">
            <v>Talento Long</v>
          </cell>
          <cell r="AI1560">
            <v>58.64</v>
          </cell>
          <cell r="AJ1560">
            <v>0.3</v>
          </cell>
          <cell r="AK1560">
            <v>104.3</v>
          </cell>
          <cell r="AL1560" t="str">
            <v/>
          </cell>
          <cell r="AM1560" t="str">
            <v/>
          </cell>
          <cell r="AN1560">
            <v>0.1</v>
          </cell>
          <cell r="AO1560">
            <v>134.1</v>
          </cell>
          <cell r="AS1560" t="str">
            <v>TYP165 L2H1 2014 PDR 9mm</v>
          </cell>
        </row>
        <row r="1561">
          <cell r="N1561" t="str">
            <v>0963 940 618</v>
          </cell>
          <cell r="O1561">
            <v>0</v>
          </cell>
          <cell r="P1561">
            <v>78</v>
          </cell>
          <cell r="Q1561">
            <v>1</v>
          </cell>
          <cell r="R1561">
            <v>5.5</v>
          </cell>
          <cell r="S1561">
            <v>78</v>
          </cell>
          <cell r="T1561">
            <v>189</v>
          </cell>
          <cell r="U1561">
            <v>20</v>
          </cell>
          <cell r="V1561">
            <v>27</v>
          </cell>
          <cell r="W1561" t="str">
            <v>TYP165L2H1PDRPRO</v>
          </cell>
          <cell r="X1561" t="e">
            <v>#REF!</v>
          </cell>
          <cell r="Y1561">
            <v>170.1</v>
          </cell>
          <cell r="Z1561">
            <v>170.1</v>
          </cell>
          <cell r="AA1561">
            <v>0.1</v>
          </cell>
          <cell r="AB1561">
            <v>0.1</v>
          </cell>
          <cell r="AC1561" t="str">
            <v>NC</v>
          </cell>
          <cell r="AD1561" t="str">
            <v>NC</v>
          </cell>
          <cell r="AE1561" t="str">
            <v>NC</v>
          </cell>
          <cell r="AF1561" t="str">
            <v>PROTECTION</v>
          </cell>
          <cell r="AG1561"/>
          <cell r="AH1561" t="str">
            <v>Talento Long</v>
          </cell>
          <cell r="AI1561">
            <v>75</v>
          </cell>
          <cell r="AJ1561">
            <v>0.3</v>
          </cell>
          <cell r="AK1561">
            <v>132.29999999999998</v>
          </cell>
          <cell r="AL1561" t="str">
            <v/>
          </cell>
          <cell r="AM1561" t="str">
            <v/>
          </cell>
          <cell r="AN1561">
            <v>0.1</v>
          </cell>
          <cell r="AO1561">
            <v>170.1</v>
          </cell>
          <cell r="AS1561" t="str">
            <v>TYP165 L2H1 2014 PDR 12mm</v>
          </cell>
        </row>
        <row r="1562">
          <cell r="N1562" t="str">
            <v>0963 940 142</v>
          </cell>
          <cell r="O1562">
            <v>0</v>
          </cell>
          <cell r="P1562">
            <v>72.97</v>
          </cell>
          <cell r="Q1562">
            <v>1</v>
          </cell>
          <cell r="R1562">
            <v>5.5</v>
          </cell>
          <cell r="S1562">
            <v>72.97</v>
          </cell>
          <cell r="T1562">
            <v>179</v>
          </cell>
          <cell r="U1562">
            <v>20</v>
          </cell>
          <cell r="V1562">
            <v>27</v>
          </cell>
          <cell r="W1562" t="str">
            <v>TYP120L1H1PDRSTD</v>
          </cell>
          <cell r="X1562" t="e">
            <v>#REF!</v>
          </cell>
          <cell r="Y1562">
            <v>161.1</v>
          </cell>
          <cell r="Z1562">
            <v>161.1</v>
          </cell>
          <cell r="AA1562">
            <v>0.1</v>
          </cell>
          <cell r="AB1562">
            <v>0.1</v>
          </cell>
          <cell r="AC1562" t="str">
            <v>NC</v>
          </cell>
          <cell r="AD1562" t="str">
            <v>NC</v>
          </cell>
          <cell r="AE1562" t="str">
            <v>NC</v>
          </cell>
          <cell r="AF1562" t="str">
            <v>PROTECTION</v>
          </cell>
          <cell r="AG1562"/>
          <cell r="AH1562" t="str">
            <v>Ducato CH1</v>
          </cell>
          <cell r="AI1562">
            <v>70.150000000000006</v>
          </cell>
          <cell r="AJ1562">
            <v>0.3</v>
          </cell>
          <cell r="AK1562">
            <v>125.3</v>
          </cell>
          <cell r="AL1562" t="str">
            <v/>
          </cell>
          <cell r="AM1562" t="str">
            <v/>
          </cell>
          <cell r="AN1562">
            <v>0.1</v>
          </cell>
          <cell r="AO1562">
            <v>161.1</v>
          </cell>
          <cell r="AS1562" t="str">
            <v>TYP120 L1H1 2006 PDR 9mm</v>
          </cell>
        </row>
        <row r="1563">
          <cell r="N1563" t="str">
            <v>0963 940 147</v>
          </cell>
          <cell r="O1563">
            <v>0</v>
          </cell>
          <cell r="P1563">
            <v>98.28</v>
          </cell>
          <cell r="Q1563">
            <v>1</v>
          </cell>
          <cell r="R1563">
            <v>5.5</v>
          </cell>
          <cell r="S1563">
            <v>98.28</v>
          </cell>
          <cell r="T1563">
            <v>209</v>
          </cell>
          <cell r="U1563">
            <v>20</v>
          </cell>
          <cell r="V1563">
            <v>27</v>
          </cell>
          <cell r="W1563" t="str">
            <v>TYP120L1H2PDRPRO</v>
          </cell>
          <cell r="X1563" t="e">
            <v>#REF!</v>
          </cell>
          <cell r="Y1563">
            <v>188.1</v>
          </cell>
          <cell r="Z1563">
            <v>188.1</v>
          </cell>
          <cell r="AA1563">
            <v>0.1</v>
          </cell>
          <cell r="AB1563">
            <v>0.1</v>
          </cell>
          <cell r="AC1563" t="str">
            <v>NC</v>
          </cell>
          <cell r="AD1563" t="str">
            <v>NC</v>
          </cell>
          <cell r="AE1563" t="str">
            <v>NC</v>
          </cell>
          <cell r="AF1563" t="str">
            <v>PROTECTION</v>
          </cell>
          <cell r="AG1563"/>
          <cell r="AH1563" t="str">
            <v>Ducato CH2</v>
          </cell>
          <cell r="AI1563">
            <v>94.5</v>
          </cell>
          <cell r="AJ1563">
            <v>0.3</v>
          </cell>
          <cell r="AK1563">
            <v>146.29999999999998</v>
          </cell>
          <cell r="AL1563" t="str">
            <v/>
          </cell>
          <cell r="AM1563" t="str">
            <v/>
          </cell>
          <cell r="AN1563">
            <v>0.1</v>
          </cell>
          <cell r="AO1563">
            <v>188.1</v>
          </cell>
          <cell r="AS1563" t="str">
            <v>TYP120 L1H2 2006 PDR 12mm</v>
          </cell>
        </row>
        <row r="1564">
          <cell r="N1564" t="str">
            <v>0963 940 164</v>
          </cell>
          <cell r="O1564">
            <v>0</v>
          </cell>
          <cell r="P1564">
            <v>72.97</v>
          </cell>
          <cell r="Q1564">
            <v>1</v>
          </cell>
          <cell r="R1564">
            <v>5.5</v>
          </cell>
          <cell r="S1564">
            <v>72.97</v>
          </cell>
          <cell r="T1564">
            <v>179</v>
          </cell>
          <cell r="U1564">
            <v>20</v>
          </cell>
          <cell r="V1564">
            <v>27</v>
          </cell>
          <cell r="W1564" t="str">
            <v>TYP121L2H2PDRSTD</v>
          </cell>
          <cell r="X1564" t="e">
            <v>#REF!</v>
          </cell>
          <cell r="Y1564">
            <v>161.1</v>
          </cell>
          <cell r="Z1564">
            <v>161.1</v>
          </cell>
          <cell r="AA1564">
            <v>0.1</v>
          </cell>
          <cell r="AB1564">
            <v>0.1</v>
          </cell>
          <cell r="AC1564" t="str">
            <v>NC</v>
          </cell>
          <cell r="AD1564" t="str">
            <v>NC</v>
          </cell>
          <cell r="AE1564" t="str">
            <v>NC</v>
          </cell>
          <cell r="AF1564" t="str">
            <v>PROTECTION</v>
          </cell>
          <cell r="AG1564"/>
          <cell r="AH1564" t="str">
            <v>Ducato MH2</v>
          </cell>
          <cell r="AI1564">
            <v>70.150000000000006</v>
          </cell>
          <cell r="AJ1564">
            <v>0.3</v>
          </cell>
          <cell r="AK1564">
            <v>125.3</v>
          </cell>
          <cell r="AL1564" t="str">
            <v/>
          </cell>
          <cell r="AM1564" t="str">
            <v/>
          </cell>
          <cell r="AN1564">
            <v>0.1</v>
          </cell>
          <cell r="AO1564">
            <v>161.1</v>
          </cell>
          <cell r="AS1564" t="str">
            <v>TYP121 L2H2 2006 PDR 9mm</v>
          </cell>
        </row>
        <row r="1565">
          <cell r="N1565" t="str">
            <v>0963 940 163</v>
          </cell>
          <cell r="O1565">
            <v>0</v>
          </cell>
          <cell r="P1565">
            <v>98.28</v>
          </cell>
          <cell r="Q1565">
            <v>1</v>
          </cell>
          <cell r="R1565">
            <v>5.5</v>
          </cell>
          <cell r="S1565">
            <v>98.28</v>
          </cell>
          <cell r="T1565">
            <v>209</v>
          </cell>
          <cell r="U1565">
            <v>20</v>
          </cell>
          <cell r="V1565">
            <v>27</v>
          </cell>
          <cell r="W1565" t="str">
            <v>TYP121L2H2PDRPRO</v>
          </cell>
          <cell r="X1565" t="e">
            <v>#REF!</v>
          </cell>
          <cell r="Y1565">
            <v>188.1</v>
          </cell>
          <cell r="Z1565">
            <v>188.1</v>
          </cell>
          <cell r="AA1565">
            <v>0.1</v>
          </cell>
          <cell r="AB1565">
            <v>0.1</v>
          </cell>
          <cell r="AC1565" t="str">
            <v>NC</v>
          </cell>
          <cell r="AD1565" t="str">
            <v>NC</v>
          </cell>
          <cell r="AE1565" t="str">
            <v>NC</v>
          </cell>
          <cell r="AF1565" t="str">
            <v>PROTECTION</v>
          </cell>
          <cell r="AG1565"/>
          <cell r="AH1565" t="str">
            <v>Ducato MH2</v>
          </cell>
          <cell r="AI1565">
            <v>94.5</v>
          </cell>
          <cell r="AJ1565">
            <v>0.3</v>
          </cell>
          <cell r="AK1565">
            <v>146.29999999999998</v>
          </cell>
          <cell r="AL1565" t="str">
            <v/>
          </cell>
          <cell r="AM1565" t="str">
            <v/>
          </cell>
          <cell r="AN1565">
            <v>0.1</v>
          </cell>
          <cell r="AO1565">
            <v>188.1</v>
          </cell>
          <cell r="AS1565" t="str">
            <v>TYP121 L2H2 2006 PDR 12mm</v>
          </cell>
        </row>
        <row r="1566">
          <cell r="N1566" t="str">
            <v>0963 940 177</v>
          </cell>
          <cell r="O1566">
            <v>0</v>
          </cell>
          <cell r="P1566">
            <v>98.28</v>
          </cell>
          <cell r="Q1566">
            <v>1</v>
          </cell>
          <cell r="R1566">
            <v>5.5</v>
          </cell>
          <cell r="S1566">
            <v>98.28</v>
          </cell>
          <cell r="T1566">
            <v>209</v>
          </cell>
          <cell r="U1566">
            <v>20</v>
          </cell>
          <cell r="V1566">
            <v>27</v>
          </cell>
          <cell r="W1566" t="str">
            <v>TYP122L4H2PDRPRO</v>
          </cell>
          <cell r="X1566" t="e">
            <v>#REF!</v>
          </cell>
          <cell r="Y1566">
            <v>188.1</v>
          </cell>
          <cell r="Z1566">
            <v>188.1</v>
          </cell>
          <cell r="AA1566">
            <v>0.1</v>
          </cell>
          <cell r="AB1566">
            <v>0.1</v>
          </cell>
          <cell r="AC1566" t="str">
            <v>NC</v>
          </cell>
          <cell r="AD1566" t="str">
            <v>NC</v>
          </cell>
          <cell r="AE1566" t="str">
            <v>NC</v>
          </cell>
          <cell r="AF1566" t="str">
            <v>PROTECTION</v>
          </cell>
          <cell r="AG1566"/>
          <cell r="AH1566" t="str">
            <v>Ducato LH2</v>
          </cell>
          <cell r="AI1566">
            <v>94.5</v>
          </cell>
          <cell r="AJ1566">
            <v>0.3</v>
          </cell>
          <cell r="AK1566">
            <v>146.29999999999998</v>
          </cell>
          <cell r="AL1566" t="str">
            <v/>
          </cell>
          <cell r="AM1566" t="str">
            <v/>
          </cell>
          <cell r="AN1566">
            <v>0.1</v>
          </cell>
          <cell r="AO1566">
            <v>188.1</v>
          </cell>
          <cell r="AS1566" t="str">
            <v>TYP122 L3H2 2006 PDR 12mm</v>
          </cell>
        </row>
        <row r="1567">
          <cell r="N1567" t="str">
            <v>0963 940 741</v>
          </cell>
          <cell r="O1567">
            <v>0</v>
          </cell>
          <cell r="P1567">
            <v>72.14</v>
          </cell>
          <cell r="Q1567">
            <v>1</v>
          </cell>
          <cell r="R1567" t="e">
            <v>#N/A</v>
          </cell>
          <cell r="S1567">
            <v>72.14</v>
          </cell>
          <cell r="T1567">
            <v>159</v>
          </cell>
          <cell r="U1567">
            <v>20</v>
          </cell>
          <cell r="V1567">
            <v>27</v>
          </cell>
          <cell r="W1567" t="str">
            <v>TYP123L5H2PDRSTD</v>
          </cell>
          <cell r="X1567" t="e">
            <v>#REF!</v>
          </cell>
          <cell r="Y1567">
            <v>143.1</v>
          </cell>
          <cell r="Z1567">
            <v>143.1</v>
          </cell>
          <cell r="AA1567">
            <v>0.1</v>
          </cell>
          <cell r="AB1567">
            <v>0.1</v>
          </cell>
          <cell r="AC1567" t="str">
            <v>NC</v>
          </cell>
          <cell r="AD1567" t="str">
            <v>NC</v>
          </cell>
          <cell r="AE1567" t="str">
            <v>NC</v>
          </cell>
          <cell r="AF1567" t="str">
            <v>PROTECTION</v>
          </cell>
          <cell r="AG1567"/>
          <cell r="AH1567" t="str">
            <v>Ducato XLH2</v>
          </cell>
          <cell r="AI1567">
            <v>70.150000000000006</v>
          </cell>
          <cell r="AJ1567">
            <v>0.3</v>
          </cell>
          <cell r="AK1567">
            <v>111.3</v>
          </cell>
          <cell r="AL1567" t="str">
            <v/>
          </cell>
          <cell r="AM1567" t="str">
            <v/>
          </cell>
          <cell r="AN1567">
            <v>0.1</v>
          </cell>
          <cell r="AO1567">
            <v>143.1</v>
          </cell>
          <cell r="AS1567" t="str">
            <v>TYP123 L4H2 2006 PDR brun 12mm</v>
          </cell>
        </row>
        <row r="1568">
          <cell r="N1568" t="str">
            <v>0963 940 742</v>
          </cell>
          <cell r="O1568">
            <v>0</v>
          </cell>
          <cell r="P1568">
            <v>72.14</v>
          </cell>
          <cell r="Q1568">
            <v>1</v>
          </cell>
          <cell r="R1568" t="e">
            <v>#N/A</v>
          </cell>
          <cell r="S1568">
            <v>72.14</v>
          </cell>
          <cell r="T1568">
            <v>159</v>
          </cell>
          <cell r="U1568">
            <v>20</v>
          </cell>
          <cell r="V1568">
            <v>27</v>
          </cell>
          <cell r="W1568" t="str">
            <v>TYP123L5H3PDRSTD</v>
          </cell>
          <cell r="X1568" t="e">
            <v>#REF!</v>
          </cell>
          <cell r="Y1568">
            <v>143.1</v>
          </cell>
          <cell r="Z1568">
            <v>143.1</v>
          </cell>
          <cell r="AA1568">
            <v>0.1</v>
          </cell>
          <cell r="AB1568">
            <v>0.1</v>
          </cell>
          <cell r="AC1568" t="str">
            <v>NC</v>
          </cell>
          <cell r="AD1568" t="str">
            <v>NC</v>
          </cell>
          <cell r="AE1568" t="str">
            <v>NC</v>
          </cell>
          <cell r="AF1568" t="str">
            <v>PROTECTION</v>
          </cell>
          <cell r="AG1568"/>
          <cell r="AH1568" t="str">
            <v>Ducato XLH3</v>
          </cell>
          <cell r="AI1568">
            <v>70.150000000000006</v>
          </cell>
          <cell r="AJ1568">
            <v>0.3</v>
          </cell>
          <cell r="AK1568">
            <v>111.3</v>
          </cell>
          <cell r="AL1568" t="str">
            <v/>
          </cell>
          <cell r="AM1568" t="str">
            <v/>
          </cell>
          <cell r="AN1568">
            <v>0.1</v>
          </cell>
          <cell r="AO1568">
            <v>143.1</v>
          </cell>
          <cell r="AS1568" t="str">
            <v>TYP123 L4H3 2006 PDR brun 12mm</v>
          </cell>
        </row>
        <row r="1569">
          <cell r="N1569" t="str">
            <v>0963 940 196</v>
          </cell>
          <cell r="O1569">
            <v>0</v>
          </cell>
          <cell r="P1569">
            <v>78.03</v>
          </cell>
          <cell r="Q1569">
            <v>1</v>
          </cell>
          <cell r="R1569">
            <v>5.5</v>
          </cell>
          <cell r="S1569">
            <v>78.03</v>
          </cell>
          <cell r="T1569">
            <v>209</v>
          </cell>
          <cell r="U1569">
            <v>20</v>
          </cell>
          <cell r="V1569">
            <v>27</v>
          </cell>
          <cell r="W1569" t="str">
            <v>TYP123L5H3PDRPRO</v>
          </cell>
          <cell r="X1569" t="e">
            <v>#REF!</v>
          </cell>
          <cell r="Y1569">
            <v>188.1</v>
          </cell>
          <cell r="Z1569">
            <v>188.1</v>
          </cell>
          <cell r="AA1569">
            <v>0.1</v>
          </cell>
          <cell r="AB1569">
            <v>0.1</v>
          </cell>
          <cell r="AC1569" t="str">
            <v>NC</v>
          </cell>
          <cell r="AD1569" t="str">
            <v>NC</v>
          </cell>
          <cell r="AE1569" t="str">
            <v>NC</v>
          </cell>
          <cell r="AF1569" t="str">
            <v>PROTECTION</v>
          </cell>
          <cell r="AG1569"/>
          <cell r="AH1569" t="str">
            <v>Ducato XLH3</v>
          </cell>
          <cell r="AI1569">
            <v>94.5</v>
          </cell>
          <cell r="AJ1569">
            <v>0.3</v>
          </cell>
          <cell r="AK1569">
            <v>146.29999999999998</v>
          </cell>
          <cell r="AL1569" t="str">
            <v/>
          </cell>
          <cell r="AM1569" t="str">
            <v/>
          </cell>
          <cell r="AN1569">
            <v>0.1</v>
          </cell>
          <cell r="AO1569">
            <v>188.1</v>
          </cell>
          <cell r="AS1569" t="str">
            <v>TYP123 L4H3 2006 PDR 12mm</v>
          </cell>
        </row>
        <row r="1570">
          <cell r="N1570" t="str">
            <v>0963 940 435</v>
          </cell>
          <cell r="O1570">
            <v>0</v>
          </cell>
          <cell r="P1570">
            <v>45.62</v>
          </cell>
          <cell r="Q1570">
            <v>1</v>
          </cell>
          <cell r="R1570">
            <v>5.5</v>
          </cell>
          <cell r="S1570">
            <v>45.62</v>
          </cell>
          <cell r="T1570">
            <v>129</v>
          </cell>
          <cell r="U1570">
            <v>20</v>
          </cell>
          <cell r="V1570">
            <v>27</v>
          </cell>
          <cell r="W1570" t="str">
            <v>TYP147L1H1PDRSTD</v>
          </cell>
          <cell r="X1570" t="e">
            <v>#REF!</v>
          </cell>
          <cell r="Y1570">
            <v>116.1</v>
          </cell>
          <cell r="Z1570">
            <v>116.1</v>
          </cell>
          <cell r="AA1570">
            <v>0.1</v>
          </cell>
          <cell r="AB1570">
            <v>0.1</v>
          </cell>
          <cell r="AC1570" t="str">
            <v>NC</v>
          </cell>
          <cell r="AD1570" t="str">
            <v>NC</v>
          </cell>
          <cell r="AE1570" t="str">
            <v>NC</v>
          </cell>
          <cell r="AF1570" t="str">
            <v>PROTECTION</v>
          </cell>
          <cell r="AG1570"/>
          <cell r="AH1570" t="str">
            <v>Transit Connect Court</v>
          </cell>
          <cell r="AI1570">
            <v>43.85</v>
          </cell>
          <cell r="AJ1570">
            <v>0.3</v>
          </cell>
          <cell r="AK1570">
            <v>90.3</v>
          </cell>
          <cell r="AL1570" t="str">
            <v/>
          </cell>
          <cell r="AM1570" t="str">
            <v/>
          </cell>
          <cell r="AN1570">
            <v>0.1</v>
          </cell>
          <cell r="AO1570">
            <v>116.1</v>
          </cell>
          <cell r="AS1570" t="str">
            <v>TYP147 L1H1 2013 PDR 9mm</v>
          </cell>
        </row>
        <row r="1571">
          <cell r="N1571" t="str">
            <v>0963 940 434</v>
          </cell>
          <cell r="O1571">
            <v>0</v>
          </cell>
          <cell r="P1571">
            <v>45.62</v>
          </cell>
          <cell r="Q1571">
            <v>1</v>
          </cell>
          <cell r="R1571">
            <v>5.5</v>
          </cell>
          <cell r="S1571">
            <v>45.62</v>
          </cell>
          <cell r="T1571">
            <v>139</v>
          </cell>
          <cell r="U1571">
            <v>20</v>
          </cell>
          <cell r="V1571">
            <v>27</v>
          </cell>
          <cell r="W1571" t="str">
            <v>TYP147L1H1PDRPRO</v>
          </cell>
          <cell r="X1571" t="e">
            <v>#REF!</v>
          </cell>
          <cell r="Y1571">
            <v>125.1</v>
          </cell>
          <cell r="Z1571">
            <v>125.1</v>
          </cell>
          <cell r="AA1571">
            <v>0.1</v>
          </cell>
          <cell r="AB1571">
            <v>0.1</v>
          </cell>
          <cell r="AC1571" t="str">
            <v>NC</v>
          </cell>
          <cell r="AD1571" t="str">
            <v>NC</v>
          </cell>
          <cell r="AE1571" t="str">
            <v>NC</v>
          </cell>
          <cell r="AF1571" t="str">
            <v>PROTECTION</v>
          </cell>
          <cell r="AG1571"/>
          <cell r="AH1571" t="str">
            <v>Transit Connect Court</v>
          </cell>
          <cell r="AI1571">
            <v>48.95</v>
          </cell>
          <cell r="AJ1571">
            <v>0.3</v>
          </cell>
          <cell r="AK1571">
            <v>97.3</v>
          </cell>
          <cell r="AL1571" t="str">
            <v/>
          </cell>
          <cell r="AM1571" t="str">
            <v/>
          </cell>
          <cell r="AN1571">
            <v>0.1</v>
          </cell>
          <cell r="AO1571">
            <v>125.1</v>
          </cell>
          <cell r="AS1571" t="str">
            <v>TYP147 L1H1 2013 PDR 12mm</v>
          </cell>
        </row>
        <row r="1572">
          <cell r="N1572" t="str">
            <v>0963 940 443</v>
          </cell>
          <cell r="O1572">
            <v>0</v>
          </cell>
          <cell r="P1572">
            <v>50.93</v>
          </cell>
          <cell r="Q1572">
            <v>1</v>
          </cell>
          <cell r="R1572">
            <v>5.5</v>
          </cell>
          <cell r="S1572">
            <v>50.93</v>
          </cell>
          <cell r="T1572">
            <v>129</v>
          </cell>
          <cell r="U1572">
            <v>20</v>
          </cell>
          <cell r="V1572">
            <v>27</v>
          </cell>
          <cell r="W1572" t="str">
            <v>TYP148L2H1PDRSTD</v>
          </cell>
          <cell r="X1572" t="e">
            <v>#REF!</v>
          </cell>
          <cell r="Y1572">
            <v>116.1</v>
          </cell>
          <cell r="Z1572">
            <v>116.1</v>
          </cell>
          <cell r="AA1572">
            <v>0.1</v>
          </cell>
          <cell r="AB1572">
            <v>0.1</v>
          </cell>
          <cell r="AC1572" t="str">
            <v>NC</v>
          </cell>
          <cell r="AD1572" t="str">
            <v>NC</v>
          </cell>
          <cell r="AE1572" t="str">
            <v>NC</v>
          </cell>
          <cell r="AF1572" t="str">
            <v>PROTECTION</v>
          </cell>
          <cell r="AG1572"/>
          <cell r="AH1572" t="str">
            <v>Transit Connect Long</v>
          </cell>
          <cell r="AI1572">
            <v>43.85</v>
          </cell>
          <cell r="AJ1572">
            <v>0.3</v>
          </cell>
          <cell r="AK1572">
            <v>90.3</v>
          </cell>
          <cell r="AL1572" t="str">
            <v/>
          </cell>
          <cell r="AM1572" t="str">
            <v/>
          </cell>
          <cell r="AN1572">
            <v>0.1</v>
          </cell>
          <cell r="AO1572">
            <v>116.1</v>
          </cell>
          <cell r="AS1572" t="str">
            <v>TYP148 L2H1 2013 PDR 9mm</v>
          </cell>
        </row>
        <row r="1573">
          <cell r="N1573" t="str">
            <v>0963 940 442</v>
          </cell>
          <cell r="O1573">
            <v>0</v>
          </cell>
          <cell r="P1573">
            <v>50.93</v>
          </cell>
          <cell r="Q1573">
            <v>1</v>
          </cell>
          <cell r="R1573">
            <v>5.5</v>
          </cell>
          <cell r="S1573">
            <v>50.93</v>
          </cell>
          <cell r="T1573">
            <v>139</v>
          </cell>
          <cell r="U1573">
            <v>20</v>
          </cell>
          <cell r="V1573">
            <v>27</v>
          </cell>
          <cell r="W1573" t="str">
            <v>TYP148L2H1PDRPRO</v>
          </cell>
          <cell r="X1573" t="e">
            <v>#REF!</v>
          </cell>
          <cell r="Y1573">
            <v>125.1</v>
          </cell>
          <cell r="Z1573">
            <v>125.1</v>
          </cell>
          <cell r="AA1573">
            <v>0.1</v>
          </cell>
          <cell r="AB1573">
            <v>0.1</v>
          </cell>
          <cell r="AC1573" t="str">
            <v>NC</v>
          </cell>
          <cell r="AD1573" t="str">
            <v>NC</v>
          </cell>
          <cell r="AE1573" t="str">
            <v>NC</v>
          </cell>
          <cell r="AF1573" t="str">
            <v>PROTECTION</v>
          </cell>
          <cell r="AG1573"/>
          <cell r="AH1573" t="str">
            <v>Transit Connect Long</v>
          </cell>
          <cell r="AI1573">
            <v>48.95</v>
          </cell>
          <cell r="AJ1573">
            <v>0.3</v>
          </cell>
          <cell r="AK1573">
            <v>97.3</v>
          </cell>
          <cell r="AL1573" t="str">
            <v/>
          </cell>
          <cell r="AM1573" t="str">
            <v/>
          </cell>
          <cell r="AN1573">
            <v>0.1</v>
          </cell>
          <cell r="AO1573">
            <v>125.1</v>
          </cell>
          <cell r="AS1573" t="str">
            <v>TYP148 L2H1 2013 PDR 12mm</v>
          </cell>
        </row>
        <row r="1574">
          <cell r="N1574" t="str">
            <v>0963 940 395</v>
          </cell>
          <cell r="O1574">
            <v>0</v>
          </cell>
          <cell r="P1574">
            <v>61</v>
          </cell>
          <cell r="Q1574">
            <v>1</v>
          </cell>
          <cell r="R1574">
            <v>5.5</v>
          </cell>
          <cell r="S1574">
            <v>61</v>
          </cell>
          <cell r="T1574">
            <v>149</v>
          </cell>
          <cell r="U1574">
            <v>20</v>
          </cell>
          <cell r="V1574">
            <v>27</v>
          </cell>
          <cell r="W1574" t="str">
            <v>TYP144L1H1PDRSTD</v>
          </cell>
          <cell r="X1574" t="e">
            <v>#REF!</v>
          </cell>
          <cell r="Y1574">
            <v>134.1</v>
          </cell>
          <cell r="Z1574">
            <v>134.1</v>
          </cell>
          <cell r="AA1574">
            <v>0.1</v>
          </cell>
          <cell r="AB1574">
            <v>0.1</v>
          </cell>
          <cell r="AC1574" t="str">
            <v>NC</v>
          </cell>
          <cell r="AD1574" t="str">
            <v>NC</v>
          </cell>
          <cell r="AE1574" t="str">
            <v>NC</v>
          </cell>
          <cell r="AF1574" t="str">
            <v>PROTECTION</v>
          </cell>
          <cell r="AG1574"/>
          <cell r="AH1574" t="str">
            <v>Custom Court</v>
          </cell>
          <cell r="AI1574">
            <v>58.64</v>
          </cell>
          <cell r="AJ1574">
            <v>0.3</v>
          </cell>
          <cell r="AK1574">
            <v>104.3</v>
          </cell>
          <cell r="AL1574" t="str">
            <v/>
          </cell>
          <cell r="AM1574" t="str">
            <v/>
          </cell>
          <cell r="AN1574">
            <v>0.1</v>
          </cell>
          <cell r="AO1574">
            <v>134.1</v>
          </cell>
          <cell r="AS1574" t="str">
            <v>TYP144 L1H1 2012 PDR 9mm</v>
          </cell>
        </row>
        <row r="1575">
          <cell r="N1575" t="str">
            <v>0963 940 394</v>
          </cell>
          <cell r="O1575">
            <v>0</v>
          </cell>
          <cell r="P1575">
            <v>78</v>
          </cell>
          <cell r="Q1575">
            <v>1</v>
          </cell>
          <cell r="R1575">
            <v>5.5</v>
          </cell>
          <cell r="S1575">
            <v>78</v>
          </cell>
          <cell r="T1575">
            <v>189</v>
          </cell>
          <cell r="U1575">
            <v>20</v>
          </cell>
          <cell r="V1575">
            <v>27</v>
          </cell>
          <cell r="W1575" t="str">
            <v>TYP144L1H1PDRPRO</v>
          </cell>
          <cell r="X1575" t="e">
            <v>#REF!</v>
          </cell>
          <cell r="Y1575">
            <v>170.1</v>
          </cell>
          <cell r="Z1575">
            <v>170.1</v>
          </cell>
          <cell r="AA1575">
            <v>0.1</v>
          </cell>
          <cell r="AB1575">
            <v>0.1</v>
          </cell>
          <cell r="AC1575" t="str">
            <v>NC</v>
          </cell>
          <cell r="AD1575" t="str">
            <v>NC</v>
          </cell>
          <cell r="AE1575" t="str">
            <v>NC</v>
          </cell>
          <cell r="AF1575" t="str">
            <v>PROTECTION</v>
          </cell>
          <cell r="AG1575"/>
          <cell r="AH1575" t="str">
            <v>Custom Court</v>
          </cell>
          <cell r="AI1575">
            <v>75</v>
          </cell>
          <cell r="AJ1575">
            <v>0.3</v>
          </cell>
          <cell r="AK1575">
            <v>132.29999999999998</v>
          </cell>
          <cell r="AL1575" t="str">
            <v/>
          </cell>
          <cell r="AM1575" t="str">
            <v/>
          </cell>
          <cell r="AN1575">
            <v>0.1</v>
          </cell>
          <cell r="AO1575">
            <v>170.1</v>
          </cell>
          <cell r="AS1575" t="str">
            <v>TYP144 L1H1 2012 PDR 12mm</v>
          </cell>
        </row>
        <row r="1576">
          <cell r="N1576" t="str">
            <v>0963 940 401</v>
          </cell>
          <cell r="O1576">
            <v>0</v>
          </cell>
          <cell r="P1576">
            <v>61.01</v>
          </cell>
          <cell r="Q1576">
            <v>1</v>
          </cell>
          <cell r="R1576">
            <v>5.5</v>
          </cell>
          <cell r="S1576">
            <v>61.01</v>
          </cell>
          <cell r="T1576">
            <v>149</v>
          </cell>
          <cell r="U1576">
            <v>20</v>
          </cell>
          <cell r="V1576">
            <v>27</v>
          </cell>
          <cell r="W1576" t="str">
            <v>TYP144L1H2PDRSTD</v>
          </cell>
          <cell r="X1576" t="e">
            <v>#REF!</v>
          </cell>
          <cell r="Y1576">
            <v>134.1</v>
          </cell>
          <cell r="Z1576">
            <v>134.1</v>
          </cell>
          <cell r="AA1576">
            <v>0.1</v>
          </cell>
          <cell r="AB1576">
            <v>0.1</v>
          </cell>
          <cell r="AC1576" t="str">
            <v>NC</v>
          </cell>
          <cell r="AD1576" t="str">
            <v>NC</v>
          </cell>
          <cell r="AE1576" t="str">
            <v>NC</v>
          </cell>
          <cell r="AF1576" t="str">
            <v>PROTECTION</v>
          </cell>
          <cell r="AG1576"/>
          <cell r="AH1576" t="str">
            <v>Custom Court</v>
          </cell>
          <cell r="AI1576">
            <v>58.64</v>
          </cell>
          <cell r="AJ1576">
            <v>0.3</v>
          </cell>
          <cell r="AK1576">
            <v>104.3</v>
          </cell>
          <cell r="AL1576" t="str">
            <v/>
          </cell>
          <cell r="AM1576" t="str">
            <v/>
          </cell>
          <cell r="AN1576">
            <v>0.1</v>
          </cell>
          <cell r="AO1576">
            <v>134.1</v>
          </cell>
          <cell r="AS1576" t="str">
            <v>TYP144 L1H2 2012 PDR 9mm</v>
          </cell>
        </row>
        <row r="1577">
          <cell r="N1577" t="str">
            <v>0963 940 400</v>
          </cell>
          <cell r="O1577">
            <v>0</v>
          </cell>
          <cell r="P1577">
            <v>78.03</v>
          </cell>
          <cell r="Q1577">
            <v>1</v>
          </cell>
          <cell r="R1577">
            <v>5.5</v>
          </cell>
          <cell r="S1577">
            <v>78.03</v>
          </cell>
          <cell r="T1577">
            <v>189</v>
          </cell>
          <cell r="U1577">
            <v>20</v>
          </cell>
          <cell r="V1577">
            <v>27</v>
          </cell>
          <cell r="W1577" t="str">
            <v>TYP144L1H2PDRPRO</v>
          </cell>
          <cell r="X1577" t="e">
            <v>#REF!</v>
          </cell>
          <cell r="Y1577">
            <v>170.1</v>
          </cell>
          <cell r="Z1577">
            <v>170.1</v>
          </cell>
          <cell r="AA1577">
            <v>0.1</v>
          </cell>
          <cell r="AB1577">
            <v>0.1</v>
          </cell>
          <cell r="AC1577" t="str">
            <v>NC</v>
          </cell>
          <cell r="AD1577" t="str">
            <v>NC</v>
          </cell>
          <cell r="AE1577" t="str">
            <v>NC</v>
          </cell>
          <cell r="AF1577" t="str">
            <v>PROTECTION</v>
          </cell>
          <cell r="AG1577"/>
          <cell r="AH1577" t="str">
            <v>Custom Court</v>
          </cell>
          <cell r="AI1577">
            <v>75</v>
          </cell>
          <cell r="AJ1577">
            <v>0.3</v>
          </cell>
          <cell r="AK1577">
            <v>132.29999999999998</v>
          </cell>
          <cell r="AL1577" t="str">
            <v/>
          </cell>
          <cell r="AM1577" t="str">
            <v/>
          </cell>
          <cell r="AN1577">
            <v>0.1</v>
          </cell>
          <cell r="AO1577">
            <v>170.1</v>
          </cell>
          <cell r="AS1577" t="str">
            <v>TYP144 L1H2 2012 PDR 12mm</v>
          </cell>
        </row>
        <row r="1578">
          <cell r="N1578" t="str">
            <v>0963 940 411</v>
          </cell>
          <cell r="O1578">
            <v>0</v>
          </cell>
          <cell r="P1578">
            <v>61.01</v>
          </cell>
          <cell r="Q1578">
            <v>1</v>
          </cell>
          <cell r="R1578">
            <v>5.5</v>
          </cell>
          <cell r="S1578">
            <v>61.01</v>
          </cell>
          <cell r="T1578">
            <v>149</v>
          </cell>
          <cell r="U1578">
            <v>20</v>
          </cell>
          <cell r="V1578">
            <v>27</v>
          </cell>
          <cell r="W1578" t="str">
            <v>TYP145L2H1PDRSTD</v>
          </cell>
          <cell r="X1578" t="e">
            <v>#REF!</v>
          </cell>
          <cell r="Y1578">
            <v>134.1</v>
          </cell>
          <cell r="Z1578">
            <v>134.1</v>
          </cell>
          <cell r="AA1578">
            <v>0.1</v>
          </cell>
          <cell r="AB1578">
            <v>0.1</v>
          </cell>
          <cell r="AC1578" t="str">
            <v>NC</v>
          </cell>
          <cell r="AD1578" t="str">
            <v>NC</v>
          </cell>
          <cell r="AE1578" t="str">
            <v>NC</v>
          </cell>
          <cell r="AF1578" t="str">
            <v>PROTECTION</v>
          </cell>
          <cell r="AG1578"/>
          <cell r="AH1578" t="str">
            <v>Custom Long</v>
          </cell>
          <cell r="AI1578">
            <v>58.64</v>
          </cell>
          <cell r="AJ1578">
            <v>0.3</v>
          </cell>
          <cell r="AK1578">
            <v>104.3</v>
          </cell>
          <cell r="AL1578" t="str">
            <v/>
          </cell>
          <cell r="AM1578" t="str">
            <v/>
          </cell>
          <cell r="AN1578">
            <v>0.1</v>
          </cell>
          <cell r="AO1578">
            <v>134.1</v>
          </cell>
          <cell r="AS1578" t="str">
            <v>TYP145 L2H1 2012 PDR 9mm</v>
          </cell>
        </row>
        <row r="1579">
          <cell r="N1579" t="str">
            <v>0963 940 410</v>
          </cell>
          <cell r="O1579">
            <v>0</v>
          </cell>
          <cell r="P1579">
            <v>78.03</v>
          </cell>
          <cell r="Q1579">
            <v>1</v>
          </cell>
          <cell r="R1579">
            <v>5.5</v>
          </cell>
          <cell r="S1579">
            <v>78.03</v>
          </cell>
          <cell r="T1579">
            <v>189</v>
          </cell>
          <cell r="U1579">
            <v>20</v>
          </cell>
          <cell r="V1579">
            <v>27</v>
          </cell>
          <cell r="W1579" t="str">
            <v>TYP145L2H1PDRPRO</v>
          </cell>
          <cell r="X1579" t="e">
            <v>#REF!</v>
          </cell>
          <cell r="Y1579">
            <v>170.1</v>
          </cell>
          <cell r="Z1579">
            <v>170.1</v>
          </cell>
          <cell r="AA1579">
            <v>0.1</v>
          </cell>
          <cell r="AB1579">
            <v>0.1</v>
          </cell>
          <cell r="AC1579" t="str">
            <v>NC</v>
          </cell>
          <cell r="AD1579" t="str">
            <v>NC</v>
          </cell>
          <cell r="AE1579" t="str">
            <v>NC</v>
          </cell>
          <cell r="AF1579" t="str">
            <v>PROTECTION</v>
          </cell>
          <cell r="AG1579"/>
          <cell r="AH1579" t="str">
            <v>Custom Long</v>
          </cell>
          <cell r="AI1579">
            <v>75</v>
          </cell>
          <cell r="AJ1579">
            <v>0.3</v>
          </cell>
          <cell r="AK1579">
            <v>132.29999999999998</v>
          </cell>
          <cell r="AL1579" t="str">
            <v/>
          </cell>
          <cell r="AM1579" t="str">
            <v/>
          </cell>
          <cell r="AN1579">
            <v>0.1</v>
          </cell>
          <cell r="AO1579">
            <v>170.1</v>
          </cell>
          <cell r="AS1579" t="str">
            <v>TYP145 L2H1 2012 PDR 12mm</v>
          </cell>
        </row>
        <row r="1580">
          <cell r="N1580" t="str">
            <v>0963 940 417</v>
          </cell>
          <cell r="O1580">
            <v>0</v>
          </cell>
          <cell r="P1580">
            <v>61.01</v>
          </cell>
          <cell r="Q1580">
            <v>1</v>
          </cell>
          <cell r="R1580">
            <v>5.5</v>
          </cell>
          <cell r="S1580">
            <v>61.01</v>
          </cell>
          <cell r="T1580">
            <v>149</v>
          </cell>
          <cell r="U1580">
            <v>20</v>
          </cell>
          <cell r="V1580">
            <v>27</v>
          </cell>
          <cell r="W1580" t="str">
            <v>TYP145L2H2PDRSTD</v>
          </cell>
          <cell r="X1580" t="e">
            <v>#REF!</v>
          </cell>
          <cell r="Y1580">
            <v>134.1</v>
          </cell>
          <cell r="Z1580">
            <v>134.1</v>
          </cell>
          <cell r="AA1580">
            <v>0.1</v>
          </cell>
          <cell r="AB1580">
            <v>0.1</v>
          </cell>
          <cell r="AC1580" t="str">
            <v>NC</v>
          </cell>
          <cell r="AD1580" t="str">
            <v>NC</v>
          </cell>
          <cell r="AE1580" t="str">
            <v>NC</v>
          </cell>
          <cell r="AF1580" t="str">
            <v>PROTECTION</v>
          </cell>
          <cell r="AG1580"/>
          <cell r="AH1580" t="str">
            <v>Custom Long</v>
          </cell>
          <cell r="AI1580">
            <v>58.64</v>
          </cell>
          <cell r="AJ1580">
            <v>0.3</v>
          </cell>
          <cell r="AK1580">
            <v>104.3</v>
          </cell>
          <cell r="AL1580" t="str">
            <v/>
          </cell>
          <cell r="AM1580" t="str">
            <v/>
          </cell>
          <cell r="AN1580">
            <v>0.1</v>
          </cell>
          <cell r="AO1580">
            <v>134.1</v>
          </cell>
          <cell r="AS1580" t="str">
            <v>TYP145 L2H2 2012 PDR 9mm</v>
          </cell>
        </row>
        <row r="1581">
          <cell r="N1581" t="str">
            <v>0963 940 416</v>
          </cell>
          <cell r="O1581">
            <v>0</v>
          </cell>
          <cell r="P1581">
            <v>78.03</v>
          </cell>
          <cell r="Q1581">
            <v>1</v>
          </cell>
          <cell r="R1581">
            <v>5.5</v>
          </cell>
          <cell r="S1581">
            <v>78.03</v>
          </cell>
          <cell r="T1581">
            <v>189</v>
          </cell>
          <cell r="U1581">
            <v>20</v>
          </cell>
          <cell r="V1581">
            <v>27</v>
          </cell>
          <cell r="W1581" t="str">
            <v>TYP145L2H2PDRPRO</v>
          </cell>
          <cell r="X1581" t="e">
            <v>#REF!</v>
          </cell>
          <cell r="Y1581">
            <v>170.1</v>
          </cell>
          <cell r="Z1581">
            <v>170.1</v>
          </cell>
          <cell r="AA1581">
            <v>0.1</v>
          </cell>
          <cell r="AB1581">
            <v>0.1</v>
          </cell>
          <cell r="AC1581" t="str">
            <v>NC</v>
          </cell>
          <cell r="AD1581" t="str">
            <v>NC</v>
          </cell>
          <cell r="AE1581" t="str">
            <v>NC</v>
          </cell>
          <cell r="AF1581" t="str">
            <v>PROTECTION</v>
          </cell>
          <cell r="AG1581"/>
          <cell r="AH1581" t="str">
            <v>Custom Long</v>
          </cell>
          <cell r="AI1581">
            <v>75</v>
          </cell>
          <cell r="AJ1581">
            <v>0.3</v>
          </cell>
          <cell r="AK1581">
            <v>132.29999999999998</v>
          </cell>
          <cell r="AL1581" t="str">
            <v/>
          </cell>
          <cell r="AM1581" t="str">
            <v/>
          </cell>
          <cell r="AN1581">
            <v>0.1</v>
          </cell>
          <cell r="AO1581">
            <v>170.1</v>
          </cell>
          <cell r="AS1581" t="str">
            <v>TYP145 L2H2 2012 PDR 12mm</v>
          </cell>
        </row>
        <row r="1582">
          <cell r="N1582" t="str">
            <v>0963 940 451</v>
          </cell>
          <cell r="O1582">
            <v>0</v>
          </cell>
          <cell r="P1582">
            <v>72.97</v>
          </cell>
          <cell r="Q1582">
            <v>1</v>
          </cell>
          <cell r="R1582">
            <v>5.5</v>
          </cell>
          <cell r="S1582">
            <v>72.97</v>
          </cell>
          <cell r="T1582">
            <v>179</v>
          </cell>
          <cell r="U1582">
            <v>20</v>
          </cell>
          <cell r="V1582">
            <v>27</v>
          </cell>
          <cell r="W1582" t="str">
            <v>TYP150L2H2PDRSTD</v>
          </cell>
          <cell r="X1582" t="e">
            <v>#REF!</v>
          </cell>
          <cell r="Y1582">
            <v>161.1</v>
          </cell>
          <cell r="Z1582">
            <v>161.1</v>
          </cell>
          <cell r="AA1582">
            <v>0.1</v>
          </cell>
          <cell r="AB1582">
            <v>0.1</v>
          </cell>
          <cell r="AC1582" t="str">
            <v>NC</v>
          </cell>
          <cell r="AD1582" t="str">
            <v>NC</v>
          </cell>
          <cell r="AE1582" t="str">
            <v>NC</v>
          </cell>
          <cell r="AF1582" t="str">
            <v>PROTECTION</v>
          </cell>
          <cell r="AG1582"/>
          <cell r="AH1582" t="str">
            <v>Tansit 2T L2</v>
          </cell>
          <cell r="AI1582">
            <v>70.150000000000006</v>
          </cell>
          <cell r="AJ1582">
            <v>0.3</v>
          </cell>
          <cell r="AK1582">
            <v>125.3</v>
          </cell>
          <cell r="AL1582" t="str">
            <v/>
          </cell>
          <cell r="AM1582" t="str">
            <v/>
          </cell>
          <cell r="AN1582">
            <v>0.1</v>
          </cell>
          <cell r="AO1582">
            <v>161.1</v>
          </cell>
          <cell r="AS1582" t="str">
            <v>TYP150 L2H2 2014 PDR 9mm</v>
          </cell>
        </row>
        <row r="1583">
          <cell r="N1583" t="str">
            <v>0963 940 450</v>
          </cell>
          <cell r="O1583">
            <v>0</v>
          </cell>
          <cell r="P1583">
            <v>98.28</v>
          </cell>
          <cell r="Q1583">
            <v>1</v>
          </cell>
          <cell r="R1583">
            <v>5.5</v>
          </cell>
          <cell r="S1583">
            <v>98.28</v>
          </cell>
          <cell r="T1583">
            <v>209</v>
          </cell>
          <cell r="U1583">
            <v>20</v>
          </cell>
          <cell r="V1583">
            <v>27</v>
          </cell>
          <cell r="W1583" t="str">
            <v>TYP150L2H2PDRPRO</v>
          </cell>
          <cell r="X1583" t="e">
            <v>#REF!</v>
          </cell>
          <cell r="Y1583">
            <v>188.1</v>
          </cell>
          <cell r="Z1583">
            <v>188.1</v>
          </cell>
          <cell r="AA1583">
            <v>0.1</v>
          </cell>
          <cell r="AB1583">
            <v>0.1</v>
          </cell>
          <cell r="AC1583" t="str">
            <v>NC</v>
          </cell>
          <cell r="AD1583" t="str">
            <v>NC</v>
          </cell>
          <cell r="AE1583" t="str">
            <v>NC</v>
          </cell>
          <cell r="AF1583" t="str">
            <v>PROTECTION</v>
          </cell>
          <cell r="AG1583"/>
          <cell r="AH1583" t="str">
            <v>Tansit 2T L2</v>
          </cell>
          <cell r="AI1583">
            <v>94.5</v>
          </cell>
          <cell r="AJ1583">
            <v>0.3</v>
          </cell>
          <cell r="AK1583">
            <v>146.29999999999998</v>
          </cell>
          <cell r="AL1583" t="str">
            <v/>
          </cell>
          <cell r="AM1583" t="str">
            <v/>
          </cell>
          <cell r="AN1583">
            <v>0.1</v>
          </cell>
          <cell r="AO1583">
            <v>188.1</v>
          </cell>
          <cell r="AS1583" t="str">
            <v>TYP150 L2H2 2014 PDR 12mm</v>
          </cell>
        </row>
        <row r="1584">
          <cell r="N1584" t="str">
            <v>0963 940 467</v>
          </cell>
          <cell r="O1584">
            <v>0</v>
          </cell>
          <cell r="P1584">
            <v>61.01</v>
          </cell>
          <cell r="Q1584">
            <v>1</v>
          </cell>
          <cell r="R1584">
            <v>5.5</v>
          </cell>
          <cell r="S1584">
            <v>61.01</v>
          </cell>
          <cell r="T1584">
            <v>179</v>
          </cell>
          <cell r="U1584">
            <v>20</v>
          </cell>
          <cell r="V1584">
            <v>27</v>
          </cell>
          <cell r="W1584" t="str">
            <v>TYP151L2H2PDRSTD</v>
          </cell>
          <cell r="X1584" t="e">
            <v>#REF!</v>
          </cell>
          <cell r="Y1584">
            <v>161.1</v>
          </cell>
          <cell r="Z1584">
            <v>161.1</v>
          </cell>
          <cell r="AA1584">
            <v>0.1</v>
          </cell>
          <cell r="AB1584">
            <v>0.1</v>
          </cell>
          <cell r="AC1584" t="str">
            <v>NC</v>
          </cell>
          <cell r="AD1584" t="str">
            <v>NC</v>
          </cell>
          <cell r="AE1584" t="str">
            <v>NC</v>
          </cell>
          <cell r="AF1584" t="str">
            <v>PROTECTION</v>
          </cell>
          <cell r="AG1584"/>
          <cell r="AH1584" t="str">
            <v>Tansit 2T L2</v>
          </cell>
          <cell r="AI1584">
            <v>70.150000000000006</v>
          </cell>
          <cell r="AJ1584">
            <v>0.3</v>
          </cell>
          <cell r="AK1584">
            <v>125.3</v>
          </cell>
          <cell r="AL1584" t="str">
            <v/>
          </cell>
          <cell r="AM1584" t="str">
            <v/>
          </cell>
          <cell r="AN1584">
            <v>0.1</v>
          </cell>
          <cell r="AO1584">
            <v>161.1</v>
          </cell>
          <cell r="AS1584" t="str">
            <v>TYP151 L2H2 2014 PDR 9mm</v>
          </cell>
        </row>
        <row r="1585">
          <cell r="N1585" t="str">
            <v>0963 940 466</v>
          </cell>
          <cell r="O1585">
            <v>0</v>
          </cell>
          <cell r="P1585">
            <v>78.03</v>
          </cell>
          <cell r="Q1585">
            <v>1</v>
          </cell>
          <cell r="R1585">
            <v>5.5</v>
          </cell>
          <cell r="S1585">
            <v>78.03</v>
          </cell>
          <cell r="T1585">
            <v>209</v>
          </cell>
          <cell r="U1585">
            <v>20</v>
          </cell>
          <cell r="V1585">
            <v>27</v>
          </cell>
          <cell r="W1585" t="str">
            <v>TYP151L2H2PDRPRO</v>
          </cell>
          <cell r="X1585" t="e">
            <v>#REF!</v>
          </cell>
          <cell r="Y1585">
            <v>188.1</v>
          </cell>
          <cell r="Z1585">
            <v>188.1</v>
          </cell>
          <cell r="AA1585">
            <v>0.1</v>
          </cell>
          <cell r="AB1585">
            <v>0.1</v>
          </cell>
          <cell r="AC1585" t="str">
            <v>NC</v>
          </cell>
          <cell r="AD1585" t="str">
            <v>NC</v>
          </cell>
          <cell r="AE1585" t="str">
            <v>NC</v>
          </cell>
          <cell r="AF1585" t="str">
            <v>PROTECTION</v>
          </cell>
          <cell r="AG1585"/>
          <cell r="AH1585" t="str">
            <v>Tansit 2T L2</v>
          </cell>
          <cell r="AI1585">
            <v>94.5</v>
          </cell>
          <cell r="AJ1585">
            <v>0.3</v>
          </cell>
          <cell r="AK1585">
            <v>146.29999999999998</v>
          </cell>
          <cell r="AL1585" t="str">
            <v/>
          </cell>
          <cell r="AM1585" t="str">
            <v/>
          </cell>
          <cell r="AN1585">
            <v>0.1</v>
          </cell>
          <cell r="AO1585">
            <v>188.1</v>
          </cell>
          <cell r="AS1585" t="str">
            <v>TYP151 L2H2 2014 PDR 12mm</v>
          </cell>
        </row>
        <row r="1586">
          <cell r="N1586" t="str">
            <v>0963 940 483</v>
          </cell>
          <cell r="O1586">
            <v>0</v>
          </cell>
          <cell r="P1586">
            <v>73</v>
          </cell>
          <cell r="Q1586">
            <v>1</v>
          </cell>
          <cell r="R1586">
            <v>5.5</v>
          </cell>
          <cell r="S1586">
            <v>73</v>
          </cell>
          <cell r="T1586">
            <v>179</v>
          </cell>
          <cell r="U1586">
            <v>20</v>
          </cell>
          <cell r="V1586">
            <v>27</v>
          </cell>
          <cell r="W1586" t="str">
            <v>TYP152L3H2PDRSTD</v>
          </cell>
          <cell r="X1586" t="e">
            <v>#REF!</v>
          </cell>
          <cell r="Y1586">
            <v>161.1</v>
          </cell>
          <cell r="Z1586">
            <v>161.1</v>
          </cell>
          <cell r="AA1586">
            <v>0.1</v>
          </cell>
          <cell r="AB1586">
            <v>0.1</v>
          </cell>
          <cell r="AC1586" t="str">
            <v>NC</v>
          </cell>
          <cell r="AD1586" t="str">
            <v>NC</v>
          </cell>
          <cell r="AE1586" t="str">
            <v>NC</v>
          </cell>
          <cell r="AF1586" t="str">
            <v>PROTECTION</v>
          </cell>
          <cell r="AG1586"/>
          <cell r="AH1586" t="str">
            <v>Tansit 2T L3</v>
          </cell>
          <cell r="AI1586">
            <v>70.150000000000006</v>
          </cell>
          <cell r="AJ1586">
            <v>0.3</v>
          </cell>
          <cell r="AK1586">
            <v>125.3</v>
          </cell>
          <cell r="AL1586" t="str">
            <v/>
          </cell>
          <cell r="AM1586" t="str">
            <v/>
          </cell>
          <cell r="AN1586">
            <v>0.1</v>
          </cell>
          <cell r="AO1586">
            <v>161.1</v>
          </cell>
          <cell r="AS1586" t="str">
            <v>TYP152 L3H2 2014 PDR brun 12mm</v>
          </cell>
        </row>
        <row r="1587">
          <cell r="N1587" t="str">
            <v>0963 940 482</v>
          </cell>
          <cell r="O1587">
            <v>0</v>
          </cell>
          <cell r="P1587">
            <v>78.03</v>
          </cell>
          <cell r="Q1587">
            <v>1</v>
          </cell>
          <cell r="R1587">
            <v>5.5</v>
          </cell>
          <cell r="S1587">
            <v>78.03</v>
          </cell>
          <cell r="T1587">
            <v>209</v>
          </cell>
          <cell r="U1587">
            <v>20</v>
          </cell>
          <cell r="V1587">
            <v>27</v>
          </cell>
          <cell r="W1587" t="str">
            <v>TYP152L3H2PDRPRO</v>
          </cell>
          <cell r="X1587" t="e">
            <v>#REF!</v>
          </cell>
          <cell r="Y1587">
            <v>188.1</v>
          </cell>
          <cell r="Z1587">
            <v>188.1</v>
          </cell>
          <cell r="AA1587">
            <v>0.1</v>
          </cell>
          <cell r="AB1587">
            <v>0.1</v>
          </cell>
          <cell r="AC1587" t="str">
            <v>NC</v>
          </cell>
          <cell r="AD1587" t="str">
            <v>NC</v>
          </cell>
          <cell r="AE1587" t="str">
            <v>NC</v>
          </cell>
          <cell r="AF1587" t="str">
            <v>PROTECTION</v>
          </cell>
          <cell r="AG1587"/>
          <cell r="AH1587" t="str">
            <v>Tansit 2T L3</v>
          </cell>
          <cell r="AI1587">
            <v>94.5</v>
          </cell>
          <cell r="AJ1587">
            <v>0.3</v>
          </cell>
          <cell r="AK1587">
            <v>146.29999999999998</v>
          </cell>
          <cell r="AL1587" t="str">
            <v/>
          </cell>
          <cell r="AM1587" t="str">
            <v/>
          </cell>
          <cell r="AN1587">
            <v>0.1</v>
          </cell>
          <cell r="AO1587">
            <v>188.1</v>
          </cell>
          <cell r="AS1587" t="str">
            <v>TYP152 L3H2 2014 PDR 12mm</v>
          </cell>
        </row>
        <row r="1588">
          <cell r="N1588" t="str">
            <v>0963 940 459</v>
          </cell>
          <cell r="O1588">
            <v>0</v>
          </cell>
          <cell r="P1588">
            <v>61.01</v>
          </cell>
          <cell r="Q1588">
            <v>1</v>
          </cell>
          <cell r="R1588">
            <v>5.5</v>
          </cell>
          <cell r="S1588">
            <v>61.01</v>
          </cell>
          <cell r="T1588">
            <v>179</v>
          </cell>
          <cell r="U1588">
            <v>20</v>
          </cell>
          <cell r="V1588">
            <v>27</v>
          </cell>
          <cell r="W1588" t="str">
            <v>TYP150L2H3PDRSTD</v>
          </cell>
          <cell r="X1588" t="e">
            <v>#REF!</v>
          </cell>
          <cell r="Y1588">
            <v>161.1</v>
          </cell>
          <cell r="Z1588">
            <v>161.1</v>
          </cell>
          <cell r="AA1588">
            <v>0.1</v>
          </cell>
          <cell r="AB1588">
            <v>0.1</v>
          </cell>
          <cell r="AC1588" t="str">
            <v>NC</v>
          </cell>
          <cell r="AD1588" t="str">
            <v>NC</v>
          </cell>
          <cell r="AE1588" t="str">
            <v>NC</v>
          </cell>
          <cell r="AF1588" t="str">
            <v>PROTECTION</v>
          </cell>
          <cell r="AG1588"/>
          <cell r="AH1588" t="str">
            <v>Tansit 2T L2</v>
          </cell>
          <cell r="AI1588">
            <v>70.150000000000006</v>
          </cell>
          <cell r="AJ1588">
            <v>0.3</v>
          </cell>
          <cell r="AK1588">
            <v>125.3</v>
          </cell>
          <cell r="AL1588" t="str">
            <v/>
          </cell>
          <cell r="AM1588" t="str">
            <v/>
          </cell>
          <cell r="AN1588">
            <v>0.1</v>
          </cell>
          <cell r="AO1588">
            <v>161.1</v>
          </cell>
          <cell r="AS1588" t="str">
            <v>TYP150 L2H3 2014 PDR 9mm</v>
          </cell>
        </row>
        <row r="1589">
          <cell r="N1589" t="str">
            <v>0963 940 458</v>
          </cell>
          <cell r="O1589">
            <v>0</v>
          </cell>
          <cell r="P1589">
            <v>78.03</v>
          </cell>
          <cell r="Q1589">
            <v>1</v>
          </cell>
          <cell r="R1589">
            <v>5.5</v>
          </cell>
          <cell r="S1589">
            <v>78.03</v>
          </cell>
          <cell r="T1589">
            <v>209</v>
          </cell>
          <cell r="U1589">
            <v>20</v>
          </cell>
          <cell r="V1589">
            <v>27</v>
          </cell>
          <cell r="W1589" t="str">
            <v>TYP150L2H3PDRPRO</v>
          </cell>
          <cell r="X1589" t="e">
            <v>#REF!</v>
          </cell>
          <cell r="Y1589">
            <v>188.1</v>
          </cell>
          <cell r="Z1589">
            <v>188.1</v>
          </cell>
          <cell r="AA1589">
            <v>0.1</v>
          </cell>
          <cell r="AB1589">
            <v>0.1</v>
          </cell>
          <cell r="AC1589" t="str">
            <v>NC</v>
          </cell>
          <cell r="AD1589" t="str">
            <v>NC</v>
          </cell>
          <cell r="AE1589" t="str">
            <v>NC</v>
          </cell>
          <cell r="AF1589" t="str">
            <v>PROTECTION</v>
          </cell>
          <cell r="AG1589"/>
          <cell r="AH1589" t="str">
            <v>Tansit 2T L2</v>
          </cell>
          <cell r="AI1589">
            <v>94.5</v>
          </cell>
          <cell r="AJ1589">
            <v>0.3</v>
          </cell>
          <cell r="AK1589">
            <v>146.29999999999998</v>
          </cell>
          <cell r="AL1589" t="str">
            <v/>
          </cell>
          <cell r="AM1589" t="str">
            <v/>
          </cell>
          <cell r="AN1589">
            <v>0.1</v>
          </cell>
          <cell r="AO1589">
            <v>188.1</v>
          </cell>
          <cell r="AS1589" t="str">
            <v>TYP150 L2H3 2014 PDR 12mm</v>
          </cell>
        </row>
        <row r="1590">
          <cell r="N1590" t="str">
            <v>0963 940 475</v>
          </cell>
          <cell r="O1590">
            <v>0</v>
          </cell>
          <cell r="P1590">
            <v>61.01</v>
          </cell>
          <cell r="Q1590">
            <v>1</v>
          </cell>
          <cell r="R1590">
            <v>5.5</v>
          </cell>
          <cell r="S1590">
            <v>61.01</v>
          </cell>
          <cell r="T1590">
            <v>179</v>
          </cell>
          <cell r="U1590">
            <v>20</v>
          </cell>
          <cell r="V1590">
            <v>27</v>
          </cell>
          <cell r="W1590" t="str">
            <v>TYP151L2H3PDRSTD</v>
          </cell>
          <cell r="X1590" t="e">
            <v>#REF!</v>
          </cell>
          <cell r="Y1590">
            <v>161.1</v>
          </cell>
          <cell r="Z1590">
            <v>161.1</v>
          </cell>
          <cell r="AA1590">
            <v>0.1</v>
          </cell>
          <cell r="AB1590">
            <v>0.1</v>
          </cell>
          <cell r="AC1590" t="str">
            <v>NC</v>
          </cell>
          <cell r="AD1590" t="str">
            <v>NC</v>
          </cell>
          <cell r="AE1590" t="str">
            <v>NC</v>
          </cell>
          <cell r="AF1590" t="str">
            <v>PROTECTION</v>
          </cell>
          <cell r="AG1590"/>
          <cell r="AH1590" t="str">
            <v>Tansit 2T L2</v>
          </cell>
          <cell r="AI1590">
            <v>70.150000000000006</v>
          </cell>
          <cell r="AJ1590">
            <v>0.3</v>
          </cell>
          <cell r="AK1590">
            <v>125.3</v>
          </cell>
          <cell r="AL1590" t="str">
            <v/>
          </cell>
          <cell r="AM1590" t="str">
            <v/>
          </cell>
          <cell r="AN1590">
            <v>0.1</v>
          </cell>
          <cell r="AO1590">
            <v>161.1</v>
          </cell>
          <cell r="AS1590" t="str">
            <v>TYP151 L2H3 2014 PDR 9mm</v>
          </cell>
        </row>
        <row r="1591">
          <cell r="N1591" t="str">
            <v>0963 940 474</v>
          </cell>
          <cell r="O1591">
            <v>0</v>
          </cell>
          <cell r="P1591">
            <v>78.03</v>
          </cell>
          <cell r="Q1591">
            <v>1</v>
          </cell>
          <cell r="R1591">
            <v>5.5</v>
          </cell>
          <cell r="S1591">
            <v>78.03</v>
          </cell>
          <cell r="T1591">
            <v>209</v>
          </cell>
          <cell r="U1591">
            <v>20</v>
          </cell>
          <cell r="V1591">
            <v>27</v>
          </cell>
          <cell r="W1591" t="str">
            <v>TYP151L2H3PDRPRO</v>
          </cell>
          <cell r="X1591" t="e">
            <v>#REF!</v>
          </cell>
          <cell r="Y1591">
            <v>188.1</v>
          </cell>
          <cell r="Z1591">
            <v>188.1</v>
          </cell>
          <cell r="AA1591">
            <v>0.1</v>
          </cell>
          <cell r="AB1591">
            <v>0.1</v>
          </cell>
          <cell r="AC1591" t="str">
            <v>NC</v>
          </cell>
          <cell r="AD1591" t="str">
            <v>NC</v>
          </cell>
          <cell r="AE1591" t="str">
            <v>NC</v>
          </cell>
          <cell r="AF1591" t="str">
            <v>PROTECTION</v>
          </cell>
          <cell r="AG1591"/>
          <cell r="AH1591" t="str">
            <v>Tansit 2T L2</v>
          </cell>
          <cell r="AI1591">
            <v>94.5</v>
          </cell>
          <cell r="AJ1591">
            <v>0.3</v>
          </cell>
          <cell r="AK1591">
            <v>146.29999999999998</v>
          </cell>
          <cell r="AL1591" t="str">
            <v/>
          </cell>
          <cell r="AM1591" t="str">
            <v/>
          </cell>
          <cell r="AN1591">
            <v>0.1</v>
          </cell>
          <cell r="AO1591">
            <v>188.1</v>
          </cell>
          <cell r="AS1591" t="str">
            <v>TYP151 L2H3 2014 PDR 12mm</v>
          </cell>
        </row>
        <row r="1592">
          <cell r="N1592" t="str">
            <v>0963 940 499</v>
          </cell>
          <cell r="O1592">
            <v>0</v>
          </cell>
          <cell r="P1592">
            <v>73</v>
          </cell>
          <cell r="Q1592">
            <v>1</v>
          </cell>
          <cell r="R1592">
            <v>5.5</v>
          </cell>
          <cell r="S1592">
            <v>73</v>
          </cell>
          <cell r="T1592">
            <v>179</v>
          </cell>
          <cell r="U1592">
            <v>20</v>
          </cell>
          <cell r="V1592">
            <v>27</v>
          </cell>
          <cell r="W1592" t="str">
            <v>TYP153L3H2PDRSTD</v>
          </cell>
          <cell r="X1592" t="e">
            <v>#REF!</v>
          </cell>
          <cell r="Y1592">
            <v>161.1</v>
          </cell>
          <cell r="Z1592">
            <v>161.1</v>
          </cell>
          <cell r="AA1592">
            <v>0.1</v>
          </cell>
          <cell r="AB1592">
            <v>0.1</v>
          </cell>
          <cell r="AC1592" t="str">
            <v>NC</v>
          </cell>
          <cell r="AD1592" t="str">
            <v>NC</v>
          </cell>
          <cell r="AE1592" t="str">
            <v>NC</v>
          </cell>
          <cell r="AF1592" t="str">
            <v>PROTECTION</v>
          </cell>
          <cell r="AG1592"/>
          <cell r="AH1592" t="str">
            <v>Tansit 2T L3</v>
          </cell>
          <cell r="AI1592">
            <v>70.150000000000006</v>
          </cell>
          <cell r="AJ1592">
            <v>0.3</v>
          </cell>
          <cell r="AK1592">
            <v>125.3</v>
          </cell>
          <cell r="AL1592" t="str">
            <v/>
          </cell>
          <cell r="AM1592" t="str">
            <v/>
          </cell>
          <cell r="AN1592">
            <v>0.1</v>
          </cell>
          <cell r="AO1592">
            <v>161.1</v>
          </cell>
          <cell r="AS1592" t="str">
            <v>TYP153 L3H2 2014 PDR brun 12mm</v>
          </cell>
        </row>
        <row r="1593">
          <cell r="N1593" t="str">
            <v>0963 940 498</v>
          </cell>
          <cell r="O1593">
            <v>0</v>
          </cell>
          <cell r="P1593">
            <v>78.03</v>
          </cell>
          <cell r="Q1593">
            <v>1</v>
          </cell>
          <cell r="R1593">
            <v>5.5</v>
          </cell>
          <cell r="S1593">
            <v>78.03</v>
          </cell>
          <cell r="T1593">
            <v>209</v>
          </cell>
          <cell r="U1593">
            <v>20</v>
          </cell>
          <cell r="V1593">
            <v>27</v>
          </cell>
          <cell r="W1593" t="str">
            <v>TYP153L3H2PDRPRO</v>
          </cell>
          <cell r="X1593" t="e">
            <v>#REF!</v>
          </cell>
          <cell r="Y1593">
            <v>188.1</v>
          </cell>
          <cell r="Z1593">
            <v>188.1</v>
          </cell>
          <cell r="AA1593">
            <v>0.1</v>
          </cell>
          <cell r="AB1593">
            <v>0.1</v>
          </cell>
          <cell r="AC1593" t="str">
            <v>NC</v>
          </cell>
          <cell r="AD1593" t="str">
            <v>NC</v>
          </cell>
          <cell r="AE1593" t="str">
            <v>NC</v>
          </cell>
          <cell r="AF1593" t="str">
            <v>PROTECTION</v>
          </cell>
          <cell r="AG1593"/>
          <cell r="AH1593" t="str">
            <v>Tansit 2T L3</v>
          </cell>
          <cell r="AI1593">
            <v>94.5</v>
          </cell>
          <cell r="AJ1593">
            <v>0.3</v>
          </cell>
          <cell r="AK1593">
            <v>146.29999999999998</v>
          </cell>
          <cell r="AL1593" t="str">
            <v/>
          </cell>
          <cell r="AM1593" t="str">
            <v/>
          </cell>
          <cell r="AN1593">
            <v>0.1</v>
          </cell>
          <cell r="AO1593">
            <v>188.1</v>
          </cell>
          <cell r="AS1593" t="str">
            <v>TYP153 L3H2 2014 PDR 12mm</v>
          </cell>
        </row>
        <row r="1594">
          <cell r="N1594" t="str">
            <v>0963 940 491</v>
          </cell>
          <cell r="O1594">
            <v>0</v>
          </cell>
          <cell r="P1594">
            <v>73</v>
          </cell>
          <cell r="Q1594">
            <v>1</v>
          </cell>
          <cell r="R1594">
            <v>5.5</v>
          </cell>
          <cell r="S1594">
            <v>73</v>
          </cell>
          <cell r="T1594">
            <v>179</v>
          </cell>
          <cell r="U1594">
            <v>20</v>
          </cell>
          <cell r="V1594">
            <v>27</v>
          </cell>
          <cell r="W1594" t="str">
            <v>TYP152L3H3PDRSTD</v>
          </cell>
          <cell r="X1594" t="e">
            <v>#REF!</v>
          </cell>
          <cell r="Y1594">
            <v>161.1</v>
          </cell>
          <cell r="Z1594">
            <v>161.1</v>
          </cell>
          <cell r="AA1594">
            <v>0.1</v>
          </cell>
          <cell r="AB1594">
            <v>0.1</v>
          </cell>
          <cell r="AC1594" t="str">
            <v>NC</v>
          </cell>
          <cell r="AD1594" t="str">
            <v>NC</v>
          </cell>
          <cell r="AE1594" t="str">
            <v>NC</v>
          </cell>
          <cell r="AF1594" t="str">
            <v>PROTECTION</v>
          </cell>
          <cell r="AG1594"/>
          <cell r="AH1594" t="str">
            <v>Tansit 2T L3</v>
          </cell>
          <cell r="AI1594">
            <v>70.150000000000006</v>
          </cell>
          <cell r="AJ1594">
            <v>0.3</v>
          </cell>
          <cell r="AK1594">
            <v>125.3</v>
          </cell>
          <cell r="AL1594" t="str">
            <v/>
          </cell>
          <cell r="AM1594" t="str">
            <v/>
          </cell>
          <cell r="AN1594">
            <v>0.1</v>
          </cell>
          <cell r="AO1594">
            <v>161.1</v>
          </cell>
          <cell r="AS1594" t="str">
            <v>TYP152 L3H3 2014 PDR brun 12mm</v>
          </cell>
        </row>
        <row r="1595">
          <cell r="N1595" t="str">
            <v>0963 940 490</v>
          </cell>
          <cell r="O1595">
            <v>0</v>
          </cell>
          <cell r="P1595">
            <v>78.03</v>
          </cell>
          <cell r="Q1595">
            <v>1</v>
          </cell>
          <cell r="R1595">
            <v>5.5</v>
          </cell>
          <cell r="S1595">
            <v>78.03</v>
          </cell>
          <cell r="T1595">
            <v>209</v>
          </cell>
          <cell r="U1595">
            <v>20</v>
          </cell>
          <cell r="V1595">
            <v>27</v>
          </cell>
          <cell r="W1595" t="str">
            <v>TYP152L3H3PDRPRO</v>
          </cell>
          <cell r="X1595" t="e">
            <v>#REF!</v>
          </cell>
          <cell r="Y1595">
            <v>188.1</v>
          </cell>
          <cell r="Z1595">
            <v>188.1</v>
          </cell>
          <cell r="AA1595">
            <v>0.1</v>
          </cell>
          <cell r="AB1595">
            <v>0.1</v>
          </cell>
          <cell r="AC1595" t="str">
            <v>NC</v>
          </cell>
          <cell r="AD1595" t="str">
            <v>NC</v>
          </cell>
          <cell r="AE1595" t="str">
            <v>NC</v>
          </cell>
          <cell r="AF1595" t="str">
            <v>PROTECTION</v>
          </cell>
          <cell r="AG1595"/>
          <cell r="AH1595" t="str">
            <v>Tansit 2T L3</v>
          </cell>
          <cell r="AI1595">
            <v>94.5</v>
          </cell>
          <cell r="AJ1595">
            <v>0.3</v>
          </cell>
          <cell r="AK1595">
            <v>146.29999999999998</v>
          </cell>
          <cell r="AL1595" t="str">
            <v/>
          </cell>
          <cell r="AM1595" t="str">
            <v/>
          </cell>
          <cell r="AN1595">
            <v>0.1</v>
          </cell>
          <cell r="AO1595">
            <v>188.1</v>
          </cell>
          <cell r="AS1595" t="str">
            <v>TYP152 L3H3 2014 PDR 12mm</v>
          </cell>
        </row>
        <row r="1596">
          <cell r="N1596" t="str">
            <v>0963 940 507</v>
          </cell>
          <cell r="O1596">
            <v>0</v>
          </cell>
          <cell r="P1596">
            <v>73</v>
          </cell>
          <cell r="Q1596">
            <v>1</v>
          </cell>
          <cell r="R1596">
            <v>5.5</v>
          </cell>
          <cell r="S1596">
            <v>73</v>
          </cell>
          <cell r="T1596">
            <v>179</v>
          </cell>
          <cell r="U1596">
            <v>20</v>
          </cell>
          <cell r="V1596">
            <v>27</v>
          </cell>
          <cell r="W1596" t="str">
            <v>TYP153L3H3PDRSTD</v>
          </cell>
          <cell r="X1596" t="e">
            <v>#REF!</v>
          </cell>
          <cell r="Y1596">
            <v>161.1</v>
          </cell>
          <cell r="Z1596">
            <v>161.1</v>
          </cell>
          <cell r="AA1596">
            <v>0.1</v>
          </cell>
          <cell r="AB1596">
            <v>0.1</v>
          </cell>
          <cell r="AC1596" t="str">
            <v>NC</v>
          </cell>
          <cell r="AD1596" t="str">
            <v>NC</v>
          </cell>
          <cell r="AE1596" t="str">
            <v>NC</v>
          </cell>
          <cell r="AF1596" t="str">
            <v>PROTECTION</v>
          </cell>
          <cell r="AG1596"/>
          <cell r="AH1596" t="str">
            <v>Tansit 2T L3</v>
          </cell>
          <cell r="AI1596">
            <v>70.150000000000006</v>
          </cell>
          <cell r="AJ1596">
            <v>0.3</v>
          </cell>
          <cell r="AK1596">
            <v>125.3</v>
          </cell>
          <cell r="AL1596" t="str">
            <v/>
          </cell>
          <cell r="AM1596" t="str">
            <v/>
          </cell>
          <cell r="AN1596">
            <v>0.1</v>
          </cell>
          <cell r="AO1596">
            <v>161.1</v>
          </cell>
          <cell r="AS1596" t="str">
            <v>TYP153 L3H3 2014 PDR brun 12mm</v>
          </cell>
        </row>
        <row r="1597">
          <cell r="N1597" t="str">
            <v>0963 940 506</v>
          </cell>
          <cell r="O1597">
            <v>0</v>
          </cell>
          <cell r="P1597">
            <v>78.03</v>
          </cell>
          <cell r="Q1597">
            <v>1</v>
          </cell>
          <cell r="R1597">
            <v>5.5</v>
          </cell>
          <cell r="S1597">
            <v>78.03</v>
          </cell>
          <cell r="T1597">
            <v>209</v>
          </cell>
          <cell r="U1597">
            <v>20</v>
          </cell>
          <cell r="V1597">
            <v>27</v>
          </cell>
          <cell r="W1597" t="str">
            <v>TYP153L3H3PDRPRO</v>
          </cell>
          <cell r="X1597" t="e">
            <v>#REF!</v>
          </cell>
          <cell r="Y1597">
            <v>188.1</v>
          </cell>
          <cell r="Z1597">
            <v>188.1</v>
          </cell>
          <cell r="AA1597">
            <v>0.1</v>
          </cell>
          <cell r="AB1597">
            <v>0.1</v>
          </cell>
          <cell r="AC1597" t="str">
            <v>NC</v>
          </cell>
          <cell r="AD1597" t="str">
            <v>NC</v>
          </cell>
          <cell r="AE1597" t="str">
            <v>NC</v>
          </cell>
          <cell r="AF1597" t="str">
            <v>PROTECTION</v>
          </cell>
          <cell r="AG1597"/>
          <cell r="AH1597" t="str">
            <v>Tansit 2T L3</v>
          </cell>
          <cell r="AI1597">
            <v>94.5</v>
          </cell>
          <cell r="AJ1597">
            <v>0.3</v>
          </cell>
          <cell r="AK1597">
            <v>146.29999999999998</v>
          </cell>
          <cell r="AL1597" t="str">
            <v/>
          </cell>
          <cell r="AM1597" t="str">
            <v/>
          </cell>
          <cell r="AN1597">
            <v>0.1</v>
          </cell>
          <cell r="AO1597">
            <v>188.1</v>
          </cell>
          <cell r="AS1597" t="str">
            <v>TYP153 L3H3 2014 PDR 12mm</v>
          </cell>
        </row>
        <row r="1598">
          <cell r="N1598" t="str">
            <v>0963 940 515</v>
          </cell>
          <cell r="O1598">
            <v>0</v>
          </cell>
          <cell r="P1598">
            <v>73</v>
          </cell>
          <cell r="Q1598">
            <v>1</v>
          </cell>
          <cell r="R1598">
            <v>5.5</v>
          </cell>
          <cell r="S1598">
            <v>73</v>
          </cell>
          <cell r="T1598">
            <v>179</v>
          </cell>
          <cell r="U1598">
            <v>20</v>
          </cell>
          <cell r="V1598">
            <v>27</v>
          </cell>
          <cell r="W1598" t="str">
            <v>TYP154L4H3PDRSTD</v>
          </cell>
          <cell r="X1598" t="e">
            <v>#REF!</v>
          </cell>
          <cell r="Y1598">
            <v>161.1</v>
          </cell>
          <cell r="Z1598">
            <v>161.1</v>
          </cell>
          <cell r="AA1598">
            <v>0.1</v>
          </cell>
          <cell r="AB1598">
            <v>0.1</v>
          </cell>
          <cell r="AC1598" t="str">
            <v>NC</v>
          </cell>
          <cell r="AD1598" t="str">
            <v>NC</v>
          </cell>
          <cell r="AE1598" t="str">
            <v>NC</v>
          </cell>
          <cell r="AF1598" t="str">
            <v>PROTECTION</v>
          </cell>
          <cell r="AG1598"/>
          <cell r="AH1598" t="str">
            <v>Tansit 2T L4</v>
          </cell>
          <cell r="AI1598">
            <v>70.150000000000006</v>
          </cell>
          <cell r="AJ1598">
            <v>0.3</v>
          </cell>
          <cell r="AK1598">
            <v>125.3</v>
          </cell>
          <cell r="AL1598" t="str">
            <v/>
          </cell>
          <cell r="AM1598" t="str">
            <v/>
          </cell>
          <cell r="AN1598">
            <v>0.1</v>
          </cell>
          <cell r="AO1598">
            <v>161.1</v>
          </cell>
          <cell r="AS1598" t="str">
            <v>TYP154 L4H3 2014 PDR brun 12mm</v>
          </cell>
        </row>
        <row r="1599">
          <cell r="N1599" t="str">
            <v>0963 940 514</v>
          </cell>
          <cell r="O1599">
            <v>0</v>
          </cell>
          <cell r="P1599">
            <v>78.03</v>
          </cell>
          <cell r="Q1599">
            <v>1</v>
          </cell>
          <cell r="R1599">
            <v>5.5</v>
          </cell>
          <cell r="S1599">
            <v>78.03</v>
          </cell>
          <cell r="T1599">
            <v>209</v>
          </cell>
          <cell r="U1599">
            <v>20</v>
          </cell>
          <cell r="V1599">
            <v>27</v>
          </cell>
          <cell r="W1599" t="str">
            <v>TYP154L4H3PDRPRO</v>
          </cell>
          <cell r="X1599" t="e">
            <v>#REF!</v>
          </cell>
          <cell r="Y1599">
            <v>188.1</v>
          </cell>
          <cell r="Z1599">
            <v>188.1</v>
          </cell>
          <cell r="AA1599">
            <v>0.1</v>
          </cell>
          <cell r="AB1599">
            <v>0.1</v>
          </cell>
          <cell r="AC1599" t="str">
            <v>NC</v>
          </cell>
          <cell r="AD1599" t="str">
            <v>NC</v>
          </cell>
          <cell r="AE1599" t="str">
            <v>NC</v>
          </cell>
          <cell r="AF1599" t="str">
            <v>PROTECTION</v>
          </cell>
          <cell r="AG1599"/>
          <cell r="AH1599" t="str">
            <v>Tansit 2T L4</v>
          </cell>
          <cell r="AI1599">
            <v>94.5</v>
          </cell>
          <cell r="AJ1599">
            <v>0.3</v>
          </cell>
          <cell r="AK1599">
            <v>146.29999999999998</v>
          </cell>
          <cell r="AL1599" t="str">
            <v/>
          </cell>
          <cell r="AM1599" t="str">
            <v/>
          </cell>
          <cell r="AN1599">
            <v>0.1</v>
          </cell>
          <cell r="AO1599">
            <v>188.1</v>
          </cell>
          <cell r="AS1599" t="str">
            <v>TYP154 L4H3 2014 PDR 12mm</v>
          </cell>
        </row>
        <row r="1600">
          <cell r="N1600" t="str">
            <v>0963 940 523</v>
          </cell>
          <cell r="O1600">
            <v>0</v>
          </cell>
          <cell r="P1600">
            <v>61.01</v>
          </cell>
          <cell r="Q1600">
            <v>1</v>
          </cell>
          <cell r="R1600">
            <v>5.5</v>
          </cell>
          <cell r="S1600">
            <v>61.01</v>
          </cell>
          <cell r="T1600">
            <v>179</v>
          </cell>
          <cell r="U1600">
            <v>20</v>
          </cell>
          <cell r="V1600">
            <v>27</v>
          </cell>
          <cell r="W1600" t="str">
            <v>TYP156L2H1PDRSTD</v>
          </cell>
          <cell r="X1600" t="e">
            <v>#REF!</v>
          </cell>
          <cell r="Y1600">
            <v>161.1</v>
          </cell>
          <cell r="Z1600">
            <v>161.1</v>
          </cell>
          <cell r="AA1600">
            <v>0.1</v>
          </cell>
          <cell r="AB1600">
            <v>0.1</v>
          </cell>
          <cell r="AC1600" t="str">
            <v>NC</v>
          </cell>
          <cell r="AD1600" t="str">
            <v>NC</v>
          </cell>
          <cell r="AE1600" t="str">
            <v>NC</v>
          </cell>
          <cell r="AF1600" t="str">
            <v>PROTECTION</v>
          </cell>
          <cell r="AG1600"/>
          <cell r="AH1600" t="str">
            <v>Iveco New Daily IVECO</v>
          </cell>
          <cell r="AI1600">
            <v>70.150000000000006</v>
          </cell>
          <cell r="AJ1600">
            <v>0.3</v>
          </cell>
          <cell r="AK1600">
            <v>125.3</v>
          </cell>
          <cell r="AL1600" t="str">
            <v/>
          </cell>
          <cell r="AM1600" t="str">
            <v/>
          </cell>
          <cell r="AN1600">
            <v>0.1</v>
          </cell>
          <cell r="AO1600">
            <v>161.1</v>
          </cell>
          <cell r="AS1600" t="str">
            <v>TYP156 L2H1 2014 PDR 9mm</v>
          </cell>
        </row>
        <row r="1601">
          <cell r="N1601" t="str">
            <v>0963 940 522</v>
          </cell>
          <cell r="O1601">
            <v>0</v>
          </cell>
          <cell r="P1601">
            <v>78.03</v>
          </cell>
          <cell r="Q1601">
            <v>1</v>
          </cell>
          <cell r="R1601">
            <v>5.5</v>
          </cell>
          <cell r="S1601">
            <v>78.03</v>
          </cell>
          <cell r="T1601">
            <v>209</v>
          </cell>
          <cell r="U1601">
            <v>20</v>
          </cell>
          <cell r="V1601">
            <v>27</v>
          </cell>
          <cell r="W1601" t="str">
            <v>TYP156L2H1PDRPRO</v>
          </cell>
          <cell r="X1601" t="e">
            <v>#REF!</v>
          </cell>
          <cell r="Y1601">
            <v>188.1</v>
          </cell>
          <cell r="Z1601">
            <v>188.1</v>
          </cell>
          <cell r="AA1601">
            <v>0.1</v>
          </cell>
          <cell r="AB1601">
            <v>0.1</v>
          </cell>
          <cell r="AC1601" t="str">
            <v>NC</v>
          </cell>
          <cell r="AD1601" t="str">
            <v>NC</v>
          </cell>
          <cell r="AE1601" t="str">
            <v>NC</v>
          </cell>
          <cell r="AF1601" t="str">
            <v>PROTECTION</v>
          </cell>
          <cell r="AG1601"/>
          <cell r="AH1601" t="str">
            <v>Iveco New Daily IVECO</v>
          </cell>
          <cell r="AI1601">
            <v>94.5</v>
          </cell>
          <cell r="AJ1601">
            <v>0.3</v>
          </cell>
          <cell r="AK1601">
            <v>146.29999999999998</v>
          </cell>
          <cell r="AL1601" t="str">
            <v/>
          </cell>
          <cell r="AM1601" t="str">
            <v/>
          </cell>
          <cell r="AN1601">
            <v>0.1</v>
          </cell>
          <cell r="AO1601">
            <v>188.1</v>
          </cell>
          <cell r="AS1601" t="str">
            <v>TYP156 L2H1 2014 PDR 12mm</v>
          </cell>
        </row>
        <row r="1602">
          <cell r="N1602" t="str">
            <v>0963 940 531</v>
          </cell>
          <cell r="O1602">
            <v>0</v>
          </cell>
          <cell r="P1602">
            <v>61.01</v>
          </cell>
          <cell r="Q1602">
            <v>1</v>
          </cell>
          <cell r="R1602">
            <v>5.5</v>
          </cell>
          <cell r="S1602">
            <v>61.01</v>
          </cell>
          <cell r="T1602">
            <v>179</v>
          </cell>
          <cell r="U1602">
            <v>20</v>
          </cell>
          <cell r="V1602">
            <v>27</v>
          </cell>
          <cell r="W1602" t="str">
            <v>TYP156L2H2PDRSTD</v>
          </cell>
          <cell r="X1602" t="e">
            <v>#REF!</v>
          </cell>
          <cell r="Y1602">
            <v>161.1</v>
          </cell>
          <cell r="Z1602">
            <v>161.1</v>
          </cell>
          <cell r="AA1602">
            <v>0.1</v>
          </cell>
          <cell r="AB1602">
            <v>0.1</v>
          </cell>
          <cell r="AC1602" t="str">
            <v>NC</v>
          </cell>
          <cell r="AD1602" t="str">
            <v>NC</v>
          </cell>
          <cell r="AE1602" t="str">
            <v>NC</v>
          </cell>
          <cell r="AF1602" t="str">
            <v>PROTECTION</v>
          </cell>
          <cell r="AG1602"/>
          <cell r="AH1602" t="str">
            <v>Iveco New Daily IVECO</v>
          </cell>
          <cell r="AI1602">
            <v>70.150000000000006</v>
          </cell>
          <cell r="AJ1602">
            <v>0.3</v>
          </cell>
          <cell r="AK1602">
            <v>125.3</v>
          </cell>
          <cell r="AL1602" t="str">
            <v/>
          </cell>
          <cell r="AM1602" t="str">
            <v/>
          </cell>
          <cell r="AN1602">
            <v>0.1</v>
          </cell>
          <cell r="AO1602">
            <v>161.1</v>
          </cell>
          <cell r="AS1602" t="str">
            <v>TYP156 L2H2 2014 PDR 9mm</v>
          </cell>
        </row>
        <row r="1603">
          <cell r="N1603" t="str">
            <v>0963 940 530</v>
          </cell>
          <cell r="O1603">
            <v>0</v>
          </cell>
          <cell r="P1603">
            <v>78.03</v>
          </cell>
          <cell r="Q1603">
            <v>1</v>
          </cell>
          <cell r="R1603">
            <v>5.5</v>
          </cell>
          <cell r="S1603">
            <v>78.03</v>
          </cell>
          <cell r="T1603">
            <v>209</v>
          </cell>
          <cell r="U1603">
            <v>20</v>
          </cell>
          <cell r="V1603">
            <v>27</v>
          </cell>
          <cell r="W1603" t="str">
            <v>TYP156L2H2PDRPRO</v>
          </cell>
          <cell r="X1603" t="e">
            <v>#REF!</v>
          </cell>
          <cell r="Y1603">
            <v>188.1</v>
          </cell>
          <cell r="Z1603">
            <v>188.1</v>
          </cell>
          <cell r="AA1603">
            <v>0.1</v>
          </cell>
          <cell r="AB1603">
            <v>0.1</v>
          </cell>
          <cell r="AC1603" t="str">
            <v>NC</v>
          </cell>
          <cell r="AD1603" t="str">
            <v>NC</v>
          </cell>
          <cell r="AE1603" t="str">
            <v>NC</v>
          </cell>
          <cell r="AF1603" t="str">
            <v>PROTECTION</v>
          </cell>
          <cell r="AG1603"/>
          <cell r="AH1603" t="str">
            <v>Iveco New Daily IVECO</v>
          </cell>
          <cell r="AI1603">
            <v>94.5</v>
          </cell>
          <cell r="AJ1603">
            <v>0.3</v>
          </cell>
          <cell r="AK1603">
            <v>146.29999999999998</v>
          </cell>
          <cell r="AL1603" t="str">
            <v/>
          </cell>
          <cell r="AM1603" t="str">
            <v/>
          </cell>
          <cell r="AN1603">
            <v>0.1</v>
          </cell>
          <cell r="AO1603">
            <v>188.1</v>
          </cell>
          <cell r="AS1603" t="str">
            <v>TYP156 L2H2 2014 PDR 12mm</v>
          </cell>
        </row>
        <row r="1604">
          <cell r="N1604" t="str">
            <v>0963 940 539</v>
          </cell>
          <cell r="O1604">
            <v>0</v>
          </cell>
          <cell r="P1604">
            <v>73</v>
          </cell>
          <cell r="Q1604">
            <v>1</v>
          </cell>
          <cell r="R1604">
            <v>5.5</v>
          </cell>
          <cell r="S1604">
            <v>73</v>
          </cell>
          <cell r="T1604">
            <v>179</v>
          </cell>
          <cell r="U1604">
            <v>20</v>
          </cell>
          <cell r="V1604">
            <v>27</v>
          </cell>
          <cell r="W1604" t="str">
            <v>TYP157L3H2PDRSTD</v>
          </cell>
          <cell r="X1604" t="e">
            <v>#REF!</v>
          </cell>
          <cell r="Y1604">
            <v>161.1</v>
          </cell>
          <cell r="Z1604">
            <v>161.1</v>
          </cell>
          <cell r="AA1604">
            <v>0.1</v>
          </cell>
          <cell r="AB1604">
            <v>0.1</v>
          </cell>
          <cell r="AC1604" t="str">
            <v>NC</v>
          </cell>
          <cell r="AD1604" t="str">
            <v>NC</v>
          </cell>
          <cell r="AE1604" t="str">
            <v>NC</v>
          </cell>
          <cell r="AF1604" t="str">
            <v>PROTECTION</v>
          </cell>
          <cell r="AG1604"/>
          <cell r="AH1604" t="str">
            <v>Iveco New Daily IVECO</v>
          </cell>
          <cell r="AI1604">
            <v>70.150000000000006</v>
          </cell>
          <cell r="AJ1604">
            <v>0.3</v>
          </cell>
          <cell r="AK1604">
            <v>125.3</v>
          </cell>
          <cell r="AL1604" t="str">
            <v/>
          </cell>
          <cell r="AM1604" t="str">
            <v/>
          </cell>
          <cell r="AN1604">
            <v>0.1</v>
          </cell>
          <cell r="AO1604">
            <v>161.1</v>
          </cell>
          <cell r="AS1604" t="str">
            <v>TYP157 L3H2 2014 PDR brun 12mm</v>
          </cell>
        </row>
        <row r="1605">
          <cell r="N1605" t="str">
            <v>0963 940 538</v>
          </cell>
          <cell r="O1605">
            <v>0</v>
          </cell>
          <cell r="P1605">
            <v>98.28</v>
          </cell>
          <cell r="Q1605">
            <v>1</v>
          </cell>
          <cell r="R1605">
            <v>5.5</v>
          </cell>
          <cell r="S1605">
            <v>98.28</v>
          </cell>
          <cell r="T1605">
            <v>209</v>
          </cell>
          <cell r="U1605">
            <v>20</v>
          </cell>
          <cell r="V1605">
            <v>27</v>
          </cell>
          <cell r="W1605" t="str">
            <v>TYP157L3H2PDRPRO</v>
          </cell>
          <cell r="X1605" t="e">
            <v>#REF!</v>
          </cell>
          <cell r="Y1605">
            <v>188.1</v>
          </cell>
          <cell r="Z1605">
            <v>188.1</v>
          </cell>
          <cell r="AA1605">
            <v>0.1</v>
          </cell>
          <cell r="AB1605">
            <v>0.1</v>
          </cell>
          <cell r="AC1605" t="str">
            <v>NC</v>
          </cell>
          <cell r="AD1605" t="str">
            <v>NC</v>
          </cell>
          <cell r="AE1605" t="str">
            <v>NC</v>
          </cell>
          <cell r="AF1605" t="str">
            <v>PROTECTION</v>
          </cell>
          <cell r="AG1605"/>
          <cell r="AH1605" t="str">
            <v>Iveco New Daily IVECO</v>
          </cell>
          <cell r="AI1605">
            <v>94.5</v>
          </cell>
          <cell r="AJ1605">
            <v>0.3</v>
          </cell>
          <cell r="AK1605">
            <v>146.29999999999998</v>
          </cell>
          <cell r="AL1605" t="str">
            <v/>
          </cell>
          <cell r="AM1605" t="str">
            <v/>
          </cell>
          <cell r="AN1605">
            <v>0.1</v>
          </cell>
          <cell r="AO1605">
            <v>188.1</v>
          </cell>
          <cell r="AS1605" t="str">
            <v>TYP157 L3H2 2014 PDR 12mm</v>
          </cell>
        </row>
        <row r="1606">
          <cell r="N1606" t="str">
            <v>0963 940 547</v>
          </cell>
          <cell r="O1606">
            <v>0</v>
          </cell>
          <cell r="P1606">
            <v>73</v>
          </cell>
          <cell r="Q1606">
            <v>1</v>
          </cell>
          <cell r="R1606">
            <v>5.5</v>
          </cell>
          <cell r="S1606">
            <v>73</v>
          </cell>
          <cell r="T1606">
            <v>179</v>
          </cell>
          <cell r="U1606">
            <v>20</v>
          </cell>
          <cell r="V1606">
            <v>27</v>
          </cell>
          <cell r="W1606" t="str">
            <v>TYP157L3H3PDRSTD</v>
          </cell>
          <cell r="X1606" t="e">
            <v>#REF!</v>
          </cell>
          <cell r="Y1606">
            <v>161.1</v>
          </cell>
          <cell r="Z1606">
            <v>161.1</v>
          </cell>
          <cell r="AA1606">
            <v>0.1</v>
          </cell>
          <cell r="AB1606">
            <v>0.1</v>
          </cell>
          <cell r="AC1606" t="str">
            <v>NC</v>
          </cell>
          <cell r="AD1606" t="str">
            <v>NC</v>
          </cell>
          <cell r="AE1606" t="str">
            <v>NC</v>
          </cell>
          <cell r="AF1606" t="str">
            <v>PROTECTION</v>
          </cell>
          <cell r="AG1606"/>
          <cell r="AH1606" t="str">
            <v>Iveco New Daily IVECO</v>
          </cell>
          <cell r="AI1606">
            <v>70.150000000000006</v>
          </cell>
          <cell r="AJ1606">
            <v>0.3</v>
          </cell>
          <cell r="AK1606">
            <v>125.3</v>
          </cell>
          <cell r="AL1606" t="str">
            <v/>
          </cell>
          <cell r="AM1606" t="str">
            <v/>
          </cell>
          <cell r="AN1606">
            <v>0.1</v>
          </cell>
          <cell r="AO1606">
            <v>161.1</v>
          </cell>
          <cell r="AS1606" t="str">
            <v>TYP157 L3H3 2014 PDR brun 12mm</v>
          </cell>
        </row>
        <row r="1607">
          <cell r="N1607" t="str">
            <v>0963 940 546</v>
          </cell>
          <cell r="O1607">
            <v>0</v>
          </cell>
          <cell r="P1607">
            <v>78.03</v>
          </cell>
          <cell r="Q1607">
            <v>1</v>
          </cell>
          <cell r="R1607">
            <v>5.5</v>
          </cell>
          <cell r="S1607">
            <v>78.03</v>
          </cell>
          <cell r="T1607">
            <v>209</v>
          </cell>
          <cell r="U1607">
            <v>20</v>
          </cell>
          <cell r="V1607">
            <v>27</v>
          </cell>
          <cell r="W1607" t="str">
            <v>TYP157L3H3PDRPRO</v>
          </cell>
          <cell r="X1607" t="e">
            <v>#REF!</v>
          </cell>
          <cell r="Y1607">
            <v>188.1</v>
          </cell>
          <cell r="Z1607">
            <v>188.1</v>
          </cell>
          <cell r="AA1607">
            <v>0.1</v>
          </cell>
          <cell r="AB1607">
            <v>0.1</v>
          </cell>
          <cell r="AC1607" t="str">
            <v>NC</v>
          </cell>
          <cell r="AD1607" t="str">
            <v>NC</v>
          </cell>
          <cell r="AE1607" t="str">
            <v>NC</v>
          </cell>
          <cell r="AF1607" t="str">
            <v>PROTECTION</v>
          </cell>
          <cell r="AG1607"/>
          <cell r="AH1607" t="str">
            <v>Iveco New Daily IVECO</v>
          </cell>
          <cell r="AI1607">
            <v>94.5</v>
          </cell>
          <cell r="AJ1607">
            <v>0.3</v>
          </cell>
          <cell r="AK1607">
            <v>146.29999999999998</v>
          </cell>
          <cell r="AL1607" t="str">
            <v/>
          </cell>
          <cell r="AM1607" t="str">
            <v/>
          </cell>
          <cell r="AN1607">
            <v>0.1</v>
          </cell>
          <cell r="AO1607">
            <v>188.1</v>
          </cell>
          <cell r="AS1607" t="str">
            <v>TYP157 L3H3 2014 PDR 12mm</v>
          </cell>
        </row>
        <row r="1608">
          <cell r="N1608" t="str">
            <v>0963 940 555</v>
          </cell>
          <cell r="O1608">
            <v>0</v>
          </cell>
          <cell r="P1608">
            <v>73</v>
          </cell>
          <cell r="Q1608">
            <v>1</v>
          </cell>
          <cell r="R1608">
            <v>5.5</v>
          </cell>
          <cell r="S1608">
            <v>73</v>
          </cell>
          <cell r="T1608">
            <v>179</v>
          </cell>
          <cell r="U1608">
            <v>20</v>
          </cell>
          <cell r="V1608">
            <v>27</v>
          </cell>
          <cell r="W1608" t="str">
            <v>TYP158L4H2PDRSTD</v>
          </cell>
          <cell r="X1608" t="e">
            <v>#REF!</v>
          </cell>
          <cell r="Y1608">
            <v>161.1</v>
          </cell>
          <cell r="Z1608">
            <v>161.1</v>
          </cell>
          <cell r="AA1608">
            <v>0.1</v>
          </cell>
          <cell r="AB1608">
            <v>0.1</v>
          </cell>
          <cell r="AC1608" t="str">
            <v>NC</v>
          </cell>
          <cell r="AD1608" t="str">
            <v>NC</v>
          </cell>
          <cell r="AE1608" t="str">
            <v>NC</v>
          </cell>
          <cell r="AF1608" t="str">
            <v>PROTECTION</v>
          </cell>
          <cell r="AG1608"/>
          <cell r="AH1608" t="str">
            <v>Iveco New Daily IVECO</v>
          </cell>
          <cell r="AI1608">
            <v>70.150000000000006</v>
          </cell>
          <cell r="AJ1608">
            <v>0.3</v>
          </cell>
          <cell r="AK1608">
            <v>125.3</v>
          </cell>
          <cell r="AL1608" t="str">
            <v/>
          </cell>
          <cell r="AM1608" t="str">
            <v/>
          </cell>
          <cell r="AN1608">
            <v>0.1</v>
          </cell>
          <cell r="AO1608">
            <v>161.1</v>
          </cell>
          <cell r="AS1608" t="str">
            <v>TYP158 L4H2 2014 PDR brun 12mm</v>
          </cell>
        </row>
        <row r="1609">
          <cell r="N1609" t="str">
            <v>0963 940 554</v>
          </cell>
          <cell r="O1609">
            <v>0</v>
          </cell>
          <cell r="P1609">
            <v>78.03</v>
          </cell>
          <cell r="Q1609">
            <v>1</v>
          </cell>
          <cell r="R1609">
            <v>5.5</v>
          </cell>
          <cell r="S1609">
            <v>78.03</v>
          </cell>
          <cell r="T1609">
            <v>209</v>
          </cell>
          <cell r="U1609">
            <v>20</v>
          </cell>
          <cell r="V1609">
            <v>27</v>
          </cell>
          <cell r="W1609" t="str">
            <v>TYP158L4H2PDRPRO</v>
          </cell>
          <cell r="X1609" t="e">
            <v>#REF!</v>
          </cell>
          <cell r="Y1609">
            <v>188.1</v>
          </cell>
          <cell r="Z1609">
            <v>188.1</v>
          </cell>
          <cell r="AA1609">
            <v>0.1</v>
          </cell>
          <cell r="AB1609">
            <v>0.1</v>
          </cell>
          <cell r="AC1609" t="str">
            <v>NC</v>
          </cell>
          <cell r="AD1609" t="str">
            <v>NC</v>
          </cell>
          <cell r="AE1609" t="str">
            <v>NC</v>
          </cell>
          <cell r="AF1609" t="str">
            <v>PROTECTION</v>
          </cell>
          <cell r="AG1609"/>
          <cell r="AH1609" t="str">
            <v>Iveco New Daily IVECO</v>
          </cell>
          <cell r="AI1609">
            <v>94.5</v>
          </cell>
          <cell r="AJ1609">
            <v>0.3</v>
          </cell>
          <cell r="AK1609">
            <v>146.29999999999998</v>
          </cell>
          <cell r="AL1609" t="str">
            <v/>
          </cell>
          <cell r="AM1609" t="str">
            <v/>
          </cell>
          <cell r="AN1609">
            <v>0.1</v>
          </cell>
          <cell r="AO1609">
            <v>188.1</v>
          </cell>
          <cell r="AS1609" t="str">
            <v>TYP158 L4H2 2014 PDR 12mm</v>
          </cell>
        </row>
        <row r="1610">
          <cell r="N1610" t="str">
            <v>0963 940 563</v>
          </cell>
          <cell r="O1610">
            <v>0</v>
          </cell>
          <cell r="P1610">
            <v>73</v>
          </cell>
          <cell r="Q1610">
            <v>1</v>
          </cell>
          <cell r="R1610">
            <v>5.5</v>
          </cell>
          <cell r="S1610">
            <v>73</v>
          </cell>
          <cell r="T1610">
            <v>179</v>
          </cell>
          <cell r="U1610">
            <v>20</v>
          </cell>
          <cell r="V1610">
            <v>27</v>
          </cell>
          <cell r="W1610" t="str">
            <v>TYP158L4H3PDRSTD</v>
          </cell>
          <cell r="X1610" t="e">
            <v>#REF!</v>
          </cell>
          <cell r="Y1610">
            <v>161.1</v>
          </cell>
          <cell r="Z1610">
            <v>161.1</v>
          </cell>
          <cell r="AA1610">
            <v>0.1</v>
          </cell>
          <cell r="AB1610">
            <v>0.1</v>
          </cell>
          <cell r="AC1610" t="str">
            <v>NC</v>
          </cell>
          <cell r="AD1610" t="str">
            <v>NC</v>
          </cell>
          <cell r="AE1610" t="str">
            <v>NC</v>
          </cell>
          <cell r="AF1610" t="str">
            <v>PROTECTION</v>
          </cell>
          <cell r="AG1610"/>
          <cell r="AH1610" t="str">
            <v>Iveco New Daily IVECO</v>
          </cell>
          <cell r="AI1610">
            <v>70.150000000000006</v>
          </cell>
          <cell r="AJ1610">
            <v>0.3</v>
          </cell>
          <cell r="AK1610">
            <v>125.3</v>
          </cell>
          <cell r="AL1610" t="str">
            <v/>
          </cell>
          <cell r="AM1610" t="str">
            <v/>
          </cell>
          <cell r="AN1610">
            <v>0.1</v>
          </cell>
          <cell r="AO1610">
            <v>161.1</v>
          </cell>
          <cell r="AS1610" t="str">
            <v>TYP158 L4H3 2014 PDR brun 12mm</v>
          </cell>
        </row>
        <row r="1611">
          <cell r="N1611" t="str">
            <v>0963 940 562</v>
          </cell>
          <cell r="O1611">
            <v>0</v>
          </cell>
          <cell r="P1611">
            <v>98.28</v>
          </cell>
          <cell r="Q1611">
            <v>1</v>
          </cell>
          <cell r="R1611">
            <v>5.5</v>
          </cell>
          <cell r="S1611">
            <v>98.28</v>
          </cell>
          <cell r="T1611">
            <v>209</v>
          </cell>
          <cell r="U1611">
            <v>20</v>
          </cell>
          <cell r="V1611">
            <v>27</v>
          </cell>
          <cell r="W1611" t="str">
            <v>TYP158L4H3PDRPRO</v>
          </cell>
          <cell r="X1611" t="e">
            <v>#REF!</v>
          </cell>
          <cell r="Y1611">
            <v>188.1</v>
          </cell>
          <cell r="Z1611">
            <v>188.1</v>
          </cell>
          <cell r="AA1611">
            <v>0.1</v>
          </cell>
          <cell r="AB1611">
            <v>0.1</v>
          </cell>
          <cell r="AC1611" t="str">
            <v>NC</v>
          </cell>
          <cell r="AD1611" t="str">
            <v>NC</v>
          </cell>
          <cell r="AE1611" t="str">
            <v>NC</v>
          </cell>
          <cell r="AF1611" t="str">
            <v>PROTECTION</v>
          </cell>
          <cell r="AG1611"/>
          <cell r="AH1611" t="str">
            <v>Iveco New Daily IVECO</v>
          </cell>
          <cell r="AI1611">
            <v>94.5</v>
          </cell>
          <cell r="AJ1611">
            <v>0.3</v>
          </cell>
          <cell r="AK1611">
            <v>146.29999999999998</v>
          </cell>
          <cell r="AL1611" t="str">
            <v/>
          </cell>
          <cell r="AM1611" t="str">
            <v/>
          </cell>
          <cell r="AN1611">
            <v>0.1</v>
          </cell>
          <cell r="AO1611">
            <v>188.1</v>
          </cell>
          <cell r="AS1611" t="str">
            <v>TYP158 L4H3 2014 PDR 12mm</v>
          </cell>
        </row>
        <row r="1612">
          <cell r="N1612" t="str">
            <v>0963 940 016</v>
          </cell>
          <cell r="O1612">
            <v>0</v>
          </cell>
          <cell r="P1612">
            <v>45.62</v>
          </cell>
          <cell r="Q1612">
            <v>1</v>
          </cell>
          <cell r="R1612">
            <v>5.5</v>
          </cell>
          <cell r="S1612">
            <v>45.62</v>
          </cell>
          <cell r="T1612">
            <v>129</v>
          </cell>
          <cell r="U1612">
            <v>20</v>
          </cell>
          <cell r="V1612">
            <v>27</v>
          </cell>
          <cell r="W1612" t="str">
            <v>TYP95L1H1PDRSTD</v>
          </cell>
          <cell r="X1612" t="e">
            <v>#REF!</v>
          </cell>
          <cell r="Y1612">
            <v>116.1</v>
          </cell>
          <cell r="Z1612">
            <v>116.1</v>
          </cell>
          <cell r="AA1612">
            <v>0.1</v>
          </cell>
          <cell r="AB1612">
            <v>0.1</v>
          </cell>
          <cell r="AC1612" t="str">
            <v>NC</v>
          </cell>
          <cell r="AD1612" t="str">
            <v>NC</v>
          </cell>
          <cell r="AE1612" t="str">
            <v>NC</v>
          </cell>
          <cell r="AF1612" t="str">
            <v>PROTECTION</v>
          </cell>
          <cell r="AG1612"/>
          <cell r="AH1612" t="str">
            <v>CITAN Court</v>
          </cell>
          <cell r="AI1612">
            <v>43.85</v>
          </cell>
          <cell r="AJ1612">
            <v>0.3</v>
          </cell>
          <cell r="AK1612">
            <v>90.3</v>
          </cell>
          <cell r="AL1612" t="str">
            <v/>
          </cell>
          <cell r="AM1612" t="str">
            <v/>
          </cell>
          <cell r="AN1612">
            <v>0.1</v>
          </cell>
          <cell r="AO1612">
            <v>116.1</v>
          </cell>
          <cell r="AS1612" t="str">
            <v>TYP95 L1H1 2012 PDR 9mm</v>
          </cell>
        </row>
        <row r="1613">
          <cell r="N1613" t="str">
            <v>0963 940 015</v>
          </cell>
          <cell r="O1613">
            <v>0</v>
          </cell>
          <cell r="P1613">
            <v>50.93</v>
          </cell>
          <cell r="Q1613">
            <v>1</v>
          </cell>
          <cell r="R1613">
            <v>5.5</v>
          </cell>
          <cell r="S1613">
            <v>50.93</v>
          </cell>
          <cell r="T1613">
            <v>139</v>
          </cell>
          <cell r="U1613">
            <v>20</v>
          </cell>
          <cell r="V1613">
            <v>27</v>
          </cell>
          <cell r="W1613" t="str">
            <v>TYP95L1H1PDRPRO</v>
          </cell>
          <cell r="X1613" t="e">
            <v>#REF!</v>
          </cell>
          <cell r="Y1613">
            <v>125.1</v>
          </cell>
          <cell r="Z1613">
            <v>125.1</v>
          </cell>
          <cell r="AA1613">
            <v>0.1</v>
          </cell>
          <cell r="AB1613">
            <v>0.1</v>
          </cell>
          <cell r="AC1613" t="str">
            <v>NC</v>
          </cell>
          <cell r="AD1613" t="str">
            <v>NC</v>
          </cell>
          <cell r="AE1613" t="str">
            <v>NC</v>
          </cell>
          <cell r="AF1613" t="str">
            <v>PROTECTION</v>
          </cell>
          <cell r="AG1613"/>
          <cell r="AH1613" t="str">
            <v>CITAN Court</v>
          </cell>
          <cell r="AI1613">
            <v>48.95</v>
          </cell>
          <cell r="AJ1613">
            <v>0.3</v>
          </cell>
          <cell r="AK1613">
            <v>97.3</v>
          </cell>
          <cell r="AL1613" t="str">
            <v/>
          </cell>
          <cell r="AM1613" t="str">
            <v/>
          </cell>
          <cell r="AN1613">
            <v>0.1</v>
          </cell>
          <cell r="AO1613">
            <v>125.1</v>
          </cell>
          <cell r="AS1613" t="str">
            <v>TYP95 L1H1 2012 PDR 12mm</v>
          </cell>
        </row>
        <row r="1614">
          <cell r="N1614" t="str">
            <v>0963 940 024</v>
          </cell>
          <cell r="O1614">
            <v>0</v>
          </cell>
          <cell r="P1614">
            <v>45.62</v>
          </cell>
          <cell r="Q1614">
            <v>1</v>
          </cell>
          <cell r="R1614">
            <v>5.5</v>
          </cell>
          <cell r="S1614">
            <v>45.62</v>
          </cell>
          <cell r="T1614">
            <v>129</v>
          </cell>
          <cell r="U1614">
            <v>20</v>
          </cell>
          <cell r="V1614">
            <v>27</v>
          </cell>
          <cell r="W1614" t="str">
            <v>TYP96L2H1PDRSTD</v>
          </cell>
          <cell r="X1614" t="e">
            <v>#REF!</v>
          </cell>
          <cell r="Y1614">
            <v>116.1</v>
          </cell>
          <cell r="Z1614">
            <v>116.1</v>
          </cell>
          <cell r="AA1614">
            <v>0.1</v>
          </cell>
          <cell r="AB1614">
            <v>0.1</v>
          </cell>
          <cell r="AC1614" t="str">
            <v>NC</v>
          </cell>
          <cell r="AD1614" t="str">
            <v>NC</v>
          </cell>
          <cell r="AE1614" t="str">
            <v>NC</v>
          </cell>
          <cell r="AF1614" t="str">
            <v>PROTECTION</v>
          </cell>
          <cell r="AG1614"/>
          <cell r="AH1614" t="str">
            <v>CITAN Long</v>
          </cell>
          <cell r="AI1614">
            <v>43.85</v>
          </cell>
          <cell r="AJ1614">
            <v>0.3</v>
          </cell>
          <cell r="AK1614">
            <v>90.3</v>
          </cell>
          <cell r="AL1614" t="str">
            <v/>
          </cell>
          <cell r="AM1614" t="str">
            <v/>
          </cell>
          <cell r="AN1614">
            <v>0.1</v>
          </cell>
          <cell r="AO1614">
            <v>116.1</v>
          </cell>
          <cell r="AS1614" t="str">
            <v>TYP96 L2H1 2012 PDR 9mm</v>
          </cell>
        </row>
        <row r="1615">
          <cell r="N1615" t="str">
            <v>0963 940 023</v>
          </cell>
          <cell r="O1615">
            <v>0</v>
          </cell>
          <cell r="P1615">
            <v>50.93</v>
          </cell>
          <cell r="Q1615">
            <v>1</v>
          </cell>
          <cell r="R1615">
            <v>5.5</v>
          </cell>
          <cell r="S1615">
            <v>50.93</v>
          </cell>
          <cell r="T1615">
            <v>139</v>
          </cell>
          <cell r="U1615">
            <v>20</v>
          </cell>
          <cell r="V1615">
            <v>27</v>
          </cell>
          <cell r="W1615" t="str">
            <v>TYP96L2H1PDRPRO</v>
          </cell>
          <cell r="X1615" t="e">
            <v>#REF!</v>
          </cell>
          <cell r="Y1615">
            <v>125.1</v>
          </cell>
          <cell r="Z1615">
            <v>125.1</v>
          </cell>
          <cell r="AA1615">
            <v>0.1</v>
          </cell>
          <cell r="AB1615">
            <v>0.1</v>
          </cell>
          <cell r="AC1615" t="str">
            <v>NC</v>
          </cell>
          <cell r="AD1615" t="str">
            <v>NC</v>
          </cell>
          <cell r="AE1615" t="str">
            <v>NC</v>
          </cell>
          <cell r="AF1615" t="str">
            <v>PROTECTION</v>
          </cell>
          <cell r="AG1615"/>
          <cell r="AH1615" t="str">
            <v>CITAN Long</v>
          </cell>
          <cell r="AI1615">
            <v>48.95</v>
          </cell>
          <cell r="AJ1615">
            <v>0.3</v>
          </cell>
          <cell r="AK1615">
            <v>97.3</v>
          </cell>
          <cell r="AL1615" t="str">
            <v/>
          </cell>
          <cell r="AM1615" t="str">
            <v/>
          </cell>
          <cell r="AN1615">
            <v>0.1</v>
          </cell>
          <cell r="AO1615">
            <v>125.1</v>
          </cell>
          <cell r="AS1615" t="str">
            <v>TYP96 L2H1 2012 PDR 12mm</v>
          </cell>
        </row>
        <row r="1616">
          <cell r="N1616" t="str">
            <v>0963 940 032</v>
          </cell>
          <cell r="O1616">
            <v>0</v>
          </cell>
          <cell r="P1616">
            <v>45.62</v>
          </cell>
          <cell r="Q1616">
            <v>1</v>
          </cell>
          <cell r="R1616">
            <v>5.5</v>
          </cell>
          <cell r="S1616">
            <v>45.62</v>
          </cell>
          <cell r="T1616">
            <v>129</v>
          </cell>
          <cell r="U1616">
            <v>20</v>
          </cell>
          <cell r="V1616">
            <v>27</v>
          </cell>
          <cell r="W1616" t="str">
            <v>TYP97L3H1PDRSTD</v>
          </cell>
          <cell r="X1616" t="e">
            <v>#REF!</v>
          </cell>
          <cell r="Y1616">
            <v>116.1</v>
          </cell>
          <cell r="Z1616">
            <v>116.1</v>
          </cell>
          <cell r="AA1616">
            <v>0.1</v>
          </cell>
          <cell r="AB1616">
            <v>0.1</v>
          </cell>
          <cell r="AC1616" t="str">
            <v>NC</v>
          </cell>
          <cell r="AD1616" t="str">
            <v>NC</v>
          </cell>
          <cell r="AE1616" t="str">
            <v>NC</v>
          </cell>
          <cell r="AF1616" t="str">
            <v>PROTECTION</v>
          </cell>
          <cell r="AG1616"/>
          <cell r="AH1616" t="str">
            <v>CITAN Extra Long</v>
          </cell>
          <cell r="AI1616">
            <v>43.85</v>
          </cell>
          <cell r="AJ1616">
            <v>0.3</v>
          </cell>
          <cell r="AK1616">
            <v>90.3</v>
          </cell>
          <cell r="AL1616" t="str">
            <v/>
          </cell>
          <cell r="AM1616" t="str">
            <v/>
          </cell>
          <cell r="AN1616">
            <v>0.1</v>
          </cell>
          <cell r="AO1616">
            <v>116.1</v>
          </cell>
          <cell r="AS1616" t="str">
            <v>TYP97 L3H1 2012 PDR brun 12mm</v>
          </cell>
        </row>
        <row r="1617">
          <cell r="N1617" t="str">
            <v>0963 940 031</v>
          </cell>
          <cell r="O1617">
            <v>0</v>
          </cell>
          <cell r="P1617">
            <v>50.93</v>
          </cell>
          <cell r="Q1617">
            <v>1</v>
          </cell>
          <cell r="R1617">
            <v>5.5</v>
          </cell>
          <cell r="S1617">
            <v>50.93</v>
          </cell>
          <cell r="T1617">
            <v>139</v>
          </cell>
          <cell r="U1617">
            <v>20</v>
          </cell>
          <cell r="V1617">
            <v>27</v>
          </cell>
          <cell r="W1617" t="str">
            <v>TYP97L3H1PDRPRO</v>
          </cell>
          <cell r="X1617" t="e">
            <v>#REF!</v>
          </cell>
          <cell r="Y1617">
            <v>125.1</v>
          </cell>
          <cell r="Z1617">
            <v>125.1</v>
          </cell>
          <cell r="AA1617">
            <v>0.1</v>
          </cell>
          <cell r="AB1617">
            <v>0.1</v>
          </cell>
          <cell r="AC1617" t="str">
            <v>NC</v>
          </cell>
          <cell r="AD1617" t="str">
            <v>NC</v>
          </cell>
          <cell r="AE1617" t="str">
            <v>NC</v>
          </cell>
          <cell r="AF1617" t="str">
            <v>PROTECTION</v>
          </cell>
          <cell r="AG1617"/>
          <cell r="AH1617" t="str">
            <v>CITAN Extra Long</v>
          </cell>
          <cell r="AI1617">
            <v>48.95</v>
          </cell>
          <cell r="AJ1617">
            <v>0.3</v>
          </cell>
          <cell r="AK1617">
            <v>97.3</v>
          </cell>
          <cell r="AL1617" t="str">
            <v/>
          </cell>
          <cell r="AM1617" t="str">
            <v/>
          </cell>
          <cell r="AN1617">
            <v>0.1</v>
          </cell>
          <cell r="AO1617">
            <v>125.1</v>
          </cell>
          <cell r="AS1617" t="str">
            <v>TYP97 L3H1 2012 PDR 12mm</v>
          </cell>
        </row>
        <row r="1618">
          <cell r="N1618" t="str">
            <v>0963 940 579</v>
          </cell>
          <cell r="O1618">
            <v>0</v>
          </cell>
          <cell r="P1618">
            <v>61.01</v>
          </cell>
          <cell r="Q1618">
            <v>1</v>
          </cell>
          <cell r="R1618">
            <v>5.5</v>
          </cell>
          <cell r="S1618">
            <v>61.01</v>
          </cell>
          <cell r="T1618">
            <v>149</v>
          </cell>
          <cell r="U1618">
            <v>20</v>
          </cell>
          <cell r="V1618">
            <v>27</v>
          </cell>
          <cell r="W1618" t="str">
            <v>TYP161L1H1PDRSTD</v>
          </cell>
          <cell r="X1618" t="e">
            <v>#REF!</v>
          </cell>
          <cell r="Y1618">
            <v>134.1</v>
          </cell>
          <cell r="Z1618">
            <v>134.1</v>
          </cell>
          <cell r="AA1618">
            <v>0.1</v>
          </cell>
          <cell r="AB1618">
            <v>0.1</v>
          </cell>
          <cell r="AC1618" t="str">
            <v>NC</v>
          </cell>
          <cell r="AD1618" t="str">
            <v>NC</v>
          </cell>
          <cell r="AE1618" t="str">
            <v>NC</v>
          </cell>
          <cell r="AF1618" t="str">
            <v>PROTECTION</v>
          </cell>
          <cell r="AG1618"/>
          <cell r="AH1618" t="str">
            <v>VITO Court</v>
          </cell>
          <cell r="AI1618">
            <v>58.64</v>
          </cell>
          <cell r="AJ1618">
            <v>0.3</v>
          </cell>
          <cell r="AK1618">
            <v>104.3</v>
          </cell>
          <cell r="AL1618" t="str">
            <v/>
          </cell>
          <cell r="AM1618" t="str">
            <v/>
          </cell>
          <cell r="AN1618">
            <v>0.1</v>
          </cell>
          <cell r="AO1618">
            <v>134.1</v>
          </cell>
          <cell r="AS1618" t="str">
            <v>TYP161 L1H1 2014 PDR 9mm</v>
          </cell>
        </row>
        <row r="1619">
          <cell r="N1619" t="str">
            <v>0963 940 578</v>
          </cell>
          <cell r="O1619">
            <v>0</v>
          </cell>
          <cell r="P1619">
            <v>78.03</v>
          </cell>
          <cell r="Q1619">
            <v>1</v>
          </cell>
          <cell r="R1619">
            <v>5.5</v>
          </cell>
          <cell r="S1619">
            <v>78.03</v>
          </cell>
          <cell r="T1619">
            <v>189</v>
          </cell>
          <cell r="U1619">
            <v>20</v>
          </cell>
          <cell r="V1619">
            <v>27</v>
          </cell>
          <cell r="W1619" t="str">
            <v>TYP161L1H1PDRPRO</v>
          </cell>
          <cell r="X1619" t="e">
            <v>#REF!</v>
          </cell>
          <cell r="Y1619">
            <v>170.1</v>
          </cell>
          <cell r="Z1619">
            <v>170.1</v>
          </cell>
          <cell r="AA1619">
            <v>0.1</v>
          </cell>
          <cell r="AB1619">
            <v>0.1</v>
          </cell>
          <cell r="AC1619" t="str">
            <v>NC</v>
          </cell>
          <cell r="AD1619" t="str">
            <v>NC</v>
          </cell>
          <cell r="AE1619" t="str">
            <v>NC</v>
          </cell>
          <cell r="AF1619" t="str">
            <v>PROTECTION</v>
          </cell>
          <cell r="AG1619"/>
          <cell r="AH1619" t="str">
            <v>VITO Court</v>
          </cell>
          <cell r="AI1619">
            <v>75</v>
          </cell>
          <cell r="AJ1619">
            <v>0.3</v>
          </cell>
          <cell r="AK1619">
            <v>132.29999999999998</v>
          </cell>
          <cell r="AL1619" t="str">
            <v/>
          </cell>
          <cell r="AM1619" t="str">
            <v/>
          </cell>
          <cell r="AN1619">
            <v>0.1</v>
          </cell>
          <cell r="AO1619">
            <v>170.1</v>
          </cell>
          <cell r="AS1619" t="str">
            <v>TYP161 L1H1 2014 PDR 12mm</v>
          </cell>
        </row>
        <row r="1620">
          <cell r="N1620" t="str">
            <v>0963 940 587</v>
          </cell>
          <cell r="O1620">
            <v>0</v>
          </cell>
          <cell r="P1620">
            <v>61</v>
          </cell>
          <cell r="Q1620">
            <v>1</v>
          </cell>
          <cell r="R1620">
            <v>5.5</v>
          </cell>
          <cell r="S1620">
            <v>61</v>
          </cell>
          <cell r="T1620">
            <v>149</v>
          </cell>
          <cell r="U1620">
            <v>20</v>
          </cell>
          <cell r="V1620">
            <v>27</v>
          </cell>
          <cell r="W1620" t="str">
            <v>TYP162L2H1PDRSTD</v>
          </cell>
          <cell r="X1620" t="e">
            <v>#REF!</v>
          </cell>
          <cell r="Y1620">
            <v>134.1</v>
          </cell>
          <cell r="Z1620">
            <v>134.1</v>
          </cell>
          <cell r="AA1620">
            <v>0.1</v>
          </cell>
          <cell r="AB1620">
            <v>0.1</v>
          </cell>
          <cell r="AC1620" t="str">
            <v>NC</v>
          </cell>
          <cell r="AD1620" t="str">
            <v>NC</v>
          </cell>
          <cell r="AE1620" t="str">
            <v>NC</v>
          </cell>
          <cell r="AF1620" t="str">
            <v>PROTECTION</v>
          </cell>
          <cell r="AG1620"/>
          <cell r="AH1620" t="str">
            <v>VITO Long</v>
          </cell>
          <cell r="AI1620">
            <v>58.64</v>
          </cell>
          <cell r="AJ1620">
            <v>0.3</v>
          </cell>
          <cell r="AK1620">
            <v>104.3</v>
          </cell>
          <cell r="AL1620" t="str">
            <v/>
          </cell>
          <cell r="AM1620" t="str">
            <v/>
          </cell>
          <cell r="AN1620">
            <v>0.1</v>
          </cell>
          <cell r="AO1620">
            <v>134.1</v>
          </cell>
          <cell r="AS1620" t="str">
            <v>TYP162 L2H1 2014 PDR 9mm</v>
          </cell>
        </row>
        <row r="1621">
          <cell r="N1621" t="str">
            <v>0963 940 586</v>
          </cell>
          <cell r="O1621">
            <v>0</v>
          </cell>
          <cell r="P1621">
            <v>78.03</v>
          </cell>
          <cell r="Q1621">
            <v>1</v>
          </cell>
          <cell r="R1621">
            <v>5.5</v>
          </cell>
          <cell r="S1621">
            <v>78.03</v>
          </cell>
          <cell r="T1621">
            <v>189</v>
          </cell>
          <cell r="U1621">
            <v>20</v>
          </cell>
          <cell r="V1621">
            <v>27</v>
          </cell>
          <cell r="W1621" t="str">
            <v>TYP162L2H1PDRPRO</v>
          </cell>
          <cell r="X1621" t="e">
            <v>#REF!</v>
          </cell>
          <cell r="Y1621">
            <v>170.1</v>
          </cell>
          <cell r="Z1621">
            <v>170.1</v>
          </cell>
          <cell r="AA1621">
            <v>0.1</v>
          </cell>
          <cell r="AB1621">
            <v>0.1</v>
          </cell>
          <cell r="AC1621" t="str">
            <v>NC</v>
          </cell>
          <cell r="AD1621" t="str">
            <v>NC</v>
          </cell>
          <cell r="AE1621" t="str">
            <v>NC</v>
          </cell>
          <cell r="AF1621" t="str">
            <v>PROTECTION</v>
          </cell>
          <cell r="AG1621"/>
          <cell r="AH1621" t="str">
            <v>VITO Long</v>
          </cell>
          <cell r="AI1621">
            <v>75</v>
          </cell>
          <cell r="AJ1621">
            <v>0.3</v>
          </cell>
          <cell r="AK1621">
            <v>132.29999999999998</v>
          </cell>
          <cell r="AL1621" t="str">
            <v/>
          </cell>
          <cell r="AM1621" t="str">
            <v/>
          </cell>
          <cell r="AN1621">
            <v>0.1</v>
          </cell>
          <cell r="AO1621">
            <v>170.1</v>
          </cell>
          <cell r="AS1621" t="str">
            <v>TYP162 L2H1 2014 PDR 12mm</v>
          </cell>
        </row>
        <row r="1622">
          <cell r="N1622" t="str">
            <v>0963 940 595</v>
          </cell>
          <cell r="O1622">
            <v>0</v>
          </cell>
          <cell r="P1622">
            <v>61.01</v>
          </cell>
          <cell r="Q1622">
            <v>1</v>
          </cell>
          <cell r="R1622">
            <v>5.5</v>
          </cell>
          <cell r="S1622">
            <v>61.01</v>
          </cell>
          <cell r="T1622">
            <v>179</v>
          </cell>
          <cell r="U1622">
            <v>20</v>
          </cell>
          <cell r="V1622">
            <v>27</v>
          </cell>
          <cell r="W1622" t="str">
            <v>TYP163L3H1PDRSTD</v>
          </cell>
          <cell r="X1622" t="e">
            <v>#REF!</v>
          </cell>
          <cell r="Y1622">
            <v>161.1</v>
          </cell>
          <cell r="Z1622">
            <v>161.1</v>
          </cell>
          <cell r="AA1622">
            <v>0.1</v>
          </cell>
          <cell r="AB1622">
            <v>0.1</v>
          </cell>
          <cell r="AC1622" t="str">
            <v>NC</v>
          </cell>
          <cell r="AD1622" t="str">
            <v>NC</v>
          </cell>
          <cell r="AE1622" t="str">
            <v>NC</v>
          </cell>
          <cell r="AF1622" t="str">
            <v>PROTECTION</v>
          </cell>
          <cell r="AG1622"/>
          <cell r="AH1622" t="str">
            <v>VITO Extra Long</v>
          </cell>
          <cell r="AI1622">
            <v>70.150000000000006</v>
          </cell>
          <cell r="AJ1622">
            <v>0.3</v>
          </cell>
          <cell r="AK1622">
            <v>125.3</v>
          </cell>
          <cell r="AL1622" t="str">
            <v/>
          </cell>
          <cell r="AM1622" t="str">
            <v/>
          </cell>
          <cell r="AN1622">
            <v>0.1</v>
          </cell>
          <cell r="AO1622">
            <v>161.1</v>
          </cell>
          <cell r="AS1622" t="str">
            <v>TYP163 L3H1 2014 PDR brun 12mm</v>
          </cell>
        </row>
        <row r="1623">
          <cell r="N1623" t="str">
            <v>0963 940 594</v>
          </cell>
          <cell r="O1623">
            <v>0</v>
          </cell>
          <cell r="P1623">
            <v>78.03</v>
          </cell>
          <cell r="Q1623">
            <v>1</v>
          </cell>
          <cell r="R1623">
            <v>5.5</v>
          </cell>
          <cell r="S1623">
            <v>78.03</v>
          </cell>
          <cell r="T1623">
            <v>209</v>
          </cell>
          <cell r="U1623">
            <v>20</v>
          </cell>
          <cell r="V1623">
            <v>27</v>
          </cell>
          <cell r="W1623" t="str">
            <v>TYP163L3H1PDRPRO</v>
          </cell>
          <cell r="X1623" t="e">
            <v>#REF!</v>
          </cell>
          <cell r="Y1623">
            <v>188.1</v>
          </cell>
          <cell r="Z1623">
            <v>188.1</v>
          </cell>
          <cell r="AA1623">
            <v>0.1</v>
          </cell>
          <cell r="AB1623">
            <v>0.1</v>
          </cell>
          <cell r="AC1623" t="str">
            <v>NC</v>
          </cell>
          <cell r="AD1623" t="str">
            <v>NC</v>
          </cell>
          <cell r="AE1623" t="str">
            <v>NC</v>
          </cell>
          <cell r="AF1623" t="str">
            <v>PROTECTION</v>
          </cell>
          <cell r="AG1623"/>
          <cell r="AH1623" t="str">
            <v>VITO Extra Long</v>
          </cell>
          <cell r="AI1623">
            <v>94.5</v>
          </cell>
          <cell r="AJ1623">
            <v>0.3</v>
          </cell>
          <cell r="AK1623">
            <v>146.29999999999998</v>
          </cell>
          <cell r="AL1623" t="str">
            <v/>
          </cell>
          <cell r="AM1623" t="str">
            <v/>
          </cell>
          <cell r="AN1623">
            <v>0.1</v>
          </cell>
          <cell r="AO1623">
            <v>188.1</v>
          </cell>
          <cell r="AS1623" t="str">
            <v>TYP163 L3H1 2014 PDR 12mm</v>
          </cell>
        </row>
        <row r="1624">
          <cell r="N1624" t="str">
            <v>0963 940 070</v>
          </cell>
          <cell r="O1624">
            <v>0</v>
          </cell>
          <cell r="P1624">
            <v>61.01</v>
          </cell>
          <cell r="Q1624">
            <v>1</v>
          </cell>
          <cell r="R1624">
            <v>5.5</v>
          </cell>
          <cell r="S1624">
            <v>61.01</v>
          </cell>
          <cell r="T1624">
            <v>179</v>
          </cell>
          <cell r="U1624">
            <v>20</v>
          </cell>
          <cell r="V1624">
            <v>27</v>
          </cell>
          <cell r="W1624" t="str">
            <v>TYP114L1H1PDRSTD</v>
          </cell>
          <cell r="X1624" t="e">
            <v>#REF!</v>
          </cell>
          <cell r="Y1624">
            <v>161.1</v>
          </cell>
          <cell r="Z1624">
            <v>161.1</v>
          </cell>
          <cell r="AA1624">
            <v>0.1</v>
          </cell>
          <cell r="AB1624">
            <v>0.1</v>
          </cell>
          <cell r="AC1624" t="str">
            <v>NC</v>
          </cell>
          <cell r="AD1624" t="str">
            <v>NC</v>
          </cell>
          <cell r="AE1624" t="str">
            <v>NC</v>
          </cell>
          <cell r="AF1624" t="str">
            <v>PROTECTION</v>
          </cell>
          <cell r="AG1624"/>
          <cell r="AH1624" t="str">
            <v>SPRINTER Court</v>
          </cell>
          <cell r="AI1624">
            <v>70.150000000000006</v>
          </cell>
          <cell r="AJ1624">
            <v>0.3</v>
          </cell>
          <cell r="AK1624">
            <v>125.3</v>
          </cell>
          <cell r="AL1624" t="str">
            <v/>
          </cell>
          <cell r="AM1624" t="str">
            <v/>
          </cell>
          <cell r="AN1624">
            <v>0.1</v>
          </cell>
          <cell r="AO1624">
            <v>161.1</v>
          </cell>
          <cell r="AS1624" t="str">
            <v>TYP114 L1H1 2006 PDR 9mm</v>
          </cell>
        </row>
        <row r="1625">
          <cell r="N1625" t="str">
            <v>0963 940 069</v>
          </cell>
          <cell r="O1625">
            <v>0</v>
          </cell>
          <cell r="P1625">
            <v>78.03</v>
          </cell>
          <cell r="Q1625">
            <v>1</v>
          </cell>
          <cell r="R1625">
            <v>5.5</v>
          </cell>
          <cell r="S1625">
            <v>78.03</v>
          </cell>
          <cell r="T1625">
            <v>209</v>
          </cell>
          <cell r="U1625">
            <v>20</v>
          </cell>
          <cell r="V1625">
            <v>27</v>
          </cell>
          <cell r="W1625" t="str">
            <v>TYP114L1H1PDRPRO</v>
          </cell>
          <cell r="X1625" t="e">
            <v>#REF!</v>
          </cell>
          <cell r="Y1625">
            <v>188.1</v>
          </cell>
          <cell r="Z1625">
            <v>188.1</v>
          </cell>
          <cell r="AA1625">
            <v>0.1</v>
          </cell>
          <cell r="AB1625">
            <v>0.1</v>
          </cell>
          <cell r="AC1625" t="str">
            <v>NC</v>
          </cell>
          <cell r="AD1625" t="str">
            <v>NC</v>
          </cell>
          <cell r="AE1625" t="str">
            <v>NC</v>
          </cell>
          <cell r="AF1625" t="str">
            <v>PROTECTION</v>
          </cell>
          <cell r="AG1625"/>
          <cell r="AH1625" t="str">
            <v>SPRINTER Court</v>
          </cell>
          <cell r="AI1625">
            <v>94.5</v>
          </cell>
          <cell r="AJ1625">
            <v>0.3</v>
          </cell>
          <cell r="AK1625">
            <v>146.29999999999998</v>
          </cell>
          <cell r="AL1625" t="str">
            <v/>
          </cell>
          <cell r="AM1625" t="str">
            <v/>
          </cell>
          <cell r="AN1625">
            <v>0.1</v>
          </cell>
          <cell r="AO1625">
            <v>188.1</v>
          </cell>
          <cell r="AS1625" t="str">
            <v>TYP114 L1H1 2006 PDR 12mm</v>
          </cell>
        </row>
        <row r="1626">
          <cell r="N1626" t="str">
            <v>0963 940 075</v>
          </cell>
          <cell r="O1626">
            <v>0</v>
          </cell>
          <cell r="P1626">
            <v>98.28</v>
          </cell>
          <cell r="Q1626">
            <v>1</v>
          </cell>
          <cell r="R1626">
            <v>5.5</v>
          </cell>
          <cell r="S1626">
            <v>98.28</v>
          </cell>
          <cell r="T1626">
            <v>209</v>
          </cell>
          <cell r="U1626">
            <v>20</v>
          </cell>
          <cell r="V1626">
            <v>27</v>
          </cell>
          <cell r="W1626" t="str">
            <v>TYP114L1H2PDRPRO</v>
          </cell>
          <cell r="X1626" t="e">
            <v>#REF!</v>
          </cell>
          <cell r="Y1626">
            <v>188.1</v>
          </cell>
          <cell r="Z1626">
            <v>188.1</v>
          </cell>
          <cell r="AA1626">
            <v>0.1</v>
          </cell>
          <cell r="AB1626">
            <v>0.1</v>
          </cell>
          <cell r="AC1626" t="str">
            <v>NC</v>
          </cell>
          <cell r="AD1626" t="str">
            <v>NC</v>
          </cell>
          <cell r="AE1626" t="str">
            <v>NC</v>
          </cell>
          <cell r="AF1626" t="str">
            <v>PROTECTION</v>
          </cell>
          <cell r="AG1626"/>
          <cell r="AH1626" t="str">
            <v>SPRINTER Court</v>
          </cell>
          <cell r="AI1626">
            <v>94.5</v>
          </cell>
          <cell r="AJ1626">
            <v>0.3</v>
          </cell>
          <cell r="AK1626">
            <v>146.29999999999998</v>
          </cell>
          <cell r="AL1626" t="str">
            <v/>
          </cell>
          <cell r="AM1626" t="str">
            <v/>
          </cell>
          <cell r="AN1626">
            <v>0.1</v>
          </cell>
          <cell r="AO1626">
            <v>188.1</v>
          </cell>
          <cell r="AS1626" t="str">
            <v>TYP114 L1H2 2006 PDR 12mm</v>
          </cell>
        </row>
        <row r="1627">
          <cell r="N1627" t="str">
            <v>0963 940 093</v>
          </cell>
          <cell r="O1627">
            <v>0</v>
          </cell>
          <cell r="P1627">
            <v>72.97</v>
          </cell>
          <cell r="Q1627">
            <v>1</v>
          </cell>
          <cell r="R1627">
            <v>5.5</v>
          </cell>
          <cell r="S1627">
            <v>72.97</v>
          </cell>
          <cell r="T1627">
            <v>179</v>
          </cell>
          <cell r="U1627">
            <v>20</v>
          </cell>
          <cell r="V1627">
            <v>27</v>
          </cell>
          <cell r="W1627" t="str">
            <v>TYP115L2H2PDRSTD</v>
          </cell>
          <cell r="X1627" t="e">
            <v>#REF!</v>
          </cell>
          <cell r="Y1627">
            <v>161.1</v>
          </cell>
          <cell r="Z1627">
            <v>161.1</v>
          </cell>
          <cell r="AA1627">
            <v>0.1</v>
          </cell>
          <cell r="AB1627">
            <v>0.1</v>
          </cell>
          <cell r="AC1627" t="str">
            <v>NC</v>
          </cell>
          <cell r="AD1627" t="str">
            <v>NC</v>
          </cell>
          <cell r="AE1627" t="str">
            <v>NC</v>
          </cell>
          <cell r="AF1627" t="str">
            <v>PROTECTION</v>
          </cell>
          <cell r="AG1627"/>
          <cell r="AH1627" t="str">
            <v>SPRINTER Moyen</v>
          </cell>
          <cell r="AI1627">
            <v>70.150000000000006</v>
          </cell>
          <cell r="AJ1627">
            <v>0.3</v>
          </cell>
          <cell r="AK1627">
            <v>125.3</v>
          </cell>
          <cell r="AL1627" t="str">
            <v/>
          </cell>
          <cell r="AM1627" t="str">
            <v/>
          </cell>
          <cell r="AN1627">
            <v>0.1</v>
          </cell>
          <cell r="AO1627">
            <v>161.1</v>
          </cell>
          <cell r="AS1627" t="str">
            <v>TYP115 L2H2 2006 PDR 9mm</v>
          </cell>
        </row>
        <row r="1628">
          <cell r="N1628" t="str">
            <v>0963 940 737</v>
          </cell>
          <cell r="O1628">
            <v>0</v>
          </cell>
          <cell r="P1628">
            <v>72.14</v>
          </cell>
          <cell r="Q1628">
            <v>1</v>
          </cell>
          <cell r="R1628" t="e">
            <v>#N/A</v>
          </cell>
          <cell r="S1628">
            <v>72.14</v>
          </cell>
          <cell r="T1628">
            <v>159</v>
          </cell>
          <cell r="U1628">
            <v>20</v>
          </cell>
          <cell r="V1628">
            <v>27</v>
          </cell>
          <cell r="W1628" t="str">
            <v>TYP116L3H2PDRSTD</v>
          </cell>
          <cell r="X1628" t="e">
            <v>#REF!</v>
          </cell>
          <cell r="Y1628">
            <v>143.1</v>
          </cell>
          <cell r="Z1628">
            <v>143.1</v>
          </cell>
          <cell r="AA1628">
            <v>0.1</v>
          </cell>
          <cell r="AB1628">
            <v>0.1</v>
          </cell>
          <cell r="AC1628" t="str">
            <v>NC</v>
          </cell>
          <cell r="AD1628" t="str">
            <v>NC</v>
          </cell>
          <cell r="AE1628" t="str">
            <v>NC</v>
          </cell>
          <cell r="AF1628" t="str">
            <v>PROTECTION</v>
          </cell>
          <cell r="AG1628"/>
          <cell r="AH1628" t="str">
            <v>SPRINTER Long</v>
          </cell>
          <cell r="AI1628">
            <v>70.150000000000006</v>
          </cell>
          <cell r="AJ1628">
            <v>0.3</v>
          </cell>
          <cell r="AK1628">
            <v>111.3</v>
          </cell>
          <cell r="AL1628" t="str">
            <v/>
          </cell>
          <cell r="AM1628" t="str">
            <v/>
          </cell>
          <cell r="AN1628">
            <v>0.1</v>
          </cell>
          <cell r="AO1628">
            <v>143.1</v>
          </cell>
          <cell r="AS1628" t="str">
            <v>TYP116 L3H2 2006 PDR brun 12mm</v>
          </cell>
        </row>
        <row r="1629">
          <cell r="N1629" t="str">
            <v>0963 940 109</v>
          </cell>
          <cell r="O1629">
            <v>0</v>
          </cell>
          <cell r="P1629">
            <v>78.03</v>
          </cell>
          <cell r="Q1629">
            <v>1</v>
          </cell>
          <cell r="R1629">
            <v>5.5</v>
          </cell>
          <cell r="S1629">
            <v>78.03</v>
          </cell>
          <cell r="T1629">
            <v>209</v>
          </cell>
          <cell r="U1629">
            <v>20</v>
          </cell>
          <cell r="V1629">
            <v>27</v>
          </cell>
          <cell r="W1629" t="str">
            <v>TYP116L3H2PDRPRO</v>
          </cell>
          <cell r="X1629" t="e">
            <v>#REF!</v>
          </cell>
          <cell r="Y1629">
            <v>188.1</v>
          </cell>
          <cell r="Z1629">
            <v>188.1</v>
          </cell>
          <cell r="AA1629">
            <v>0.1</v>
          </cell>
          <cell r="AB1629">
            <v>0.1</v>
          </cell>
          <cell r="AC1629" t="str">
            <v>NC</v>
          </cell>
          <cell r="AD1629" t="str">
            <v>NC</v>
          </cell>
          <cell r="AE1629" t="str">
            <v>NC</v>
          </cell>
          <cell r="AF1629" t="str">
            <v>PROTECTION</v>
          </cell>
          <cell r="AG1629"/>
          <cell r="AH1629" t="str">
            <v>SPRINTER Long</v>
          </cell>
          <cell r="AI1629">
            <v>94.5</v>
          </cell>
          <cell r="AJ1629">
            <v>0.3</v>
          </cell>
          <cell r="AK1629">
            <v>146.29999999999998</v>
          </cell>
          <cell r="AL1629" t="str">
            <v/>
          </cell>
          <cell r="AM1629" t="str">
            <v/>
          </cell>
          <cell r="AN1629">
            <v>0.1</v>
          </cell>
          <cell r="AO1629">
            <v>188.1</v>
          </cell>
          <cell r="AS1629" t="str">
            <v>TYP116 L3H2 2006 PDR 12mm</v>
          </cell>
        </row>
        <row r="1630">
          <cell r="N1630" t="str">
            <v>0963 940 738</v>
          </cell>
          <cell r="O1630">
            <v>0</v>
          </cell>
          <cell r="P1630">
            <v>72.14</v>
          </cell>
          <cell r="Q1630">
            <v>1</v>
          </cell>
          <cell r="R1630" t="e">
            <v>#N/A</v>
          </cell>
          <cell r="S1630">
            <v>72.14</v>
          </cell>
          <cell r="T1630">
            <v>159</v>
          </cell>
          <cell r="U1630">
            <v>20</v>
          </cell>
          <cell r="V1630">
            <v>27</v>
          </cell>
          <cell r="W1630" t="str">
            <v>TYP116L3H3PDRSTD</v>
          </cell>
          <cell r="X1630" t="e">
            <v>#REF!</v>
          </cell>
          <cell r="Y1630">
            <v>143.1</v>
          </cell>
          <cell r="Z1630">
            <v>143.1</v>
          </cell>
          <cell r="AA1630">
            <v>0.1</v>
          </cell>
          <cell r="AB1630">
            <v>0.1</v>
          </cell>
          <cell r="AC1630" t="str">
            <v>NC</v>
          </cell>
          <cell r="AD1630" t="str">
            <v>NC</v>
          </cell>
          <cell r="AE1630" t="str">
            <v>NC</v>
          </cell>
          <cell r="AF1630" t="str">
            <v>PROTECTION</v>
          </cell>
          <cell r="AG1630"/>
          <cell r="AH1630" t="str">
            <v>SPRINTER Long</v>
          </cell>
          <cell r="AI1630">
            <v>70.150000000000006</v>
          </cell>
          <cell r="AJ1630">
            <v>0.3</v>
          </cell>
          <cell r="AK1630">
            <v>111.3</v>
          </cell>
          <cell r="AL1630" t="str">
            <v/>
          </cell>
          <cell r="AM1630" t="str">
            <v/>
          </cell>
          <cell r="AN1630">
            <v>0.1</v>
          </cell>
          <cell r="AO1630">
            <v>143.1</v>
          </cell>
          <cell r="AS1630" t="str">
            <v>TYP116 L3H3 2006 PDR brun 12mm</v>
          </cell>
        </row>
        <row r="1631">
          <cell r="N1631" t="str">
            <v>0963 940 739</v>
          </cell>
          <cell r="O1631">
            <v>0</v>
          </cell>
          <cell r="P1631">
            <v>72.14</v>
          </cell>
          <cell r="Q1631">
            <v>1</v>
          </cell>
          <cell r="R1631" t="e">
            <v>#N/A</v>
          </cell>
          <cell r="S1631">
            <v>72.14</v>
          </cell>
          <cell r="T1631">
            <v>159</v>
          </cell>
          <cell r="U1631">
            <v>20</v>
          </cell>
          <cell r="V1631">
            <v>27</v>
          </cell>
          <cell r="W1631" t="str">
            <v>TYP117L4H2PDRSTD</v>
          </cell>
          <cell r="X1631" t="e">
            <v>#REF!</v>
          </cell>
          <cell r="Y1631">
            <v>143.1</v>
          </cell>
          <cell r="Z1631">
            <v>143.1</v>
          </cell>
          <cell r="AA1631">
            <v>0.1</v>
          </cell>
          <cell r="AB1631">
            <v>0.1</v>
          </cell>
          <cell r="AC1631" t="str">
            <v>NC</v>
          </cell>
          <cell r="AD1631" t="str">
            <v>NC</v>
          </cell>
          <cell r="AE1631" t="str">
            <v>NC</v>
          </cell>
          <cell r="AF1631" t="str">
            <v>PROTECTION</v>
          </cell>
          <cell r="AG1631"/>
          <cell r="AH1631" t="str">
            <v>SPRINTER Extra Long</v>
          </cell>
          <cell r="AI1631">
            <v>70.150000000000006</v>
          </cell>
          <cell r="AJ1631">
            <v>0.3</v>
          </cell>
          <cell r="AK1631">
            <v>111.3</v>
          </cell>
          <cell r="AL1631" t="str">
            <v/>
          </cell>
          <cell r="AM1631" t="str">
            <v/>
          </cell>
          <cell r="AN1631">
            <v>0.1</v>
          </cell>
          <cell r="AO1631">
            <v>143.1</v>
          </cell>
          <cell r="AS1631" t="str">
            <v>TYP117 L4H2 2006 PDR brun 12mm</v>
          </cell>
        </row>
        <row r="1632">
          <cell r="N1632" t="str">
            <v>0963 940 125</v>
          </cell>
          <cell r="O1632">
            <v>0</v>
          </cell>
          <cell r="P1632">
            <v>78.03</v>
          </cell>
          <cell r="Q1632">
            <v>1</v>
          </cell>
          <cell r="R1632">
            <v>5.5</v>
          </cell>
          <cell r="S1632">
            <v>78.03</v>
          </cell>
          <cell r="T1632">
            <v>209</v>
          </cell>
          <cell r="U1632">
            <v>20</v>
          </cell>
          <cell r="V1632">
            <v>27</v>
          </cell>
          <cell r="W1632" t="str">
            <v>TYP117L4H2PDRPRO</v>
          </cell>
          <cell r="X1632" t="e">
            <v>#REF!</v>
          </cell>
          <cell r="Y1632">
            <v>188.1</v>
          </cell>
          <cell r="Z1632">
            <v>188.1</v>
          </cell>
          <cell r="AA1632">
            <v>0.1</v>
          </cell>
          <cell r="AB1632">
            <v>0.1</v>
          </cell>
          <cell r="AC1632" t="str">
            <v>NC</v>
          </cell>
          <cell r="AD1632" t="str">
            <v>NC</v>
          </cell>
          <cell r="AE1632" t="str">
            <v>NC</v>
          </cell>
          <cell r="AF1632" t="str">
            <v>PROTECTION</v>
          </cell>
          <cell r="AG1632"/>
          <cell r="AH1632" t="str">
            <v>SPRINTER Extra Long</v>
          </cell>
          <cell r="AI1632">
            <v>94.5</v>
          </cell>
          <cell r="AJ1632">
            <v>0.3</v>
          </cell>
          <cell r="AK1632">
            <v>146.29999999999998</v>
          </cell>
          <cell r="AL1632" t="str">
            <v/>
          </cell>
          <cell r="AM1632" t="str">
            <v/>
          </cell>
          <cell r="AN1632">
            <v>0.1</v>
          </cell>
          <cell r="AO1632">
            <v>188.1</v>
          </cell>
          <cell r="AS1632" t="str">
            <v>TYP117 L4H2 2006 PDR 12mm</v>
          </cell>
        </row>
        <row r="1633">
          <cell r="N1633" t="str">
            <v>0963 940 740</v>
          </cell>
          <cell r="O1633">
            <v>0</v>
          </cell>
          <cell r="P1633">
            <v>72.14</v>
          </cell>
          <cell r="Q1633">
            <v>1</v>
          </cell>
          <cell r="R1633" t="e">
            <v>#N/A</v>
          </cell>
          <cell r="S1633">
            <v>72.14</v>
          </cell>
          <cell r="T1633">
            <v>159</v>
          </cell>
          <cell r="U1633">
            <v>20</v>
          </cell>
          <cell r="V1633">
            <v>27</v>
          </cell>
          <cell r="W1633" t="str">
            <v>TYP117L4H3PDRSTD</v>
          </cell>
          <cell r="X1633" t="e">
            <v>#REF!</v>
          </cell>
          <cell r="Y1633">
            <v>143.1</v>
          </cell>
          <cell r="Z1633">
            <v>143.1</v>
          </cell>
          <cell r="AA1633">
            <v>0.1</v>
          </cell>
          <cell r="AB1633">
            <v>0.1</v>
          </cell>
          <cell r="AC1633" t="str">
            <v>NC</v>
          </cell>
          <cell r="AD1633" t="str">
            <v>NC</v>
          </cell>
          <cell r="AE1633" t="str">
            <v>NC</v>
          </cell>
          <cell r="AF1633" t="str">
            <v>PROTECTION</v>
          </cell>
          <cell r="AG1633"/>
          <cell r="AH1633" t="str">
            <v>SPRINTER Extra Long</v>
          </cell>
          <cell r="AI1633">
            <v>70.150000000000006</v>
          </cell>
          <cell r="AJ1633">
            <v>0.3</v>
          </cell>
          <cell r="AK1633">
            <v>111.3</v>
          </cell>
          <cell r="AL1633" t="str">
            <v/>
          </cell>
          <cell r="AM1633" t="str">
            <v/>
          </cell>
          <cell r="AN1633">
            <v>0.1</v>
          </cell>
          <cell r="AO1633">
            <v>143.1</v>
          </cell>
          <cell r="AS1633" t="str">
            <v>TYP117 L4H3 2006 PDR brun 12mm</v>
          </cell>
        </row>
        <row r="1634">
          <cell r="N1634" t="str">
            <v>0963 940 387</v>
          </cell>
          <cell r="O1634">
            <v>0</v>
          </cell>
          <cell r="P1634">
            <v>45.62</v>
          </cell>
          <cell r="Q1634">
            <v>1</v>
          </cell>
          <cell r="R1634">
            <v>5.5</v>
          </cell>
          <cell r="S1634">
            <v>45.62</v>
          </cell>
          <cell r="T1634">
            <v>129</v>
          </cell>
          <cell r="U1634">
            <v>20</v>
          </cell>
          <cell r="V1634">
            <v>27</v>
          </cell>
          <cell r="W1634" t="str">
            <v>TYP142L1H1PDRSTD</v>
          </cell>
          <cell r="X1634" t="e">
            <v>#REF!</v>
          </cell>
          <cell r="Y1634">
            <v>116.1</v>
          </cell>
          <cell r="Z1634">
            <v>116.1</v>
          </cell>
          <cell r="AA1634">
            <v>0.1</v>
          </cell>
          <cell r="AB1634">
            <v>0.1</v>
          </cell>
          <cell r="AC1634" t="str">
            <v>NC</v>
          </cell>
          <cell r="AD1634" t="str">
            <v>NC</v>
          </cell>
          <cell r="AE1634" t="str">
            <v>NC</v>
          </cell>
          <cell r="AF1634" t="str">
            <v>PROTECTION</v>
          </cell>
          <cell r="AG1634"/>
          <cell r="AH1634" t="str">
            <v>NV 200</v>
          </cell>
          <cell r="AI1634">
            <v>43.85</v>
          </cell>
          <cell r="AJ1634">
            <v>0.3</v>
          </cell>
          <cell r="AK1634">
            <v>90.3</v>
          </cell>
          <cell r="AL1634" t="str">
            <v/>
          </cell>
          <cell r="AM1634" t="str">
            <v/>
          </cell>
          <cell r="AN1634">
            <v>0.1</v>
          </cell>
          <cell r="AO1634">
            <v>116.1</v>
          </cell>
          <cell r="AS1634" t="str">
            <v>TYP142 L1H1 2009 PDR 9mm</v>
          </cell>
        </row>
        <row r="1635">
          <cell r="N1635" t="str">
            <v>0963 940 386</v>
          </cell>
          <cell r="O1635">
            <v>0</v>
          </cell>
          <cell r="P1635">
            <v>50.93</v>
          </cell>
          <cell r="Q1635">
            <v>1</v>
          </cell>
          <cell r="R1635">
            <v>5.5</v>
          </cell>
          <cell r="S1635">
            <v>50.93</v>
          </cell>
          <cell r="T1635">
            <v>139</v>
          </cell>
          <cell r="U1635">
            <v>20</v>
          </cell>
          <cell r="V1635">
            <v>27</v>
          </cell>
          <cell r="W1635" t="str">
            <v>TYP142L1H1PDRPRO</v>
          </cell>
          <cell r="X1635" t="e">
            <v>#REF!</v>
          </cell>
          <cell r="Y1635">
            <v>125.1</v>
          </cell>
          <cell r="Z1635">
            <v>125.1</v>
          </cell>
          <cell r="AA1635">
            <v>0.1</v>
          </cell>
          <cell r="AB1635">
            <v>0.1</v>
          </cell>
          <cell r="AC1635" t="str">
            <v>NC</v>
          </cell>
          <cell r="AD1635" t="str">
            <v>NC</v>
          </cell>
          <cell r="AE1635" t="str">
            <v>NC</v>
          </cell>
          <cell r="AF1635" t="str">
            <v>PROTECTION</v>
          </cell>
          <cell r="AG1635"/>
          <cell r="AH1635" t="str">
            <v>NV 200</v>
          </cell>
          <cell r="AI1635">
            <v>48.95</v>
          </cell>
          <cell r="AJ1635">
            <v>0.3</v>
          </cell>
          <cell r="AK1635">
            <v>97.3</v>
          </cell>
          <cell r="AL1635" t="str">
            <v/>
          </cell>
          <cell r="AM1635" t="str">
            <v/>
          </cell>
          <cell r="AN1635">
            <v>0.1</v>
          </cell>
          <cell r="AO1635">
            <v>125.1</v>
          </cell>
          <cell r="AS1635" t="str">
            <v>TYP142 L1H1 2009 PDR 12mm</v>
          </cell>
        </row>
        <row r="1636">
          <cell r="N1636" t="str">
            <v>0963 940 603</v>
          </cell>
          <cell r="O1636">
            <v>0</v>
          </cell>
          <cell r="P1636">
            <v>61</v>
          </cell>
          <cell r="Q1636">
            <v>1</v>
          </cell>
          <cell r="R1636">
            <v>5.5</v>
          </cell>
          <cell r="S1636">
            <v>61</v>
          </cell>
          <cell r="T1636">
            <v>149</v>
          </cell>
          <cell r="U1636">
            <v>20</v>
          </cell>
          <cell r="V1636">
            <v>27</v>
          </cell>
          <cell r="W1636" t="str">
            <v>TYP164L1H1PDRSTD</v>
          </cell>
          <cell r="X1636" t="e">
            <v>#REF!</v>
          </cell>
          <cell r="Y1636">
            <v>134.1</v>
          </cell>
          <cell r="Z1636">
            <v>134.1</v>
          </cell>
          <cell r="AA1636">
            <v>0.1</v>
          </cell>
          <cell r="AB1636">
            <v>0.1</v>
          </cell>
          <cell r="AC1636" t="str">
            <v>NC</v>
          </cell>
          <cell r="AD1636" t="str">
            <v>NC</v>
          </cell>
          <cell r="AE1636" t="str">
            <v>NC</v>
          </cell>
          <cell r="AF1636" t="str">
            <v>PROTECTION</v>
          </cell>
          <cell r="AG1636"/>
          <cell r="AH1636" t="str">
            <v>NV 300 L1H1</v>
          </cell>
          <cell r="AI1636">
            <v>58.64</v>
          </cell>
          <cell r="AJ1636">
            <v>0.3</v>
          </cell>
          <cell r="AK1636">
            <v>104.3</v>
          </cell>
          <cell r="AL1636" t="str">
            <v/>
          </cell>
          <cell r="AM1636" t="str">
            <v/>
          </cell>
          <cell r="AN1636">
            <v>0.1</v>
          </cell>
          <cell r="AO1636">
            <v>134.1</v>
          </cell>
          <cell r="AS1636" t="str">
            <v>TYP164 L1H1 2014 PDR 9mm</v>
          </cell>
        </row>
        <row r="1637">
          <cell r="N1637" t="str">
            <v>0963 940 602</v>
          </cell>
          <cell r="O1637">
            <v>0</v>
          </cell>
          <cell r="P1637">
            <v>78</v>
          </cell>
          <cell r="Q1637">
            <v>1</v>
          </cell>
          <cell r="R1637">
            <v>5.5</v>
          </cell>
          <cell r="S1637">
            <v>78</v>
          </cell>
          <cell r="T1637">
            <v>189</v>
          </cell>
          <cell r="U1637">
            <v>20</v>
          </cell>
          <cell r="V1637">
            <v>27</v>
          </cell>
          <cell r="W1637" t="str">
            <v>TYP164L1H1PDRPRO</v>
          </cell>
          <cell r="X1637" t="e">
            <v>#REF!</v>
          </cell>
          <cell r="Y1637">
            <v>170.1</v>
          </cell>
          <cell r="Z1637">
            <v>170.1</v>
          </cell>
          <cell r="AA1637">
            <v>0.1</v>
          </cell>
          <cell r="AB1637">
            <v>0.1</v>
          </cell>
          <cell r="AC1637" t="str">
            <v>NC</v>
          </cell>
          <cell r="AD1637" t="str">
            <v>NC</v>
          </cell>
          <cell r="AE1637" t="str">
            <v>NC</v>
          </cell>
          <cell r="AF1637" t="str">
            <v>PROTECTION</v>
          </cell>
          <cell r="AG1637"/>
          <cell r="AH1637" t="str">
            <v>NV 300 L1H1</v>
          </cell>
          <cell r="AI1637">
            <v>75</v>
          </cell>
          <cell r="AJ1637">
            <v>0.3</v>
          </cell>
          <cell r="AK1637">
            <v>132.29999999999998</v>
          </cell>
          <cell r="AL1637" t="str">
            <v/>
          </cell>
          <cell r="AM1637" t="str">
            <v/>
          </cell>
          <cell r="AN1637">
            <v>0.1</v>
          </cell>
          <cell r="AO1637">
            <v>170.1</v>
          </cell>
          <cell r="AS1637" t="str">
            <v>TYP164 L1H1 2014 PDR 12mm</v>
          </cell>
        </row>
        <row r="1638">
          <cell r="N1638" t="str">
            <v>0963 940 619</v>
          </cell>
          <cell r="O1638">
            <v>0</v>
          </cell>
          <cell r="P1638">
            <v>61</v>
          </cell>
          <cell r="Q1638">
            <v>1</v>
          </cell>
          <cell r="R1638">
            <v>5.5</v>
          </cell>
          <cell r="S1638">
            <v>61</v>
          </cell>
          <cell r="T1638">
            <v>149</v>
          </cell>
          <cell r="U1638">
            <v>20</v>
          </cell>
          <cell r="V1638">
            <v>27</v>
          </cell>
          <cell r="W1638" t="str">
            <v>TYP165L2H1PDRSTD</v>
          </cell>
          <cell r="X1638" t="e">
            <v>#REF!</v>
          </cell>
          <cell r="Y1638">
            <v>134.1</v>
          </cell>
          <cell r="Z1638">
            <v>134.1</v>
          </cell>
          <cell r="AA1638">
            <v>0.1</v>
          </cell>
          <cell r="AB1638">
            <v>0.1</v>
          </cell>
          <cell r="AC1638" t="str">
            <v>NC</v>
          </cell>
          <cell r="AD1638" t="str">
            <v>NC</v>
          </cell>
          <cell r="AE1638" t="str">
            <v>NC</v>
          </cell>
          <cell r="AF1638" t="str">
            <v>PROTECTION</v>
          </cell>
          <cell r="AG1638"/>
          <cell r="AI1638">
            <v>58.64</v>
          </cell>
          <cell r="AJ1638">
            <v>0.3</v>
          </cell>
          <cell r="AK1638">
            <v>104.3</v>
          </cell>
          <cell r="AL1638" t="str">
            <v/>
          </cell>
          <cell r="AM1638" t="str">
            <v/>
          </cell>
          <cell r="AN1638">
            <v>0.1</v>
          </cell>
          <cell r="AO1638">
            <v>134.1</v>
          </cell>
          <cell r="AS1638" t="str">
            <v>TYP165 L2H1 2014 PDR 9mm</v>
          </cell>
        </row>
        <row r="1639">
          <cell r="N1639" t="str">
            <v>0963 940 618</v>
          </cell>
          <cell r="O1639">
            <v>0</v>
          </cell>
          <cell r="P1639">
            <v>78</v>
          </cell>
          <cell r="Q1639">
            <v>1</v>
          </cell>
          <cell r="R1639">
            <v>5.5</v>
          </cell>
          <cell r="S1639">
            <v>78</v>
          </cell>
          <cell r="T1639">
            <v>189</v>
          </cell>
          <cell r="U1639">
            <v>20</v>
          </cell>
          <cell r="V1639">
            <v>27</v>
          </cell>
          <cell r="W1639" t="str">
            <v>TYP165L2H1PDRPRO</v>
          </cell>
          <cell r="X1639" t="e">
            <v>#REF!</v>
          </cell>
          <cell r="Y1639">
            <v>170.1</v>
          </cell>
          <cell r="Z1639">
            <v>170.1</v>
          </cell>
          <cell r="AA1639">
            <v>0.1</v>
          </cell>
          <cell r="AB1639">
            <v>0.1</v>
          </cell>
          <cell r="AC1639" t="str">
            <v>NC</v>
          </cell>
          <cell r="AD1639" t="str">
            <v>NC</v>
          </cell>
          <cell r="AE1639" t="str">
            <v>NC</v>
          </cell>
          <cell r="AF1639" t="str">
            <v>PROTECTION</v>
          </cell>
          <cell r="AG1639"/>
          <cell r="AI1639">
            <v>75</v>
          </cell>
          <cell r="AJ1639">
            <v>0.3</v>
          </cell>
          <cell r="AK1639">
            <v>132.29999999999998</v>
          </cell>
          <cell r="AL1639" t="str">
            <v/>
          </cell>
          <cell r="AM1639" t="str">
            <v/>
          </cell>
          <cell r="AN1639">
            <v>0.1</v>
          </cell>
          <cell r="AO1639">
            <v>170.1</v>
          </cell>
          <cell r="AS1639" t="str">
            <v>TYP165 L2H1 2014 PDR 12mm</v>
          </cell>
        </row>
        <row r="1640">
          <cell r="N1640" t="str">
            <v>0963 940 611</v>
          </cell>
          <cell r="O1640">
            <v>0</v>
          </cell>
          <cell r="P1640">
            <v>61.01</v>
          </cell>
          <cell r="Q1640">
            <v>1</v>
          </cell>
          <cell r="R1640">
            <v>5.5</v>
          </cell>
          <cell r="S1640">
            <v>61.01</v>
          </cell>
          <cell r="T1640">
            <v>149</v>
          </cell>
          <cell r="U1640">
            <v>20</v>
          </cell>
          <cell r="V1640">
            <v>27</v>
          </cell>
          <cell r="W1640" t="str">
            <v>TYP164L1H2PDRSTD</v>
          </cell>
          <cell r="X1640" t="e">
            <v>#REF!</v>
          </cell>
          <cell r="Y1640">
            <v>134.1</v>
          </cell>
          <cell r="Z1640">
            <v>134.1</v>
          </cell>
          <cell r="AA1640">
            <v>0.1</v>
          </cell>
          <cell r="AB1640">
            <v>0.1</v>
          </cell>
          <cell r="AC1640" t="str">
            <v>NC</v>
          </cell>
          <cell r="AD1640" t="str">
            <v>NC</v>
          </cell>
          <cell r="AE1640" t="str">
            <v>NC</v>
          </cell>
          <cell r="AF1640" t="str">
            <v>PROTECTION</v>
          </cell>
          <cell r="AG1640"/>
          <cell r="AH1640" t="str">
            <v>NV 300 L1H2</v>
          </cell>
          <cell r="AI1640">
            <v>58.64</v>
          </cell>
          <cell r="AJ1640">
            <v>0.3</v>
          </cell>
          <cell r="AK1640">
            <v>104.3</v>
          </cell>
          <cell r="AL1640" t="str">
            <v/>
          </cell>
          <cell r="AM1640" t="str">
            <v/>
          </cell>
          <cell r="AN1640">
            <v>0.1</v>
          </cell>
          <cell r="AO1640">
            <v>134.1</v>
          </cell>
          <cell r="AS1640" t="str">
            <v>TYP164 L1H2 2014 PDR 9mm</v>
          </cell>
        </row>
        <row r="1641">
          <cell r="N1641" t="str">
            <v>0963 940 610</v>
          </cell>
          <cell r="O1641">
            <v>0</v>
          </cell>
          <cell r="P1641">
            <v>78.03</v>
          </cell>
          <cell r="Q1641">
            <v>1</v>
          </cell>
          <cell r="R1641">
            <v>5.5</v>
          </cell>
          <cell r="S1641">
            <v>78.03</v>
          </cell>
          <cell r="T1641">
            <v>189</v>
          </cell>
          <cell r="U1641">
            <v>20</v>
          </cell>
          <cell r="V1641">
            <v>27</v>
          </cell>
          <cell r="W1641" t="str">
            <v>TYP164L1H2PDRPRO</v>
          </cell>
          <cell r="X1641" t="e">
            <v>#REF!</v>
          </cell>
          <cell r="Y1641">
            <v>170.1</v>
          </cell>
          <cell r="Z1641">
            <v>170.1</v>
          </cell>
          <cell r="AA1641">
            <v>0.1</v>
          </cell>
          <cell r="AB1641">
            <v>0.1</v>
          </cell>
          <cell r="AC1641" t="str">
            <v>NC</v>
          </cell>
          <cell r="AD1641" t="str">
            <v>NC</v>
          </cell>
          <cell r="AE1641" t="str">
            <v>NC</v>
          </cell>
          <cell r="AF1641" t="str">
            <v>PROTECTION</v>
          </cell>
          <cell r="AG1641"/>
          <cell r="AH1641" t="str">
            <v>NV 300 L1H2</v>
          </cell>
          <cell r="AI1641">
            <v>75</v>
          </cell>
          <cell r="AJ1641">
            <v>0.3</v>
          </cell>
          <cell r="AK1641">
            <v>132.29999999999998</v>
          </cell>
          <cell r="AL1641" t="str">
            <v/>
          </cell>
          <cell r="AM1641" t="str">
            <v/>
          </cell>
          <cell r="AN1641">
            <v>0.1</v>
          </cell>
          <cell r="AO1641">
            <v>170.1</v>
          </cell>
          <cell r="AS1641" t="str">
            <v>TYP164 L1H2 2014 PDR 12mm</v>
          </cell>
        </row>
        <row r="1642">
          <cell r="N1642" t="str">
            <v>0963 940 300</v>
          </cell>
          <cell r="O1642">
            <v>0</v>
          </cell>
          <cell r="P1642">
            <v>72.97</v>
          </cell>
          <cell r="Q1642">
            <v>1</v>
          </cell>
          <cell r="R1642">
            <v>5.5</v>
          </cell>
          <cell r="S1642">
            <v>72.97</v>
          </cell>
          <cell r="T1642">
            <v>179</v>
          </cell>
          <cell r="U1642">
            <v>20</v>
          </cell>
          <cell r="V1642">
            <v>27</v>
          </cell>
          <cell r="W1642" t="str">
            <v>TYP137L1H1PDRSTD</v>
          </cell>
          <cell r="X1642" t="e">
            <v>#REF!</v>
          </cell>
          <cell r="Y1642">
            <v>161.1</v>
          </cell>
          <cell r="Z1642">
            <v>161.1</v>
          </cell>
          <cell r="AA1642">
            <v>0.1</v>
          </cell>
          <cell r="AB1642">
            <v>0.1</v>
          </cell>
          <cell r="AC1642" t="str">
            <v>NC</v>
          </cell>
          <cell r="AD1642" t="str">
            <v>NC</v>
          </cell>
          <cell r="AE1642" t="str">
            <v>NC</v>
          </cell>
          <cell r="AF1642" t="str">
            <v>PROTECTION</v>
          </cell>
          <cell r="AG1642"/>
          <cell r="AI1642">
            <v>70.150000000000006</v>
          </cell>
          <cell r="AJ1642">
            <v>0.3</v>
          </cell>
          <cell r="AK1642">
            <v>125.3</v>
          </cell>
          <cell r="AL1642" t="str">
            <v/>
          </cell>
          <cell r="AM1642" t="str">
            <v/>
          </cell>
          <cell r="AN1642">
            <v>0.1</v>
          </cell>
          <cell r="AO1642">
            <v>161.1</v>
          </cell>
          <cell r="AS1642" t="str">
            <v>TYP137 L1H1 2010 PDR 9mm</v>
          </cell>
        </row>
        <row r="1643">
          <cell r="N1643" t="str">
            <v>0963 940 299</v>
          </cell>
          <cell r="O1643">
            <v>0</v>
          </cell>
          <cell r="P1643">
            <v>98.28</v>
          </cell>
          <cell r="Q1643">
            <v>1</v>
          </cell>
          <cell r="R1643">
            <v>5.5</v>
          </cell>
          <cell r="S1643">
            <v>98.28</v>
          </cell>
          <cell r="T1643">
            <v>209</v>
          </cell>
          <cell r="U1643">
            <v>20</v>
          </cell>
          <cell r="V1643">
            <v>27</v>
          </cell>
          <cell r="W1643" t="str">
            <v>TYP137L1H1PDRPRO</v>
          </cell>
          <cell r="X1643" t="e">
            <v>#REF!</v>
          </cell>
          <cell r="Y1643">
            <v>188.1</v>
          </cell>
          <cell r="Z1643">
            <v>188.1</v>
          </cell>
          <cell r="AA1643">
            <v>0.1</v>
          </cell>
          <cell r="AB1643">
            <v>0.1</v>
          </cell>
          <cell r="AC1643" t="str">
            <v>NC</v>
          </cell>
          <cell r="AD1643" t="str">
            <v>NC</v>
          </cell>
          <cell r="AE1643" t="str">
            <v>NC</v>
          </cell>
          <cell r="AF1643" t="str">
            <v>PROTECTION</v>
          </cell>
          <cell r="AG1643"/>
          <cell r="AI1643">
            <v>94.5</v>
          </cell>
          <cell r="AJ1643">
            <v>0.3</v>
          </cell>
          <cell r="AK1643">
            <v>146.29999999999998</v>
          </cell>
          <cell r="AL1643" t="str">
            <v/>
          </cell>
          <cell r="AM1643" t="str">
            <v/>
          </cell>
          <cell r="AN1643">
            <v>0.1</v>
          </cell>
          <cell r="AO1643">
            <v>188.1</v>
          </cell>
          <cell r="AS1643" t="str">
            <v>TYP137 L1H1 2010 PDR 12mm</v>
          </cell>
        </row>
        <row r="1644">
          <cell r="N1644" t="str">
            <v>0963 940 306</v>
          </cell>
          <cell r="O1644">
            <v>0</v>
          </cell>
          <cell r="P1644">
            <v>61.01</v>
          </cell>
          <cell r="Q1644">
            <v>1</v>
          </cell>
          <cell r="R1644">
            <v>5.5</v>
          </cell>
          <cell r="S1644">
            <v>61.01</v>
          </cell>
          <cell r="T1644">
            <v>179</v>
          </cell>
          <cell r="U1644">
            <v>20</v>
          </cell>
          <cell r="V1644">
            <v>27</v>
          </cell>
          <cell r="W1644" t="str">
            <v>TYP137L1H2PDRSTD</v>
          </cell>
          <cell r="X1644" t="e">
            <v>#REF!</v>
          </cell>
          <cell r="Y1644">
            <v>161.1</v>
          </cell>
          <cell r="Z1644">
            <v>161.1</v>
          </cell>
          <cell r="AA1644">
            <v>0.1</v>
          </cell>
          <cell r="AB1644">
            <v>0.1</v>
          </cell>
          <cell r="AC1644" t="str">
            <v>NC</v>
          </cell>
          <cell r="AD1644" t="str">
            <v>NC</v>
          </cell>
          <cell r="AE1644" t="str">
            <v>NC</v>
          </cell>
          <cell r="AF1644" t="str">
            <v>PROTECTION</v>
          </cell>
          <cell r="AG1644"/>
          <cell r="AI1644">
            <v>70.150000000000006</v>
          </cell>
          <cell r="AJ1644">
            <v>0.3</v>
          </cell>
          <cell r="AK1644">
            <v>125.3</v>
          </cell>
          <cell r="AL1644" t="str">
            <v/>
          </cell>
          <cell r="AM1644" t="str">
            <v/>
          </cell>
          <cell r="AN1644">
            <v>0.1</v>
          </cell>
          <cell r="AO1644">
            <v>161.1</v>
          </cell>
          <cell r="AS1644" t="str">
            <v>TYP137 L1H2 2010 PDR 9mm</v>
          </cell>
        </row>
        <row r="1645">
          <cell r="N1645" t="str">
            <v>0963 940 305</v>
          </cell>
          <cell r="O1645">
            <v>0</v>
          </cell>
          <cell r="P1645">
            <v>78.03</v>
          </cell>
          <cell r="Q1645">
            <v>1</v>
          </cell>
          <cell r="R1645">
            <v>5.5</v>
          </cell>
          <cell r="S1645">
            <v>78.03</v>
          </cell>
          <cell r="T1645">
            <v>209</v>
          </cell>
          <cell r="U1645">
            <v>20</v>
          </cell>
          <cell r="V1645">
            <v>27</v>
          </cell>
          <cell r="W1645" t="str">
            <v>TYP137L1H2PDRPRO</v>
          </cell>
          <cell r="X1645" t="e">
            <v>#REF!</v>
          </cell>
          <cell r="Y1645">
            <v>188.1</v>
          </cell>
          <cell r="Z1645">
            <v>188.1</v>
          </cell>
          <cell r="AA1645">
            <v>0.1</v>
          </cell>
          <cell r="AB1645">
            <v>0.1</v>
          </cell>
          <cell r="AC1645" t="str">
            <v>NC</v>
          </cell>
          <cell r="AD1645" t="str">
            <v>NC</v>
          </cell>
          <cell r="AE1645" t="str">
            <v>NC</v>
          </cell>
          <cell r="AF1645" t="str">
            <v>PROTECTION</v>
          </cell>
          <cell r="AG1645"/>
          <cell r="AI1645">
            <v>94.5</v>
          </cell>
          <cell r="AJ1645">
            <v>0.3</v>
          </cell>
          <cell r="AK1645">
            <v>146.29999999999998</v>
          </cell>
          <cell r="AL1645" t="str">
            <v/>
          </cell>
          <cell r="AM1645" t="str">
            <v/>
          </cell>
          <cell r="AN1645">
            <v>0.1</v>
          </cell>
          <cell r="AO1645">
            <v>188.1</v>
          </cell>
          <cell r="AS1645" t="str">
            <v>TYP137 L1H2 2010 PDR 12mm</v>
          </cell>
        </row>
        <row r="1646">
          <cell r="N1646" t="str">
            <v>0963 940 320</v>
          </cell>
          <cell r="O1646">
            <v>0</v>
          </cell>
          <cell r="P1646">
            <v>72.97</v>
          </cell>
          <cell r="Q1646">
            <v>1</v>
          </cell>
          <cell r="R1646">
            <v>5.5</v>
          </cell>
          <cell r="S1646">
            <v>72.97</v>
          </cell>
          <cell r="T1646">
            <v>179</v>
          </cell>
          <cell r="U1646">
            <v>20</v>
          </cell>
          <cell r="V1646">
            <v>27</v>
          </cell>
          <cell r="W1646" t="str">
            <v>TYP138L2H2PDRSTD</v>
          </cell>
          <cell r="X1646" t="e">
            <v>#REF!</v>
          </cell>
          <cell r="Y1646">
            <v>161.1</v>
          </cell>
          <cell r="Z1646">
            <v>161.1</v>
          </cell>
          <cell r="AA1646">
            <v>0.1</v>
          </cell>
          <cell r="AB1646">
            <v>0.1</v>
          </cell>
          <cell r="AC1646" t="str">
            <v>NC</v>
          </cell>
          <cell r="AD1646" t="str">
            <v>NC</v>
          </cell>
          <cell r="AE1646" t="str">
            <v>NC</v>
          </cell>
          <cell r="AF1646" t="str">
            <v>PROTECTION</v>
          </cell>
          <cell r="AG1646"/>
          <cell r="AI1646">
            <v>70.150000000000006</v>
          </cell>
          <cell r="AJ1646">
            <v>0.3</v>
          </cell>
          <cell r="AK1646">
            <v>125.3</v>
          </cell>
          <cell r="AL1646" t="str">
            <v/>
          </cell>
          <cell r="AM1646" t="str">
            <v/>
          </cell>
          <cell r="AN1646">
            <v>0.1</v>
          </cell>
          <cell r="AO1646">
            <v>161.1</v>
          </cell>
          <cell r="AS1646" t="str">
            <v>TYP138 L2H2 2010 PDR 9mm</v>
          </cell>
        </row>
        <row r="1647">
          <cell r="N1647" t="str">
            <v>0963 940 319</v>
          </cell>
          <cell r="O1647">
            <v>0</v>
          </cell>
          <cell r="P1647">
            <v>98.28</v>
          </cell>
          <cell r="Q1647">
            <v>1</v>
          </cell>
          <cell r="R1647">
            <v>5.5</v>
          </cell>
          <cell r="S1647">
            <v>98.28</v>
          </cell>
          <cell r="T1647">
            <v>209</v>
          </cell>
          <cell r="U1647">
            <v>20</v>
          </cell>
          <cell r="V1647">
            <v>27</v>
          </cell>
          <cell r="W1647" t="str">
            <v>TYP138L2H2PDRPRO</v>
          </cell>
          <cell r="X1647" t="e">
            <v>#REF!</v>
          </cell>
          <cell r="Y1647">
            <v>188.1</v>
          </cell>
          <cell r="Z1647">
            <v>188.1</v>
          </cell>
          <cell r="AA1647">
            <v>0.1</v>
          </cell>
          <cell r="AB1647">
            <v>0.1</v>
          </cell>
          <cell r="AC1647" t="str">
            <v>NC</v>
          </cell>
          <cell r="AD1647" t="str">
            <v>NC</v>
          </cell>
          <cell r="AE1647" t="str">
            <v>NC</v>
          </cell>
          <cell r="AF1647" t="str">
            <v>PROTECTION</v>
          </cell>
          <cell r="AG1647"/>
          <cell r="AI1647">
            <v>94.5</v>
          </cell>
          <cell r="AJ1647">
            <v>0.3</v>
          </cell>
          <cell r="AK1647">
            <v>146.29999999999998</v>
          </cell>
          <cell r="AL1647" t="str">
            <v/>
          </cell>
          <cell r="AM1647" t="str">
            <v/>
          </cell>
          <cell r="AN1647">
            <v>0.1</v>
          </cell>
          <cell r="AO1647">
            <v>188.1</v>
          </cell>
          <cell r="AS1647" t="str">
            <v>TYP138 L2H2 2010 PDR 12mm</v>
          </cell>
        </row>
        <row r="1648">
          <cell r="N1648" t="str">
            <v>0963 940 326</v>
          </cell>
          <cell r="O1648">
            <v>0</v>
          </cell>
          <cell r="P1648">
            <v>72.98</v>
          </cell>
          <cell r="Q1648">
            <v>1</v>
          </cell>
          <cell r="R1648">
            <v>5.5</v>
          </cell>
          <cell r="S1648">
            <v>72.98</v>
          </cell>
          <cell r="T1648">
            <v>179</v>
          </cell>
          <cell r="U1648">
            <v>20</v>
          </cell>
          <cell r="V1648">
            <v>27</v>
          </cell>
          <cell r="W1648" t="str">
            <v>TYP138L2H3PDRSTD</v>
          </cell>
          <cell r="X1648" t="e">
            <v>#REF!</v>
          </cell>
          <cell r="Y1648">
            <v>161.1</v>
          </cell>
          <cell r="Z1648">
            <v>161.1</v>
          </cell>
          <cell r="AA1648">
            <v>0.1</v>
          </cell>
          <cell r="AB1648">
            <v>0.1</v>
          </cell>
          <cell r="AC1648" t="str">
            <v>NC</v>
          </cell>
          <cell r="AD1648" t="str">
            <v>NC</v>
          </cell>
          <cell r="AE1648" t="str">
            <v>NC</v>
          </cell>
          <cell r="AF1648" t="str">
            <v>PROTECTION</v>
          </cell>
          <cell r="AG1648"/>
          <cell r="AI1648">
            <v>70.150000000000006</v>
          </cell>
          <cell r="AJ1648">
            <v>0.3</v>
          </cell>
          <cell r="AK1648">
            <v>125.3</v>
          </cell>
          <cell r="AL1648" t="str">
            <v/>
          </cell>
          <cell r="AM1648" t="str">
            <v/>
          </cell>
          <cell r="AN1648">
            <v>0.1</v>
          </cell>
          <cell r="AO1648">
            <v>161.1</v>
          </cell>
          <cell r="AS1648" t="str">
            <v>TYP138 L2H3 2010 PDR 9mm</v>
          </cell>
        </row>
        <row r="1649">
          <cell r="N1649" t="str">
            <v>0963 940 325</v>
          </cell>
          <cell r="O1649">
            <v>0</v>
          </cell>
          <cell r="P1649">
            <v>78.03</v>
          </cell>
          <cell r="Q1649">
            <v>1</v>
          </cell>
          <cell r="R1649">
            <v>5.5</v>
          </cell>
          <cell r="S1649">
            <v>78.03</v>
          </cell>
          <cell r="T1649">
            <v>209</v>
          </cell>
          <cell r="U1649">
            <v>20</v>
          </cell>
          <cell r="V1649">
            <v>27</v>
          </cell>
          <cell r="W1649" t="str">
            <v>TYP138L2H3PDRPRO</v>
          </cell>
          <cell r="X1649" t="e">
            <v>#REF!</v>
          </cell>
          <cell r="Y1649">
            <v>188.1</v>
          </cell>
          <cell r="Z1649">
            <v>188.1</v>
          </cell>
          <cell r="AA1649">
            <v>0.1</v>
          </cell>
          <cell r="AB1649">
            <v>0.1</v>
          </cell>
          <cell r="AC1649" t="str">
            <v>NC</v>
          </cell>
          <cell r="AD1649" t="str">
            <v>NC</v>
          </cell>
          <cell r="AE1649" t="str">
            <v>NC</v>
          </cell>
          <cell r="AF1649" t="str">
            <v>PROTECTION</v>
          </cell>
          <cell r="AG1649"/>
          <cell r="AI1649">
            <v>94.5</v>
          </cell>
          <cell r="AJ1649">
            <v>0.3</v>
          </cell>
          <cell r="AK1649">
            <v>146.29999999999998</v>
          </cell>
          <cell r="AL1649" t="str">
            <v/>
          </cell>
          <cell r="AM1649" t="str">
            <v/>
          </cell>
          <cell r="AN1649">
            <v>0.1</v>
          </cell>
          <cell r="AO1649">
            <v>188.1</v>
          </cell>
          <cell r="AS1649" t="str">
            <v>TYP138 L2H3 2010 PDR 12mm</v>
          </cell>
        </row>
        <row r="1650">
          <cell r="N1650" t="str">
            <v>0963 940 337</v>
          </cell>
          <cell r="O1650">
            <v>0</v>
          </cell>
          <cell r="P1650">
            <v>72.97</v>
          </cell>
          <cell r="Q1650">
            <v>1</v>
          </cell>
          <cell r="R1650">
            <v>5.5</v>
          </cell>
          <cell r="S1650">
            <v>72.97</v>
          </cell>
          <cell r="T1650">
            <v>179</v>
          </cell>
          <cell r="U1650">
            <v>20</v>
          </cell>
          <cell r="V1650">
            <v>27</v>
          </cell>
          <cell r="W1650" t="str">
            <v>TYP139L3H2PDRSTD</v>
          </cell>
          <cell r="X1650" t="e">
            <v>#REF!</v>
          </cell>
          <cell r="Y1650">
            <v>161.1</v>
          </cell>
          <cell r="Z1650">
            <v>161.1</v>
          </cell>
          <cell r="AA1650">
            <v>0.1</v>
          </cell>
          <cell r="AB1650">
            <v>0.1</v>
          </cell>
          <cell r="AC1650" t="str">
            <v>NC</v>
          </cell>
          <cell r="AD1650" t="str">
            <v>NC</v>
          </cell>
          <cell r="AE1650" t="str">
            <v>NC</v>
          </cell>
          <cell r="AF1650" t="str">
            <v>PROTECTION</v>
          </cell>
          <cell r="AG1650"/>
          <cell r="AI1650">
            <v>70.150000000000006</v>
          </cell>
          <cell r="AJ1650">
            <v>0.3</v>
          </cell>
          <cell r="AK1650">
            <v>125.3</v>
          </cell>
          <cell r="AL1650" t="str">
            <v/>
          </cell>
          <cell r="AM1650" t="str">
            <v/>
          </cell>
          <cell r="AN1650">
            <v>0.1</v>
          </cell>
          <cell r="AO1650">
            <v>161.1</v>
          </cell>
          <cell r="AS1650" t="str">
            <v>TYP139 L3H2 2010 PDR brun 12mm</v>
          </cell>
        </row>
        <row r="1651">
          <cell r="N1651" t="str">
            <v>0963 940 336</v>
          </cell>
          <cell r="O1651">
            <v>0</v>
          </cell>
          <cell r="P1651">
            <v>78.03</v>
          </cell>
          <cell r="Q1651">
            <v>1</v>
          </cell>
          <cell r="R1651">
            <v>5.5</v>
          </cell>
          <cell r="S1651">
            <v>78.03</v>
          </cell>
          <cell r="T1651">
            <v>209</v>
          </cell>
          <cell r="U1651">
            <v>20</v>
          </cell>
          <cell r="V1651">
            <v>27</v>
          </cell>
          <cell r="W1651" t="str">
            <v>TYP139L3H2PDRPRO</v>
          </cell>
          <cell r="X1651" t="e">
            <v>#REF!</v>
          </cell>
          <cell r="Y1651">
            <v>188.1</v>
          </cell>
          <cell r="Z1651">
            <v>188.1</v>
          </cell>
          <cell r="AA1651">
            <v>0.1</v>
          </cell>
          <cell r="AB1651">
            <v>0.1</v>
          </cell>
          <cell r="AC1651" t="str">
            <v>NC</v>
          </cell>
          <cell r="AD1651" t="str">
            <v>NC</v>
          </cell>
          <cell r="AE1651" t="str">
            <v>NC</v>
          </cell>
          <cell r="AF1651" t="str">
            <v>PROTECTION</v>
          </cell>
          <cell r="AG1651"/>
          <cell r="AI1651">
            <v>94.5</v>
          </cell>
          <cell r="AJ1651">
            <v>0.3</v>
          </cell>
          <cell r="AK1651">
            <v>146.29999999999998</v>
          </cell>
          <cell r="AL1651" t="str">
            <v/>
          </cell>
          <cell r="AM1651" t="str">
            <v/>
          </cell>
          <cell r="AN1651">
            <v>0.1</v>
          </cell>
          <cell r="AO1651">
            <v>188.1</v>
          </cell>
          <cell r="AS1651" t="str">
            <v>TYP139 L3H2 2010 PDR 12mm</v>
          </cell>
        </row>
        <row r="1652">
          <cell r="N1652" t="str">
            <v>0963 940 343</v>
          </cell>
          <cell r="O1652">
            <v>0</v>
          </cell>
          <cell r="P1652">
            <v>72.98</v>
          </cell>
          <cell r="Q1652">
            <v>1</v>
          </cell>
          <cell r="R1652">
            <v>5.5</v>
          </cell>
          <cell r="S1652">
            <v>72.98</v>
          </cell>
          <cell r="T1652">
            <v>179</v>
          </cell>
          <cell r="U1652">
            <v>20</v>
          </cell>
          <cell r="V1652">
            <v>27</v>
          </cell>
          <cell r="W1652" t="str">
            <v>TYP139L3H3PDRSTD</v>
          </cell>
          <cell r="X1652" t="e">
            <v>#REF!</v>
          </cell>
          <cell r="Y1652">
            <v>161.1</v>
          </cell>
          <cell r="Z1652">
            <v>161.1</v>
          </cell>
          <cell r="AA1652">
            <v>0.1</v>
          </cell>
          <cell r="AB1652">
            <v>0.1</v>
          </cell>
          <cell r="AC1652" t="str">
            <v>NC</v>
          </cell>
          <cell r="AD1652" t="str">
            <v>NC</v>
          </cell>
          <cell r="AE1652" t="str">
            <v>NC</v>
          </cell>
          <cell r="AF1652" t="str">
            <v>PROTECTION</v>
          </cell>
          <cell r="AG1652"/>
          <cell r="AI1652">
            <v>70.150000000000006</v>
          </cell>
          <cell r="AJ1652">
            <v>0.3</v>
          </cell>
          <cell r="AK1652">
            <v>125.3</v>
          </cell>
          <cell r="AL1652" t="str">
            <v/>
          </cell>
          <cell r="AM1652" t="str">
            <v/>
          </cell>
          <cell r="AN1652">
            <v>0.1</v>
          </cell>
          <cell r="AO1652">
            <v>161.1</v>
          </cell>
          <cell r="AS1652" t="str">
            <v>TYP139 L3H3 2010 PDR brun 12mm</v>
          </cell>
        </row>
        <row r="1653">
          <cell r="N1653" t="str">
            <v>0963 940 342</v>
          </cell>
          <cell r="O1653">
            <v>0</v>
          </cell>
          <cell r="P1653">
            <v>78.03</v>
          </cell>
          <cell r="Q1653">
            <v>1</v>
          </cell>
          <cell r="R1653">
            <v>5.5</v>
          </cell>
          <cell r="S1653">
            <v>78.03</v>
          </cell>
          <cell r="T1653">
            <v>209</v>
          </cell>
          <cell r="U1653">
            <v>20</v>
          </cell>
          <cell r="V1653">
            <v>27</v>
          </cell>
          <cell r="W1653" t="str">
            <v>TYP139L3H3PDRPRO</v>
          </cell>
          <cell r="X1653" t="e">
            <v>#REF!</v>
          </cell>
          <cell r="Y1653">
            <v>188.1</v>
          </cell>
          <cell r="Z1653">
            <v>188.1</v>
          </cell>
          <cell r="AA1653">
            <v>0.1</v>
          </cell>
          <cell r="AB1653">
            <v>0.1</v>
          </cell>
          <cell r="AC1653" t="str">
            <v>NC</v>
          </cell>
          <cell r="AD1653" t="str">
            <v>NC</v>
          </cell>
          <cell r="AE1653" t="str">
            <v>NC</v>
          </cell>
          <cell r="AF1653" t="str">
            <v>PROTECTION</v>
          </cell>
          <cell r="AG1653"/>
          <cell r="AI1653">
            <v>94.5</v>
          </cell>
          <cell r="AJ1653">
            <v>0.3</v>
          </cell>
          <cell r="AK1653">
            <v>146.29999999999998</v>
          </cell>
          <cell r="AL1653" t="str">
            <v/>
          </cell>
          <cell r="AM1653" t="str">
            <v/>
          </cell>
          <cell r="AN1653">
            <v>0.1</v>
          </cell>
          <cell r="AO1653">
            <v>188.1</v>
          </cell>
          <cell r="AS1653" t="str">
            <v>TYP139 L3H3 2010 PDR 12mm</v>
          </cell>
        </row>
        <row r="1654">
          <cell r="N1654" t="str">
            <v>0963 940 353</v>
          </cell>
          <cell r="O1654">
            <v>0</v>
          </cell>
          <cell r="P1654">
            <v>72.98</v>
          </cell>
          <cell r="Q1654">
            <v>1</v>
          </cell>
          <cell r="R1654">
            <v>5.5</v>
          </cell>
          <cell r="S1654">
            <v>72.98</v>
          </cell>
          <cell r="T1654">
            <v>179</v>
          </cell>
          <cell r="U1654">
            <v>20</v>
          </cell>
          <cell r="V1654">
            <v>27</v>
          </cell>
          <cell r="W1654" t="str">
            <v>TYP140L3H2PDRSTD</v>
          </cell>
          <cell r="X1654" t="e">
            <v>#REF!</v>
          </cell>
          <cell r="Y1654">
            <v>161.1</v>
          </cell>
          <cell r="Z1654">
            <v>161.1</v>
          </cell>
          <cell r="AA1654">
            <v>0.1</v>
          </cell>
          <cell r="AB1654">
            <v>0.1</v>
          </cell>
          <cell r="AC1654" t="str">
            <v>NC</v>
          </cell>
          <cell r="AD1654" t="str">
            <v>NC</v>
          </cell>
          <cell r="AE1654" t="str">
            <v>NC</v>
          </cell>
          <cell r="AF1654" t="str">
            <v>PROTECTION</v>
          </cell>
          <cell r="AG1654"/>
          <cell r="AI1654">
            <v>70.150000000000006</v>
          </cell>
          <cell r="AJ1654">
            <v>0.3</v>
          </cell>
          <cell r="AK1654">
            <v>125.3</v>
          </cell>
          <cell r="AL1654" t="str">
            <v/>
          </cell>
          <cell r="AM1654" t="str">
            <v/>
          </cell>
          <cell r="AN1654">
            <v>0.1</v>
          </cell>
          <cell r="AO1654">
            <v>161.1</v>
          </cell>
          <cell r="AS1654" t="str">
            <v>TYP140 L3H2 2010 PDR brun 12mm</v>
          </cell>
        </row>
        <row r="1655">
          <cell r="N1655" t="str">
            <v>0963 940 352</v>
          </cell>
          <cell r="O1655">
            <v>0</v>
          </cell>
          <cell r="P1655">
            <v>98.28</v>
          </cell>
          <cell r="Q1655">
            <v>1</v>
          </cell>
          <cell r="R1655">
            <v>5.5</v>
          </cell>
          <cell r="S1655">
            <v>98.28</v>
          </cell>
          <cell r="T1655">
            <v>209</v>
          </cell>
          <cell r="U1655">
            <v>20</v>
          </cell>
          <cell r="V1655">
            <v>27</v>
          </cell>
          <cell r="W1655" t="str">
            <v>TYP140L3H2PDRPRO</v>
          </cell>
          <cell r="X1655" t="e">
            <v>#REF!</v>
          </cell>
          <cell r="Y1655">
            <v>188.1</v>
          </cell>
          <cell r="Z1655">
            <v>188.1</v>
          </cell>
          <cell r="AA1655">
            <v>0.1</v>
          </cell>
          <cell r="AB1655">
            <v>0.1</v>
          </cell>
          <cell r="AC1655" t="str">
            <v>NC</v>
          </cell>
          <cell r="AD1655" t="str">
            <v>NC</v>
          </cell>
          <cell r="AE1655" t="str">
            <v>NC</v>
          </cell>
          <cell r="AF1655" t="str">
            <v>PROTECTION</v>
          </cell>
          <cell r="AG1655"/>
          <cell r="AI1655">
            <v>94.5</v>
          </cell>
          <cell r="AJ1655">
            <v>0.3</v>
          </cell>
          <cell r="AK1655">
            <v>146.29999999999998</v>
          </cell>
          <cell r="AL1655" t="str">
            <v/>
          </cell>
          <cell r="AM1655" t="str">
            <v/>
          </cell>
          <cell r="AN1655">
            <v>0.1</v>
          </cell>
          <cell r="AO1655">
            <v>188.1</v>
          </cell>
          <cell r="AS1655" t="str">
            <v>TYP140 L3H2 2010 PDR 12mm</v>
          </cell>
        </row>
        <row r="1656">
          <cell r="N1656" t="str">
            <v>0963 940 360</v>
          </cell>
          <cell r="O1656">
            <v>0</v>
          </cell>
          <cell r="P1656">
            <v>72.98</v>
          </cell>
          <cell r="Q1656">
            <v>1</v>
          </cell>
          <cell r="R1656">
            <v>5.5</v>
          </cell>
          <cell r="S1656">
            <v>72.98</v>
          </cell>
          <cell r="T1656">
            <v>179</v>
          </cell>
          <cell r="U1656">
            <v>20</v>
          </cell>
          <cell r="V1656">
            <v>27</v>
          </cell>
          <cell r="W1656" t="str">
            <v>TYP140L3H3PDRSTD</v>
          </cell>
          <cell r="X1656" t="e">
            <v>#REF!</v>
          </cell>
          <cell r="Y1656">
            <v>161.1</v>
          </cell>
          <cell r="Z1656">
            <v>161.1</v>
          </cell>
          <cell r="AA1656">
            <v>0.1</v>
          </cell>
          <cell r="AB1656">
            <v>0.1</v>
          </cell>
          <cell r="AC1656" t="str">
            <v>NC</v>
          </cell>
          <cell r="AD1656" t="str">
            <v>NC</v>
          </cell>
          <cell r="AE1656" t="str">
            <v>NC</v>
          </cell>
          <cell r="AF1656" t="str">
            <v>PROTECTION</v>
          </cell>
          <cell r="AG1656"/>
          <cell r="AI1656">
            <v>70.150000000000006</v>
          </cell>
          <cell r="AJ1656">
            <v>0.3</v>
          </cell>
          <cell r="AK1656">
            <v>125.3</v>
          </cell>
          <cell r="AL1656" t="str">
            <v/>
          </cell>
          <cell r="AM1656" t="str">
            <v/>
          </cell>
          <cell r="AN1656">
            <v>0.1</v>
          </cell>
          <cell r="AO1656">
            <v>161.1</v>
          </cell>
          <cell r="AS1656" t="str">
            <v>TYP140 L3H3 2010 PDR brun 12mm</v>
          </cell>
        </row>
        <row r="1657">
          <cell r="N1657" t="str">
            <v>0963 940 359</v>
          </cell>
          <cell r="O1657">
            <v>0</v>
          </cell>
          <cell r="P1657">
            <v>78.03</v>
          </cell>
          <cell r="Q1657">
            <v>1</v>
          </cell>
          <cell r="R1657">
            <v>5.5</v>
          </cell>
          <cell r="S1657">
            <v>78.03</v>
          </cell>
          <cell r="T1657">
            <v>209</v>
          </cell>
          <cell r="U1657">
            <v>20</v>
          </cell>
          <cell r="V1657">
            <v>27</v>
          </cell>
          <cell r="W1657" t="str">
            <v>TYP140L3H3PDRPRO</v>
          </cell>
          <cell r="X1657" t="e">
            <v>#REF!</v>
          </cell>
          <cell r="Y1657">
            <v>188.1</v>
          </cell>
          <cell r="Z1657">
            <v>188.1</v>
          </cell>
          <cell r="AA1657">
            <v>0.1</v>
          </cell>
          <cell r="AB1657">
            <v>0.1</v>
          </cell>
          <cell r="AC1657" t="str">
            <v>NC</v>
          </cell>
          <cell r="AD1657" t="str">
            <v>NC</v>
          </cell>
          <cell r="AE1657" t="str">
            <v>NC</v>
          </cell>
          <cell r="AF1657" t="str">
            <v>PROTECTION</v>
          </cell>
          <cell r="AG1657"/>
          <cell r="AI1657">
            <v>94.5</v>
          </cell>
          <cell r="AJ1657">
            <v>0.3</v>
          </cell>
          <cell r="AK1657">
            <v>146.29999999999998</v>
          </cell>
          <cell r="AL1657" t="str">
            <v/>
          </cell>
          <cell r="AM1657" t="str">
            <v/>
          </cell>
          <cell r="AN1657">
            <v>0.1</v>
          </cell>
          <cell r="AO1657">
            <v>188.1</v>
          </cell>
          <cell r="AS1657" t="str">
            <v>TYP140 L3H3 2010 PDR 12mm</v>
          </cell>
        </row>
        <row r="1658">
          <cell r="N1658" t="str">
            <v>0963 940 372</v>
          </cell>
          <cell r="O1658">
            <v>0</v>
          </cell>
          <cell r="P1658">
            <v>72.98</v>
          </cell>
          <cell r="Q1658">
            <v>1</v>
          </cell>
          <cell r="R1658">
            <v>5.5</v>
          </cell>
          <cell r="S1658">
            <v>72.98</v>
          </cell>
          <cell r="T1658">
            <v>179</v>
          </cell>
          <cell r="U1658">
            <v>20</v>
          </cell>
          <cell r="V1658">
            <v>27</v>
          </cell>
          <cell r="W1658" t="str">
            <v>TYP141L4H2PDRSTD</v>
          </cell>
          <cell r="X1658" t="e">
            <v>#REF!</v>
          </cell>
          <cell r="Y1658">
            <v>161.1</v>
          </cell>
          <cell r="Z1658">
            <v>161.1</v>
          </cell>
          <cell r="AA1658">
            <v>0.1</v>
          </cell>
          <cell r="AB1658">
            <v>0.1</v>
          </cell>
          <cell r="AC1658" t="str">
            <v>NC</v>
          </cell>
          <cell r="AD1658" t="str">
            <v>NC</v>
          </cell>
          <cell r="AE1658" t="str">
            <v>NC</v>
          </cell>
          <cell r="AF1658" t="str">
            <v>PROTECTION</v>
          </cell>
          <cell r="AG1658"/>
          <cell r="AI1658">
            <v>70.150000000000006</v>
          </cell>
          <cell r="AJ1658">
            <v>0.3</v>
          </cell>
          <cell r="AK1658">
            <v>125.3</v>
          </cell>
          <cell r="AL1658" t="str">
            <v/>
          </cell>
          <cell r="AM1658" t="str">
            <v/>
          </cell>
          <cell r="AN1658">
            <v>0.1</v>
          </cell>
          <cell r="AO1658">
            <v>161.1</v>
          </cell>
          <cell r="AS1658" t="str">
            <v>TYP141 L4H2 2010 PDR brun 12mm</v>
          </cell>
        </row>
        <row r="1659">
          <cell r="N1659" t="str">
            <v>0963 940 371</v>
          </cell>
          <cell r="O1659">
            <v>0</v>
          </cell>
          <cell r="P1659">
            <v>78.03</v>
          </cell>
          <cell r="Q1659">
            <v>1</v>
          </cell>
          <cell r="R1659">
            <v>5.5</v>
          </cell>
          <cell r="S1659">
            <v>78.03</v>
          </cell>
          <cell r="T1659">
            <v>209</v>
          </cell>
          <cell r="U1659">
            <v>20</v>
          </cell>
          <cell r="V1659">
            <v>27</v>
          </cell>
          <cell r="W1659" t="str">
            <v>TYP141L4H2PDRPRO</v>
          </cell>
          <cell r="X1659" t="e">
            <v>#REF!</v>
          </cell>
          <cell r="Y1659">
            <v>188.1</v>
          </cell>
          <cell r="Z1659">
            <v>188.1</v>
          </cell>
          <cell r="AA1659">
            <v>0.1</v>
          </cell>
          <cell r="AB1659">
            <v>0.1</v>
          </cell>
          <cell r="AC1659" t="str">
            <v>NC</v>
          </cell>
          <cell r="AD1659" t="str">
            <v>NC</v>
          </cell>
          <cell r="AE1659" t="str">
            <v>NC</v>
          </cell>
          <cell r="AF1659" t="str">
            <v>PROTECTION</v>
          </cell>
          <cell r="AG1659"/>
          <cell r="AI1659">
            <v>94.5</v>
          </cell>
          <cell r="AJ1659">
            <v>0.3</v>
          </cell>
          <cell r="AK1659">
            <v>146.29999999999998</v>
          </cell>
          <cell r="AL1659" t="str">
            <v/>
          </cell>
          <cell r="AM1659" t="str">
            <v/>
          </cell>
          <cell r="AN1659">
            <v>0.1</v>
          </cell>
          <cell r="AO1659">
            <v>188.1</v>
          </cell>
          <cell r="AS1659" t="str">
            <v>TYP141 L4H2 2010 PDR 12mm</v>
          </cell>
        </row>
        <row r="1660">
          <cell r="N1660" t="str">
            <v>0963 940 379</v>
          </cell>
          <cell r="O1660">
            <v>0</v>
          </cell>
          <cell r="P1660">
            <v>72.98</v>
          </cell>
          <cell r="Q1660">
            <v>1</v>
          </cell>
          <cell r="R1660">
            <v>5.5</v>
          </cell>
          <cell r="S1660">
            <v>72.98</v>
          </cell>
          <cell r="T1660">
            <v>179</v>
          </cell>
          <cell r="U1660">
            <v>20</v>
          </cell>
          <cell r="V1660">
            <v>27</v>
          </cell>
          <cell r="W1660" t="str">
            <v>TYP141L4H3PDRSTD</v>
          </cell>
          <cell r="X1660" t="e">
            <v>#REF!</v>
          </cell>
          <cell r="Y1660">
            <v>161.1</v>
          </cell>
          <cell r="Z1660">
            <v>161.1</v>
          </cell>
          <cell r="AA1660">
            <v>0.1</v>
          </cell>
          <cell r="AB1660">
            <v>0.1</v>
          </cell>
          <cell r="AC1660" t="str">
            <v>NC</v>
          </cell>
          <cell r="AD1660" t="str">
            <v>NC</v>
          </cell>
          <cell r="AE1660" t="str">
            <v>NC</v>
          </cell>
          <cell r="AF1660" t="str">
            <v>PROTECTION</v>
          </cell>
          <cell r="AG1660"/>
          <cell r="AI1660">
            <v>70.150000000000006</v>
          </cell>
          <cell r="AJ1660">
            <v>0.3</v>
          </cell>
          <cell r="AK1660">
            <v>125.3</v>
          </cell>
          <cell r="AL1660" t="str">
            <v/>
          </cell>
          <cell r="AM1660" t="str">
            <v/>
          </cell>
          <cell r="AN1660">
            <v>0.1</v>
          </cell>
          <cell r="AO1660">
            <v>161.1</v>
          </cell>
          <cell r="AS1660" t="str">
            <v>TYP141 L4H3 2010 PDR brun 12mm</v>
          </cell>
        </row>
        <row r="1661">
          <cell r="N1661" t="str">
            <v>0963 940 377</v>
          </cell>
          <cell r="O1661">
            <v>0</v>
          </cell>
          <cell r="P1661">
            <v>78.03</v>
          </cell>
          <cell r="Q1661">
            <v>1</v>
          </cell>
          <cell r="R1661">
            <v>5.5</v>
          </cell>
          <cell r="S1661">
            <v>78.03</v>
          </cell>
          <cell r="T1661">
            <v>209</v>
          </cell>
          <cell r="U1661">
            <v>20</v>
          </cell>
          <cell r="V1661">
            <v>27</v>
          </cell>
          <cell r="W1661" t="str">
            <v>TYP141L4H3PDRPRO</v>
          </cell>
          <cell r="X1661" t="e">
            <v>#REF!</v>
          </cell>
          <cell r="Y1661">
            <v>188.1</v>
          </cell>
          <cell r="Z1661">
            <v>188.1</v>
          </cell>
          <cell r="AA1661">
            <v>0.1</v>
          </cell>
          <cell r="AB1661">
            <v>0.1</v>
          </cell>
          <cell r="AC1661" t="str">
            <v>NC</v>
          </cell>
          <cell r="AD1661" t="str">
            <v>NC</v>
          </cell>
          <cell r="AE1661" t="str">
            <v>NC</v>
          </cell>
          <cell r="AF1661" t="str">
            <v>PROTECTION</v>
          </cell>
          <cell r="AG1661"/>
          <cell r="AI1661">
            <v>94.5</v>
          </cell>
          <cell r="AJ1661">
            <v>0.3</v>
          </cell>
          <cell r="AK1661">
            <v>146.29999999999998</v>
          </cell>
          <cell r="AL1661" t="str">
            <v/>
          </cell>
          <cell r="AM1661" t="str">
            <v/>
          </cell>
          <cell r="AN1661">
            <v>0.1</v>
          </cell>
          <cell r="AO1661">
            <v>188.1</v>
          </cell>
          <cell r="AS1661" t="str">
            <v>TYP141 L4H3 2010 PDR 12mm</v>
          </cell>
        </row>
        <row r="1662">
          <cell r="N1662" t="str">
            <v>0963 940 252</v>
          </cell>
          <cell r="O1662">
            <v>0</v>
          </cell>
          <cell r="P1662">
            <v>45.62</v>
          </cell>
          <cell r="Q1662">
            <v>1</v>
          </cell>
          <cell r="R1662">
            <v>5.5</v>
          </cell>
          <cell r="S1662">
            <v>45.62</v>
          </cell>
          <cell r="T1662">
            <v>129</v>
          </cell>
          <cell r="U1662">
            <v>20</v>
          </cell>
          <cell r="V1662">
            <v>27</v>
          </cell>
          <cell r="W1662" t="str">
            <v>TYP134L1H1PDRSTD</v>
          </cell>
          <cell r="X1662" t="e">
            <v>#REF!</v>
          </cell>
          <cell r="Y1662">
            <v>116.1</v>
          </cell>
          <cell r="Z1662">
            <v>116.1</v>
          </cell>
          <cell r="AA1662">
            <v>0.1</v>
          </cell>
          <cell r="AB1662">
            <v>0.1</v>
          </cell>
          <cell r="AC1662" t="str">
            <v>NC</v>
          </cell>
          <cell r="AD1662" t="str">
            <v>NC</v>
          </cell>
          <cell r="AE1662" t="str">
            <v>NC</v>
          </cell>
          <cell r="AF1662" t="str">
            <v>PROTECTION</v>
          </cell>
          <cell r="AG1662"/>
          <cell r="AI1662">
            <v>43.85</v>
          </cell>
          <cell r="AJ1662">
            <v>0.3</v>
          </cell>
          <cell r="AK1662">
            <v>90.3</v>
          </cell>
          <cell r="AL1662" t="str">
            <v/>
          </cell>
          <cell r="AM1662" t="str">
            <v/>
          </cell>
          <cell r="AN1662">
            <v>0.1</v>
          </cell>
          <cell r="AO1662">
            <v>116.1</v>
          </cell>
          <cell r="AS1662" t="str">
            <v>TYP134 L1H1 2010 PDR 9mm</v>
          </cell>
        </row>
        <row r="1663">
          <cell r="N1663" t="str">
            <v>0963 940 251</v>
          </cell>
          <cell r="O1663">
            <v>0</v>
          </cell>
          <cell r="P1663">
            <v>50.93</v>
          </cell>
          <cell r="Q1663">
            <v>1</v>
          </cell>
          <cell r="R1663">
            <v>5.5</v>
          </cell>
          <cell r="S1663">
            <v>50.93</v>
          </cell>
          <cell r="T1663">
            <v>139</v>
          </cell>
          <cell r="U1663">
            <v>20</v>
          </cell>
          <cell r="V1663">
            <v>27</v>
          </cell>
          <cell r="W1663" t="str">
            <v>TYP134L1H1PDRPRO</v>
          </cell>
          <cell r="X1663" t="e">
            <v>#REF!</v>
          </cell>
          <cell r="Y1663">
            <v>125.1</v>
          </cell>
          <cell r="Z1663">
            <v>125.1</v>
          </cell>
          <cell r="AA1663">
            <v>0.1</v>
          </cell>
          <cell r="AB1663">
            <v>0.1</v>
          </cell>
          <cell r="AC1663" t="str">
            <v>NC</v>
          </cell>
          <cell r="AD1663" t="str">
            <v>NC</v>
          </cell>
          <cell r="AE1663" t="str">
            <v>NC</v>
          </cell>
          <cell r="AF1663" t="str">
            <v>PROTECTION</v>
          </cell>
          <cell r="AG1663"/>
          <cell r="AI1663">
            <v>48.95</v>
          </cell>
          <cell r="AJ1663">
            <v>0.3</v>
          </cell>
          <cell r="AK1663">
            <v>97.3</v>
          </cell>
          <cell r="AL1663" t="str">
            <v/>
          </cell>
          <cell r="AM1663" t="str">
            <v/>
          </cell>
          <cell r="AN1663">
            <v>0.1</v>
          </cell>
          <cell r="AO1663">
            <v>125.1</v>
          </cell>
          <cell r="AS1663" t="str">
            <v>TYP134 L1H1 2010 PDR 12mm</v>
          </cell>
        </row>
        <row r="1664">
          <cell r="N1664" t="str">
            <v>0963 940 265</v>
          </cell>
          <cell r="O1664">
            <v>0</v>
          </cell>
          <cell r="P1664">
            <v>45.62</v>
          </cell>
          <cell r="Q1664">
            <v>1</v>
          </cell>
          <cell r="R1664">
            <v>5.5</v>
          </cell>
          <cell r="S1664">
            <v>45.62</v>
          </cell>
          <cell r="T1664">
            <v>129</v>
          </cell>
          <cell r="U1664">
            <v>20</v>
          </cell>
          <cell r="V1664">
            <v>27</v>
          </cell>
          <cell r="W1664" t="str">
            <v>TYP134L1H2PDRSTD</v>
          </cell>
          <cell r="X1664" t="e">
            <v>#REF!</v>
          </cell>
          <cell r="Y1664">
            <v>116.1</v>
          </cell>
          <cell r="Z1664">
            <v>116.1</v>
          </cell>
          <cell r="AA1664">
            <v>0.1</v>
          </cell>
          <cell r="AB1664">
            <v>0.1</v>
          </cell>
          <cell r="AC1664" t="str">
            <v>NC</v>
          </cell>
          <cell r="AD1664" t="str">
            <v>NC</v>
          </cell>
          <cell r="AE1664" t="str">
            <v>NC</v>
          </cell>
          <cell r="AF1664" t="str">
            <v>PROTECTION</v>
          </cell>
          <cell r="AG1664"/>
          <cell r="AI1664">
            <v>43.85</v>
          </cell>
          <cell r="AJ1664">
            <v>0.3</v>
          </cell>
          <cell r="AK1664">
            <v>90.3</v>
          </cell>
          <cell r="AL1664" t="str">
            <v/>
          </cell>
          <cell r="AM1664" t="str">
            <v/>
          </cell>
          <cell r="AN1664">
            <v>0.1</v>
          </cell>
          <cell r="AO1664">
            <v>116.1</v>
          </cell>
          <cell r="AS1664" t="str">
            <v>TYP134 L1H2 2010 PDR 9mm</v>
          </cell>
        </row>
        <row r="1665">
          <cell r="N1665" t="str">
            <v>0963 940 264</v>
          </cell>
          <cell r="O1665">
            <v>0</v>
          </cell>
          <cell r="P1665">
            <v>50.93</v>
          </cell>
          <cell r="Q1665">
            <v>1</v>
          </cell>
          <cell r="R1665">
            <v>5.5</v>
          </cell>
          <cell r="S1665">
            <v>50.93</v>
          </cell>
          <cell r="T1665">
            <v>139</v>
          </cell>
          <cell r="U1665">
            <v>20</v>
          </cell>
          <cell r="V1665">
            <v>27</v>
          </cell>
          <cell r="W1665" t="str">
            <v>TYP134L1H2PDRPRO</v>
          </cell>
          <cell r="X1665" t="e">
            <v>#REF!</v>
          </cell>
          <cell r="Y1665">
            <v>125.1</v>
          </cell>
          <cell r="Z1665">
            <v>125.1</v>
          </cell>
          <cell r="AA1665">
            <v>0.1</v>
          </cell>
          <cell r="AB1665">
            <v>0.1</v>
          </cell>
          <cell r="AC1665" t="str">
            <v>NC</v>
          </cell>
          <cell r="AD1665" t="str">
            <v>NC</v>
          </cell>
          <cell r="AE1665" t="str">
            <v>NC</v>
          </cell>
          <cell r="AF1665" t="str">
            <v>PROTECTION</v>
          </cell>
          <cell r="AG1665"/>
          <cell r="AI1665">
            <v>48.95</v>
          </cell>
          <cell r="AJ1665">
            <v>0.3</v>
          </cell>
          <cell r="AK1665">
            <v>97.3</v>
          </cell>
          <cell r="AL1665" t="str">
            <v/>
          </cell>
          <cell r="AM1665" t="str">
            <v/>
          </cell>
          <cell r="AN1665">
            <v>0.1</v>
          </cell>
          <cell r="AO1665">
            <v>125.1</v>
          </cell>
          <cell r="AS1665" t="str">
            <v>TYP134 L1H2 2010 PDR 12mm</v>
          </cell>
        </row>
        <row r="1666">
          <cell r="N1666" t="str">
            <v>0963 940 284</v>
          </cell>
          <cell r="O1666">
            <v>0</v>
          </cell>
          <cell r="P1666">
            <v>45.62</v>
          </cell>
          <cell r="Q1666">
            <v>1</v>
          </cell>
          <cell r="R1666">
            <v>5.5</v>
          </cell>
          <cell r="S1666">
            <v>45.62</v>
          </cell>
          <cell r="T1666">
            <v>129</v>
          </cell>
          <cell r="U1666">
            <v>20</v>
          </cell>
          <cell r="V1666">
            <v>27</v>
          </cell>
          <cell r="W1666" t="str">
            <v>TYP135L2H1PDRSTD</v>
          </cell>
          <cell r="X1666" t="e">
            <v>#REF!</v>
          </cell>
          <cell r="Y1666">
            <v>116.1</v>
          </cell>
          <cell r="Z1666">
            <v>116.1</v>
          </cell>
          <cell r="AA1666">
            <v>0.1</v>
          </cell>
          <cell r="AB1666">
            <v>0.1</v>
          </cell>
          <cell r="AC1666" t="str">
            <v>NC</v>
          </cell>
          <cell r="AD1666" t="str">
            <v>NC</v>
          </cell>
          <cell r="AE1666" t="str">
            <v>NC</v>
          </cell>
          <cell r="AF1666" t="str">
            <v>PROTECTION</v>
          </cell>
          <cell r="AG1666"/>
          <cell r="AI1666">
            <v>43.85</v>
          </cell>
          <cell r="AJ1666">
            <v>0.3</v>
          </cell>
          <cell r="AK1666">
            <v>90.3</v>
          </cell>
          <cell r="AL1666" t="str">
            <v/>
          </cell>
          <cell r="AM1666" t="str">
            <v/>
          </cell>
          <cell r="AN1666">
            <v>0.1</v>
          </cell>
          <cell r="AO1666">
            <v>116.1</v>
          </cell>
          <cell r="AS1666" t="str">
            <v>TYP135 L2H1 2010 PDR 9mm</v>
          </cell>
        </row>
        <row r="1667">
          <cell r="N1667" t="str">
            <v>0963 940 283</v>
          </cell>
          <cell r="O1667">
            <v>0</v>
          </cell>
          <cell r="P1667">
            <v>50.93</v>
          </cell>
          <cell r="Q1667">
            <v>1</v>
          </cell>
          <cell r="R1667">
            <v>5.5</v>
          </cell>
          <cell r="S1667">
            <v>50.93</v>
          </cell>
          <cell r="T1667">
            <v>139</v>
          </cell>
          <cell r="U1667">
            <v>20</v>
          </cell>
          <cell r="V1667">
            <v>27</v>
          </cell>
          <cell r="W1667" t="str">
            <v>TYP135L2H1PDRPRO</v>
          </cell>
          <cell r="X1667" t="e">
            <v>#REF!</v>
          </cell>
          <cell r="Y1667">
            <v>125.1</v>
          </cell>
          <cell r="Z1667">
            <v>125.1</v>
          </cell>
          <cell r="AA1667">
            <v>0.1</v>
          </cell>
          <cell r="AB1667">
            <v>0.1</v>
          </cell>
          <cell r="AC1667" t="str">
            <v>NC</v>
          </cell>
          <cell r="AD1667" t="str">
            <v>NC</v>
          </cell>
          <cell r="AE1667" t="str">
            <v>NC</v>
          </cell>
          <cell r="AF1667" t="str">
            <v>PROTECTION</v>
          </cell>
          <cell r="AG1667"/>
          <cell r="AI1667">
            <v>48.95</v>
          </cell>
          <cell r="AJ1667">
            <v>0.3</v>
          </cell>
          <cell r="AK1667">
            <v>97.3</v>
          </cell>
          <cell r="AL1667" t="str">
            <v/>
          </cell>
          <cell r="AM1667" t="str">
            <v/>
          </cell>
          <cell r="AN1667">
            <v>0.1</v>
          </cell>
          <cell r="AO1667">
            <v>125.1</v>
          </cell>
          <cell r="AS1667" t="str">
            <v>TYP135 L2H1 2010 PDR 12mm</v>
          </cell>
        </row>
        <row r="1668">
          <cell r="N1668" t="str">
            <v>0963 940 603</v>
          </cell>
          <cell r="O1668">
            <v>0</v>
          </cell>
          <cell r="P1668">
            <v>61</v>
          </cell>
          <cell r="Q1668">
            <v>1</v>
          </cell>
          <cell r="R1668">
            <v>5.5</v>
          </cell>
          <cell r="S1668">
            <v>61</v>
          </cell>
          <cell r="T1668">
            <v>149</v>
          </cell>
          <cell r="U1668">
            <v>20</v>
          </cell>
          <cell r="V1668">
            <v>27</v>
          </cell>
          <cell r="W1668" t="str">
            <v>TYP164L1H1PDRSTD</v>
          </cell>
          <cell r="X1668" t="e">
            <v>#REF!</v>
          </cell>
          <cell r="Y1668">
            <v>134.1</v>
          </cell>
          <cell r="Z1668">
            <v>134.1</v>
          </cell>
          <cell r="AA1668">
            <v>0.1</v>
          </cell>
          <cell r="AB1668">
            <v>0.1</v>
          </cell>
          <cell r="AC1668" t="str">
            <v>NC</v>
          </cell>
          <cell r="AD1668" t="str">
            <v>NC</v>
          </cell>
          <cell r="AE1668" t="str">
            <v>NC</v>
          </cell>
          <cell r="AF1668" t="str">
            <v>PROTECTION</v>
          </cell>
          <cell r="AG1668"/>
          <cell r="AI1668">
            <v>58.64</v>
          </cell>
          <cell r="AJ1668">
            <v>0.3</v>
          </cell>
          <cell r="AK1668">
            <v>104.3</v>
          </cell>
          <cell r="AL1668" t="str">
            <v/>
          </cell>
          <cell r="AM1668" t="str">
            <v/>
          </cell>
          <cell r="AN1668">
            <v>0.1</v>
          </cell>
          <cell r="AO1668">
            <v>134.1</v>
          </cell>
          <cell r="AS1668" t="str">
            <v>TYP164 L1H1 2014 PDR 9mm</v>
          </cell>
        </row>
        <row r="1669">
          <cell r="N1669" t="str">
            <v>0963 940 602</v>
          </cell>
          <cell r="O1669">
            <v>0</v>
          </cell>
          <cell r="P1669">
            <v>78</v>
          </cell>
          <cell r="Q1669">
            <v>1</v>
          </cell>
          <cell r="R1669">
            <v>5.5</v>
          </cell>
          <cell r="S1669">
            <v>78</v>
          </cell>
          <cell r="T1669">
            <v>189</v>
          </cell>
          <cell r="U1669">
            <v>20</v>
          </cell>
          <cell r="V1669">
            <v>27</v>
          </cell>
          <cell r="W1669" t="str">
            <v>TYP164L1H1PDRPRO</v>
          </cell>
          <cell r="X1669" t="e">
            <v>#REF!</v>
          </cell>
          <cell r="Y1669">
            <v>170.1</v>
          </cell>
          <cell r="Z1669">
            <v>170.1</v>
          </cell>
          <cell r="AA1669">
            <v>0.1</v>
          </cell>
          <cell r="AB1669">
            <v>0.1</v>
          </cell>
          <cell r="AC1669" t="str">
            <v>NC</v>
          </cell>
          <cell r="AD1669" t="str">
            <v>NC</v>
          </cell>
          <cell r="AE1669" t="str">
            <v>NC</v>
          </cell>
          <cell r="AF1669" t="str">
            <v>PROTECTION</v>
          </cell>
          <cell r="AG1669"/>
          <cell r="AI1669">
            <v>75</v>
          </cell>
          <cell r="AJ1669">
            <v>0.3</v>
          </cell>
          <cell r="AK1669">
            <v>132.29999999999998</v>
          </cell>
          <cell r="AL1669" t="str">
            <v/>
          </cell>
          <cell r="AM1669" t="str">
            <v/>
          </cell>
          <cell r="AN1669">
            <v>0.1</v>
          </cell>
          <cell r="AO1669">
            <v>170.1</v>
          </cell>
          <cell r="AS1669" t="str">
            <v>TYP164 L1H1 2014 PDR 12mm</v>
          </cell>
        </row>
        <row r="1670">
          <cell r="N1670" t="str">
            <v>0963 940 611</v>
          </cell>
          <cell r="O1670">
            <v>0</v>
          </cell>
          <cell r="P1670">
            <v>61.01</v>
          </cell>
          <cell r="Q1670">
            <v>1</v>
          </cell>
          <cell r="R1670">
            <v>5.5</v>
          </cell>
          <cell r="S1670">
            <v>61.01</v>
          </cell>
          <cell r="T1670">
            <v>149</v>
          </cell>
          <cell r="U1670">
            <v>20</v>
          </cell>
          <cell r="V1670">
            <v>27</v>
          </cell>
          <cell r="W1670" t="str">
            <v>TYP164L1H2PDRSTD</v>
          </cell>
          <cell r="X1670" t="e">
            <v>#REF!</v>
          </cell>
          <cell r="Y1670">
            <v>134.1</v>
          </cell>
          <cell r="Z1670">
            <v>134.1</v>
          </cell>
          <cell r="AA1670">
            <v>0.1</v>
          </cell>
          <cell r="AB1670">
            <v>0.1</v>
          </cell>
          <cell r="AC1670" t="str">
            <v>NC</v>
          </cell>
          <cell r="AD1670" t="str">
            <v>NC</v>
          </cell>
          <cell r="AE1670" t="str">
            <v>NC</v>
          </cell>
          <cell r="AF1670" t="str">
            <v>PROTECTION</v>
          </cell>
          <cell r="AG1670"/>
          <cell r="AI1670">
            <v>58.64</v>
          </cell>
          <cell r="AJ1670">
            <v>0.3</v>
          </cell>
          <cell r="AK1670">
            <v>104.3</v>
          </cell>
          <cell r="AL1670" t="str">
            <v/>
          </cell>
          <cell r="AM1670" t="str">
            <v/>
          </cell>
          <cell r="AN1670">
            <v>0.1</v>
          </cell>
          <cell r="AO1670">
            <v>134.1</v>
          </cell>
          <cell r="AS1670" t="str">
            <v>TYP164 L1H2 2014 PDR 9mm</v>
          </cell>
        </row>
        <row r="1671">
          <cell r="N1671" t="str">
            <v>0963 940 610</v>
          </cell>
          <cell r="O1671">
            <v>0</v>
          </cell>
          <cell r="P1671">
            <v>78.03</v>
          </cell>
          <cell r="Q1671">
            <v>1</v>
          </cell>
          <cell r="R1671">
            <v>5.5</v>
          </cell>
          <cell r="S1671">
            <v>78.03</v>
          </cell>
          <cell r="T1671">
            <v>189</v>
          </cell>
          <cell r="U1671">
            <v>20</v>
          </cell>
          <cell r="V1671">
            <v>27</v>
          </cell>
          <cell r="W1671" t="str">
            <v>TYP164L1H2PDRPRO</v>
          </cell>
          <cell r="X1671" t="e">
            <v>#REF!</v>
          </cell>
          <cell r="Y1671">
            <v>170.1</v>
          </cell>
          <cell r="Z1671">
            <v>170.1</v>
          </cell>
          <cell r="AA1671">
            <v>0.1</v>
          </cell>
          <cell r="AB1671">
            <v>0.1</v>
          </cell>
          <cell r="AC1671" t="str">
            <v>NC</v>
          </cell>
          <cell r="AD1671" t="str">
            <v>NC</v>
          </cell>
          <cell r="AE1671" t="str">
            <v>NC</v>
          </cell>
          <cell r="AF1671" t="str">
            <v>PROTECTION</v>
          </cell>
          <cell r="AG1671"/>
          <cell r="AI1671">
            <v>75</v>
          </cell>
          <cell r="AJ1671">
            <v>0.3</v>
          </cell>
          <cell r="AK1671">
            <v>132.29999999999998</v>
          </cell>
          <cell r="AL1671" t="str">
            <v/>
          </cell>
          <cell r="AM1671" t="str">
            <v/>
          </cell>
          <cell r="AN1671">
            <v>0.1</v>
          </cell>
          <cell r="AO1671">
            <v>170.1</v>
          </cell>
          <cell r="AS1671" t="str">
            <v>TYP164 L1H2 2014 PDR 12mm</v>
          </cell>
        </row>
        <row r="1672">
          <cell r="N1672" t="str">
            <v>0963 940 619</v>
          </cell>
          <cell r="O1672">
            <v>0</v>
          </cell>
          <cell r="P1672">
            <v>61</v>
          </cell>
          <cell r="Q1672">
            <v>1</v>
          </cell>
          <cell r="R1672">
            <v>5.5</v>
          </cell>
          <cell r="S1672">
            <v>61</v>
          </cell>
          <cell r="T1672">
            <v>149</v>
          </cell>
          <cell r="U1672">
            <v>20</v>
          </cell>
          <cell r="V1672">
            <v>27</v>
          </cell>
          <cell r="W1672" t="str">
            <v>TYP165L2H1PDRSTD</v>
          </cell>
          <cell r="X1672" t="e">
            <v>#REF!</v>
          </cell>
          <cell r="Y1672">
            <v>134.1</v>
          </cell>
          <cell r="Z1672">
            <v>134.1</v>
          </cell>
          <cell r="AA1672">
            <v>0.1</v>
          </cell>
          <cell r="AB1672">
            <v>0.1</v>
          </cell>
          <cell r="AC1672" t="str">
            <v>NC</v>
          </cell>
          <cell r="AD1672" t="str">
            <v>NC</v>
          </cell>
          <cell r="AE1672" t="str">
            <v>NC</v>
          </cell>
          <cell r="AF1672" t="str">
            <v>PROTECTION</v>
          </cell>
          <cell r="AG1672"/>
          <cell r="AI1672">
            <v>58.64</v>
          </cell>
          <cell r="AJ1672">
            <v>0.3</v>
          </cell>
          <cell r="AK1672">
            <v>104.3</v>
          </cell>
          <cell r="AL1672" t="str">
            <v/>
          </cell>
          <cell r="AM1672" t="str">
            <v/>
          </cell>
          <cell r="AN1672">
            <v>0.1</v>
          </cell>
          <cell r="AO1672">
            <v>134.1</v>
          </cell>
          <cell r="AS1672" t="str">
            <v>TYP165 L2H1 2014 PDR 9mm</v>
          </cell>
        </row>
        <row r="1673">
          <cell r="N1673" t="str">
            <v>0963 940 618</v>
          </cell>
          <cell r="O1673">
            <v>0</v>
          </cell>
          <cell r="P1673">
            <v>78</v>
          </cell>
          <cell r="Q1673">
            <v>1</v>
          </cell>
          <cell r="R1673">
            <v>5.5</v>
          </cell>
          <cell r="S1673">
            <v>78</v>
          </cell>
          <cell r="T1673">
            <v>189</v>
          </cell>
          <cell r="U1673">
            <v>20</v>
          </cell>
          <cell r="V1673">
            <v>27</v>
          </cell>
          <cell r="W1673" t="str">
            <v>TYP165L2H1PDRPRO</v>
          </cell>
          <cell r="X1673" t="e">
            <v>#REF!</v>
          </cell>
          <cell r="Y1673">
            <v>170.1</v>
          </cell>
          <cell r="Z1673">
            <v>170.1</v>
          </cell>
          <cell r="AA1673">
            <v>0.1</v>
          </cell>
          <cell r="AB1673">
            <v>0.1</v>
          </cell>
          <cell r="AC1673" t="str">
            <v>NC</v>
          </cell>
          <cell r="AD1673" t="str">
            <v>NC</v>
          </cell>
          <cell r="AE1673" t="str">
            <v>NC</v>
          </cell>
          <cell r="AF1673" t="str">
            <v>PROTECTION</v>
          </cell>
          <cell r="AG1673"/>
          <cell r="AI1673">
            <v>75</v>
          </cell>
          <cell r="AJ1673">
            <v>0.3</v>
          </cell>
          <cell r="AK1673">
            <v>132.29999999999998</v>
          </cell>
          <cell r="AL1673" t="str">
            <v/>
          </cell>
          <cell r="AM1673" t="str">
            <v/>
          </cell>
          <cell r="AN1673">
            <v>0.1</v>
          </cell>
          <cell r="AO1673">
            <v>170.1</v>
          </cell>
          <cell r="AS1673" t="str">
            <v>TYP165 L2H1 2014 PDR 12mm</v>
          </cell>
        </row>
        <row r="1674">
          <cell r="N1674" t="str">
            <v>0963 940 300</v>
          </cell>
          <cell r="O1674">
            <v>0</v>
          </cell>
          <cell r="P1674">
            <v>72.97</v>
          </cell>
          <cell r="Q1674">
            <v>1</v>
          </cell>
          <cell r="R1674">
            <v>5.5</v>
          </cell>
          <cell r="S1674">
            <v>72.97</v>
          </cell>
          <cell r="T1674">
            <v>179</v>
          </cell>
          <cell r="U1674">
            <v>20</v>
          </cell>
          <cell r="V1674">
            <v>27</v>
          </cell>
          <cell r="W1674" t="str">
            <v>TYP137L1H1PDRSTD</v>
          </cell>
          <cell r="X1674" t="e">
            <v>#REF!</v>
          </cell>
          <cell r="Y1674">
            <v>161.1</v>
          </cell>
          <cell r="Z1674">
            <v>161.1</v>
          </cell>
          <cell r="AA1674">
            <v>0.1</v>
          </cell>
          <cell r="AB1674">
            <v>0.1</v>
          </cell>
          <cell r="AC1674" t="str">
            <v>NC</v>
          </cell>
          <cell r="AD1674" t="str">
            <v>NC</v>
          </cell>
          <cell r="AE1674" t="str">
            <v>NC</v>
          </cell>
          <cell r="AF1674" t="str">
            <v>PROTECTION</v>
          </cell>
          <cell r="AG1674"/>
          <cell r="AI1674">
            <v>70.150000000000006</v>
          </cell>
          <cell r="AJ1674">
            <v>0.3</v>
          </cell>
          <cell r="AK1674">
            <v>125.3</v>
          </cell>
          <cell r="AL1674" t="str">
            <v/>
          </cell>
          <cell r="AM1674" t="str">
            <v/>
          </cell>
          <cell r="AN1674">
            <v>0.1</v>
          </cell>
          <cell r="AO1674">
            <v>161.1</v>
          </cell>
          <cell r="AS1674" t="str">
            <v>TYP137 L1H1 2010 PDR 9mm</v>
          </cell>
        </row>
        <row r="1675">
          <cell r="N1675" t="str">
            <v>0963 940 299</v>
          </cell>
          <cell r="O1675">
            <v>0</v>
          </cell>
          <cell r="P1675">
            <v>98.28</v>
          </cell>
          <cell r="Q1675">
            <v>1</v>
          </cell>
          <cell r="R1675">
            <v>5.5</v>
          </cell>
          <cell r="S1675">
            <v>98.28</v>
          </cell>
          <cell r="T1675">
            <v>209</v>
          </cell>
          <cell r="U1675">
            <v>20</v>
          </cell>
          <cell r="V1675">
            <v>27</v>
          </cell>
          <cell r="W1675" t="str">
            <v>TYP137L1H1PDRPRO</v>
          </cell>
          <cell r="X1675" t="e">
            <v>#REF!</v>
          </cell>
          <cell r="Y1675">
            <v>188.1</v>
          </cell>
          <cell r="Z1675">
            <v>188.1</v>
          </cell>
          <cell r="AA1675">
            <v>0.1</v>
          </cell>
          <cell r="AB1675">
            <v>0.1</v>
          </cell>
          <cell r="AC1675" t="str">
            <v>NC</v>
          </cell>
          <cell r="AD1675" t="str">
            <v>NC</v>
          </cell>
          <cell r="AE1675" t="str">
            <v>NC</v>
          </cell>
          <cell r="AF1675" t="str">
            <v>PROTECTION</v>
          </cell>
          <cell r="AG1675"/>
          <cell r="AI1675">
            <v>94.5</v>
          </cell>
          <cell r="AJ1675">
            <v>0.3</v>
          </cell>
          <cell r="AK1675">
            <v>146.29999999999998</v>
          </cell>
          <cell r="AL1675" t="str">
            <v/>
          </cell>
          <cell r="AM1675" t="str">
            <v/>
          </cell>
          <cell r="AN1675">
            <v>0.1</v>
          </cell>
          <cell r="AO1675">
            <v>188.1</v>
          </cell>
          <cell r="AS1675" t="str">
            <v>TYP137 L1H1 2010 PDR 12mm</v>
          </cell>
        </row>
        <row r="1676">
          <cell r="N1676" t="str">
            <v>0963 940 306</v>
          </cell>
          <cell r="O1676">
            <v>0</v>
          </cell>
          <cell r="P1676">
            <v>61.01</v>
          </cell>
          <cell r="Q1676">
            <v>1</v>
          </cell>
          <cell r="R1676">
            <v>5.5</v>
          </cell>
          <cell r="S1676">
            <v>61.01</v>
          </cell>
          <cell r="T1676">
            <v>179</v>
          </cell>
          <cell r="U1676">
            <v>20</v>
          </cell>
          <cell r="V1676">
            <v>27</v>
          </cell>
          <cell r="W1676" t="str">
            <v>TYP137L1H2PDRSTD</v>
          </cell>
          <cell r="X1676" t="e">
            <v>#REF!</v>
          </cell>
          <cell r="Y1676">
            <v>161.1</v>
          </cell>
          <cell r="Z1676">
            <v>161.1</v>
          </cell>
          <cell r="AA1676">
            <v>0.1</v>
          </cell>
          <cell r="AB1676">
            <v>0.1</v>
          </cell>
          <cell r="AC1676" t="str">
            <v>NC</v>
          </cell>
          <cell r="AD1676" t="str">
            <v>NC</v>
          </cell>
          <cell r="AE1676" t="str">
            <v>NC</v>
          </cell>
          <cell r="AF1676" t="str">
            <v>PROTECTION</v>
          </cell>
          <cell r="AG1676"/>
          <cell r="AI1676">
            <v>70.150000000000006</v>
          </cell>
          <cell r="AJ1676">
            <v>0.3</v>
          </cell>
          <cell r="AK1676">
            <v>125.3</v>
          </cell>
          <cell r="AL1676" t="str">
            <v/>
          </cell>
          <cell r="AM1676" t="str">
            <v/>
          </cell>
          <cell r="AN1676">
            <v>0.1</v>
          </cell>
          <cell r="AO1676">
            <v>161.1</v>
          </cell>
          <cell r="AS1676" t="str">
            <v>TYP137 L1H2 2010 PDR 9mm</v>
          </cell>
        </row>
        <row r="1677">
          <cell r="N1677" t="str">
            <v>0963 940 305</v>
          </cell>
          <cell r="O1677">
            <v>0</v>
          </cell>
          <cell r="P1677">
            <v>78.03</v>
          </cell>
          <cell r="Q1677">
            <v>1</v>
          </cell>
          <cell r="R1677">
            <v>5.5</v>
          </cell>
          <cell r="S1677">
            <v>78.03</v>
          </cell>
          <cell r="T1677">
            <v>209</v>
          </cell>
          <cell r="U1677">
            <v>20</v>
          </cell>
          <cell r="V1677">
            <v>27</v>
          </cell>
          <cell r="W1677" t="str">
            <v>TYP137L1H2PDRPRO</v>
          </cell>
          <cell r="X1677" t="e">
            <v>#REF!</v>
          </cell>
          <cell r="Y1677">
            <v>188.1</v>
          </cell>
          <cell r="Z1677">
            <v>188.1</v>
          </cell>
          <cell r="AA1677">
            <v>0.1</v>
          </cell>
          <cell r="AB1677">
            <v>0.1</v>
          </cell>
          <cell r="AC1677" t="str">
            <v>NC</v>
          </cell>
          <cell r="AD1677" t="str">
            <v>NC</v>
          </cell>
          <cell r="AE1677" t="str">
            <v>NC</v>
          </cell>
          <cell r="AF1677" t="str">
            <v>PROTECTION</v>
          </cell>
          <cell r="AG1677"/>
          <cell r="AI1677">
            <v>94.5</v>
          </cell>
          <cell r="AJ1677">
            <v>0.3</v>
          </cell>
          <cell r="AK1677">
            <v>146.29999999999998</v>
          </cell>
          <cell r="AL1677" t="str">
            <v/>
          </cell>
          <cell r="AM1677" t="str">
            <v/>
          </cell>
          <cell r="AN1677">
            <v>0.1</v>
          </cell>
          <cell r="AO1677">
            <v>188.1</v>
          </cell>
          <cell r="AS1677" t="str">
            <v>TYP137 L1H2 2010 PDR 12mm</v>
          </cell>
        </row>
        <row r="1678">
          <cell r="N1678" t="str">
            <v>0963 940 320</v>
          </cell>
          <cell r="O1678">
            <v>0</v>
          </cell>
          <cell r="P1678">
            <v>72.97</v>
          </cell>
          <cell r="Q1678">
            <v>1</v>
          </cell>
          <cell r="R1678">
            <v>5.5</v>
          </cell>
          <cell r="S1678">
            <v>72.97</v>
          </cell>
          <cell r="T1678">
            <v>179</v>
          </cell>
          <cell r="U1678">
            <v>20</v>
          </cell>
          <cell r="V1678">
            <v>27</v>
          </cell>
          <cell r="W1678" t="str">
            <v>TYP138L2H2PDRSTD</v>
          </cell>
          <cell r="X1678" t="e">
            <v>#REF!</v>
          </cell>
          <cell r="Y1678">
            <v>161.1</v>
          </cell>
          <cell r="Z1678">
            <v>161.1</v>
          </cell>
          <cell r="AA1678">
            <v>0.1</v>
          </cell>
          <cell r="AB1678">
            <v>0.1</v>
          </cell>
          <cell r="AC1678" t="str">
            <v>NC</v>
          </cell>
          <cell r="AD1678" t="str">
            <v>NC</v>
          </cell>
          <cell r="AE1678" t="str">
            <v>NC</v>
          </cell>
          <cell r="AF1678" t="str">
            <v>PROTECTION</v>
          </cell>
          <cell r="AG1678"/>
          <cell r="AI1678">
            <v>70.150000000000006</v>
          </cell>
          <cell r="AJ1678">
            <v>0.3</v>
          </cell>
          <cell r="AK1678">
            <v>125.3</v>
          </cell>
          <cell r="AL1678" t="str">
            <v/>
          </cell>
          <cell r="AM1678" t="str">
            <v/>
          </cell>
          <cell r="AN1678">
            <v>0.1</v>
          </cell>
          <cell r="AO1678">
            <v>161.1</v>
          </cell>
          <cell r="AS1678" t="str">
            <v>TYP138 L2H2 2010 PDR 9mm</v>
          </cell>
        </row>
        <row r="1679">
          <cell r="N1679" t="str">
            <v>0963 940 319</v>
          </cell>
          <cell r="O1679">
            <v>0</v>
          </cell>
          <cell r="P1679">
            <v>98.28</v>
          </cell>
          <cell r="Q1679">
            <v>1</v>
          </cell>
          <cell r="R1679">
            <v>5.5</v>
          </cell>
          <cell r="S1679">
            <v>98.28</v>
          </cell>
          <cell r="T1679">
            <v>209</v>
          </cell>
          <cell r="U1679">
            <v>20</v>
          </cell>
          <cell r="V1679">
            <v>27</v>
          </cell>
          <cell r="W1679" t="str">
            <v>TYP138L2H2PDRPRO</v>
          </cell>
          <cell r="X1679" t="e">
            <v>#REF!</v>
          </cell>
          <cell r="Y1679">
            <v>188.1</v>
          </cell>
          <cell r="Z1679">
            <v>188.1</v>
          </cell>
          <cell r="AA1679">
            <v>0.1</v>
          </cell>
          <cell r="AB1679">
            <v>0.1</v>
          </cell>
          <cell r="AC1679" t="str">
            <v>NC</v>
          </cell>
          <cell r="AD1679" t="str">
            <v>NC</v>
          </cell>
          <cell r="AE1679" t="str">
            <v>NC</v>
          </cell>
          <cell r="AF1679" t="str">
            <v>PROTECTION</v>
          </cell>
          <cell r="AG1679"/>
          <cell r="AI1679">
            <v>94.5</v>
          </cell>
          <cell r="AJ1679">
            <v>0.3</v>
          </cell>
          <cell r="AK1679">
            <v>146.29999999999998</v>
          </cell>
          <cell r="AL1679" t="str">
            <v/>
          </cell>
          <cell r="AM1679" t="str">
            <v/>
          </cell>
          <cell r="AN1679">
            <v>0.1</v>
          </cell>
          <cell r="AO1679">
            <v>188.1</v>
          </cell>
          <cell r="AS1679" t="str">
            <v>TYP138 L2H2 2010 PDR 12mm</v>
          </cell>
        </row>
        <row r="1680">
          <cell r="N1680" t="str">
            <v>0963 940 326</v>
          </cell>
          <cell r="O1680">
            <v>0</v>
          </cell>
          <cell r="P1680">
            <v>72.98</v>
          </cell>
          <cell r="Q1680">
            <v>1</v>
          </cell>
          <cell r="R1680">
            <v>5.5</v>
          </cell>
          <cell r="S1680">
            <v>72.98</v>
          </cell>
          <cell r="T1680">
            <v>179</v>
          </cell>
          <cell r="U1680">
            <v>20</v>
          </cell>
          <cell r="V1680">
            <v>27</v>
          </cell>
          <cell r="W1680" t="str">
            <v>TYP138L2H3PDRSTD</v>
          </cell>
          <cell r="X1680" t="e">
            <v>#REF!</v>
          </cell>
          <cell r="Y1680">
            <v>161.1</v>
          </cell>
          <cell r="Z1680">
            <v>161.1</v>
          </cell>
          <cell r="AA1680">
            <v>0.1</v>
          </cell>
          <cell r="AB1680">
            <v>0.1</v>
          </cell>
          <cell r="AC1680" t="str">
            <v>NC</v>
          </cell>
          <cell r="AD1680" t="str">
            <v>NC</v>
          </cell>
          <cell r="AE1680" t="str">
            <v>NC</v>
          </cell>
          <cell r="AF1680" t="str">
            <v>PROTECTION</v>
          </cell>
          <cell r="AG1680"/>
          <cell r="AI1680">
            <v>70.150000000000006</v>
          </cell>
          <cell r="AJ1680">
            <v>0.3</v>
          </cell>
          <cell r="AK1680">
            <v>125.3</v>
          </cell>
          <cell r="AL1680" t="str">
            <v/>
          </cell>
          <cell r="AM1680" t="str">
            <v/>
          </cell>
          <cell r="AN1680">
            <v>0.1</v>
          </cell>
          <cell r="AO1680">
            <v>161.1</v>
          </cell>
          <cell r="AS1680" t="str">
            <v>TYP138 L2H3 2010 PDR 9mm</v>
          </cell>
        </row>
        <row r="1681">
          <cell r="N1681" t="str">
            <v>0963 940 325</v>
          </cell>
          <cell r="O1681">
            <v>0</v>
          </cell>
          <cell r="P1681">
            <v>78.03</v>
          </cell>
          <cell r="Q1681">
            <v>1</v>
          </cell>
          <cell r="R1681">
            <v>5.5</v>
          </cell>
          <cell r="S1681">
            <v>78.03</v>
          </cell>
          <cell r="T1681">
            <v>209</v>
          </cell>
          <cell r="U1681">
            <v>20</v>
          </cell>
          <cell r="V1681">
            <v>27</v>
          </cell>
          <cell r="W1681" t="str">
            <v>TYP138L2H3PDRPRO</v>
          </cell>
          <cell r="X1681" t="e">
            <v>#REF!</v>
          </cell>
          <cell r="Y1681">
            <v>188.1</v>
          </cell>
          <cell r="Z1681">
            <v>188.1</v>
          </cell>
          <cell r="AA1681">
            <v>0.1</v>
          </cell>
          <cell r="AB1681">
            <v>0.1</v>
          </cell>
          <cell r="AC1681" t="str">
            <v>NC</v>
          </cell>
          <cell r="AD1681" t="str">
            <v>NC</v>
          </cell>
          <cell r="AE1681" t="str">
            <v>NC</v>
          </cell>
          <cell r="AF1681" t="str">
            <v>PROTECTION</v>
          </cell>
          <cell r="AG1681"/>
          <cell r="AI1681">
            <v>94.5</v>
          </cell>
          <cell r="AJ1681">
            <v>0.3</v>
          </cell>
          <cell r="AK1681">
            <v>146.29999999999998</v>
          </cell>
          <cell r="AL1681" t="str">
            <v/>
          </cell>
          <cell r="AM1681" t="str">
            <v/>
          </cell>
          <cell r="AN1681">
            <v>0.1</v>
          </cell>
          <cell r="AO1681">
            <v>188.1</v>
          </cell>
          <cell r="AS1681" t="str">
            <v>TYP138 L2H3 2010 PDR 12mm</v>
          </cell>
        </row>
        <row r="1682">
          <cell r="N1682" t="str">
            <v>0963 940 337</v>
          </cell>
          <cell r="O1682">
            <v>0</v>
          </cell>
          <cell r="P1682">
            <v>72.97</v>
          </cell>
          <cell r="Q1682">
            <v>1</v>
          </cell>
          <cell r="R1682">
            <v>5.5</v>
          </cell>
          <cell r="S1682">
            <v>72.97</v>
          </cell>
          <cell r="T1682">
            <v>179</v>
          </cell>
          <cell r="U1682">
            <v>20</v>
          </cell>
          <cell r="V1682">
            <v>27</v>
          </cell>
          <cell r="W1682" t="str">
            <v>TYP139L3H2PDRSTD</v>
          </cell>
          <cell r="X1682" t="e">
            <v>#REF!</v>
          </cell>
          <cell r="Y1682">
            <v>161.1</v>
          </cell>
          <cell r="Z1682">
            <v>161.1</v>
          </cell>
          <cell r="AA1682">
            <v>0.1</v>
          </cell>
          <cell r="AB1682">
            <v>0.1</v>
          </cell>
          <cell r="AC1682" t="str">
            <v>NC</v>
          </cell>
          <cell r="AD1682" t="str">
            <v>NC</v>
          </cell>
          <cell r="AE1682" t="str">
            <v>NC</v>
          </cell>
          <cell r="AF1682" t="str">
            <v>PROTECTION</v>
          </cell>
          <cell r="AG1682"/>
          <cell r="AI1682">
            <v>70.150000000000006</v>
          </cell>
          <cell r="AJ1682">
            <v>0.3</v>
          </cell>
          <cell r="AK1682">
            <v>125.3</v>
          </cell>
          <cell r="AL1682" t="str">
            <v/>
          </cell>
          <cell r="AM1682" t="str">
            <v/>
          </cell>
          <cell r="AN1682">
            <v>0.1</v>
          </cell>
          <cell r="AO1682">
            <v>161.1</v>
          </cell>
          <cell r="AS1682" t="str">
            <v>TYP139 L3H2 2010 PDR brun 12mm</v>
          </cell>
        </row>
        <row r="1683">
          <cell r="N1683" t="str">
            <v>0963 940 336</v>
          </cell>
          <cell r="O1683">
            <v>0</v>
          </cell>
          <cell r="P1683">
            <v>78.03</v>
          </cell>
          <cell r="Q1683">
            <v>1</v>
          </cell>
          <cell r="R1683">
            <v>5.5</v>
          </cell>
          <cell r="S1683">
            <v>78.03</v>
          </cell>
          <cell r="T1683">
            <v>209</v>
          </cell>
          <cell r="U1683">
            <v>20</v>
          </cell>
          <cell r="V1683">
            <v>27</v>
          </cell>
          <cell r="W1683" t="str">
            <v>TYP139L3H2PDRPRO</v>
          </cell>
          <cell r="X1683" t="e">
            <v>#REF!</v>
          </cell>
          <cell r="Y1683">
            <v>188.1</v>
          </cell>
          <cell r="Z1683">
            <v>188.1</v>
          </cell>
          <cell r="AA1683">
            <v>0.1</v>
          </cell>
          <cell r="AB1683">
            <v>0.1</v>
          </cell>
          <cell r="AC1683" t="str">
            <v>NC</v>
          </cell>
          <cell r="AD1683" t="str">
            <v>NC</v>
          </cell>
          <cell r="AE1683" t="str">
            <v>NC</v>
          </cell>
          <cell r="AF1683" t="str">
            <v>PROTECTION</v>
          </cell>
          <cell r="AG1683"/>
          <cell r="AI1683">
            <v>94.5</v>
          </cell>
          <cell r="AJ1683">
            <v>0.3</v>
          </cell>
          <cell r="AK1683">
            <v>146.29999999999998</v>
          </cell>
          <cell r="AL1683" t="str">
            <v/>
          </cell>
          <cell r="AM1683" t="str">
            <v/>
          </cell>
          <cell r="AN1683">
            <v>0.1</v>
          </cell>
          <cell r="AO1683">
            <v>188.1</v>
          </cell>
          <cell r="AS1683" t="str">
            <v>TYP139 L3H2 2010 PDR 12mm</v>
          </cell>
        </row>
        <row r="1684">
          <cell r="N1684" t="str">
            <v>0963 940 343</v>
          </cell>
          <cell r="O1684">
            <v>0</v>
          </cell>
          <cell r="P1684">
            <v>72.98</v>
          </cell>
          <cell r="Q1684">
            <v>1</v>
          </cell>
          <cell r="R1684">
            <v>5.5</v>
          </cell>
          <cell r="S1684">
            <v>72.98</v>
          </cell>
          <cell r="T1684">
            <v>179</v>
          </cell>
          <cell r="U1684">
            <v>20</v>
          </cell>
          <cell r="V1684">
            <v>27</v>
          </cell>
          <cell r="W1684" t="str">
            <v>TYP139L3H3PDRSTD</v>
          </cell>
          <cell r="X1684" t="e">
            <v>#REF!</v>
          </cell>
          <cell r="Y1684">
            <v>161.1</v>
          </cell>
          <cell r="Z1684">
            <v>161.1</v>
          </cell>
          <cell r="AA1684">
            <v>0.1</v>
          </cell>
          <cell r="AB1684">
            <v>0.1</v>
          </cell>
          <cell r="AC1684" t="str">
            <v>NC</v>
          </cell>
          <cell r="AD1684" t="str">
            <v>NC</v>
          </cell>
          <cell r="AE1684" t="str">
            <v>NC</v>
          </cell>
          <cell r="AF1684" t="str">
            <v>PROTECTION</v>
          </cell>
          <cell r="AG1684"/>
          <cell r="AI1684">
            <v>70.150000000000006</v>
          </cell>
          <cell r="AJ1684">
            <v>0.3</v>
          </cell>
          <cell r="AK1684">
            <v>125.3</v>
          </cell>
          <cell r="AL1684" t="str">
            <v/>
          </cell>
          <cell r="AM1684" t="str">
            <v/>
          </cell>
          <cell r="AN1684">
            <v>0.1</v>
          </cell>
          <cell r="AO1684">
            <v>161.1</v>
          </cell>
          <cell r="AS1684" t="str">
            <v>TYP139 L3H3 2010 PDR brun 12mm</v>
          </cell>
        </row>
        <row r="1685">
          <cell r="N1685" t="str">
            <v>0963 940 342</v>
          </cell>
          <cell r="O1685">
            <v>0</v>
          </cell>
          <cell r="P1685">
            <v>78.03</v>
          </cell>
          <cell r="Q1685">
            <v>1</v>
          </cell>
          <cell r="R1685">
            <v>5.5</v>
          </cell>
          <cell r="S1685">
            <v>78.03</v>
          </cell>
          <cell r="T1685">
            <v>209</v>
          </cell>
          <cell r="U1685">
            <v>20</v>
          </cell>
          <cell r="V1685">
            <v>27</v>
          </cell>
          <cell r="W1685" t="str">
            <v>TYP139L3H3PDRPRO</v>
          </cell>
          <cell r="X1685" t="e">
            <v>#REF!</v>
          </cell>
          <cell r="Y1685">
            <v>188.1</v>
          </cell>
          <cell r="Z1685">
            <v>188.1</v>
          </cell>
          <cell r="AA1685">
            <v>0.1</v>
          </cell>
          <cell r="AB1685">
            <v>0.1</v>
          </cell>
          <cell r="AC1685" t="str">
            <v>NC</v>
          </cell>
          <cell r="AD1685" t="str">
            <v>NC</v>
          </cell>
          <cell r="AE1685" t="str">
            <v>NC</v>
          </cell>
          <cell r="AF1685" t="str">
            <v>PROTECTION</v>
          </cell>
          <cell r="AG1685"/>
          <cell r="AI1685">
            <v>94.5</v>
          </cell>
          <cell r="AJ1685">
            <v>0.3</v>
          </cell>
          <cell r="AK1685">
            <v>146.29999999999998</v>
          </cell>
          <cell r="AL1685" t="str">
            <v/>
          </cell>
          <cell r="AM1685" t="str">
            <v/>
          </cell>
          <cell r="AN1685">
            <v>0.1</v>
          </cell>
          <cell r="AO1685">
            <v>188.1</v>
          </cell>
          <cell r="AS1685" t="str">
            <v>TYP139 L3H3 2010 PDR 12mm</v>
          </cell>
        </row>
        <row r="1686">
          <cell r="N1686" t="str">
            <v>0963 940 353</v>
          </cell>
          <cell r="O1686">
            <v>0</v>
          </cell>
          <cell r="P1686">
            <v>72.98</v>
          </cell>
          <cell r="Q1686">
            <v>1</v>
          </cell>
          <cell r="R1686">
            <v>5.5</v>
          </cell>
          <cell r="S1686">
            <v>72.98</v>
          </cell>
          <cell r="T1686">
            <v>179</v>
          </cell>
          <cell r="U1686">
            <v>20</v>
          </cell>
          <cell r="V1686">
            <v>27</v>
          </cell>
          <cell r="W1686" t="str">
            <v>TYP140L3H2PDRSTD</v>
          </cell>
          <cell r="X1686" t="e">
            <v>#REF!</v>
          </cell>
          <cell r="Y1686">
            <v>161.1</v>
          </cell>
          <cell r="Z1686">
            <v>161.1</v>
          </cell>
          <cell r="AA1686">
            <v>0.1</v>
          </cell>
          <cell r="AB1686">
            <v>0.1</v>
          </cell>
          <cell r="AC1686" t="str">
            <v>NC</v>
          </cell>
          <cell r="AD1686" t="str">
            <v>NC</v>
          </cell>
          <cell r="AE1686" t="str">
            <v>NC</v>
          </cell>
          <cell r="AF1686" t="str">
            <v>PROTECTION</v>
          </cell>
          <cell r="AG1686"/>
          <cell r="AI1686">
            <v>70.150000000000006</v>
          </cell>
          <cell r="AJ1686">
            <v>0.3</v>
          </cell>
          <cell r="AK1686">
            <v>125.3</v>
          </cell>
          <cell r="AL1686" t="str">
            <v/>
          </cell>
          <cell r="AM1686" t="str">
            <v/>
          </cell>
          <cell r="AN1686">
            <v>0.1</v>
          </cell>
          <cell r="AO1686">
            <v>161.1</v>
          </cell>
          <cell r="AS1686" t="str">
            <v>TYP140 L3H2 2010 PDR brun 12mm</v>
          </cell>
        </row>
        <row r="1687">
          <cell r="N1687" t="str">
            <v>0963 940 352</v>
          </cell>
          <cell r="O1687">
            <v>0</v>
          </cell>
          <cell r="P1687">
            <v>98.28</v>
          </cell>
          <cell r="Q1687">
            <v>1</v>
          </cell>
          <cell r="R1687">
            <v>5.5</v>
          </cell>
          <cell r="S1687">
            <v>98.28</v>
          </cell>
          <cell r="T1687">
            <v>209</v>
          </cell>
          <cell r="U1687">
            <v>20</v>
          </cell>
          <cell r="V1687">
            <v>27</v>
          </cell>
          <cell r="W1687" t="str">
            <v>TYP140L3H2PDRPRO</v>
          </cell>
          <cell r="X1687" t="e">
            <v>#REF!</v>
          </cell>
          <cell r="Y1687">
            <v>188.1</v>
          </cell>
          <cell r="Z1687">
            <v>188.1</v>
          </cell>
          <cell r="AA1687">
            <v>0.1</v>
          </cell>
          <cell r="AB1687">
            <v>0.1</v>
          </cell>
          <cell r="AC1687" t="str">
            <v>NC</v>
          </cell>
          <cell r="AD1687" t="str">
            <v>NC</v>
          </cell>
          <cell r="AE1687" t="str">
            <v>NC</v>
          </cell>
          <cell r="AF1687" t="str">
            <v>PROTECTION</v>
          </cell>
          <cell r="AG1687"/>
          <cell r="AI1687">
            <v>94.5</v>
          </cell>
          <cell r="AJ1687">
            <v>0.3</v>
          </cell>
          <cell r="AK1687">
            <v>146.29999999999998</v>
          </cell>
          <cell r="AL1687" t="str">
            <v/>
          </cell>
          <cell r="AM1687" t="str">
            <v/>
          </cell>
          <cell r="AN1687">
            <v>0.1</v>
          </cell>
          <cell r="AO1687">
            <v>188.1</v>
          </cell>
          <cell r="AS1687" t="str">
            <v>TYP140 L3H2 2010 PDR 12mm</v>
          </cell>
        </row>
        <row r="1688">
          <cell r="N1688" t="str">
            <v>0963 940 360</v>
          </cell>
          <cell r="O1688">
            <v>0</v>
          </cell>
          <cell r="P1688">
            <v>72.98</v>
          </cell>
          <cell r="Q1688">
            <v>1</v>
          </cell>
          <cell r="R1688">
            <v>5.5</v>
          </cell>
          <cell r="S1688">
            <v>72.98</v>
          </cell>
          <cell r="T1688">
            <v>179</v>
          </cell>
          <cell r="U1688">
            <v>20</v>
          </cell>
          <cell r="V1688">
            <v>27</v>
          </cell>
          <cell r="W1688" t="str">
            <v>TYP140L3H3PDRSTD</v>
          </cell>
          <cell r="X1688" t="e">
            <v>#REF!</v>
          </cell>
          <cell r="Y1688">
            <v>161.1</v>
          </cell>
          <cell r="Z1688">
            <v>161.1</v>
          </cell>
          <cell r="AA1688">
            <v>0.1</v>
          </cell>
          <cell r="AB1688">
            <v>0.1</v>
          </cell>
          <cell r="AC1688" t="str">
            <v>NC</v>
          </cell>
          <cell r="AD1688" t="str">
            <v>NC</v>
          </cell>
          <cell r="AE1688" t="str">
            <v>NC</v>
          </cell>
          <cell r="AF1688" t="str">
            <v>PROTECTION</v>
          </cell>
          <cell r="AG1688"/>
          <cell r="AI1688">
            <v>70.150000000000006</v>
          </cell>
          <cell r="AJ1688">
            <v>0.3</v>
          </cell>
          <cell r="AK1688">
            <v>125.3</v>
          </cell>
          <cell r="AL1688" t="str">
            <v/>
          </cell>
          <cell r="AM1688" t="str">
            <v/>
          </cell>
          <cell r="AN1688">
            <v>0.1</v>
          </cell>
          <cell r="AO1688">
            <v>161.1</v>
          </cell>
          <cell r="AS1688" t="str">
            <v>TYP140 L3H3 2010 PDR brun 12mm</v>
          </cell>
        </row>
        <row r="1689">
          <cell r="N1689" t="str">
            <v>0963 940 359</v>
          </cell>
          <cell r="O1689">
            <v>0</v>
          </cell>
          <cell r="P1689">
            <v>78.03</v>
          </cell>
          <cell r="Q1689">
            <v>1</v>
          </cell>
          <cell r="R1689">
            <v>5.5</v>
          </cell>
          <cell r="S1689">
            <v>78.03</v>
          </cell>
          <cell r="T1689">
            <v>209</v>
          </cell>
          <cell r="U1689">
            <v>20</v>
          </cell>
          <cell r="V1689">
            <v>27</v>
          </cell>
          <cell r="W1689" t="str">
            <v>TYP140L3H3PDRPRO</v>
          </cell>
          <cell r="X1689" t="e">
            <v>#REF!</v>
          </cell>
          <cell r="Y1689">
            <v>188.1</v>
          </cell>
          <cell r="Z1689">
            <v>188.1</v>
          </cell>
          <cell r="AA1689">
            <v>0.1</v>
          </cell>
          <cell r="AB1689">
            <v>0.1</v>
          </cell>
          <cell r="AC1689" t="str">
            <v>NC</v>
          </cell>
          <cell r="AD1689" t="str">
            <v>NC</v>
          </cell>
          <cell r="AE1689" t="str">
            <v>NC</v>
          </cell>
          <cell r="AF1689" t="str">
            <v>PROTECTION</v>
          </cell>
          <cell r="AG1689"/>
          <cell r="AI1689">
            <v>94.5</v>
          </cell>
          <cell r="AJ1689">
            <v>0.3</v>
          </cell>
          <cell r="AK1689">
            <v>146.29999999999998</v>
          </cell>
          <cell r="AL1689" t="str">
            <v/>
          </cell>
          <cell r="AM1689" t="str">
            <v/>
          </cell>
          <cell r="AN1689">
            <v>0.1</v>
          </cell>
          <cell r="AO1689">
            <v>188.1</v>
          </cell>
          <cell r="AS1689" t="str">
            <v>TYP140 L3H3 2010 PDR 12mm</v>
          </cell>
        </row>
        <row r="1690">
          <cell r="N1690" t="str">
            <v>0963 940 372</v>
          </cell>
          <cell r="O1690">
            <v>0</v>
          </cell>
          <cell r="P1690">
            <v>72.98</v>
          </cell>
          <cell r="Q1690">
            <v>1</v>
          </cell>
          <cell r="R1690">
            <v>5.5</v>
          </cell>
          <cell r="S1690">
            <v>72.98</v>
          </cell>
          <cell r="T1690">
            <v>179</v>
          </cell>
          <cell r="U1690">
            <v>20</v>
          </cell>
          <cell r="V1690">
            <v>27</v>
          </cell>
          <cell r="W1690" t="str">
            <v>TYP141L4H2PDRSTD</v>
          </cell>
          <cell r="X1690" t="e">
            <v>#REF!</v>
          </cell>
          <cell r="Y1690">
            <v>161.1</v>
          </cell>
          <cell r="Z1690">
            <v>161.1</v>
          </cell>
          <cell r="AA1690">
            <v>0.1</v>
          </cell>
          <cell r="AB1690">
            <v>0.1</v>
          </cell>
          <cell r="AC1690" t="str">
            <v>NC</v>
          </cell>
          <cell r="AD1690" t="str">
            <v>NC</v>
          </cell>
          <cell r="AE1690" t="str">
            <v>NC</v>
          </cell>
          <cell r="AF1690" t="str">
            <v>PROTECTION</v>
          </cell>
          <cell r="AG1690"/>
          <cell r="AI1690">
            <v>70.150000000000006</v>
          </cell>
          <cell r="AJ1690">
            <v>0.3</v>
          </cell>
          <cell r="AK1690">
            <v>125.3</v>
          </cell>
          <cell r="AL1690" t="str">
            <v/>
          </cell>
          <cell r="AM1690" t="str">
            <v/>
          </cell>
          <cell r="AN1690">
            <v>0.1</v>
          </cell>
          <cell r="AO1690">
            <v>161.1</v>
          </cell>
          <cell r="AS1690" t="str">
            <v>TYP141 L4H2 2010 PDR brun 12mm</v>
          </cell>
        </row>
        <row r="1691">
          <cell r="N1691" t="str">
            <v>0963 940 371</v>
          </cell>
          <cell r="O1691">
            <v>0</v>
          </cell>
          <cell r="P1691">
            <v>78.03</v>
          </cell>
          <cell r="Q1691">
            <v>1</v>
          </cell>
          <cell r="R1691">
            <v>5.5</v>
          </cell>
          <cell r="S1691">
            <v>78.03</v>
          </cell>
          <cell r="T1691">
            <v>209</v>
          </cell>
          <cell r="U1691">
            <v>20</v>
          </cell>
          <cell r="V1691">
            <v>27</v>
          </cell>
          <cell r="W1691" t="str">
            <v>TYP141L4H2PDRPRO</v>
          </cell>
          <cell r="X1691" t="e">
            <v>#REF!</v>
          </cell>
          <cell r="Y1691">
            <v>188.1</v>
          </cell>
          <cell r="Z1691">
            <v>188.1</v>
          </cell>
          <cell r="AA1691">
            <v>0.1</v>
          </cell>
          <cell r="AB1691">
            <v>0.1</v>
          </cell>
          <cell r="AC1691" t="str">
            <v>NC</v>
          </cell>
          <cell r="AD1691" t="str">
            <v>NC</v>
          </cell>
          <cell r="AE1691" t="str">
            <v>NC</v>
          </cell>
          <cell r="AF1691" t="str">
            <v>PROTECTION</v>
          </cell>
          <cell r="AG1691"/>
          <cell r="AI1691">
            <v>94.5</v>
          </cell>
          <cell r="AJ1691">
            <v>0.3</v>
          </cell>
          <cell r="AK1691">
            <v>146.29999999999998</v>
          </cell>
          <cell r="AL1691" t="str">
            <v/>
          </cell>
          <cell r="AM1691" t="str">
            <v/>
          </cell>
          <cell r="AN1691">
            <v>0.1</v>
          </cell>
          <cell r="AO1691">
            <v>188.1</v>
          </cell>
          <cell r="AS1691" t="str">
            <v>TYP141 L4H2 2010 PDR 12mm</v>
          </cell>
        </row>
        <row r="1692">
          <cell r="N1692" t="str">
            <v>0963 940 379</v>
          </cell>
          <cell r="O1692">
            <v>0</v>
          </cell>
          <cell r="P1692">
            <v>72.98</v>
          </cell>
          <cell r="Q1692">
            <v>1</v>
          </cell>
          <cell r="R1692">
            <v>5.5</v>
          </cell>
          <cell r="S1692">
            <v>72.98</v>
          </cell>
          <cell r="T1692">
            <v>179</v>
          </cell>
          <cell r="U1692">
            <v>20</v>
          </cell>
          <cell r="V1692">
            <v>27</v>
          </cell>
          <cell r="W1692" t="str">
            <v>TYP141L4H3PDRSTD</v>
          </cell>
          <cell r="X1692" t="e">
            <v>#REF!</v>
          </cell>
          <cell r="Y1692">
            <v>161.1</v>
          </cell>
          <cell r="Z1692">
            <v>161.1</v>
          </cell>
          <cell r="AA1692">
            <v>0.1</v>
          </cell>
          <cell r="AB1692">
            <v>0.1</v>
          </cell>
          <cell r="AC1692" t="str">
            <v>NC</v>
          </cell>
          <cell r="AD1692" t="str">
            <v>NC</v>
          </cell>
          <cell r="AE1692" t="str">
            <v>NC</v>
          </cell>
          <cell r="AF1692" t="str">
            <v>PROTECTION</v>
          </cell>
          <cell r="AG1692"/>
          <cell r="AI1692">
            <v>70.150000000000006</v>
          </cell>
          <cell r="AJ1692">
            <v>0.3</v>
          </cell>
          <cell r="AK1692">
            <v>125.3</v>
          </cell>
          <cell r="AL1692" t="str">
            <v/>
          </cell>
          <cell r="AM1692" t="str">
            <v/>
          </cell>
          <cell r="AN1692">
            <v>0.1</v>
          </cell>
          <cell r="AO1692">
            <v>161.1</v>
          </cell>
          <cell r="AS1692" t="str">
            <v>TYP141 L4H3 2010 PDR brun 12mm</v>
          </cell>
        </row>
        <row r="1693">
          <cell r="N1693" t="str">
            <v>0963 940 377</v>
          </cell>
          <cell r="O1693">
            <v>0</v>
          </cell>
          <cell r="P1693">
            <v>78.03</v>
          </cell>
          <cell r="Q1693">
            <v>1</v>
          </cell>
          <cell r="R1693">
            <v>5.5</v>
          </cell>
          <cell r="S1693">
            <v>78.03</v>
          </cell>
          <cell r="T1693">
            <v>209</v>
          </cell>
          <cell r="U1693">
            <v>20</v>
          </cell>
          <cell r="V1693">
            <v>27</v>
          </cell>
          <cell r="W1693" t="str">
            <v>TYP141L4H3PDRPRO</v>
          </cell>
          <cell r="X1693" t="e">
            <v>#REF!</v>
          </cell>
          <cell r="Y1693">
            <v>188.1</v>
          </cell>
          <cell r="Z1693">
            <v>188.1</v>
          </cell>
          <cell r="AA1693">
            <v>0.1</v>
          </cell>
          <cell r="AB1693">
            <v>0.1</v>
          </cell>
          <cell r="AC1693" t="str">
            <v>NC</v>
          </cell>
          <cell r="AD1693" t="str">
            <v>NC</v>
          </cell>
          <cell r="AE1693" t="str">
            <v>NC</v>
          </cell>
          <cell r="AF1693" t="str">
            <v>PROTECTION</v>
          </cell>
          <cell r="AG1693"/>
          <cell r="AI1693">
            <v>94.5</v>
          </cell>
          <cell r="AJ1693">
            <v>0.3</v>
          </cell>
          <cell r="AK1693">
            <v>146.29999999999998</v>
          </cell>
          <cell r="AL1693" t="str">
            <v/>
          </cell>
          <cell r="AM1693" t="str">
            <v/>
          </cell>
          <cell r="AN1693">
            <v>0.1</v>
          </cell>
          <cell r="AO1693">
            <v>188.1</v>
          </cell>
          <cell r="AS1693" t="str">
            <v>TYP141 L4H3 2010 PDR 12mm</v>
          </cell>
        </row>
        <row r="1694">
          <cell r="N1694" t="str">
            <v>0963 940 228</v>
          </cell>
          <cell r="O1694">
            <v>0</v>
          </cell>
          <cell r="P1694">
            <v>45.61</v>
          </cell>
          <cell r="Q1694">
            <v>1</v>
          </cell>
          <cell r="R1694">
            <v>5.5</v>
          </cell>
          <cell r="S1694">
            <v>45.61</v>
          </cell>
          <cell r="T1694">
            <v>129</v>
          </cell>
          <cell r="U1694">
            <v>20</v>
          </cell>
          <cell r="V1694">
            <v>27</v>
          </cell>
          <cell r="W1694" t="str">
            <v>TYP128L1H1PDRSTD</v>
          </cell>
          <cell r="X1694" t="e">
            <v>#REF!</v>
          </cell>
          <cell r="Y1694">
            <v>116.1</v>
          </cell>
          <cell r="Z1694">
            <v>116.1</v>
          </cell>
          <cell r="AA1694">
            <v>0.1</v>
          </cell>
          <cell r="AB1694">
            <v>0.1</v>
          </cell>
          <cell r="AC1694" t="str">
            <v>NC</v>
          </cell>
          <cell r="AD1694" t="str">
            <v>NC</v>
          </cell>
          <cell r="AE1694" t="str">
            <v>NC</v>
          </cell>
          <cell r="AF1694" t="str">
            <v>PROTECTION</v>
          </cell>
          <cell r="AG1694"/>
          <cell r="AI1694">
            <v>43.85</v>
          </cell>
          <cell r="AJ1694">
            <v>0.3</v>
          </cell>
          <cell r="AK1694">
            <v>90.3</v>
          </cell>
          <cell r="AL1694" t="str">
            <v/>
          </cell>
          <cell r="AM1694" t="str">
            <v/>
          </cell>
          <cell r="AN1694">
            <v>0.1</v>
          </cell>
          <cell r="AO1694">
            <v>116.1</v>
          </cell>
          <cell r="AS1694" t="str">
            <v>TYP128 L1H1 2008 PDR 9mm</v>
          </cell>
        </row>
        <row r="1695">
          <cell r="N1695" t="str">
            <v>0963 940 227</v>
          </cell>
          <cell r="O1695">
            <v>0</v>
          </cell>
          <cell r="P1695">
            <v>50.93</v>
          </cell>
          <cell r="Q1695">
            <v>1</v>
          </cell>
          <cell r="R1695">
            <v>5.5</v>
          </cell>
          <cell r="S1695">
            <v>50.93</v>
          </cell>
          <cell r="T1695">
            <v>139</v>
          </cell>
          <cell r="U1695">
            <v>20</v>
          </cell>
          <cell r="V1695">
            <v>27</v>
          </cell>
          <cell r="W1695" t="str">
            <v>TYP128L1H1PDRPRO</v>
          </cell>
          <cell r="X1695" t="e">
            <v>#REF!</v>
          </cell>
          <cell r="Y1695">
            <v>125.1</v>
          </cell>
          <cell r="Z1695">
            <v>125.1</v>
          </cell>
          <cell r="AA1695">
            <v>0.1</v>
          </cell>
          <cell r="AB1695">
            <v>0.1</v>
          </cell>
          <cell r="AC1695" t="str">
            <v>NC</v>
          </cell>
          <cell r="AD1695" t="str">
            <v>NC</v>
          </cell>
          <cell r="AE1695" t="str">
            <v>NC</v>
          </cell>
          <cell r="AF1695" t="str">
            <v>PROTECTION</v>
          </cell>
          <cell r="AG1695"/>
          <cell r="AI1695">
            <v>48.95</v>
          </cell>
          <cell r="AJ1695">
            <v>0.3</v>
          </cell>
          <cell r="AK1695">
            <v>97.3</v>
          </cell>
          <cell r="AL1695" t="str">
            <v/>
          </cell>
          <cell r="AM1695" t="str">
            <v/>
          </cell>
          <cell r="AN1695">
            <v>0.1</v>
          </cell>
          <cell r="AO1695">
            <v>125.1</v>
          </cell>
          <cell r="AS1695" t="str">
            <v>TYP128 L1H1 2008 PDR 12mm</v>
          </cell>
        </row>
        <row r="1696">
          <cell r="N1696" t="str">
            <v>0963 940 236</v>
          </cell>
          <cell r="O1696">
            <v>0</v>
          </cell>
          <cell r="P1696">
            <v>45.61</v>
          </cell>
          <cell r="Q1696">
            <v>1</v>
          </cell>
          <cell r="R1696">
            <v>5.5</v>
          </cell>
          <cell r="S1696">
            <v>45.61</v>
          </cell>
          <cell r="T1696">
            <v>129</v>
          </cell>
          <cell r="U1696">
            <v>20</v>
          </cell>
          <cell r="V1696">
            <v>27</v>
          </cell>
          <cell r="W1696" t="str">
            <v>TYP129L1H1PDRSTD</v>
          </cell>
          <cell r="X1696" t="e">
            <v>#REF!</v>
          </cell>
          <cell r="Y1696">
            <v>116.1</v>
          </cell>
          <cell r="Z1696">
            <v>116.1</v>
          </cell>
          <cell r="AA1696">
            <v>0.1</v>
          </cell>
          <cell r="AB1696">
            <v>0.1</v>
          </cell>
          <cell r="AC1696" t="str">
            <v>NC</v>
          </cell>
          <cell r="AD1696" t="str">
            <v>NC</v>
          </cell>
          <cell r="AE1696" t="str">
            <v>NC</v>
          </cell>
          <cell r="AF1696" t="str">
            <v>PROTECTION</v>
          </cell>
          <cell r="AG1696"/>
          <cell r="AI1696">
            <v>43.85</v>
          </cell>
          <cell r="AJ1696">
            <v>0.3</v>
          </cell>
          <cell r="AK1696">
            <v>90.3</v>
          </cell>
          <cell r="AL1696" t="str">
            <v/>
          </cell>
          <cell r="AM1696" t="str">
            <v/>
          </cell>
          <cell r="AN1696">
            <v>0.1</v>
          </cell>
          <cell r="AO1696">
            <v>116.1</v>
          </cell>
          <cell r="AS1696" t="str">
            <v>TYP129 L1H1 2008 PDR 9mm</v>
          </cell>
        </row>
        <row r="1697">
          <cell r="N1697" t="str">
            <v>0963 940 235</v>
          </cell>
          <cell r="O1697">
            <v>0</v>
          </cell>
          <cell r="P1697">
            <v>50.92</v>
          </cell>
          <cell r="Q1697">
            <v>1</v>
          </cell>
          <cell r="R1697">
            <v>5.5</v>
          </cell>
          <cell r="S1697">
            <v>50.92</v>
          </cell>
          <cell r="T1697">
            <v>139</v>
          </cell>
          <cell r="U1697">
            <v>20</v>
          </cell>
          <cell r="V1697">
            <v>27</v>
          </cell>
          <cell r="W1697" t="str">
            <v>TYP129L1H1PDRPRO</v>
          </cell>
          <cell r="X1697" t="e">
            <v>#REF!</v>
          </cell>
          <cell r="Y1697">
            <v>125.1</v>
          </cell>
          <cell r="Z1697">
            <v>125.1</v>
          </cell>
          <cell r="AA1697">
            <v>0.1</v>
          </cell>
          <cell r="AB1697">
            <v>0.1</v>
          </cell>
          <cell r="AC1697" t="str">
            <v>NC</v>
          </cell>
          <cell r="AD1697" t="str">
            <v>NC</v>
          </cell>
          <cell r="AE1697" t="str">
            <v>NC</v>
          </cell>
          <cell r="AF1697" t="str">
            <v>PROTECTION</v>
          </cell>
          <cell r="AG1697"/>
          <cell r="AI1697">
            <v>48.95</v>
          </cell>
          <cell r="AJ1697">
            <v>0.3</v>
          </cell>
          <cell r="AK1697">
            <v>97.3</v>
          </cell>
          <cell r="AL1697" t="str">
            <v/>
          </cell>
          <cell r="AM1697" t="str">
            <v/>
          </cell>
          <cell r="AN1697">
            <v>0.1</v>
          </cell>
          <cell r="AO1697">
            <v>125.1</v>
          </cell>
          <cell r="AS1697" t="str">
            <v>TYP129 L1H1 2008 PDR 12mm</v>
          </cell>
        </row>
        <row r="1698">
          <cell r="N1698" t="str">
            <v>0963 940 244</v>
          </cell>
          <cell r="O1698">
            <v>0</v>
          </cell>
          <cell r="P1698">
            <v>45.62</v>
          </cell>
          <cell r="Q1698">
            <v>1</v>
          </cell>
          <cell r="R1698">
            <v>5.5</v>
          </cell>
          <cell r="S1698">
            <v>45.62</v>
          </cell>
          <cell r="T1698">
            <v>129</v>
          </cell>
          <cell r="U1698">
            <v>20</v>
          </cell>
          <cell r="V1698">
            <v>27</v>
          </cell>
          <cell r="W1698" t="str">
            <v>TYP131L2H1PDRSTD</v>
          </cell>
          <cell r="X1698" t="e">
            <v>#REF!</v>
          </cell>
          <cell r="Y1698">
            <v>116.1</v>
          </cell>
          <cell r="Z1698">
            <v>116.1</v>
          </cell>
          <cell r="AA1698">
            <v>0.1</v>
          </cell>
          <cell r="AB1698">
            <v>0.1</v>
          </cell>
          <cell r="AC1698" t="str">
            <v>NC</v>
          </cell>
          <cell r="AD1698" t="str">
            <v>NC</v>
          </cell>
          <cell r="AE1698" t="str">
            <v>NC</v>
          </cell>
          <cell r="AF1698" t="str">
            <v>PROTECTION</v>
          </cell>
          <cell r="AG1698"/>
          <cell r="AI1698">
            <v>43.85</v>
          </cell>
          <cell r="AJ1698">
            <v>0.3</v>
          </cell>
          <cell r="AK1698">
            <v>90.3</v>
          </cell>
          <cell r="AL1698" t="str">
            <v/>
          </cell>
          <cell r="AM1698" t="str">
            <v/>
          </cell>
          <cell r="AN1698">
            <v>0.1</v>
          </cell>
          <cell r="AO1698">
            <v>116.1</v>
          </cell>
          <cell r="AS1698" t="str">
            <v>TYP131 L2H1 2008 PDR 9mm</v>
          </cell>
        </row>
        <row r="1699">
          <cell r="N1699" t="str">
            <v>0963 940 243</v>
          </cell>
          <cell r="O1699">
            <v>0</v>
          </cell>
          <cell r="P1699">
            <v>50.93</v>
          </cell>
          <cell r="Q1699">
            <v>1</v>
          </cell>
          <cell r="R1699">
            <v>5.5</v>
          </cell>
          <cell r="S1699">
            <v>50.93</v>
          </cell>
          <cell r="T1699">
            <v>139</v>
          </cell>
          <cell r="U1699">
            <v>20</v>
          </cell>
          <cell r="V1699">
            <v>27</v>
          </cell>
          <cell r="W1699" t="str">
            <v>TYP131L2H1PDRPRO</v>
          </cell>
          <cell r="X1699" t="e">
            <v>#REF!</v>
          </cell>
          <cell r="Y1699">
            <v>125.1</v>
          </cell>
          <cell r="Z1699">
            <v>125.1</v>
          </cell>
          <cell r="AA1699">
            <v>0.1</v>
          </cell>
          <cell r="AB1699">
            <v>0.1</v>
          </cell>
          <cell r="AC1699" t="str">
            <v>NC</v>
          </cell>
          <cell r="AD1699" t="str">
            <v>NC</v>
          </cell>
          <cell r="AE1699" t="str">
            <v>NC</v>
          </cell>
          <cell r="AF1699" t="str">
            <v>PROTECTION</v>
          </cell>
          <cell r="AG1699"/>
          <cell r="AI1699">
            <v>48.95</v>
          </cell>
          <cell r="AJ1699">
            <v>0.3</v>
          </cell>
          <cell r="AK1699">
            <v>97.3</v>
          </cell>
          <cell r="AL1699" t="str">
            <v/>
          </cell>
          <cell r="AM1699" t="str">
            <v/>
          </cell>
          <cell r="AN1699">
            <v>0.1</v>
          </cell>
          <cell r="AO1699">
            <v>125.1</v>
          </cell>
          <cell r="AS1699" t="str">
            <v>TYP131 L2H1 2008 PDR 12mm</v>
          </cell>
        </row>
        <row r="1700">
          <cell r="N1700" t="str">
            <v>0963 940 691</v>
          </cell>
          <cell r="O1700">
            <v>0</v>
          </cell>
          <cell r="P1700">
            <v>62.28</v>
          </cell>
          <cell r="Q1700">
            <v>1</v>
          </cell>
          <cell r="R1700">
            <v>5.5</v>
          </cell>
          <cell r="S1700">
            <v>62.28</v>
          </cell>
          <cell r="T1700">
            <v>149</v>
          </cell>
          <cell r="U1700">
            <v>20</v>
          </cell>
          <cell r="V1700">
            <v>27</v>
          </cell>
          <cell r="W1700" t="str">
            <v>TYP173L2H1PDRSTD</v>
          </cell>
          <cell r="X1700" t="e">
            <v>#REF!</v>
          </cell>
          <cell r="Y1700">
            <v>134.1</v>
          </cell>
          <cell r="Z1700">
            <v>134.1</v>
          </cell>
          <cell r="AA1700">
            <v>0.1</v>
          </cell>
          <cell r="AB1700">
            <v>0.1</v>
          </cell>
          <cell r="AC1700" t="str">
            <v>NC</v>
          </cell>
          <cell r="AD1700" t="str">
            <v>NC</v>
          </cell>
          <cell r="AE1700" t="str">
            <v>NC</v>
          </cell>
          <cell r="AF1700" t="str">
            <v>PROTECTION</v>
          </cell>
          <cell r="AG1700"/>
          <cell r="AI1700">
            <v>59.87</v>
          </cell>
          <cell r="AJ1700">
            <v>0.3</v>
          </cell>
          <cell r="AK1700">
            <v>104.3</v>
          </cell>
          <cell r="AL1700" t="str">
            <v/>
          </cell>
          <cell r="AM1700" t="str">
            <v/>
          </cell>
          <cell r="AN1700">
            <v>0.1</v>
          </cell>
          <cell r="AO1700">
            <v>134.1</v>
          </cell>
          <cell r="AS1700" t="str">
            <v>TYP173 L2H1 2016 PDR 9mm</v>
          </cell>
        </row>
        <row r="1701">
          <cell r="N1701" t="str">
            <v>0963 940 690</v>
          </cell>
          <cell r="O1701">
            <v>0</v>
          </cell>
          <cell r="P1701">
            <v>79.650000000000006</v>
          </cell>
          <cell r="Q1701">
            <v>1</v>
          </cell>
          <cell r="R1701">
            <v>5.5</v>
          </cell>
          <cell r="S1701">
            <v>79.650000000000006</v>
          </cell>
          <cell r="T1701">
            <v>189</v>
          </cell>
          <cell r="U1701">
            <v>20</v>
          </cell>
          <cell r="V1701">
            <v>27</v>
          </cell>
          <cell r="W1701" t="str">
            <v>TYP173L2H1PDRPRO</v>
          </cell>
          <cell r="X1701" t="e">
            <v>#REF!</v>
          </cell>
          <cell r="Y1701">
            <v>170.1</v>
          </cell>
          <cell r="Z1701">
            <v>170.1</v>
          </cell>
          <cell r="AA1701">
            <v>0.1</v>
          </cell>
          <cell r="AB1701">
            <v>0.1</v>
          </cell>
          <cell r="AC1701" t="str">
            <v>NC</v>
          </cell>
          <cell r="AD1701" t="str">
            <v>NC</v>
          </cell>
          <cell r="AE1701" t="str">
            <v>NC</v>
          </cell>
          <cell r="AF1701" t="str">
            <v>PROTECTION</v>
          </cell>
          <cell r="AG1701"/>
          <cell r="AI1701">
            <v>76.58</v>
          </cell>
          <cell r="AJ1701">
            <v>0.3</v>
          </cell>
          <cell r="AK1701">
            <v>132.29999999999998</v>
          </cell>
          <cell r="AL1701" t="str">
            <v/>
          </cell>
          <cell r="AM1701" t="str">
            <v/>
          </cell>
          <cell r="AN1701">
            <v>0.1</v>
          </cell>
          <cell r="AO1701">
            <v>170.1</v>
          </cell>
          <cell r="AS1701" t="str">
            <v>TYP173 L2H1 2016 PDR 12mm</v>
          </cell>
        </row>
        <row r="1702">
          <cell r="N1702" t="str">
            <v>0963 940 142</v>
          </cell>
          <cell r="O1702">
            <v>0</v>
          </cell>
          <cell r="P1702">
            <v>72.97</v>
          </cell>
          <cell r="Q1702">
            <v>1</v>
          </cell>
          <cell r="R1702">
            <v>5.5</v>
          </cell>
          <cell r="S1702">
            <v>72.97</v>
          </cell>
          <cell r="T1702">
            <v>179</v>
          </cell>
          <cell r="U1702">
            <v>20</v>
          </cell>
          <cell r="V1702">
            <v>27</v>
          </cell>
          <cell r="W1702" t="str">
            <v>TYP120L1H1PDRSTD</v>
          </cell>
          <cell r="X1702" t="e">
            <v>#REF!</v>
          </cell>
          <cell r="Y1702">
            <v>161.1</v>
          </cell>
          <cell r="Z1702">
            <v>161.1</v>
          </cell>
          <cell r="AA1702">
            <v>0.1</v>
          </cell>
          <cell r="AB1702">
            <v>0.1</v>
          </cell>
          <cell r="AC1702" t="str">
            <v>NC</v>
          </cell>
          <cell r="AD1702" t="str">
            <v>NC</v>
          </cell>
          <cell r="AE1702" t="str">
            <v>NC</v>
          </cell>
          <cell r="AF1702" t="str">
            <v>PROTECTION</v>
          </cell>
          <cell r="AG1702"/>
          <cell r="AI1702">
            <v>70.150000000000006</v>
          </cell>
          <cell r="AJ1702">
            <v>0.3</v>
          </cell>
          <cell r="AK1702">
            <v>125.3</v>
          </cell>
          <cell r="AL1702" t="str">
            <v/>
          </cell>
          <cell r="AM1702" t="str">
            <v/>
          </cell>
          <cell r="AN1702">
            <v>0.1</v>
          </cell>
          <cell r="AO1702">
            <v>161.1</v>
          </cell>
          <cell r="AS1702" t="str">
            <v>TYP120 L1H1 2006 PDR 9mm</v>
          </cell>
        </row>
        <row r="1703">
          <cell r="N1703" t="str">
            <v>0963 940 147</v>
          </cell>
          <cell r="O1703">
            <v>0</v>
          </cell>
          <cell r="P1703">
            <v>98.28</v>
          </cell>
          <cell r="Q1703">
            <v>1</v>
          </cell>
          <cell r="R1703">
            <v>5.5</v>
          </cell>
          <cell r="S1703">
            <v>98.28</v>
          </cell>
          <cell r="T1703">
            <v>209</v>
          </cell>
          <cell r="U1703">
            <v>20</v>
          </cell>
          <cell r="V1703">
            <v>27</v>
          </cell>
          <cell r="W1703" t="str">
            <v>TYP120L1H2PDRPRO</v>
          </cell>
          <cell r="X1703" t="e">
            <v>#REF!</v>
          </cell>
          <cell r="Y1703">
            <v>188.1</v>
          </cell>
          <cell r="Z1703">
            <v>188.1</v>
          </cell>
          <cell r="AA1703">
            <v>0.1</v>
          </cell>
          <cell r="AB1703">
            <v>0.1</v>
          </cell>
          <cell r="AC1703" t="str">
            <v>NC</v>
          </cell>
          <cell r="AD1703" t="str">
            <v>NC</v>
          </cell>
          <cell r="AE1703" t="str">
            <v>NC</v>
          </cell>
          <cell r="AF1703" t="str">
            <v>PROTECTION</v>
          </cell>
          <cell r="AG1703"/>
          <cell r="AI1703">
            <v>94.5</v>
          </cell>
          <cell r="AJ1703">
            <v>0.3</v>
          </cell>
          <cell r="AK1703">
            <v>146.29999999999998</v>
          </cell>
          <cell r="AL1703" t="str">
            <v/>
          </cell>
          <cell r="AM1703" t="str">
            <v/>
          </cell>
          <cell r="AN1703">
            <v>0.1</v>
          </cell>
          <cell r="AO1703">
            <v>188.1</v>
          </cell>
          <cell r="AS1703" t="str">
            <v>TYP120 L1H2 2006 PDR 12mm</v>
          </cell>
        </row>
        <row r="1704">
          <cell r="N1704" t="str">
            <v>0963 940 164</v>
          </cell>
          <cell r="O1704">
            <v>0</v>
          </cell>
          <cell r="P1704">
            <v>72.97</v>
          </cell>
          <cell r="Q1704">
            <v>1</v>
          </cell>
          <cell r="R1704">
            <v>5.5</v>
          </cell>
          <cell r="S1704">
            <v>72.97</v>
          </cell>
          <cell r="T1704">
            <v>179</v>
          </cell>
          <cell r="U1704">
            <v>20</v>
          </cell>
          <cell r="V1704">
            <v>27</v>
          </cell>
          <cell r="W1704" t="str">
            <v>TYP121L2H2PDRSTD</v>
          </cell>
          <cell r="X1704" t="e">
            <v>#REF!</v>
          </cell>
          <cell r="Y1704">
            <v>161.1</v>
          </cell>
          <cell r="Z1704">
            <v>161.1</v>
          </cell>
          <cell r="AA1704">
            <v>0.1</v>
          </cell>
          <cell r="AB1704">
            <v>0.1</v>
          </cell>
          <cell r="AC1704" t="str">
            <v>NC</v>
          </cell>
          <cell r="AD1704" t="str">
            <v>NC</v>
          </cell>
          <cell r="AE1704" t="str">
            <v>NC</v>
          </cell>
          <cell r="AF1704" t="str">
            <v>PROTECTION</v>
          </cell>
          <cell r="AG1704"/>
          <cell r="AI1704">
            <v>70.150000000000006</v>
          </cell>
          <cell r="AJ1704">
            <v>0.3</v>
          </cell>
          <cell r="AK1704">
            <v>125.3</v>
          </cell>
          <cell r="AL1704" t="str">
            <v/>
          </cell>
          <cell r="AM1704" t="str">
            <v/>
          </cell>
          <cell r="AN1704">
            <v>0.1</v>
          </cell>
          <cell r="AO1704">
            <v>161.1</v>
          </cell>
          <cell r="AS1704" t="str">
            <v>TYP121 L2H2 2006 PDR 9mm</v>
          </cell>
        </row>
        <row r="1705">
          <cell r="N1705" t="str">
            <v>0963 940 163</v>
          </cell>
          <cell r="O1705">
            <v>0</v>
          </cell>
          <cell r="P1705">
            <v>98.28</v>
          </cell>
          <cell r="Q1705">
            <v>1</v>
          </cell>
          <cell r="R1705">
            <v>5.5</v>
          </cell>
          <cell r="S1705">
            <v>98.28</v>
          </cell>
          <cell r="T1705">
            <v>209</v>
          </cell>
          <cell r="U1705">
            <v>20</v>
          </cell>
          <cell r="V1705">
            <v>27</v>
          </cell>
          <cell r="W1705" t="str">
            <v>TYP121L2H2PDRPRO</v>
          </cell>
          <cell r="X1705" t="e">
            <v>#REF!</v>
          </cell>
          <cell r="Y1705">
            <v>188.1</v>
          </cell>
          <cell r="Z1705">
            <v>188.1</v>
          </cell>
          <cell r="AA1705">
            <v>0.1</v>
          </cell>
          <cell r="AB1705">
            <v>0.1</v>
          </cell>
          <cell r="AC1705" t="str">
            <v>NC</v>
          </cell>
          <cell r="AD1705" t="str">
            <v>NC</v>
          </cell>
          <cell r="AE1705" t="str">
            <v>NC</v>
          </cell>
          <cell r="AF1705" t="str">
            <v>PROTECTION</v>
          </cell>
          <cell r="AG1705"/>
          <cell r="AI1705">
            <v>94.5</v>
          </cell>
          <cell r="AJ1705">
            <v>0.3</v>
          </cell>
          <cell r="AK1705">
            <v>146.29999999999998</v>
          </cell>
          <cell r="AL1705" t="str">
            <v/>
          </cell>
          <cell r="AM1705" t="str">
            <v/>
          </cell>
          <cell r="AN1705">
            <v>0.1</v>
          </cell>
          <cell r="AO1705">
            <v>188.1</v>
          </cell>
          <cell r="AS1705" t="str">
            <v>TYP121 L2H2 2006 PDR 12mm</v>
          </cell>
        </row>
        <row r="1706">
          <cell r="N1706" t="str">
            <v>0963 940 177</v>
          </cell>
          <cell r="O1706">
            <v>0</v>
          </cell>
          <cell r="P1706">
            <v>98.28</v>
          </cell>
          <cell r="Q1706">
            <v>1</v>
          </cell>
          <cell r="R1706">
            <v>5.5</v>
          </cell>
          <cell r="S1706">
            <v>98.28</v>
          </cell>
          <cell r="T1706">
            <v>209</v>
          </cell>
          <cell r="U1706">
            <v>20</v>
          </cell>
          <cell r="V1706">
            <v>27</v>
          </cell>
          <cell r="W1706" t="str">
            <v>TYP122L3H2PDRPRO</v>
          </cell>
          <cell r="X1706" t="e">
            <v>#REF!</v>
          </cell>
          <cell r="Y1706">
            <v>188.1</v>
          </cell>
          <cell r="Z1706">
            <v>188.1</v>
          </cell>
          <cell r="AA1706">
            <v>0.1</v>
          </cell>
          <cell r="AB1706">
            <v>0.1</v>
          </cell>
          <cell r="AC1706" t="str">
            <v>NC</v>
          </cell>
          <cell r="AD1706" t="str">
            <v>NC</v>
          </cell>
          <cell r="AE1706" t="str">
            <v>NC</v>
          </cell>
          <cell r="AF1706" t="str">
            <v>PROTECTION</v>
          </cell>
          <cell r="AG1706"/>
          <cell r="AI1706">
            <v>94.5</v>
          </cell>
          <cell r="AJ1706">
            <v>0.3</v>
          </cell>
          <cell r="AK1706">
            <v>146.29999999999998</v>
          </cell>
          <cell r="AL1706" t="str">
            <v/>
          </cell>
          <cell r="AM1706" t="str">
            <v/>
          </cell>
          <cell r="AN1706">
            <v>0.1</v>
          </cell>
          <cell r="AO1706">
            <v>188.1</v>
          </cell>
          <cell r="AS1706" t="str">
            <v>TYP122 L3H2 2006 PDR 12mm</v>
          </cell>
        </row>
        <row r="1707">
          <cell r="N1707" t="str">
            <v>0963 940 741</v>
          </cell>
          <cell r="O1707">
            <v>0</v>
          </cell>
          <cell r="P1707">
            <v>72.14</v>
          </cell>
          <cell r="Q1707">
            <v>1</v>
          </cell>
          <cell r="R1707" t="e">
            <v>#N/A</v>
          </cell>
          <cell r="S1707">
            <v>72.14</v>
          </cell>
          <cell r="T1707">
            <v>159</v>
          </cell>
          <cell r="U1707">
            <v>20</v>
          </cell>
          <cell r="V1707">
            <v>27</v>
          </cell>
          <cell r="W1707" t="str">
            <v>TYP123L4H2PDRSTD</v>
          </cell>
          <cell r="X1707" t="e">
            <v>#REF!</v>
          </cell>
          <cell r="Y1707">
            <v>143.1</v>
          </cell>
          <cell r="Z1707">
            <v>143.1</v>
          </cell>
          <cell r="AA1707">
            <v>0.1</v>
          </cell>
          <cell r="AB1707">
            <v>0.1</v>
          </cell>
          <cell r="AC1707" t="str">
            <v>NC</v>
          </cell>
          <cell r="AD1707" t="str">
            <v>NC</v>
          </cell>
          <cell r="AE1707" t="str">
            <v>NC</v>
          </cell>
          <cell r="AF1707" t="str">
            <v>PROTECTION</v>
          </cell>
          <cell r="AG1707"/>
          <cell r="AI1707">
            <v>70.150000000000006</v>
          </cell>
          <cell r="AJ1707">
            <v>0.3</v>
          </cell>
          <cell r="AK1707">
            <v>111.3</v>
          </cell>
          <cell r="AL1707" t="str">
            <v/>
          </cell>
          <cell r="AM1707" t="str">
            <v/>
          </cell>
          <cell r="AN1707">
            <v>0.1</v>
          </cell>
          <cell r="AO1707">
            <v>143.1</v>
          </cell>
          <cell r="AS1707" t="str">
            <v>TYP123 L4H2 2006 PDR brun 12mm</v>
          </cell>
        </row>
        <row r="1708">
          <cell r="N1708" t="str">
            <v>0963 940 742</v>
          </cell>
          <cell r="O1708">
            <v>0</v>
          </cell>
          <cell r="P1708">
            <v>72.14</v>
          </cell>
          <cell r="Q1708">
            <v>1</v>
          </cell>
          <cell r="R1708" t="e">
            <v>#N/A</v>
          </cell>
          <cell r="S1708">
            <v>72.14</v>
          </cell>
          <cell r="T1708">
            <v>159</v>
          </cell>
          <cell r="U1708">
            <v>20</v>
          </cell>
          <cell r="V1708">
            <v>27</v>
          </cell>
          <cell r="W1708" t="str">
            <v>TYP123L4H3PDRSTD</v>
          </cell>
          <cell r="X1708" t="e">
            <v>#REF!</v>
          </cell>
          <cell r="Y1708">
            <v>143.1</v>
          </cell>
          <cell r="Z1708">
            <v>143.1</v>
          </cell>
          <cell r="AA1708">
            <v>0.1</v>
          </cell>
          <cell r="AB1708">
            <v>0.1</v>
          </cell>
          <cell r="AC1708" t="str">
            <v>NC</v>
          </cell>
          <cell r="AD1708" t="str">
            <v>NC</v>
          </cell>
          <cell r="AE1708" t="str">
            <v>NC</v>
          </cell>
          <cell r="AF1708" t="str">
            <v>PROTECTION</v>
          </cell>
          <cell r="AG1708"/>
          <cell r="AI1708">
            <v>70.150000000000006</v>
          </cell>
          <cell r="AJ1708">
            <v>0.3</v>
          </cell>
          <cell r="AK1708">
            <v>111.3</v>
          </cell>
          <cell r="AL1708" t="str">
            <v/>
          </cell>
          <cell r="AM1708" t="str">
            <v/>
          </cell>
          <cell r="AN1708">
            <v>0.1</v>
          </cell>
          <cell r="AO1708">
            <v>143.1</v>
          </cell>
          <cell r="AS1708" t="str">
            <v>TYP123 L4H3 2006 PDR brun 12mm</v>
          </cell>
        </row>
        <row r="1709">
          <cell r="N1709" t="str">
            <v>0963 940 196</v>
          </cell>
          <cell r="O1709">
            <v>0</v>
          </cell>
          <cell r="P1709">
            <v>78.03</v>
          </cell>
          <cell r="Q1709">
            <v>1</v>
          </cell>
          <cell r="R1709">
            <v>5.5</v>
          </cell>
          <cell r="S1709">
            <v>78.03</v>
          </cell>
          <cell r="T1709">
            <v>209</v>
          </cell>
          <cell r="U1709">
            <v>20</v>
          </cell>
          <cell r="V1709">
            <v>27</v>
          </cell>
          <cell r="W1709" t="str">
            <v>TYP123L4H3PDRPRO</v>
          </cell>
          <cell r="X1709" t="e">
            <v>#REF!</v>
          </cell>
          <cell r="Y1709">
            <v>188.1</v>
          </cell>
          <cell r="Z1709">
            <v>188.1</v>
          </cell>
          <cell r="AA1709">
            <v>0.1</v>
          </cell>
          <cell r="AB1709">
            <v>0.1</v>
          </cell>
          <cell r="AC1709" t="str">
            <v>NC</v>
          </cell>
          <cell r="AD1709" t="str">
            <v>NC</v>
          </cell>
          <cell r="AE1709" t="str">
            <v>NC</v>
          </cell>
          <cell r="AF1709" t="str">
            <v>PROTECTION</v>
          </cell>
          <cell r="AG1709"/>
          <cell r="AI1709">
            <v>94.5</v>
          </cell>
          <cell r="AJ1709">
            <v>0.3</v>
          </cell>
          <cell r="AK1709">
            <v>146.29999999999998</v>
          </cell>
          <cell r="AL1709" t="str">
            <v/>
          </cell>
          <cell r="AM1709" t="str">
            <v/>
          </cell>
          <cell r="AN1709">
            <v>0.1</v>
          </cell>
          <cell r="AO1709">
            <v>188.1</v>
          </cell>
          <cell r="AS1709" t="str">
            <v>TYP123 L4H3 2006 PDR 12mm</v>
          </cell>
        </row>
        <row r="1710">
          <cell r="N1710" t="str">
            <v>0963 940 706</v>
          </cell>
          <cell r="O1710">
            <v>0</v>
          </cell>
          <cell r="P1710">
            <v>50.92</v>
          </cell>
          <cell r="Q1710">
            <v>1</v>
          </cell>
          <cell r="R1710">
            <v>5.5</v>
          </cell>
          <cell r="S1710">
            <v>50.92</v>
          </cell>
          <cell r="T1710">
            <v>139</v>
          </cell>
          <cell r="U1710">
            <v>20</v>
          </cell>
          <cell r="V1710">
            <v>27</v>
          </cell>
          <cell r="W1710" t="str">
            <v>TYP196L1H1PDRPRO</v>
          </cell>
          <cell r="X1710" t="e">
            <v>#REF!</v>
          </cell>
          <cell r="Y1710">
            <v>125.1</v>
          </cell>
          <cell r="Z1710">
            <v>125.1</v>
          </cell>
          <cell r="AA1710">
            <v>0.1</v>
          </cell>
          <cell r="AB1710">
            <v>0.1</v>
          </cell>
          <cell r="AC1710" t="str">
            <v>NC</v>
          </cell>
          <cell r="AD1710" t="str">
            <v>NC</v>
          </cell>
          <cell r="AE1710" t="str">
            <v>NC</v>
          </cell>
          <cell r="AF1710" t="str">
            <v>PROTECTION</v>
          </cell>
          <cell r="AG1710"/>
          <cell r="AI1710">
            <v>48.95</v>
          </cell>
          <cell r="AJ1710">
            <v>0.3</v>
          </cell>
          <cell r="AK1710">
            <v>97.3</v>
          </cell>
          <cell r="AL1710" t="str">
            <v/>
          </cell>
          <cell r="AM1710" t="str">
            <v/>
          </cell>
          <cell r="AN1710">
            <v>0.1</v>
          </cell>
          <cell r="AO1710">
            <v>125.1</v>
          </cell>
          <cell r="AS1710" t="str">
            <v>TYP196 L1H1 2013 PDR 12mm</v>
          </cell>
        </row>
        <row r="1711">
          <cell r="N1711" t="str">
            <v>0963 940 714</v>
          </cell>
          <cell r="O1711">
            <v>0</v>
          </cell>
          <cell r="P1711">
            <v>50.93</v>
          </cell>
          <cell r="Q1711">
            <v>1</v>
          </cell>
          <cell r="R1711">
            <v>5.5</v>
          </cell>
          <cell r="S1711">
            <v>50.93</v>
          </cell>
          <cell r="T1711">
            <v>139</v>
          </cell>
          <cell r="U1711">
            <v>20</v>
          </cell>
          <cell r="V1711">
            <v>27</v>
          </cell>
          <cell r="W1711" t="str">
            <v>TYP197L2H1PDRPRO</v>
          </cell>
          <cell r="X1711" t="e">
            <v>#REF!</v>
          </cell>
          <cell r="Y1711">
            <v>125.1</v>
          </cell>
          <cell r="Z1711">
            <v>125.1</v>
          </cell>
          <cell r="AA1711">
            <v>0.1</v>
          </cell>
          <cell r="AB1711">
            <v>0.1</v>
          </cell>
          <cell r="AC1711" t="str">
            <v>NC</v>
          </cell>
          <cell r="AD1711" t="str">
            <v>NC</v>
          </cell>
          <cell r="AE1711" t="str">
            <v>NC</v>
          </cell>
          <cell r="AF1711" t="str">
            <v>PROTECTION</v>
          </cell>
          <cell r="AG1711"/>
          <cell r="AI1711">
            <v>48.95</v>
          </cell>
          <cell r="AJ1711">
            <v>0.3</v>
          </cell>
          <cell r="AK1711">
            <v>97.3</v>
          </cell>
          <cell r="AL1711" t="str">
            <v/>
          </cell>
          <cell r="AM1711" t="str">
            <v/>
          </cell>
          <cell r="AN1711">
            <v>0.1</v>
          </cell>
          <cell r="AO1711">
            <v>125.1</v>
          </cell>
          <cell r="AS1711" t="str">
            <v>TYP197 L2H1 2013 PDR 12mm</v>
          </cell>
        </row>
        <row r="1712">
          <cell r="N1712" t="str">
            <v>0963 940 603</v>
          </cell>
          <cell r="O1712">
            <v>0</v>
          </cell>
          <cell r="P1712">
            <v>61</v>
          </cell>
          <cell r="Q1712">
            <v>1</v>
          </cell>
          <cell r="R1712">
            <v>5.5</v>
          </cell>
          <cell r="S1712">
            <v>61</v>
          </cell>
          <cell r="T1712">
            <v>149</v>
          </cell>
          <cell r="U1712">
            <v>20</v>
          </cell>
          <cell r="V1712">
            <v>27</v>
          </cell>
          <cell r="W1712" t="str">
            <v>TYP164L1H1PDRSTD</v>
          </cell>
          <cell r="X1712" t="e">
            <v>#REF!</v>
          </cell>
          <cell r="Y1712">
            <v>134.1</v>
          </cell>
          <cell r="Z1712">
            <v>134.1</v>
          </cell>
          <cell r="AA1712">
            <v>0.1</v>
          </cell>
          <cell r="AB1712">
            <v>0.1</v>
          </cell>
          <cell r="AC1712" t="str">
            <v>NC</v>
          </cell>
          <cell r="AD1712" t="str">
            <v>NC</v>
          </cell>
          <cell r="AE1712" t="str">
            <v>NC</v>
          </cell>
          <cell r="AF1712" t="str">
            <v>PROTECTION</v>
          </cell>
          <cell r="AG1712"/>
          <cell r="AI1712">
            <v>58.64</v>
          </cell>
          <cell r="AJ1712">
            <v>0.3</v>
          </cell>
          <cell r="AK1712">
            <v>104.3</v>
          </cell>
          <cell r="AL1712" t="str">
            <v/>
          </cell>
          <cell r="AM1712" t="str">
            <v/>
          </cell>
          <cell r="AN1712">
            <v>0.1</v>
          </cell>
          <cell r="AO1712">
            <v>134.1</v>
          </cell>
          <cell r="AS1712" t="str">
            <v>TYP164 L1H1 2014 PDR 9mm</v>
          </cell>
        </row>
        <row r="1713">
          <cell r="N1713" t="str">
            <v>0963 940 602</v>
          </cell>
          <cell r="O1713">
            <v>0</v>
          </cell>
          <cell r="P1713">
            <v>78</v>
          </cell>
          <cell r="Q1713">
            <v>1</v>
          </cell>
          <cell r="R1713">
            <v>5.5</v>
          </cell>
          <cell r="S1713">
            <v>78</v>
          </cell>
          <cell r="T1713">
            <v>189</v>
          </cell>
          <cell r="U1713">
            <v>20</v>
          </cell>
          <cell r="V1713">
            <v>27</v>
          </cell>
          <cell r="W1713" t="str">
            <v>TYP164L1H1PDRPRO</v>
          </cell>
          <cell r="X1713" t="e">
            <v>#REF!</v>
          </cell>
          <cell r="Y1713">
            <v>170.1</v>
          </cell>
          <cell r="Z1713">
            <v>170.1</v>
          </cell>
          <cell r="AA1713">
            <v>0.1</v>
          </cell>
          <cell r="AB1713">
            <v>0.1</v>
          </cell>
          <cell r="AC1713" t="str">
            <v>NC</v>
          </cell>
          <cell r="AD1713" t="str">
            <v>NC</v>
          </cell>
          <cell r="AE1713" t="str">
            <v>NC</v>
          </cell>
          <cell r="AF1713" t="str">
            <v>PROTECTION</v>
          </cell>
          <cell r="AG1713"/>
          <cell r="AI1713">
            <v>75</v>
          </cell>
          <cell r="AJ1713">
            <v>0.3</v>
          </cell>
          <cell r="AK1713">
            <v>132.29999999999998</v>
          </cell>
          <cell r="AL1713" t="str">
            <v/>
          </cell>
          <cell r="AM1713" t="str">
            <v/>
          </cell>
          <cell r="AN1713">
            <v>0.1</v>
          </cell>
          <cell r="AO1713">
            <v>170.1</v>
          </cell>
          <cell r="AS1713" t="str">
            <v>TYP164 L1H1 2014 PDR 12mm</v>
          </cell>
        </row>
        <row r="1714">
          <cell r="N1714" t="str">
            <v>0963 940 619</v>
          </cell>
          <cell r="O1714">
            <v>0</v>
          </cell>
          <cell r="P1714">
            <v>61</v>
          </cell>
          <cell r="Q1714">
            <v>1</v>
          </cell>
          <cell r="R1714">
            <v>5.5</v>
          </cell>
          <cell r="S1714">
            <v>61</v>
          </cell>
          <cell r="T1714">
            <v>149</v>
          </cell>
          <cell r="U1714">
            <v>20</v>
          </cell>
          <cell r="V1714">
            <v>27</v>
          </cell>
          <cell r="W1714" t="str">
            <v>TYP165L2H1PDRSTD</v>
          </cell>
          <cell r="X1714" t="e">
            <v>#REF!</v>
          </cell>
          <cell r="Y1714">
            <v>134.1</v>
          </cell>
          <cell r="Z1714">
            <v>134.1</v>
          </cell>
          <cell r="AA1714">
            <v>0.1</v>
          </cell>
          <cell r="AB1714">
            <v>0.1</v>
          </cell>
          <cell r="AC1714" t="str">
            <v>NC</v>
          </cell>
          <cell r="AD1714" t="str">
            <v>NC</v>
          </cell>
          <cell r="AE1714" t="str">
            <v>NC</v>
          </cell>
          <cell r="AF1714" t="str">
            <v>PROTECTION</v>
          </cell>
          <cell r="AG1714"/>
          <cell r="AI1714">
            <v>58.64</v>
          </cell>
          <cell r="AJ1714">
            <v>0.3</v>
          </cell>
          <cell r="AK1714">
            <v>104.3</v>
          </cell>
          <cell r="AL1714" t="str">
            <v/>
          </cell>
          <cell r="AM1714" t="str">
            <v/>
          </cell>
          <cell r="AN1714">
            <v>0.1</v>
          </cell>
          <cell r="AO1714">
            <v>134.1</v>
          </cell>
          <cell r="AS1714" t="str">
            <v>TYP165 L2H1 2014 PDR 9mm</v>
          </cell>
        </row>
        <row r="1715">
          <cell r="N1715" t="str">
            <v>0963 940 618</v>
          </cell>
          <cell r="O1715">
            <v>0</v>
          </cell>
          <cell r="P1715">
            <v>78</v>
          </cell>
          <cell r="Q1715">
            <v>1</v>
          </cell>
          <cell r="R1715">
            <v>5.5</v>
          </cell>
          <cell r="S1715">
            <v>78</v>
          </cell>
          <cell r="T1715">
            <v>189</v>
          </cell>
          <cell r="U1715">
            <v>20</v>
          </cell>
          <cell r="V1715">
            <v>27</v>
          </cell>
          <cell r="W1715" t="str">
            <v>TYP165L2H1PDRPRO</v>
          </cell>
          <cell r="X1715" t="e">
            <v>#REF!</v>
          </cell>
          <cell r="Y1715">
            <v>170.1</v>
          </cell>
          <cell r="Z1715">
            <v>170.1</v>
          </cell>
          <cell r="AA1715">
            <v>0.1</v>
          </cell>
          <cell r="AB1715">
            <v>0.1</v>
          </cell>
          <cell r="AC1715" t="str">
            <v>NC</v>
          </cell>
          <cell r="AD1715" t="str">
            <v>NC</v>
          </cell>
          <cell r="AE1715" t="str">
            <v>NC</v>
          </cell>
          <cell r="AF1715" t="str">
            <v>PROTECTION</v>
          </cell>
          <cell r="AG1715"/>
          <cell r="AI1715">
            <v>75</v>
          </cell>
          <cell r="AJ1715">
            <v>0.3</v>
          </cell>
          <cell r="AK1715">
            <v>132.29999999999998</v>
          </cell>
          <cell r="AL1715" t="str">
            <v/>
          </cell>
          <cell r="AM1715" t="str">
            <v/>
          </cell>
          <cell r="AN1715">
            <v>0.1</v>
          </cell>
          <cell r="AO1715">
            <v>170.1</v>
          </cell>
          <cell r="AS1715" t="str">
            <v>TYP165 L2H1 2014 PDR 12mm</v>
          </cell>
        </row>
        <row r="1716">
          <cell r="N1716" t="str">
            <v>0963 940 611</v>
          </cell>
          <cell r="O1716">
            <v>0</v>
          </cell>
          <cell r="P1716">
            <v>61.01</v>
          </cell>
          <cell r="Q1716">
            <v>1</v>
          </cell>
          <cell r="R1716">
            <v>5.5</v>
          </cell>
          <cell r="S1716">
            <v>61.01</v>
          </cell>
          <cell r="T1716">
            <v>149</v>
          </cell>
          <cell r="U1716">
            <v>20</v>
          </cell>
          <cell r="V1716">
            <v>27</v>
          </cell>
          <cell r="W1716" t="str">
            <v>TYP164L1H2PDRSTD</v>
          </cell>
          <cell r="X1716" t="e">
            <v>#REF!</v>
          </cell>
          <cell r="Y1716">
            <v>134.1</v>
          </cell>
          <cell r="Z1716">
            <v>134.1</v>
          </cell>
          <cell r="AA1716">
            <v>0.1</v>
          </cell>
          <cell r="AB1716">
            <v>0.1</v>
          </cell>
          <cell r="AC1716" t="str">
            <v>NC</v>
          </cell>
          <cell r="AD1716" t="str">
            <v>NC</v>
          </cell>
          <cell r="AE1716" t="str">
            <v>NC</v>
          </cell>
          <cell r="AF1716" t="str">
            <v>PROTECTION</v>
          </cell>
          <cell r="AG1716"/>
          <cell r="AI1716">
            <v>58.64</v>
          </cell>
          <cell r="AJ1716">
            <v>0.3</v>
          </cell>
          <cell r="AK1716">
            <v>104.3</v>
          </cell>
          <cell r="AL1716" t="str">
            <v/>
          </cell>
          <cell r="AM1716" t="str">
            <v/>
          </cell>
          <cell r="AN1716">
            <v>0.1</v>
          </cell>
          <cell r="AO1716">
            <v>134.1</v>
          </cell>
          <cell r="AS1716" t="str">
            <v>TYP164 L1H2 2014 PDR 9mm</v>
          </cell>
        </row>
        <row r="1717">
          <cell r="N1717" t="str">
            <v>0963 940 610</v>
          </cell>
          <cell r="O1717">
            <v>0</v>
          </cell>
          <cell r="P1717">
            <v>78.03</v>
          </cell>
          <cell r="Q1717">
            <v>1</v>
          </cell>
          <cell r="R1717">
            <v>5.5</v>
          </cell>
          <cell r="S1717">
            <v>78.03</v>
          </cell>
          <cell r="T1717">
            <v>189</v>
          </cell>
          <cell r="U1717">
            <v>20</v>
          </cell>
          <cell r="V1717">
            <v>27</v>
          </cell>
          <cell r="W1717" t="str">
            <v>TYP164L1H2PDRPRO</v>
          </cell>
          <cell r="X1717" t="e">
            <v>#REF!</v>
          </cell>
          <cell r="Y1717">
            <v>170.1</v>
          </cell>
          <cell r="Z1717">
            <v>170.1</v>
          </cell>
          <cell r="AA1717">
            <v>0.1</v>
          </cell>
          <cell r="AB1717">
            <v>0.1</v>
          </cell>
          <cell r="AC1717" t="str">
            <v>NC</v>
          </cell>
          <cell r="AD1717" t="str">
            <v>NC</v>
          </cell>
          <cell r="AE1717" t="str">
            <v>NC</v>
          </cell>
          <cell r="AF1717" t="str">
            <v>PROTECTION</v>
          </cell>
          <cell r="AG1717"/>
          <cell r="AI1717">
            <v>75</v>
          </cell>
          <cell r="AJ1717">
            <v>0.3</v>
          </cell>
          <cell r="AK1717">
            <v>132.29999999999998</v>
          </cell>
          <cell r="AL1717" t="str">
            <v/>
          </cell>
          <cell r="AM1717" t="str">
            <v/>
          </cell>
          <cell r="AN1717">
            <v>0.1</v>
          </cell>
          <cell r="AO1717">
            <v>170.1</v>
          </cell>
          <cell r="AS1717" t="str">
            <v>TYP164 L1H2 2014 PDR 12mm</v>
          </cell>
        </row>
        <row r="1718">
          <cell r="N1718" t="str">
            <v>0963 940 300</v>
          </cell>
          <cell r="O1718">
            <v>0</v>
          </cell>
          <cell r="P1718">
            <v>72.97</v>
          </cell>
          <cell r="Q1718">
            <v>1</v>
          </cell>
          <cell r="R1718">
            <v>5.5</v>
          </cell>
          <cell r="S1718">
            <v>72.97</v>
          </cell>
          <cell r="T1718">
            <v>179</v>
          </cell>
          <cell r="U1718">
            <v>20</v>
          </cell>
          <cell r="V1718">
            <v>27</v>
          </cell>
          <cell r="W1718" t="str">
            <v>TYP137L1H1PDRSTD</v>
          </cell>
          <cell r="X1718" t="e">
            <v>#REF!</v>
          </cell>
          <cell r="Y1718">
            <v>161.1</v>
          </cell>
          <cell r="Z1718">
            <v>161.1</v>
          </cell>
          <cell r="AA1718">
            <v>0.1</v>
          </cell>
          <cell r="AB1718">
            <v>0.1</v>
          </cell>
          <cell r="AC1718" t="str">
            <v>NC</v>
          </cell>
          <cell r="AD1718" t="str">
            <v>NC</v>
          </cell>
          <cell r="AE1718" t="str">
            <v>NC</v>
          </cell>
          <cell r="AF1718" t="str">
            <v>PROTECTION</v>
          </cell>
          <cell r="AG1718"/>
          <cell r="AI1718">
            <v>70.150000000000006</v>
          </cell>
          <cell r="AJ1718">
            <v>0.3</v>
          </cell>
          <cell r="AK1718">
            <v>125.3</v>
          </cell>
          <cell r="AL1718" t="str">
            <v/>
          </cell>
          <cell r="AM1718" t="str">
            <v/>
          </cell>
          <cell r="AN1718">
            <v>0.1</v>
          </cell>
          <cell r="AO1718">
            <v>161.1</v>
          </cell>
          <cell r="AS1718" t="str">
            <v>TYP137 L1H1 2010 PDR 9mm</v>
          </cell>
        </row>
        <row r="1719">
          <cell r="N1719" t="str">
            <v>0963 940 299</v>
          </cell>
          <cell r="O1719">
            <v>0</v>
          </cell>
          <cell r="P1719">
            <v>98.28</v>
          </cell>
          <cell r="Q1719">
            <v>1</v>
          </cell>
          <cell r="R1719">
            <v>5.5</v>
          </cell>
          <cell r="S1719">
            <v>98.28</v>
          </cell>
          <cell r="T1719">
            <v>209</v>
          </cell>
          <cell r="U1719">
            <v>20</v>
          </cell>
          <cell r="V1719">
            <v>27</v>
          </cell>
          <cell r="W1719" t="str">
            <v>TYP137L1H1PDRPRO</v>
          </cell>
          <cell r="X1719" t="e">
            <v>#REF!</v>
          </cell>
          <cell r="Y1719">
            <v>188.1</v>
          </cell>
          <cell r="Z1719">
            <v>188.1</v>
          </cell>
          <cell r="AA1719">
            <v>0.1</v>
          </cell>
          <cell r="AB1719">
            <v>0.1</v>
          </cell>
          <cell r="AC1719" t="str">
            <v>NC</v>
          </cell>
          <cell r="AD1719" t="str">
            <v>NC</v>
          </cell>
          <cell r="AE1719" t="str">
            <v>NC</v>
          </cell>
          <cell r="AF1719" t="str">
            <v>PROTECTION</v>
          </cell>
          <cell r="AG1719"/>
          <cell r="AI1719">
            <v>94.5</v>
          </cell>
          <cell r="AJ1719">
            <v>0.3</v>
          </cell>
          <cell r="AK1719">
            <v>146.29999999999998</v>
          </cell>
          <cell r="AL1719" t="str">
            <v/>
          </cell>
          <cell r="AM1719" t="str">
            <v/>
          </cell>
          <cell r="AN1719">
            <v>0.1</v>
          </cell>
          <cell r="AO1719">
            <v>188.1</v>
          </cell>
          <cell r="AS1719" t="str">
            <v>TYP137 L1H1 2010 PDR 12mm</v>
          </cell>
        </row>
        <row r="1720">
          <cell r="N1720" t="str">
            <v>0963 940 306</v>
          </cell>
          <cell r="O1720">
            <v>0</v>
          </cell>
          <cell r="P1720">
            <v>61.01</v>
          </cell>
          <cell r="Q1720">
            <v>1</v>
          </cell>
          <cell r="R1720">
            <v>5.5</v>
          </cell>
          <cell r="S1720">
            <v>61.01</v>
          </cell>
          <cell r="T1720">
            <v>179</v>
          </cell>
          <cell r="U1720">
            <v>20</v>
          </cell>
          <cell r="V1720">
            <v>27</v>
          </cell>
          <cell r="W1720" t="str">
            <v>TYP137L1H2PDRSTD</v>
          </cell>
          <cell r="X1720" t="e">
            <v>#REF!</v>
          </cell>
          <cell r="Y1720">
            <v>161.1</v>
          </cell>
          <cell r="Z1720">
            <v>161.1</v>
          </cell>
          <cell r="AA1720">
            <v>0.1</v>
          </cell>
          <cell r="AB1720">
            <v>0.1</v>
          </cell>
          <cell r="AC1720" t="str">
            <v>NC</v>
          </cell>
          <cell r="AD1720" t="str">
            <v>NC</v>
          </cell>
          <cell r="AE1720" t="str">
            <v>NC</v>
          </cell>
          <cell r="AF1720" t="str">
            <v>PROTECTION</v>
          </cell>
          <cell r="AG1720"/>
          <cell r="AI1720">
            <v>70.150000000000006</v>
          </cell>
          <cell r="AJ1720">
            <v>0.3</v>
          </cell>
          <cell r="AK1720">
            <v>125.3</v>
          </cell>
          <cell r="AL1720" t="str">
            <v/>
          </cell>
          <cell r="AM1720" t="str">
            <v/>
          </cell>
          <cell r="AN1720">
            <v>0.1</v>
          </cell>
          <cell r="AO1720">
            <v>161.1</v>
          </cell>
          <cell r="AS1720" t="str">
            <v>TYP137 L1H2 2010 PDR 9mm</v>
          </cell>
        </row>
        <row r="1721">
          <cell r="N1721" t="str">
            <v>0963 940 305</v>
          </cell>
          <cell r="O1721">
            <v>0</v>
          </cell>
          <cell r="P1721">
            <v>78.03</v>
          </cell>
          <cell r="Q1721">
            <v>1</v>
          </cell>
          <cell r="R1721">
            <v>5.5</v>
          </cell>
          <cell r="S1721">
            <v>78.03</v>
          </cell>
          <cell r="T1721">
            <v>209</v>
          </cell>
          <cell r="U1721">
            <v>20</v>
          </cell>
          <cell r="V1721">
            <v>27</v>
          </cell>
          <cell r="W1721" t="str">
            <v>TYP137L1H2PDRPRO</v>
          </cell>
          <cell r="X1721" t="e">
            <v>#REF!</v>
          </cell>
          <cell r="Y1721">
            <v>188.1</v>
          </cell>
          <cell r="Z1721">
            <v>188.1</v>
          </cell>
          <cell r="AA1721">
            <v>0.1</v>
          </cell>
          <cell r="AB1721">
            <v>0.1</v>
          </cell>
          <cell r="AC1721" t="str">
            <v>NC</v>
          </cell>
          <cell r="AD1721" t="str">
            <v>NC</v>
          </cell>
          <cell r="AE1721" t="str">
            <v>NC</v>
          </cell>
          <cell r="AF1721" t="str">
            <v>PROTECTION</v>
          </cell>
          <cell r="AG1721"/>
          <cell r="AI1721">
            <v>94.5</v>
          </cell>
          <cell r="AJ1721">
            <v>0.3</v>
          </cell>
          <cell r="AK1721">
            <v>146.29999999999998</v>
          </cell>
          <cell r="AL1721" t="str">
            <v/>
          </cell>
          <cell r="AM1721" t="str">
            <v/>
          </cell>
          <cell r="AN1721">
            <v>0.1</v>
          </cell>
          <cell r="AO1721">
            <v>188.1</v>
          </cell>
          <cell r="AS1721" t="str">
            <v>TYP137 L1H2 2010 PDR 12mm</v>
          </cell>
        </row>
        <row r="1722">
          <cell r="N1722" t="str">
            <v>0963 940 320</v>
          </cell>
          <cell r="O1722">
            <v>0</v>
          </cell>
          <cell r="P1722">
            <v>72.97</v>
          </cell>
          <cell r="Q1722">
            <v>1</v>
          </cell>
          <cell r="R1722">
            <v>5.5</v>
          </cell>
          <cell r="S1722">
            <v>72.97</v>
          </cell>
          <cell r="T1722">
            <v>179</v>
          </cell>
          <cell r="U1722">
            <v>20</v>
          </cell>
          <cell r="V1722">
            <v>27</v>
          </cell>
          <cell r="W1722" t="str">
            <v>TYP138L2H2PDRSTD</v>
          </cell>
          <cell r="X1722" t="e">
            <v>#REF!</v>
          </cell>
          <cell r="Y1722">
            <v>161.1</v>
          </cell>
          <cell r="Z1722">
            <v>161.1</v>
          </cell>
          <cell r="AA1722">
            <v>0.1</v>
          </cell>
          <cell r="AB1722">
            <v>0.1</v>
          </cell>
          <cell r="AC1722" t="str">
            <v>NC</v>
          </cell>
          <cell r="AD1722" t="str">
            <v>NC</v>
          </cell>
          <cell r="AE1722" t="str">
            <v>NC</v>
          </cell>
          <cell r="AF1722" t="str">
            <v>PROTECTION</v>
          </cell>
          <cell r="AG1722"/>
          <cell r="AI1722">
            <v>70.150000000000006</v>
          </cell>
          <cell r="AJ1722">
            <v>0.3</v>
          </cell>
          <cell r="AK1722">
            <v>125.3</v>
          </cell>
          <cell r="AL1722" t="str">
            <v/>
          </cell>
          <cell r="AM1722" t="str">
            <v/>
          </cell>
          <cell r="AN1722">
            <v>0.1</v>
          </cell>
          <cell r="AO1722">
            <v>161.1</v>
          </cell>
          <cell r="AS1722" t="str">
            <v>TYP138 L2H2 2010 PDR 9mm</v>
          </cell>
        </row>
        <row r="1723">
          <cell r="N1723" t="str">
            <v>0963 940 319</v>
          </cell>
          <cell r="O1723">
            <v>0</v>
          </cell>
          <cell r="P1723">
            <v>98.28</v>
          </cell>
          <cell r="Q1723">
            <v>1</v>
          </cell>
          <cell r="R1723">
            <v>5.5</v>
          </cell>
          <cell r="S1723">
            <v>98.28</v>
          </cell>
          <cell r="T1723">
            <v>209</v>
          </cell>
          <cell r="U1723">
            <v>20</v>
          </cell>
          <cell r="V1723">
            <v>27</v>
          </cell>
          <cell r="W1723" t="str">
            <v>TYP138L2H2PDRPRO</v>
          </cell>
          <cell r="X1723" t="e">
            <v>#REF!</v>
          </cell>
          <cell r="Y1723">
            <v>188.1</v>
          </cell>
          <cell r="Z1723">
            <v>188.1</v>
          </cell>
          <cell r="AA1723">
            <v>0.1</v>
          </cell>
          <cell r="AB1723">
            <v>0.1</v>
          </cell>
          <cell r="AC1723" t="str">
            <v>NC</v>
          </cell>
          <cell r="AD1723" t="str">
            <v>NC</v>
          </cell>
          <cell r="AE1723" t="str">
            <v>NC</v>
          </cell>
          <cell r="AF1723" t="str">
            <v>PROTECTION</v>
          </cell>
          <cell r="AG1723"/>
          <cell r="AI1723">
            <v>94.5</v>
          </cell>
          <cell r="AJ1723">
            <v>0.3</v>
          </cell>
          <cell r="AK1723">
            <v>146.29999999999998</v>
          </cell>
          <cell r="AL1723" t="str">
            <v/>
          </cell>
          <cell r="AM1723" t="str">
            <v/>
          </cell>
          <cell r="AN1723">
            <v>0.1</v>
          </cell>
          <cell r="AO1723">
            <v>188.1</v>
          </cell>
          <cell r="AS1723" t="str">
            <v>TYP138 L2H2 2010 PDR 12mm</v>
          </cell>
        </row>
        <row r="1724">
          <cell r="N1724" t="str">
            <v>0963 940 326</v>
          </cell>
          <cell r="O1724">
            <v>0</v>
          </cell>
          <cell r="P1724">
            <v>72.98</v>
          </cell>
          <cell r="Q1724">
            <v>1</v>
          </cell>
          <cell r="R1724">
            <v>5.5</v>
          </cell>
          <cell r="S1724">
            <v>72.98</v>
          </cell>
          <cell r="T1724">
            <v>179</v>
          </cell>
          <cell r="U1724">
            <v>20</v>
          </cell>
          <cell r="V1724">
            <v>27</v>
          </cell>
          <cell r="W1724" t="str">
            <v>TYP138L2H3PDRSTD</v>
          </cell>
          <cell r="X1724" t="e">
            <v>#REF!</v>
          </cell>
          <cell r="Y1724">
            <v>161.1</v>
          </cell>
          <cell r="Z1724">
            <v>161.1</v>
          </cell>
          <cell r="AA1724">
            <v>0.1</v>
          </cell>
          <cell r="AB1724">
            <v>0.1</v>
          </cell>
          <cell r="AC1724" t="str">
            <v>NC</v>
          </cell>
          <cell r="AD1724" t="str">
            <v>NC</v>
          </cell>
          <cell r="AE1724" t="str">
            <v>NC</v>
          </cell>
          <cell r="AF1724" t="str">
            <v>PROTECTION</v>
          </cell>
          <cell r="AG1724"/>
          <cell r="AI1724">
            <v>70.150000000000006</v>
          </cell>
          <cell r="AJ1724">
            <v>0.3</v>
          </cell>
          <cell r="AK1724">
            <v>125.3</v>
          </cell>
          <cell r="AL1724" t="str">
            <v/>
          </cell>
          <cell r="AM1724" t="str">
            <v/>
          </cell>
          <cell r="AN1724">
            <v>0.1</v>
          </cell>
          <cell r="AO1724">
            <v>161.1</v>
          </cell>
          <cell r="AS1724" t="str">
            <v>TYP138 L2H3 2010 PDR 9mm</v>
          </cell>
        </row>
        <row r="1725">
          <cell r="N1725" t="str">
            <v>0963 940 325</v>
          </cell>
          <cell r="O1725">
            <v>0</v>
          </cell>
          <cell r="P1725">
            <v>78.03</v>
          </cell>
          <cell r="Q1725">
            <v>1</v>
          </cell>
          <cell r="R1725">
            <v>5.5</v>
          </cell>
          <cell r="S1725">
            <v>78.03</v>
          </cell>
          <cell r="T1725">
            <v>209</v>
          </cell>
          <cell r="U1725">
            <v>20</v>
          </cell>
          <cell r="V1725">
            <v>27</v>
          </cell>
          <cell r="W1725" t="str">
            <v>TYP138L2H3PDRPRO</v>
          </cell>
          <cell r="X1725" t="e">
            <v>#REF!</v>
          </cell>
          <cell r="Y1725">
            <v>188.1</v>
          </cell>
          <cell r="Z1725">
            <v>188.1</v>
          </cell>
          <cell r="AA1725">
            <v>0.1</v>
          </cell>
          <cell r="AB1725">
            <v>0.1</v>
          </cell>
          <cell r="AC1725" t="str">
            <v>NC</v>
          </cell>
          <cell r="AD1725" t="str">
            <v>NC</v>
          </cell>
          <cell r="AE1725" t="str">
            <v>NC</v>
          </cell>
          <cell r="AF1725" t="str">
            <v>PROTECTION</v>
          </cell>
          <cell r="AG1725"/>
          <cell r="AI1725">
            <v>94.5</v>
          </cell>
          <cell r="AJ1725">
            <v>0.3</v>
          </cell>
          <cell r="AK1725">
            <v>146.29999999999998</v>
          </cell>
          <cell r="AL1725" t="str">
            <v/>
          </cell>
          <cell r="AM1725" t="str">
            <v/>
          </cell>
          <cell r="AN1725">
            <v>0.1</v>
          </cell>
          <cell r="AO1725">
            <v>188.1</v>
          </cell>
          <cell r="AS1725" t="str">
            <v>TYP138 L2H3 2010 PDR 12mm</v>
          </cell>
        </row>
        <row r="1726">
          <cell r="N1726" t="str">
            <v>0963 940 337</v>
          </cell>
          <cell r="O1726">
            <v>0</v>
          </cell>
          <cell r="P1726">
            <v>72.97</v>
          </cell>
          <cell r="Q1726">
            <v>1</v>
          </cell>
          <cell r="R1726">
            <v>5.5</v>
          </cell>
          <cell r="S1726">
            <v>72.97</v>
          </cell>
          <cell r="T1726">
            <v>179</v>
          </cell>
          <cell r="U1726">
            <v>20</v>
          </cell>
          <cell r="V1726">
            <v>27</v>
          </cell>
          <cell r="W1726" t="str">
            <v>TYP139L3H2PDRSTD</v>
          </cell>
          <cell r="X1726" t="e">
            <v>#REF!</v>
          </cell>
          <cell r="Y1726">
            <v>161.1</v>
          </cell>
          <cell r="Z1726">
            <v>161.1</v>
          </cell>
          <cell r="AA1726">
            <v>0.1</v>
          </cell>
          <cell r="AB1726">
            <v>0.1</v>
          </cell>
          <cell r="AC1726" t="str">
            <v>NC</v>
          </cell>
          <cell r="AD1726" t="str">
            <v>NC</v>
          </cell>
          <cell r="AE1726" t="str">
            <v>NC</v>
          </cell>
          <cell r="AF1726" t="str">
            <v>PROTECTION</v>
          </cell>
          <cell r="AG1726"/>
          <cell r="AI1726">
            <v>70.150000000000006</v>
          </cell>
          <cell r="AJ1726">
            <v>0.3</v>
          </cell>
          <cell r="AK1726">
            <v>125.3</v>
          </cell>
          <cell r="AL1726" t="str">
            <v/>
          </cell>
          <cell r="AM1726" t="str">
            <v/>
          </cell>
          <cell r="AN1726">
            <v>0.1</v>
          </cell>
          <cell r="AO1726">
            <v>161.1</v>
          </cell>
          <cell r="AS1726" t="str">
            <v>TYP139 L3H2 2010 PDR brun 12mm</v>
          </cell>
        </row>
        <row r="1727">
          <cell r="N1727" t="str">
            <v>0963 940 336</v>
          </cell>
          <cell r="O1727">
            <v>0</v>
          </cell>
          <cell r="P1727">
            <v>78.03</v>
          </cell>
          <cell r="Q1727">
            <v>1</v>
          </cell>
          <cell r="R1727">
            <v>5.5</v>
          </cell>
          <cell r="S1727">
            <v>78.03</v>
          </cell>
          <cell r="T1727">
            <v>209</v>
          </cell>
          <cell r="U1727">
            <v>20</v>
          </cell>
          <cell r="V1727">
            <v>27</v>
          </cell>
          <cell r="W1727" t="str">
            <v>TYP139L3H2PDRPRO</v>
          </cell>
          <cell r="X1727" t="e">
            <v>#REF!</v>
          </cell>
          <cell r="Y1727">
            <v>188.1</v>
          </cell>
          <cell r="Z1727">
            <v>188.1</v>
          </cell>
          <cell r="AA1727">
            <v>0.1</v>
          </cell>
          <cell r="AB1727">
            <v>0.1</v>
          </cell>
          <cell r="AC1727" t="str">
            <v>NC</v>
          </cell>
          <cell r="AD1727" t="str">
            <v>NC</v>
          </cell>
          <cell r="AE1727" t="str">
            <v>NC</v>
          </cell>
          <cell r="AF1727" t="str">
            <v>PROTECTION</v>
          </cell>
          <cell r="AG1727"/>
          <cell r="AI1727">
            <v>94.5</v>
          </cell>
          <cell r="AJ1727">
            <v>0.3</v>
          </cell>
          <cell r="AK1727">
            <v>146.29999999999998</v>
          </cell>
          <cell r="AL1727" t="str">
            <v/>
          </cell>
          <cell r="AM1727" t="str">
            <v/>
          </cell>
          <cell r="AN1727">
            <v>0.1</v>
          </cell>
          <cell r="AO1727">
            <v>188.1</v>
          </cell>
          <cell r="AS1727" t="str">
            <v>TYP139 L3H2 2010 PDR 12mm</v>
          </cell>
        </row>
        <row r="1728">
          <cell r="N1728" t="str">
            <v>0963 940 343</v>
          </cell>
          <cell r="O1728">
            <v>0</v>
          </cell>
          <cell r="P1728">
            <v>72.98</v>
          </cell>
          <cell r="Q1728">
            <v>1</v>
          </cell>
          <cell r="R1728">
            <v>5.5</v>
          </cell>
          <cell r="S1728">
            <v>72.98</v>
          </cell>
          <cell r="T1728">
            <v>179</v>
          </cell>
          <cell r="U1728">
            <v>20</v>
          </cell>
          <cell r="V1728">
            <v>27</v>
          </cell>
          <cell r="W1728" t="str">
            <v>TYP139L3H3PDRSTD</v>
          </cell>
          <cell r="X1728" t="e">
            <v>#REF!</v>
          </cell>
          <cell r="Y1728">
            <v>161.1</v>
          </cell>
          <cell r="Z1728">
            <v>161.1</v>
          </cell>
          <cell r="AA1728">
            <v>0.1</v>
          </cell>
          <cell r="AB1728">
            <v>0.1</v>
          </cell>
          <cell r="AC1728" t="str">
            <v>NC</v>
          </cell>
          <cell r="AD1728" t="str">
            <v>NC</v>
          </cell>
          <cell r="AE1728" t="str">
            <v>NC</v>
          </cell>
          <cell r="AF1728" t="str">
            <v>PROTECTION</v>
          </cell>
          <cell r="AG1728"/>
          <cell r="AI1728">
            <v>70.150000000000006</v>
          </cell>
          <cell r="AJ1728">
            <v>0.3</v>
          </cell>
          <cell r="AK1728">
            <v>125.3</v>
          </cell>
          <cell r="AL1728" t="str">
            <v/>
          </cell>
          <cell r="AM1728" t="str">
            <v/>
          </cell>
          <cell r="AN1728">
            <v>0.1</v>
          </cell>
          <cell r="AO1728">
            <v>161.1</v>
          </cell>
          <cell r="AS1728" t="str">
            <v>TYP139 L3H3 2010 PDR brun 12mm</v>
          </cell>
        </row>
        <row r="1729">
          <cell r="N1729" t="str">
            <v>0963 940 342</v>
          </cell>
          <cell r="O1729">
            <v>0</v>
          </cell>
          <cell r="P1729">
            <v>78.03</v>
          </cell>
          <cell r="Q1729">
            <v>1</v>
          </cell>
          <cell r="R1729">
            <v>5.5</v>
          </cell>
          <cell r="S1729">
            <v>78.03</v>
          </cell>
          <cell r="T1729">
            <v>209</v>
          </cell>
          <cell r="U1729">
            <v>20</v>
          </cell>
          <cell r="V1729">
            <v>27</v>
          </cell>
          <cell r="W1729" t="str">
            <v>TYP139L3H3PDRPRO</v>
          </cell>
          <cell r="X1729" t="e">
            <v>#REF!</v>
          </cell>
          <cell r="Y1729">
            <v>188.1</v>
          </cell>
          <cell r="Z1729">
            <v>188.1</v>
          </cell>
          <cell r="AA1729">
            <v>0.1</v>
          </cell>
          <cell r="AB1729">
            <v>0.1</v>
          </cell>
          <cell r="AC1729" t="str">
            <v>NC</v>
          </cell>
          <cell r="AD1729" t="str">
            <v>NC</v>
          </cell>
          <cell r="AE1729" t="str">
            <v>NC</v>
          </cell>
          <cell r="AF1729" t="str">
            <v>PROTECTION</v>
          </cell>
          <cell r="AG1729"/>
          <cell r="AI1729">
            <v>94.5</v>
          </cell>
          <cell r="AJ1729">
            <v>0.3</v>
          </cell>
          <cell r="AK1729">
            <v>146.29999999999998</v>
          </cell>
          <cell r="AL1729" t="str">
            <v/>
          </cell>
          <cell r="AM1729" t="str">
            <v/>
          </cell>
          <cell r="AN1729">
            <v>0.1</v>
          </cell>
          <cell r="AO1729">
            <v>188.1</v>
          </cell>
          <cell r="AS1729" t="str">
            <v>TYP139 L3H3 2010 PDR 12mm</v>
          </cell>
        </row>
        <row r="1730">
          <cell r="N1730" t="str">
            <v>0963 940 353</v>
          </cell>
          <cell r="O1730">
            <v>0</v>
          </cell>
          <cell r="P1730">
            <v>72.98</v>
          </cell>
          <cell r="Q1730">
            <v>1</v>
          </cell>
          <cell r="R1730">
            <v>5.5</v>
          </cell>
          <cell r="S1730">
            <v>72.98</v>
          </cell>
          <cell r="T1730">
            <v>179</v>
          </cell>
          <cell r="U1730">
            <v>20</v>
          </cell>
          <cell r="V1730">
            <v>27</v>
          </cell>
          <cell r="W1730" t="str">
            <v>TYP140L3H2PDRSTD</v>
          </cell>
          <cell r="X1730" t="e">
            <v>#REF!</v>
          </cell>
          <cell r="Y1730">
            <v>161.1</v>
          </cell>
          <cell r="Z1730">
            <v>161.1</v>
          </cell>
          <cell r="AA1730">
            <v>0.1</v>
          </cell>
          <cell r="AB1730">
            <v>0.1</v>
          </cell>
          <cell r="AC1730" t="str">
            <v>NC</v>
          </cell>
          <cell r="AD1730" t="str">
            <v>NC</v>
          </cell>
          <cell r="AE1730" t="str">
            <v>NC</v>
          </cell>
          <cell r="AF1730" t="str">
            <v>PROTECTION</v>
          </cell>
          <cell r="AG1730"/>
          <cell r="AI1730">
            <v>70.150000000000006</v>
          </cell>
          <cell r="AJ1730">
            <v>0.3</v>
          </cell>
          <cell r="AK1730">
            <v>125.3</v>
          </cell>
          <cell r="AL1730" t="str">
            <v/>
          </cell>
          <cell r="AM1730" t="str">
            <v/>
          </cell>
          <cell r="AN1730">
            <v>0.1</v>
          </cell>
          <cell r="AO1730">
            <v>161.1</v>
          </cell>
          <cell r="AS1730" t="str">
            <v>TYP140 L3H2 2010 PDR brun 12mm</v>
          </cell>
        </row>
        <row r="1731">
          <cell r="N1731" t="str">
            <v>0963 940 352</v>
          </cell>
          <cell r="O1731">
            <v>0</v>
          </cell>
          <cell r="P1731">
            <v>98.28</v>
          </cell>
          <cell r="Q1731">
            <v>1</v>
          </cell>
          <cell r="R1731">
            <v>5.5</v>
          </cell>
          <cell r="S1731">
            <v>98.28</v>
          </cell>
          <cell r="T1731">
            <v>209</v>
          </cell>
          <cell r="U1731">
            <v>20</v>
          </cell>
          <cell r="V1731">
            <v>27</v>
          </cell>
          <cell r="W1731" t="str">
            <v>TYP140L3H2PDRPRO</v>
          </cell>
          <cell r="X1731" t="e">
            <v>#REF!</v>
          </cell>
          <cell r="Y1731">
            <v>188.1</v>
          </cell>
          <cell r="Z1731">
            <v>188.1</v>
          </cell>
          <cell r="AA1731">
            <v>0.1</v>
          </cell>
          <cell r="AB1731">
            <v>0.1</v>
          </cell>
          <cell r="AC1731" t="str">
            <v>NC</v>
          </cell>
          <cell r="AD1731" t="str">
            <v>NC</v>
          </cell>
          <cell r="AE1731" t="str">
            <v>NC</v>
          </cell>
          <cell r="AF1731" t="str">
            <v>PROTECTION</v>
          </cell>
          <cell r="AG1731"/>
          <cell r="AI1731">
            <v>94.5</v>
          </cell>
          <cell r="AJ1731">
            <v>0.3</v>
          </cell>
          <cell r="AK1731">
            <v>146.29999999999998</v>
          </cell>
          <cell r="AL1731" t="str">
            <v/>
          </cell>
          <cell r="AM1731" t="str">
            <v/>
          </cell>
          <cell r="AN1731">
            <v>0.1</v>
          </cell>
          <cell r="AO1731">
            <v>188.1</v>
          </cell>
          <cell r="AS1731" t="str">
            <v>TYP140 L3H2 2010 PDR 12mm</v>
          </cell>
        </row>
        <row r="1732">
          <cell r="N1732" t="str">
            <v>0963 940 360</v>
          </cell>
          <cell r="O1732">
            <v>0</v>
          </cell>
          <cell r="P1732">
            <v>72.98</v>
          </cell>
          <cell r="Q1732">
            <v>1</v>
          </cell>
          <cell r="R1732">
            <v>5.5</v>
          </cell>
          <cell r="S1732">
            <v>72.98</v>
          </cell>
          <cell r="T1732">
            <v>179</v>
          </cell>
          <cell r="U1732">
            <v>20</v>
          </cell>
          <cell r="V1732">
            <v>27</v>
          </cell>
          <cell r="W1732" t="str">
            <v>TYP140L3H3PDRSTD</v>
          </cell>
          <cell r="X1732" t="e">
            <v>#REF!</v>
          </cell>
          <cell r="Y1732">
            <v>161.1</v>
          </cell>
          <cell r="Z1732">
            <v>161.1</v>
          </cell>
          <cell r="AA1732">
            <v>0.1</v>
          </cell>
          <cell r="AB1732">
            <v>0.1</v>
          </cell>
          <cell r="AC1732" t="str">
            <v>NC</v>
          </cell>
          <cell r="AD1732" t="str">
            <v>NC</v>
          </cell>
          <cell r="AE1732" t="str">
            <v>NC</v>
          </cell>
          <cell r="AF1732" t="str">
            <v>PROTECTION</v>
          </cell>
          <cell r="AG1732"/>
          <cell r="AI1732">
            <v>70.150000000000006</v>
          </cell>
          <cell r="AJ1732">
            <v>0.3</v>
          </cell>
          <cell r="AK1732">
            <v>125.3</v>
          </cell>
          <cell r="AL1732" t="str">
            <v/>
          </cell>
          <cell r="AM1732" t="str">
            <v/>
          </cell>
          <cell r="AN1732">
            <v>0.1</v>
          </cell>
          <cell r="AO1732">
            <v>161.1</v>
          </cell>
          <cell r="AS1732" t="str">
            <v>TYP140 L3H3 2010 PDR brun 12mm</v>
          </cell>
        </row>
        <row r="1733">
          <cell r="N1733" t="str">
            <v>0963 940 359</v>
          </cell>
          <cell r="O1733">
            <v>0</v>
          </cell>
          <cell r="P1733">
            <v>78.03</v>
          </cell>
          <cell r="Q1733">
            <v>1</v>
          </cell>
          <cell r="R1733">
            <v>5.5</v>
          </cell>
          <cell r="S1733">
            <v>78.03</v>
          </cell>
          <cell r="T1733">
            <v>209</v>
          </cell>
          <cell r="U1733">
            <v>20</v>
          </cell>
          <cell r="V1733">
            <v>27</v>
          </cell>
          <cell r="W1733" t="str">
            <v>TYP140L3H3PDRPRO</v>
          </cell>
          <cell r="X1733" t="e">
            <v>#REF!</v>
          </cell>
          <cell r="Y1733">
            <v>188.1</v>
          </cell>
          <cell r="Z1733">
            <v>188.1</v>
          </cell>
          <cell r="AA1733">
            <v>0.1</v>
          </cell>
          <cell r="AB1733">
            <v>0.1</v>
          </cell>
          <cell r="AC1733" t="str">
            <v>NC</v>
          </cell>
          <cell r="AD1733" t="str">
            <v>NC</v>
          </cell>
          <cell r="AE1733" t="str">
            <v>NC</v>
          </cell>
          <cell r="AF1733" t="str">
            <v>PROTECTION</v>
          </cell>
          <cell r="AG1733"/>
          <cell r="AI1733">
            <v>94.5</v>
          </cell>
          <cell r="AJ1733">
            <v>0.3</v>
          </cell>
          <cell r="AK1733">
            <v>146.29999999999998</v>
          </cell>
          <cell r="AL1733" t="str">
            <v/>
          </cell>
          <cell r="AM1733" t="str">
            <v/>
          </cell>
          <cell r="AN1733">
            <v>0.1</v>
          </cell>
          <cell r="AO1733">
            <v>188.1</v>
          </cell>
          <cell r="AS1733" t="str">
            <v>TYP140 L3H3 2010 PDR 12mm</v>
          </cell>
        </row>
        <row r="1734">
          <cell r="N1734" t="str">
            <v>0963 940 372</v>
          </cell>
          <cell r="O1734">
            <v>0</v>
          </cell>
          <cell r="P1734">
            <v>72.98</v>
          </cell>
          <cell r="Q1734">
            <v>1</v>
          </cell>
          <cell r="R1734">
            <v>5.5</v>
          </cell>
          <cell r="S1734">
            <v>72.98</v>
          </cell>
          <cell r="T1734">
            <v>179</v>
          </cell>
          <cell r="U1734">
            <v>20</v>
          </cell>
          <cell r="V1734">
            <v>27</v>
          </cell>
          <cell r="W1734" t="str">
            <v>TYP141L4H2PDRSTD</v>
          </cell>
          <cell r="X1734" t="e">
            <v>#REF!</v>
          </cell>
          <cell r="Y1734">
            <v>161.1</v>
          </cell>
          <cell r="Z1734">
            <v>161.1</v>
          </cell>
          <cell r="AA1734">
            <v>0.1</v>
          </cell>
          <cell r="AB1734">
            <v>0.1</v>
          </cell>
          <cell r="AC1734" t="str">
            <v>NC</v>
          </cell>
          <cell r="AD1734" t="str">
            <v>NC</v>
          </cell>
          <cell r="AE1734" t="str">
            <v>NC</v>
          </cell>
          <cell r="AF1734" t="str">
            <v>PROTECTION</v>
          </cell>
          <cell r="AG1734"/>
          <cell r="AI1734">
            <v>70.150000000000006</v>
          </cell>
          <cell r="AJ1734">
            <v>0.3</v>
          </cell>
          <cell r="AK1734">
            <v>125.3</v>
          </cell>
          <cell r="AL1734" t="str">
            <v/>
          </cell>
          <cell r="AM1734" t="str">
            <v/>
          </cell>
          <cell r="AN1734">
            <v>0.1</v>
          </cell>
          <cell r="AO1734">
            <v>161.1</v>
          </cell>
          <cell r="AS1734" t="str">
            <v>TYP141 L4H2 2010 PDR brun 12mm</v>
          </cell>
        </row>
        <row r="1735">
          <cell r="N1735" t="str">
            <v>0963 940 371</v>
          </cell>
          <cell r="O1735">
            <v>0</v>
          </cell>
          <cell r="P1735">
            <v>78.03</v>
          </cell>
          <cell r="Q1735">
            <v>1</v>
          </cell>
          <cell r="R1735">
            <v>5.5</v>
          </cell>
          <cell r="S1735">
            <v>78.03</v>
          </cell>
          <cell r="T1735">
            <v>209</v>
          </cell>
          <cell r="U1735">
            <v>20</v>
          </cell>
          <cell r="V1735">
            <v>27</v>
          </cell>
          <cell r="W1735" t="str">
            <v>TYP141L4H2PDRPRO</v>
          </cell>
          <cell r="X1735" t="e">
            <v>#REF!</v>
          </cell>
          <cell r="Y1735">
            <v>188.1</v>
          </cell>
          <cell r="Z1735">
            <v>188.1</v>
          </cell>
          <cell r="AA1735">
            <v>0.1</v>
          </cell>
          <cell r="AB1735">
            <v>0.1</v>
          </cell>
          <cell r="AC1735" t="str">
            <v>NC</v>
          </cell>
          <cell r="AD1735" t="str">
            <v>NC</v>
          </cell>
          <cell r="AE1735" t="str">
            <v>NC</v>
          </cell>
          <cell r="AF1735" t="str">
            <v>PROTECTION</v>
          </cell>
          <cell r="AG1735"/>
          <cell r="AI1735">
            <v>94.5</v>
          </cell>
          <cell r="AJ1735">
            <v>0.3</v>
          </cell>
          <cell r="AK1735">
            <v>146.29999999999998</v>
          </cell>
          <cell r="AL1735" t="str">
            <v/>
          </cell>
          <cell r="AM1735" t="str">
            <v/>
          </cell>
          <cell r="AN1735">
            <v>0.1</v>
          </cell>
          <cell r="AO1735">
            <v>188.1</v>
          </cell>
          <cell r="AS1735" t="str">
            <v>TYP141 L4H2 2010 PDR 12mm</v>
          </cell>
        </row>
        <row r="1736">
          <cell r="N1736" t="str">
            <v>0963 940 379</v>
          </cell>
          <cell r="O1736">
            <v>0</v>
          </cell>
          <cell r="P1736">
            <v>72.98</v>
          </cell>
          <cell r="Q1736">
            <v>1</v>
          </cell>
          <cell r="R1736">
            <v>5.5</v>
          </cell>
          <cell r="S1736">
            <v>72.98</v>
          </cell>
          <cell r="T1736">
            <v>179</v>
          </cell>
          <cell r="U1736">
            <v>20</v>
          </cell>
          <cell r="V1736">
            <v>27</v>
          </cell>
          <cell r="W1736" t="str">
            <v>TYP141L4H3PDRSTD</v>
          </cell>
          <cell r="X1736" t="e">
            <v>#REF!</v>
          </cell>
          <cell r="Y1736">
            <v>161.1</v>
          </cell>
          <cell r="Z1736">
            <v>161.1</v>
          </cell>
          <cell r="AA1736">
            <v>0.1</v>
          </cell>
          <cell r="AB1736">
            <v>0.1</v>
          </cell>
          <cell r="AC1736" t="str">
            <v>NC</v>
          </cell>
          <cell r="AD1736" t="str">
            <v>NC</v>
          </cell>
          <cell r="AE1736" t="str">
            <v>NC</v>
          </cell>
          <cell r="AF1736" t="str">
            <v>PROTECTION</v>
          </cell>
          <cell r="AG1736"/>
          <cell r="AI1736">
            <v>70.150000000000006</v>
          </cell>
          <cell r="AJ1736">
            <v>0.3</v>
          </cell>
          <cell r="AK1736">
            <v>125.3</v>
          </cell>
          <cell r="AL1736" t="str">
            <v/>
          </cell>
          <cell r="AM1736" t="str">
            <v/>
          </cell>
          <cell r="AN1736">
            <v>0.1</v>
          </cell>
          <cell r="AO1736">
            <v>161.1</v>
          </cell>
          <cell r="AS1736" t="str">
            <v>TYP141 L4H3 2010 PDR brun 12mm</v>
          </cell>
        </row>
        <row r="1737">
          <cell r="N1737" t="str">
            <v>0963 940 377</v>
          </cell>
          <cell r="O1737">
            <v>0</v>
          </cell>
          <cell r="P1737">
            <v>78.03</v>
          </cell>
          <cell r="Q1737">
            <v>1</v>
          </cell>
          <cell r="R1737">
            <v>5.5</v>
          </cell>
          <cell r="S1737">
            <v>78.03</v>
          </cell>
          <cell r="T1737">
            <v>209</v>
          </cell>
          <cell r="U1737">
            <v>20</v>
          </cell>
          <cell r="V1737">
            <v>27</v>
          </cell>
          <cell r="W1737" t="str">
            <v>TYP141L4H3PDRPRO</v>
          </cell>
          <cell r="X1737" t="e">
            <v>#REF!</v>
          </cell>
          <cell r="Y1737">
            <v>188.1</v>
          </cell>
          <cell r="Z1737">
            <v>188.1</v>
          </cell>
          <cell r="AA1737">
            <v>0.1</v>
          </cell>
          <cell r="AB1737">
            <v>0.1</v>
          </cell>
          <cell r="AC1737" t="str">
            <v>NC</v>
          </cell>
          <cell r="AD1737" t="str">
            <v>NC</v>
          </cell>
          <cell r="AE1737" t="str">
            <v>NC</v>
          </cell>
          <cell r="AF1737" t="str">
            <v>PROTECTION</v>
          </cell>
          <cell r="AG1737"/>
          <cell r="AI1737">
            <v>94.5</v>
          </cell>
          <cell r="AJ1737">
            <v>0.3</v>
          </cell>
          <cell r="AK1737">
            <v>146.29999999999998</v>
          </cell>
          <cell r="AL1737" t="str">
            <v/>
          </cell>
          <cell r="AM1737" t="str">
            <v/>
          </cell>
          <cell r="AN1737">
            <v>0.1</v>
          </cell>
          <cell r="AO1737">
            <v>188.1</v>
          </cell>
          <cell r="AS1737" t="str">
            <v>TYP141 L4H3 2010 PDR 12mm</v>
          </cell>
        </row>
        <row r="1738">
          <cell r="N1738" t="str">
            <v>0963 940 691</v>
          </cell>
          <cell r="O1738">
            <v>0</v>
          </cell>
          <cell r="P1738">
            <v>62.28</v>
          </cell>
          <cell r="Q1738">
            <v>1</v>
          </cell>
          <cell r="R1738">
            <v>5.5</v>
          </cell>
          <cell r="S1738">
            <v>62.28</v>
          </cell>
          <cell r="T1738">
            <v>149</v>
          </cell>
          <cell r="U1738">
            <v>20</v>
          </cell>
          <cell r="V1738">
            <v>27</v>
          </cell>
          <cell r="W1738" t="str">
            <v>TYP173L2H1PDRSTD</v>
          </cell>
          <cell r="X1738" t="e">
            <v>#REF!</v>
          </cell>
          <cell r="Y1738">
            <v>134.1</v>
          </cell>
          <cell r="Z1738">
            <v>134.1</v>
          </cell>
          <cell r="AA1738">
            <v>0.1</v>
          </cell>
          <cell r="AB1738">
            <v>0.1</v>
          </cell>
          <cell r="AC1738" t="str">
            <v>NC</v>
          </cell>
          <cell r="AD1738" t="str">
            <v>NC</v>
          </cell>
          <cell r="AE1738" t="str">
            <v>NC</v>
          </cell>
          <cell r="AF1738" t="str">
            <v>PROTECTION</v>
          </cell>
          <cell r="AG1738"/>
          <cell r="AH1738" t="str">
            <v>PROACE Medium</v>
          </cell>
          <cell r="AI1738">
            <v>59.87</v>
          </cell>
          <cell r="AJ1738">
            <v>0.3</v>
          </cell>
          <cell r="AK1738">
            <v>104.3</v>
          </cell>
          <cell r="AL1738" t="str">
            <v/>
          </cell>
          <cell r="AM1738" t="str">
            <v/>
          </cell>
          <cell r="AN1738">
            <v>0.1</v>
          </cell>
          <cell r="AO1738">
            <v>134.1</v>
          </cell>
          <cell r="AS1738" t="str">
            <v>TYP173 L2H1 2016 PDR 9mm</v>
          </cell>
        </row>
        <row r="1739">
          <cell r="N1739" t="str">
            <v>0963 940 690</v>
          </cell>
          <cell r="O1739">
            <v>0</v>
          </cell>
          <cell r="P1739">
            <v>79.650000000000006</v>
          </cell>
          <cell r="Q1739">
            <v>1</v>
          </cell>
          <cell r="R1739">
            <v>5.5</v>
          </cell>
          <cell r="S1739">
            <v>79.650000000000006</v>
          </cell>
          <cell r="T1739">
            <v>189</v>
          </cell>
          <cell r="U1739">
            <v>20</v>
          </cell>
          <cell r="V1739">
            <v>27</v>
          </cell>
          <cell r="W1739" t="str">
            <v>TYP173L2H1PDRPRO</v>
          </cell>
          <cell r="X1739" t="e">
            <v>#REF!</v>
          </cell>
          <cell r="Y1739">
            <v>170.1</v>
          </cell>
          <cell r="Z1739">
            <v>170.1</v>
          </cell>
          <cell r="AA1739">
            <v>0.1</v>
          </cell>
          <cell r="AB1739">
            <v>0.1</v>
          </cell>
          <cell r="AC1739" t="str">
            <v>NC</v>
          </cell>
          <cell r="AD1739" t="str">
            <v>NC</v>
          </cell>
          <cell r="AE1739" t="str">
            <v>NC</v>
          </cell>
          <cell r="AF1739" t="str">
            <v>PROTECTION</v>
          </cell>
          <cell r="AG1739"/>
          <cell r="AH1739" t="str">
            <v>PROACE Medium</v>
          </cell>
          <cell r="AI1739">
            <v>76.58</v>
          </cell>
          <cell r="AJ1739">
            <v>0.3</v>
          </cell>
          <cell r="AK1739">
            <v>132.29999999999998</v>
          </cell>
          <cell r="AL1739" t="str">
            <v/>
          </cell>
          <cell r="AM1739" t="str">
            <v/>
          </cell>
          <cell r="AN1739">
            <v>0.1</v>
          </cell>
          <cell r="AO1739">
            <v>170.1</v>
          </cell>
          <cell r="AS1739" t="str">
            <v>TYP173 L2H1 2016 PDR 12mm</v>
          </cell>
        </row>
        <row r="1740">
          <cell r="N1740" t="str">
            <v>0963 940 675</v>
          </cell>
          <cell r="O1740">
            <v>0</v>
          </cell>
          <cell r="P1740">
            <v>45.61</v>
          </cell>
          <cell r="Q1740">
            <v>1</v>
          </cell>
          <cell r="R1740">
            <v>5.5</v>
          </cell>
          <cell r="S1740">
            <v>45.61</v>
          </cell>
          <cell r="T1740">
            <v>129</v>
          </cell>
          <cell r="U1740">
            <v>20</v>
          </cell>
          <cell r="V1740">
            <v>27</v>
          </cell>
          <cell r="W1740" t="str">
            <v>TYP168L1H1PDRSTD</v>
          </cell>
          <cell r="X1740" t="e">
            <v>#REF!</v>
          </cell>
          <cell r="Y1740">
            <v>116.1</v>
          </cell>
          <cell r="Z1740">
            <v>116.1</v>
          </cell>
          <cell r="AA1740">
            <v>0.1</v>
          </cell>
          <cell r="AB1740">
            <v>0.1</v>
          </cell>
          <cell r="AC1740" t="str">
            <v>NC</v>
          </cell>
          <cell r="AD1740" t="str">
            <v>NC</v>
          </cell>
          <cell r="AE1740" t="str">
            <v>NC</v>
          </cell>
          <cell r="AF1740" t="str">
            <v>PROTECTION</v>
          </cell>
          <cell r="AG1740"/>
          <cell r="AI1740">
            <v>43.85</v>
          </cell>
          <cell r="AJ1740">
            <v>0.3</v>
          </cell>
          <cell r="AK1740">
            <v>90.3</v>
          </cell>
          <cell r="AL1740" t="str">
            <v/>
          </cell>
          <cell r="AM1740" t="str">
            <v/>
          </cell>
          <cell r="AN1740">
            <v>0.1</v>
          </cell>
          <cell r="AO1740">
            <v>116.1</v>
          </cell>
          <cell r="AS1740" t="str">
            <v>TYP168 L1H1 2015 PDR 9mm</v>
          </cell>
        </row>
        <row r="1741">
          <cell r="N1741" t="str">
            <v>0963 940 674</v>
          </cell>
          <cell r="O1741">
            <v>0</v>
          </cell>
          <cell r="P1741">
            <v>50.92</v>
          </cell>
          <cell r="Q1741">
            <v>1</v>
          </cell>
          <cell r="R1741">
            <v>5.5</v>
          </cell>
          <cell r="S1741">
            <v>50.92</v>
          </cell>
          <cell r="T1741">
            <v>139</v>
          </cell>
          <cell r="U1741">
            <v>20</v>
          </cell>
          <cell r="V1741">
            <v>27</v>
          </cell>
          <cell r="W1741" t="str">
            <v>TYP168L1H1PDRPRO</v>
          </cell>
          <cell r="X1741" t="e">
            <v>#REF!</v>
          </cell>
          <cell r="Y1741">
            <v>125.1</v>
          </cell>
          <cell r="Z1741">
            <v>125.1</v>
          </cell>
          <cell r="AA1741">
            <v>0.1</v>
          </cell>
          <cell r="AB1741">
            <v>0.1</v>
          </cell>
          <cell r="AC1741" t="str">
            <v>NC</v>
          </cell>
          <cell r="AD1741" t="str">
            <v>NC</v>
          </cell>
          <cell r="AE1741" t="str">
            <v>NC</v>
          </cell>
          <cell r="AF1741" t="str">
            <v>PROTECTION</v>
          </cell>
          <cell r="AG1741"/>
          <cell r="AI1741">
            <v>48.95</v>
          </cell>
          <cell r="AJ1741">
            <v>0.3</v>
          </cell>
          <cell r="AK1741">
            <v>97.3</v>
          </cell>
          <cell r="AL1741" t="str">
            <v/>
          </cell>
          <cell r="AM1741" t="str">
            <v/>
          </cell>
          <cell r="AN1741">
            <v>0.1</v>
          </cell>
          <cell r="AO1741">
            <v>125.1</v>
          </cell>
          <cell r="AS1741" t="str">
            <v>TYP168 L1H1 2015 PDR 12mm</v>
          </cell>
        </row>
        <row r="1742">
          <cell r="N1742" t="str">
            <v>0963 940 635</v>
          </cell>
          <cell r="O1742">
            <v>0</v>
          </cell>
          <cell r="P1742">
            <v>61</v>
          </cell>
          <cell r="Q1742">
            <v>1</v>
          </cell>
          <cell r="R1742">
            <v>5.5</v>
          </cell>
          <cell r="S1742">
            <v>61</v>
          </cell>
          <cell r="T1742">
            <v>149</v>
          </cell>
          <cell r="U1742">
            <v>20</v>
          </cell>
          <cell r="V1742">
            <v>27</v>
          </cell>
          <cell r="W1742" t="str">
            <v>TYP166L1H1PDRSTD</v>
          </cell>
          <cell r="X1742" t="e">
            <v>#REF!</v>
          </cell>
          <cell r="Y1742">
            <v>134.1</v>
          </cell>
          <cell r="Z1742">
            <v>134.1</v>
          </cell>
          <cell r="AA1742">
            <v>0.1</v>
          </cell>
          <cell r="AB1742">
            <v>0.1</v>
          </cell>
          <cell r="AC1742" t="str">
            <v>NC</v>
          </cell>
          <cell r="AD1742" t="str">
            <v>NC</v>
          </cell>
          <cell r="AE1742" t="str">
            <v>NC</v>
          </cell>
          <cell r="AF1742" t="str">
            <v>PROTECTION</v>
          </cell>
          <cell r="AG1742"/>
          <cell r="AI1742">
            <v>58.64</v>
          </cell>
          <cell r="AJ1742">
            <v>0.3</v>
          </cell>
          <cell r="AK1742">
            <v>104.3</v>
          </cell>
          <cell r="AL1742" t="str">
            <v/>
          </cell>
          <cell r="AM1742" t="str">
            <v/>
          </cell>
          <cell r="AN1742">
            <v>0.1</v>
          </cell>
          <cell r="AO1742">
            <v>134.1</v>
          </cell>
          <cell r="AS1742" t="str">
            <v>TYP166 L1H1 2015 PDR 9mm</v>
          </cell>
        </row>
        <row r="1743">
          <cell r="N1743" t="str">
            <v>0963 940 634</v>
          </cell>
          <cell r="O1743">
            <v>0</v>
          </cell>
          <cell r="P1743">
            <v>78</v>
          </cell>
          <cell r="Q1743">
            <v>1</v>
          </cell>
          <cell r="R1743">
            <v>5.5</v>
          </cell>
          <cell r="S1743">
            <v>78</v>
          </cell>
          <cell r="T1743">
            <v>189</v>
          </cell>
          <cell r="U1743">
            <v>20</v>
          </cell>
          <cell r="V1743">
            <v>27</v>
          </cell>
          <cell r="W1743" t="str">
            <v>TYP166L1H1PDRPRO</v>
          </cell>
          <cell r="X1743" t="e">
            <v>#REF!</v>
          </cell>
          <cell r="Y1743">
            <v>170.1</v>
          </cell>
          <cell r="Z1743">
            <v>170.1</v>
          </cell>
          <cell r="AA1743">
            <v>0.1</v>
          </cell>
          <cell r="AB1743">
            <v>0.1</v>
          </cell>
          <cell r="AC1743" t="str">
            <v>NC</v>
          </cell>
          <cell r="AD1743" t="str">
            <v>NC</v>
          </cell>
          <cell r="AE1743" t="str">
            <v>NC</v>
          </cell>
          <cell r="AF1743" t="str">
            <v>PROTECTION</v>
          </cell>
          <cell r="AG1743"/>
          <cell r="AI1743">
            <v>75</v>
          </cell>
          <cell r="AJ1743">
            <v>0.3</v>
          </cell>
          <cell r="AK1743">
            <v>132.29999999999998</v>
          </cell>
          <cell r="AL1743" t="str">
            <v/>
          </cell>
          <cell r="AM1743" t="str">
            <v/>
          </cell>
          <cell r="AN1743">
            <v>0.1</v>
          </cell>
          <cell r="AO1743">
            <v>170.1</v>
          </cell>
          <cell r="AS1743" t="str">
            <v>TYP166 L1H1 2015 PDR 12mm</v>
          </cell>
        </row>
        <row r="1744">
          <cell r="N1744" t="str">
            <v>0963 940 650</v>
          </cell>
          <cell r="O1744">
            <v>0</v>
          </cell>
          <cell r="P1744">
            <v>78</v>
          </cell>
          <cell r="Q1744">
            <v>1</v>
          </cell>
          <cell r="R1744">
            <v>5.5</v>
          </cell>
          <cell r="S1744">
            <v>78</v>
          </cell>
          <cell r="T1744">
            <v>189</v>
          </cell>
          <cell r="U1744">
            <v>20</v>
          </cell>
          <cell r="V1744">
            <v>27</v>
          </cell>
          <cell r="W1744" t="str">
            <v>TYP167L2H1PDRPRO</v>
          </cell>
          <cell r="X1744" t="e">
            <v>#REF!</v>
          </cell>
          <cell r="Y1744">
            <v>170.1</v>
          </cell>
          <cell r="Z1744">
            <v>170.1</v>
          </cell>
          <cell r="AA1744">
            <v>0.1</v>
          </cell>
          <cell r="AB1744">
            <v>0.1</v>
          </cell>
          <cell r="AC1744" t="str">
            <v>NC</v>
          </cell>
          <cell r="AD1744" t="str">
            <v>NC</v>
          </cell>
          <cell r="AE1744" t="str">
            <v>NC</v>
          </cell>
          <cell r="AF1744" t="str">
            <v>PROTECTION</v>
          </cell>
          <cell r="AG1744"/>
          <cell r="AI1744">
            <v>75</v>
          </cell>
          <cell r="AJ1744">
            <v>0.3</v>
          </cell>
          <cell r="AK1744">
            <v>132.29999999999998</v>
          </cell>
          <cell r="AL1744" t="str">
            <v/>
          </cell>
          <cell r="AM1744" t="str">
            <v/>
          </cell>
          <cell r="AN1744">
            <v>0.1</v>
          </cell>
          <cell r="AO1744">
            <v>170.1</v>
          </cell>
          <cell r="AS1744" t="str">
            <v>TYP167 L2H1 2015 PDR 12mm</v>
          </cell>
        </row>
        <row r="1745">
          <cell r="N1745" t="str">
            <v>0963 940 070</v>
          </cell>
          <cell r="O1745">
            <v>0</v>
          </cell>
          <cell r="P1745">
            <v>61.01</v>
          </cell>
          <cell r="Q1745">
            <v>1</v>
          </cell>
          <cell r="R1745">
            <v>5.5</v>
          </cell>
          <cell r="S1745">
            <v>61.01</v>
          </cell>
          <cell r="T1745">
            <v>179</v>
          </cell>
          <cell r="U1745">
            <v>20</v>
          </cell>
          <cell r="V1745">
            <v>27</v>
          </cell>
          <cell r="W1745" t="str">
            <v>TYP114L1H1PDRSTD</v>
          </cell>
          <cell r="X1745" t="e">
            <v>#REF!</v>
          </cell>
          <cell r="Y1745">
            <v>161.1</v>
          </cell>
          <cell r="Z1745">
            <v>161.1</v>
          </cell>
          <cell r="AA1745">
            <v>0.1</v>
          </cell>
          <cell r="AB1745">
            <v>0.1</v>
          </cell>
          <cell r="AC1745" t="str">
            <v>NC</v>
          </cell>
          <cell r="AD1745" t="str">
            <v>NC</v>
          </cell>
          <cell r="AE1745" t="str">
            <v>NC</v>
          </cell>
          <cell r="AF1745" t="str">
            <v>PROTECTION</v>
          </cell>
          <cell r="AG1745"/>
          <cell r="AI1745">
            <v>70.150000000000006</v>
          </cell>
          <cell r="AJ1745">
            <v>0.3</v>
          </cell>
          <cell r="AK1745">
            <v>125.3</v>
          </cell>
          <cell r="AL1745" t="str">
            <v/>
          </cell>
          <cell r="AM1745" t="str">
            <v/>
          </cell>
          <cell r="AN1745">
            <v>0.1</v>
          </cell>
          <cell r="AO1745">
            <v>161.1</v>
          </cell>
          <cell r="AS1745" t="str">
            <v>TYP114 L1H1 2006 PDR 9mm</v>
          </cell>
        </row>
        <row r="1746">
          <cell r="N1746" t="str">
            <v>0963 940 069</v>
          </cell>
          <cell r="O1746">
            <v>0</v>
          </cell>
          <cell r="P1746">
            <v>78.03</v>
          </cell>
          <cell r="Q1746">
            <v>1</v>
          </cell>
          <cell r="R1746">
            <v>5.5</v>
          </cell>
          <cell r="S1746">
            <v>78.03</v>
          </cell>
          <cell r="T1746">
            <v>209</v>
          </cell>
          <cell r="U1746">
            <v>20</v>
          </cell>
          <cell r="V1746">
            <v>27</v>
          </cell>
          <cell r="W1746" t="str">
            <v>TYP114L1H1PDRPRO</v>
          </cell>
          <cell r="X1746" t="e">
            <v>#REF!</v>
          </cell>
          <cell r="Y1746">
            <v>188.1</v>
          </cell>
          <cell r="Z1746">
            <v>188.1</v>
          </cell>
          <cell r="AA1746">
            <v>0.1</v>
          </cell>
          <cell r="AB1746">
            <v>0.1</v>
          </cell>
          <cell r="AC1746" t="str">
            <v>NC</v>
          </cell>
          <cell r="AD1746" t="str">
            <v>NC</v>
          </cell>
          <cell r="AE1746" t="str">
            <v>NC</v>
          </cell>
          <cell r="AF1746" t="str">
            <v>PROTECTION</v>
          </cell>
          <cell r="AG1746"/>
          <cell r="AI1746">
            <v>94.5</v>
          </cell>
          <cell r="AJ1746">
            <v>0.3</v>
          </cell>
          <cell r="AK1746">
            <v>146.29999999999998</v>
          </cell>
          <cell r="AL1746" t="str">
            <v/>
          </cell>
          <cell r="AM1746" t="str">
            <v/>
          </cell>
          <cell r="AN1746">
            <v>0.1</v>
          </cell>
          <cell r="AO1746">
            <v>188.1</v>
          </cell>
          <cell r="AS1746" t="str">
            <v>TYP114 L1H1 2006 PDR 12mm</v>
          </cell>
        </row>
        <row r="1747">
          <cell r="N1747" t="str">
            <v>0963 940 075</v>
          </cell>
          <cell r="O1747">
            <v>0</v>
          </cell>
          <cell r="P1747">
            <v>98.28</v>
          </cell>
          <cell r="Q1747">
            <v>1</v>
          </cell>
          <cell r="R1747">
            <v>5.5</v>
          </cell>
          <cell r="S1747">
            <v>98.28</v>
          </cell>
          <cell r="T1747">
            <v>209</v>
          </cell>
          <cell r="U1747">
            <v>20</v>
          </cell>
          <cell r="V1747">
            <v>27</v>
          </cell>
          <cell r="W1747" t="str">
            <v>TYP114L1H2PDRPRO</v>
          </cell>
          <cell r="X1747" t="e">
            <v>#REF!</v>
          </cell>
          <cell r="Y1747">
            <v>188.1</v>
          </cell>
          <cell r="Z1747">
            <v>188.1</v>
          </cell>
          <cell r="AA1747">
            <v>0.1</v>
          </cell>
          <cell r="AB1747">
            <v>0.1</v>
          </cell>
          <cell r="AC1747" t="str">
            <v>NC</v>
          </cell>
          <cell r="AD1747" t="str">
            <v>NC</v>
          </cell>
          <cell r="AE1747" t="str">
            <v>NC</v>
          </cell>
          <cell r="AF1747" t="str">
            <v>PROTECTION</v>
          </cell>
          <cell r="AG1747"/>
          <cell r="AI1747">
            <v>94.5</v>
          </cell>
          <cell r="AJ1747">
            <v>0.3</v>
          </cell>
          <cell r="AK1747">
            <v>146.29999999999998</v>
          </cell>
          <cell r="AL1747" t="str">
            <v/>
          </cell>
          <cell r="AM1747" t="str">
            <v/>
          </cell>
          <cell r="AN1747">
            <v>0.1</v>
          </cell>
          <cell r="AO1747">
            <v>188.1</v>
          </cell>
          <cell r="AS1747" t="str">
            <v>TYP114 L1H2 2006 PDR 12mm</v>
          </cell>
        </row>
        <row r="1748">
          <cell r="N1748" t="str">
            <v>0963 940 093</v>
          </cell>
          <cell r="O1748">
            <v>0</v>
          </cell>
          <cell r="P1748">
            <v>72.97</v>
          </cell>
          <cell r="Q1748">
            <v>1</v>
          </cell>
          <cell r="R1748">
            <v>5.5</v>
          </cell>
          <cell r="S1748">
            <v>72.97</v>
          </cell>
          <cell r="T1748">
            <v>179</v>
          </cell>
          <cell r="U1748">
            <v>20</v>
          </cell>
          <cell r="V1748">
            <v>27</v>
          </cell>
          <cell r="W1748" t="str">
            <v>TYP115L2H2PDRSTD</v>
          </cell>
          <cell r="X1748" t="e">
            <v>#REF!</v>
          </cell>
          <cell r="Y1748">
            <v>161.1</v>
          </cell>
          <cell r="Z1748">
            <v>161.1</v>
          </cell>
          <cell r="AA1748">
            <v>0.1</v>
          </cell>
          <cell r="AB1748">
            <v>0.1</v>
          </cell>
          <cell r="AC1748" t="str">
            <v>NC</v>
          </cell>
          <cell r="AD1748" t="str">
            <v>NC</v>
          </cell>
          <cell r="AE1748" t="str">
            <v>NC</v>
          </cell>
          <cell r="AF1748" t="str">
            <v>PROTECTION</v>
          </cell>
          <cell r="AG1748"/>
          <cell r="AI1748">
            <v>70.150000000000006</v>
          </cell>
          <cell r="AJ1748">
            <v>0.3</v>
          </cell>
          <cell r="AK1748">
            <v>125.3</v>
          </cell>
          <cell r="AL1748" t="str">
            <v/>
          </cell>
          <cell r="AM1748" t="str">
            <v/>
          </cell>
          <cell r="AN1748">
            <v>0.1</v>
          </cell>
          <cell r="AO1748">
            <v>161.1</v>
          </cell>
          <cell r="AS1748" t="str">
            <v>TYP115 L2H2 2006 PDR 9mm</v>
          </cell>
        </row>
        <row r="1749">
          <cell r="N1749" t="str">
            <v>0963 940 737</v>
          </cell>
          <cell r="O1749">
            <v>0</v>
          </cell>
          <cell r="P1749">
            <v>72.14</v>
          </cell>
          <cell r="Q1749">
            <v>1</v>
          </cell>
          <cell r="R1749" t="e">
            <v>#N/A</v>
          </cell>
          <cell r="S1749">
            <v>72.14</v>
          </cell>
          <cell r="T1749">
            <v>159</v>
          </cell>
          <cell r="U1749">
            <v>20</v>
          </cell>
          <cell r="V1749">
            <v>27</v>
          </cell>
          <cell r="W1749" t="str">
            <v>TYP116L3H2PDRSTD</v>
          </cell>
          <cell r="X1749" t="e">
            <v>#REF!</v>
          </cell>
          <cell r="Y1749">
            <v>143.1</v>
          </cell>
          <cell r="Z1749">
            <v>143.1</v>
          </cell>
          <cell r="AA1749">
            <v>0.1</v>
          </cell>
          <cell r="AB1749">
            <v>0.1</v>
          </cell>
          <cell r="AC1749" t="str">
            <v>NC</v>
          </cell>
          <cell r="AD1749" t="str">
            <v>NC</v>
          </cell>
          <cell r="AE1749" t="str">
            <v>NC</v>
          </cell>
          <cell r="AF1749" t="str">
            <v>PROTECTION</v>
          </cell>
          <cell r="AG1749"/>
          <cell r="AI1749">
            <v>70.150000000000006</v>
          </cell>
          <cell r="AJ1749">
            <v>0.3</v>
          </cell>
          <cell r="AK1749">
            <v>111.3</v>
          </cell>
          <cell r="AL1749" t="str">
            <v/>
          </cell>
          <cell r="AM1749" t="str">
            <v/>
          </cell>
          <cell r="AN1749">
            <v>0.1</v>
          </cell>
          <cell r="AO1749">
            <v>143.1</v>
          </cell>
          <cell r="AS1749" t="str">
            <v>TYP116 L3H2 2006 PDR brun 12mm</v>
          </cell>
        </row>
        <row r="1750">
          <cell r="N1750" t="str">
            <v>0963 940 109</v>
          </cell>
          <cell r="O1750">
            <v>0</v>
          </cell>
          <cell r="P1750">
            <v>78.03</v>
          </cell>
          <cell r="Q1750">
            <v>1</v>
          </cell>
          <cell r="R1750">
            <v>5.5</v>
          </cell>
          <cell r="S1750">
            <v>78.03</v>
          </cell>
          <cell r="T1750">
            <v>209</v>
          </cell>
          <cell r="U1750">
            <v>20</v>
          </cell>
          <cell r="V1750">
            <v>27</v>
          </cell>
          <cell r="W1750" t="str">
            <v>TYP116L3H2PDRPRO</v>
          </cell>
          <cell r="X1750" t="e">
            <v>#REF!</v>
          </cell>
          <cell r="Y1750">
            <v>188.1</v>
          </cell>
          <cell r="Z1750">
            <v>188.1</v>
          </cell>
          <cell r="AA1750">
            <v>0.1</v>
          </cell>
          <cell r="AB1750">
            <v>0.1</v>
          </cell>
          <cell r="AC1750" t="str">
            <v>NC</v>
          </cell>
          <cell r="AD1750" t="str">
            <v>NC</v>
          </cell>
          <cell r="AE1750" t="str">
            <v>NC</v>
          </cell>
          <cell r="AF1750" t="str">
            <v>PROTECTION</v>
          </cell>
          <cell r="AG1750"/>
          <cell r="AI1750">
            <v>94.5</v>
          </cell>
          <cell r="AJ1750">
            <v>0.3</v>
          </cell>
          <cell r="AK1750">
            <v>146.29999999999998</v>
          </cell>
          <cell r="AL1750" t="str">
            <v/>
          </cell>
          <cell r="AM1750" t="str">
            <v/>
          </cell>
          <cell r="AN1750">
            <v>0.1</v>
          </cell>
          <cell r="AO1750">
            <v>188.1</v>
          </cell>
          <cell r="AS1750" t="str">
            <v>TYP116 L3H2 2006 PDR 12mm</v>
          </cell>
        </row>
        <row r="1751">
          <cell r="N1751" t="str">
            <v>0963 940 738</v>
          </cell>
          <cell r="O1751">
            <v>0</v>
          </cell>
          <cell r="P1751">
            <v>72.14</v>
          </cell>
          <cell r="Q1751">
            <v>1</v>
          </cell>
          <cell r="R1751" t="e">
            <v>#N/A</v>
          </cell>
          <cell r="S1751">
            <v>72.14</v>
          </cell>
          <cell r="T1751">
            <v>159</v>
          </cell>
          <cell r="U1751">
            <v>20</v>
          </cell>
          <cell r="V1751">
            <v>27</v>
          </cell>
          <cell r="W1751" t="str">
            <v>TYP116L3H3PDRSTD</v>
          </cell>
          <cell r="X1751" t="e">
            <v>#REF!</v>
          </cell>
          <cell r="Y1751">
            <v>143.1</v>
          </cell>
          <cell r="Z1751">
            <v>143.1</v>
          </cell>
          <cell r="AA1751">
            <v>0.1</v>
          </cell>
          <cell r="AB1751">
            <v>0.1</v>
          </cell>
          <cell r="AC1751" t="str">
            <v>NC</v>
          </cell>
          <cell r="AD1751" t="str">
            <v>NC</v>
          </cell>
          <cell r="AE1751" t="str">
            <v>NC</v>
          </cell>
          <cell r="AF1751" t="str">
            <v>PROTECTION</v>
          </cell>
          <cell r="AG1751"/>
          <cell r="AI1751">
            <v>70.150000000000006</v>
          </cell>
          <cell r="AJ1751">
            <v>0.3</v>
          </cell>
          <cell r="AK1751">
            <v>111.3</v>
          </cell>
          <cell r="AL1751" t="str">
            <v/>
          </cell>
          <cell r="AM1751" t="str">
            <v/>
          </cell>
          <cell r="AN1751">
            <v>0.1</v>
          </cell>
          <cell r="AO1751">
            <v>143.1</v>
          </cell>
          <cell r="AS1751" t="str">
            <v>TYP116 L3H3 2006 PDR brun 12mm</v>
          </cell>
        </row>
        <row r="1752">
          <cell r="N1752" t="str">
            <v>0963 940 739</v>
          </cell>
          <cell r="O1752">
            <v>0</v>
          </cell>
          <cell r="P1752">
            <v>72.14</v>
          </cell>
          <cell r="Q1752">
            <v>1</v>
          </cell>
          <cell r="R1752" t="e">
            <v>#N/A</v>
          </cell>
          <cell r="S1752">
            <v>72.14</v>
          </cell>
          <cell r="T1752">
            <v>159</v>
          </cell>
          <cell r="U1752">
            <v>20</v>
          </cell>
          <cell r="V1752">
            <v>27</v>
          </cell>
          <cell r="W1752" t="str">
            <v>TYP117L4H2PDRSTD</v>
          </cell>
          <cell r="X1752" t="e">
            <v>#REF!</v>
          </cell>
          <cell r="Y1752">
            <v>143.1</v>
          </cell>
          <cell r="Z1752">
            <v>143.1</v>
          </cell>
          <cell r="AA1752">
            <v>0.1</v>
          </cell>
          <cell r="AB1752">
            <v>0.1</v>
          </cell>
          <cell r="AC1752" t="str">
            <v>NC</v>
          </cell>
          <cell r="AD1752" t="str">
            <v>NC</v>
          </cell>
          <cell r="AE1752" t="str">
            <v>NC</v>
          </cell>
          <cell r="AF1752" t="str">
            <v>PROTECTION</v>
          </cell>
          <cell r="AG1752"/>
          <cell r="AI1752">
            <v>70.150000000000006</v>
          </cell>
          <cell r="AJ1752">
            <v>0.3</v>
          </cell>
          <cell r="AK1752">
            <v>111.3</v>
          </cell>
          <cell r="AL1752" t="str">
            <v/>
          </cell>
          <cell r="AM1752" t="str">
            <v/>
          </cell>
          <cell r="AN1752">
            <v>0.1</v>
          </cell>
          <cell r="AO1752">
            <v>143.1</v>
          </cell>
          <cell r="AS1752" t="str">
            <v>TYP117 L4H2 2006 PDR brun 12mm</v>
          </cell>
        </row>
        <row r="1753">
          <cell r="N1753" t="str">
            <v>0963 940 125</v>
          </cell>
          <cell r="O1753">
            <v>0</v>
          </cell>
          <cell r="P1753">
            <v>78.03</v>
          </cell>
          <cell r="Q1753">
            <v>1</v>
          </cell>
          <cell r="R1753">
            <v>5.5</v>
          </cell>
          <cell r="S1753">
            <v>78.03</v>
          </cell>
          <cell r="T1753">
            <v>209</v>
          </cell>
          <cell r="U1753">
            <v>20</v>
          </cell>
          <cell r="V1753">
            <v>27</v>
          </cell>
          <cell r="W1753" t="str">
            <v>TYP117L4H2PDRPRO</v>
          </cell>
          <cell r="X1753" t="e">
            <v>#REF!</v>
          </cell>
          <cell r="Y1753">
            <v>188.1</v>
          </cell>
          <cell r="Z1753">
            <v>188.1</v>
          </cell>
          <cell r="AA1753">
            <v>0.1</v>
          </cell>
          <cell r="AB1753">
            <v>0.1</v>
          </cell>
          <cell r="AC1753" t="str">
            <v>NC</v>
          </cell>
          <cell r="AD1753" t="str">
            <v>NC</v>
          </cell>
          <cell r="AE1753" t="str">
            <v>NC</v>
          </cell>
          <cell r="AF1753" t="str">
            <v>PROTECTION</v>
          </cell>
          <cell r="AG1753"/>
          <cell r="AI1753">
            <v>94.5</v>
          </cell>
          <cell r="AJ1753">
            <v>0.3</v>
          </cell>
          <cell r="AK1753">
            <v>146.29999999999998</v>
          </cell>
          <cell r="AL1753" t="str">
            <v/>
          </cell>
          <cell r="AM1753" t="str">
            <v/>
          </cell>
          <cell r="AN1753">
            <v>0.1</v>
          </cell>
          <cell r="AO1753">
            <v>188.1</v>
          </cell>
          <cell r="AS1753" t="str">
            <v>TYP117 L4H2 2006 PDR 12mm</v>
          </cell>
        </row>
        <row r="1754">
          <cell r="N1754" t="str">
            <v>0963 940 233</v>
          </cell>
          <cell r="O1754">
            <v>0</v>
          </cell>
          <cell r="P1754">
            <v>194.7</v>
          </cell>
          <cell r="Q1754">
            <v>1</v>
          </cell>
          <cell r="R1754">
            <v>28</v>
          </cell>
          <cell r="S1754">
            <v>194.7</v>
          </cell>
          <cell r="T1754">
            <v>379</v>
          </cell>
          <cell r="U1754">
            <v>85</v>
          </cell>
          <cell r="V1754">
            <v>114</v>
          </cell>
          <cell r="W1754" t="str">
            <v>TYP128L1H1KITSTD</v>
          </cell>
          <cell r="X1754" t="e">
            <v>#REF!</v>
          </cell>
          <cell r="Y1754">
            <v>341.1</v>
          </cell>
          <cell r="Z1754">
            <v>341.1</v>
          </cell>
          <cell r="AA1754">
            <v>0.1</v>
          </cell>
          <cell r="AB1754">
            <v>0.1</v>
          </cell>
          <cell r="AC1754" t="str">
            <v>NC</v>
          </cell>
          <cell r="AD1754" t="str">
            <v>NC</v>
          </cell>
          <cell r="AE1754" t="str">
            <v>NC</v>
          </cell>
          <cell r="AF1754" t="str">
            <v>PROTECTION</v>
          </cell>
          <cell r="AG1754"/>
          <cell r="AH1754" t="str">
            <v>NEMO</v>
          </cell>
          <cell r="AI1754">
            <v>152.73000000000002</v>
          </cell>
          <cell r="AJ1754">
            <v>0.3</v>
          </cell>
          <cell r="AK1754">
            <v>265.3</v>
          </cell>
          <cell r="AL1754" t="str">
            <v/>
          </cell>
          <cell r="AM1754" t="str">
            <v/>
          </cell>
          <cell r="AN1754">
            <v>0.1</v>
          </cell>
          <cell r="AO1754">
            <v>341.1</v>
          </cell>
          <cell r="AS1754" t="str">
            <v>TYP128 L1H1 2008 KIT COMPLET ECO</v>
          </cell>
        </row>
        <row r="1755">
          <cell r="N1755" t="str">
            <v>0963 940 234</v>
          </cell>
          <cell r="O1755">
            <v>0</v>
          </cell>
          <cell r="P1755">
            <v>258.38</v>
          </cell>
          <cell r="Q1755">
            <v>1</v>
          </cell>
          <cell r="R1755">
            <v>31</v>
          </cell>
          <cell r="S1755">
            <v>258.38</v>
          </cell>
          <cell r="T1755">
            <v>579</v>
          </cell>
          <cell r="U1755">
            <v>85</v>
          </cell>
          <cell r="V1755">
            <v>114</v>
          </cell>
          <cell r="W1755" t="str">
            <v>TYP128L1H1KITPRO</v>
          </cell>
          <cell r="X1755" t="e">
            <v>#REF!</v>
          </cell>
          <cell r="Y1755">
            <v>521.1</v>
          </cell>
          <cell r="Z1755">
            <v>521.1</v>
          </cell>
          <cell r="AA1755">
            <v>0.1</v>
          </cell>
          <cell r="AB1755">
            <v>0.1</v>
          </cell>
          <cell r="AC1755" t="str">
            <v>NC</v>
          </cell>
          <cell r="AD1755" t="str">
            <v>NC</v>
          </cell>
          <cell r="AE1755" t="str">
            <v>NC</v>
          </cell>
          <cell r="AF1755" t="str">
            <v>PROTECTION</v>
          </cell>
          <cell r="AG1755"/>
          <cell r="AH1755" t="str">
            <v>NEMO</v>
          </cell>
          <cell r="AI1755">
            <v>248.33999999999997</v>
          </cell>
          <cell r="AJ1755">
            <v>0.3</v>
          </cell>
          <cell r="AK1755">
            <v>405.29999999999995</v>
          </cell>
          <cell r="AL1755" t="str">
            <v/>
          </cell>
          <cell r="AM1755" t="str">
            <v/>
          </cell>
          <cell r="AN1755">
            <v>0.1</v>
          </cell>
          <cell r="AO1755">
            <v>521.1</v>
          </cell>
          <cell r="AS1755" t="str">
            <v>TYP128 L1H1 2008 KIT COMPLET PRO</v>
          </cell>
        </row>
        <row r="1756">
          <cell r="N1756" t="str">
            <v>0963 940 241</v>
          </cell>
          <cell r="O1756">
            <v>0</v>
          </cell>
          <cell r="P1756">
            <v>217.79</v>
          </cell>
          <cell r="Q1756">
            <v>1</v>
          </cell>
          <cell r="R1756">
            <v>34</v>
          </cell>
          <cell r="S1756">
            <v>217.79</v>
          </cell>
          <cell r="T1756">
            <v>479</v>
          </cell>
          <cell r="U1756">
            <v>85</v>
          </cell>
          <cell r="V1756">
            <v>114</v>
          </cell>
          <cell r="W1756" t="str">
            <v>TYP129L1H1KITSTD</v>
          </cell>
          <cell r="X1756" t="e">
            <v>#REF!</v>
          </cell>
          <cell r="Y1756">
            <v>431.1</v>
          </cell>
          <cell r="Z1756">
            <v>431.1</v>
          </cell>
          <cell r="AA1756">
            <v>0.1</v>
          </cell>
          <cell r="AB1756">
            <v>0.1</v>
          </cell>
          <cell r="AC1756" t="str">
            <v>NC</v>
          </cell>
          <cell r="AD1756" t="str">
            <v>NC</v>
          </cell>
          <cell r="AE1756" t="str">
            <v>NC</v>
          </cell>
          <cell r="AF1756" t="str">
            <v>PROTECTION</v>
          </cell>
          <cell r="AG1756"/>
          <cell r="AH1756" t="str">
            <v>Berlingo M</v>
          </cell>
          <cell r="AI1756">
            <v>209.4</v>
          </cell>
          <cell r="AJ1756">
            <v>0.3</v>
          </cell>
          <cell r="AK1756">
            <v>335.29999999999995</v>
          </cell>
          <cell r="AL1756" t="str">
            <v/>
          </cell>
          <cell r="AM1756" t="str">
            <v/>
          </cell>
          <cell r="AN1756">
            <v>0.1</v>
          </cell>
          <cell r="AO1756">
            <v>431.1</v>
          </cell>
          <cell r="AS1756" t="str">
            <v>TYP129 L1H1 2008 KIT COMPLET ECO</v>
          </cell>
        </row>
        <row r="1757">
          <cell r="N1757" t="str">
            <v>0963 940 242</v>
          </cell>
          <cell r="O1757">
            <v>0</v>
          </cell>
          <cell r="P1757">
            <v>290.51</v>
          </cell>
          <cell r="Q1757">
            <v>1</v>
          </cell>
          <cell r="R1757">
            <v>34</v>
          </cell>
          <cell r="S1757">
            <v>290.51</v>
          </cell>
          <cell r="T1757">
            <v>639</v>
          </cell>
          <cell r="U1757">
            <v>85</v>
          </cell>
          <cell r="V1757">
            <v>114</v>
          </cell>
          <cell r="W1757" t="str">
            <v>TYP129L1H1KITPRO</v>
          </cell>
          <cell r="X1757" t="e">
            <v>#REF!</v>
          </cell>
          <cell r="Y1757">
            <v>575.1</v>
          </cell>
          <cell r="Z1757">
            <v>575.1</v>
          </cell>
          <cell r="AA1757">
            <v>0.1</v>
          </cell>
          <cell r="AB1757">
            <v>0.1</v>
          </cell>
          <cell r="AC1757" t="str">
            <v>NC</v>
          </cell>
          <cell r="AD1757" t="str">
            <v>NC</v>
          </cell>
          <cell r="AE1757" t="str">
            <v>NC</v>
          </cell>
          <cell r="AF1757" t="str">
            <v>PROTECTION</v>
          </cell>
          <cell r="AG1757"/>
          <cell r="AH1757" t="str">
            <v>Berlingo M</v>
          </cell>
          <cell r="AI1757">
            <v>279.33</v>
          </cell>
          <cell r="AJ1757">
            <v>0.3</v>
          </cell>
          <cell r="AK1757">
            <v>447.29999999999995</v>
          </cell>
          <cell r="AL1757" t="str">
            <v/>
          </cell>
          <cell r="AM1757" t="str">
            <v/>
          </cell>
          <cell r="AN1757">
            <v>0.1</v>
          </cell>
          <cell r="AO1757">
            <v>575.1</v>
          </cell>
          <cell r="AS1757" t="str">
            <v>TYP129 L1H1 2008 KIT COMPLET PRO</v>
          </cell>
        </row>
        <row r="1758">
          <cell r="N1758" t="str">
            <v>0963 940 249</v>
          </cell>
          <cell r="O1758">
            <v>0</v>
          </cell>
          <cell r="P1758">
            <v>237.3</v>
          </cell>
          <cell r="Q1758">
            <v>1</v>
          </cell>
          <cell r="R1758">
            <v>32</v>
          </cell>
          <cell r="S1758">
            <v>237.3</v>
          </cell>
          <cell r="T1758">
            <v>529</v>
          </cell>
          <cell r="U1758">
            <v>95</v>
          </cell>
          <cell r="V1758">
            <v>127</v>
          </cell>
          <cell r="W1758" t="str">
            <v>TYP131L2H1KITSTD</v>
          </cell>
          <cell r="X1758" t="e">
            <v>#REF!</v>
          </cell>
          <cell r="Y1758">
            <v>476.1</v>
          </cell>
          <cell r="Z1758">
            <v>476.1</v>
          </cell>
          <cell r="AA1758">
            <v>0.1</v>
          </cell>
          <cell r="AB1758">
            <v>0.1</v>
          </cell>
          <cell r="AC1758" t="str">
            <v>NC</v>
          </cell>
          <cell r="AD1758" t="str">
            <v>NC</v>
          </cell>
          <cell r="AE1758" t="str">
            <v>NC</v>
          </cell>
          <cell r="AF1758" t="str">
            <v>PROTECTION</v>
          </cell>
          <cell r="AG1758"/>
          <cell r="AH1758" t="str">
            <v>Berlingo XL</v>
          </cell>
          <cell r="AI1758">
            <v>228.16</v>
          </cell>
          <cell r="AJ1758">
            <v>0.3</v>
          </cell>
          <cell r="AK1758">
            <v>370.29999999999995</v>
          </cell>
          <cell r="AL1758" t="str">
            <v/>
          </cell>
          <cell r="AM1758" t="str">
            <v/>
          </cell>
          <cell r="AN1758">
            <v>0.1</v>
          </cell>
          <cell r="AO1758">
            <v>476.1</v>
          </cell>
          <cell r="AS1758" t="str">
            <v>TYP131 L2H1 2008 KIT COMPLET ECO</v>
          </cell>
        </row>
        <row r="1759">
          <cell r="N1759" t="str">
            <v>0963 940 250</v>
          </cell>
          <cell r="O1759">
            <v>0</v>
          </cell>
          <cell r="P1759">
            <v>321.08</v>
          </cell>
          <cell r="Q1759">
            <v>1</v>
          </cell>
          <cell r="R1759">
            <v>36</v>
          </cell>
          <cell r="S1759">
            <v>321.08</v>
          </cell>
          <cell r="T1759">
            <v>709</v>
          </cell>
          <cell r="U1759">
            <v>95</v>
          </cell>
          <cell r="V1759">
            <v>127</v>
          </cell>
          <cell r="W1759" t="str">
            <v>TYP131L2H1KITPRO</v>
          </cell>
          <cell r="X1759" t="e">
            <v>#REF!</v>
          </cell>
          <cell r="Y1759">
            <v>638.1</v>
          </cell>
          <cell r="Z1759">
            <v>638.1</v>
          </cell>
          <cell r="AA1759">
            <v>0.1</v>
          </cell>
          <cell r="AB1759">
            <v>0.1</v>
          </cell>
          <cell r="AC1759" t="str">
            <v>NC</v>
          </cell>
          <cell r="AD1759" t="str">
            <v>NC</v>
          </cell>
          <cell r="AE1759" t="str">
            <v>NC</v>
          </cell>
          <cell r="AF1759" t="str">
            <v>PROTECTION</v>
          </cell>
          <cell r="AG1759"/>
          <cell r="AH1759" t="str">
            <v>Berlingo XL</v>
          </cell>
          <cell r="AI1759">
            <v>308.71999999999997</v>
          </cell>
          <cell r="AJ1759">
            <v>0.3</v>
          </cell>
          <cell r="AK1759">
            <v>496.29999999999995</v>
          </cell>
          <cell r="AL1759" t="str">
            <v/>
          </cell>
          <cell r="AM1759" t="str">
            <v/>
          </cell>
          <cell r="AN1759">
            <v>0.1</v>
          </cell>
          <cell r="AO1759">
            <v>638.1</v>
          </cell>
          <cell r="AS1759" t="str">
            <v>TYP131 L2H1 2008 KIT COMPLET PRO</v>
          </cell>
        </row>
        <row r="1760">
          <cell r="N1760" t="str">
            <v>0963 940 689</v>
          </cell>
          <cell r="O1760">
            <v>0</v>
          </cell>
          <cell r="P1760">
            <v>286.38</v>
          </cell>
          <cell r="Q1760">
            <v>1</v>
          </cell>
          <cell r="R1760">
            <v>57</v>
          </cell>
          <cell r="S1760">
            <v>286.38</v>
          </cell>
          <cell r="T1760">
            <v>589</v>
          </cell>
          <cell r="U1760">
            <v>95</v>
          </cell>
          <cell r="V1760">
            <v>127</v>
          </cell>
          <cell r="W1760" t="str">
            <v>TYP173L2H1KITSTD</v>
          </cell>
          <cell r="X1760" t="e">
            <v>#REF!</v>
          </cell>
          <cell r="Y1760">
            <v>530.1</v>
          </cell>
          <cell r="Z1760">
            <v>530.1</v>
          </cell>
          <cell r="AA1760">
            <v>0.1</v>
          </cell>
          <cell r="AB1760">
            <v>0.1</v>
          </cell>
          <cell r="AC1760" t="str">
            <v>NC</v>
          </cell>
          <cell r="AD1760" t="str">
            <v>NC</v>
          </cell>
          <cell r="AE1760" t="str">
            <v>NC</v>
          </cell>
          <cell r="AF1760" t="str">
            <v>PROTECTION</v>
          </cell>
          <cell r="AG1760"/>
          <cell r="AH1760" t="str">
            <v>Jumpy M</v>
          </cell>
          <cell r="AI1760">
            <v>275.36</v>
          </cell>
          <cell r="AJ1760">
            <v>0.3</v>
          </cell>
          <cell r="AK1760">
            <v>412.29999999999995</v>
          </cell>
          <cell r="AL1760" t="str">
            <v/>
          </cell>
          <cell r="AM1760" t="str">
            <v/>
          </cell>
          <cell r="AN1760">
            <v>0.1</v>
          </cell>
          <cell r="AO1760">
            <v>530.1</v>
          </cell>
          <cell r="AS1760" t="str">
            <v>TYP173 L2H1 2016 KIT COMPLET ECO</v>
          </cell>
        </row>
        <row r="1761">
          <cell r="N1761" t="str">
            <v>0963 940 696</v>
          </cell>
          <cell r="O1761">
            <v>0</v>
          </cell>
          <cell r="P1761">
            <v>388.69</v>
          </cell>
          <cell r="Q1761">
            <v>1</v>
          </cell>
          <cell r="R1761">
            <v>53</v>
          </cell>
          <cell r="S1761">
            <v>388.69</v>
          </cell>
          <cell r="T1761">
            <v>809</v>
          </cell>
          <cell r="U1761">
            <v>95</v>
          </cell>
          <cell r="V1761">
            <v>127</v>
          </cell>
          <cell r="W1761" t="str">
            <v>TYP173L2H1KITPRO</v>
          </cell>
          <cell r="X1761" t="e">
            <v>#REF!</v>
          </cell>
          <cell r="Y1761">
            <v>728.1</v>
          </cell>
          <cell r="Z1761">
            <v>728.1</v>
          </cell>
          <cell r="AA1761">
            <v>0.1</v>
          </cell>
          <cell r="AB1761">
            <v>0.1</v>
          </cell>
          <cell r="AC1761" t="str">
            <v>NC</v>
          </cell>
          <cell r="AD1761" t="str">
            <v>NC</v>
          </cell>
          <cell r="AE1761" t="str">
            <v>NC</v>
          </cell>
          <cell r="AF1761" t="str">
            <v>PROTECTION</v>
          </cell>
          <cell r="AG1761"/>
          <cell r="AH1761" t="str">
            <v>Jumpy M</v>
          </cell>
          <cell r="AI1761">
            <v>373.73</v>
          </cell>
          <cell r="AJ1761">
            <v>0.3</v>
          </cell>
          <cell r="AK1761">
            <v>566.29999999999995</v>
          </cell>
          <cell r="AL1761" t="str">
            <v/>
          </cell>
          <cell r="AM1761" t="str">
            <v/>
          </cell>
          <cell r="AN1761">
            <v>0.1</v>
          </cell>
          <cell r="AO1761">
            <v>728.1</v>
          </cell>
          <cell r="AS1761" t="str">
            <v>TYP173 L2H1 2016 KIT COMPLET PRO</v>
          </cell>
        </row>
        <row r="1762">
          <cell r="N1762" t="str">
            <v>0963 940 153</v>
          </cell>
          <cell r="O1762">
            <v>0</v>
          </cell>
          <cell r="P1762">
            <v>341.58</v>
          </cell>
          <cell r="Q1762">
            <v>1</v>
          </cell>
          <cell r="R1762">
            <v>60</v>
          </cell>
          <cell r="S1762">
            <v>341.58</v>
          </cell>
          <cell r="T1762">
            <v>719</v>
          </cell>
          <cell r="U1762">
            <v>85</v>
          </cell>
          <cell r="V1762">
            <v>114</v>
          </cell>
          <cell r="W1762" t="str">
            <v>TYP120L1H1KITSTD</v>
          </cell>
          <cell r="X1762" t="e">
            <v>#REF!</v>
          </cell>
          <cell r="Y1762">
            <v>647.1</v>
          </cell>
          <cell r="Z1762">
            <v>647.1</v>
          </cell>
          <cell r="AA1762">
            <v>0.1</v>
          </cell>
          <cell r="AB1762">
            <v>0.1</v>
          </cell>
          <cell r="AC1762" t="str">
            <v>NC</v>
          </cell>
          <cell r="AD1762" t="str">
            <v>NC</v>
          </cell>
          <cell r="AE1762" t="str">
            <v>NC</v>
          </cell>
          <cell r="AF1762" t="str">
            <v>PROTECTION</v>
          </cell>
          <cell r="AG1762"/>
          <cell r="AH1762" t="str">
            <v>JUMPER 2006</v>
          </cell>
          <cell r="AI1762">
            <v>328.43</v>
          </cell>
          <cell r="AJ1762">
            <v>0.3</v>
          </cell>
          <cell r="AK1762">
            <v>503.29999999999995</v>
          </cell>
          <cell r="AL1762" t="str">
            <v/>
          </cell>
          <cell r="AM1762" t="str">
            <v/>
          </cell>
          <cell r="AN1762">
            <v>0.1</v>
          </cell>
          <cell r="AO1762">
            <v>647.1</v>
          </cell>
          <cell r="AS1762" t="str">
            <v>TYP120 L1H1 2006 KIT COMPLET ECO</v>
          </cell>
        </row>
        <row r="1763">
          <cell r="N1763" t="str">
            <v>0963 940 154</v>
          </cell>
          <cell r="O1763">
            <v>0</v>
          </cell>
          <cell r="P1763">
            <v>466.49</v>
          </cell>
          <cell r="Q1763">
            <v>1</v>
          </cell>
          <cell r="R1763">
            <v>60</v>
          </cell>
          <cell r="S1763">
            <v>466.49</v>
          </cell>
          <cell r="T1763">
            <v>949</v>
          </cell>
          <cell r="U1763">
            <v>85</v>
          </cell>
          <cell r="V1763">
            <v>114</v>
          </cell>
          <cell r="W1763" t="str">
            <v>TYP120L1H1KITPRO</v>
          </cell>
          <cell r="X1763" t="e">
            <v>#REF!</v>
          </cell>
          <cell r="Y1763">
            <v>854.1</v>
          </cell>
          <cell r="Z1763">
            <v>854.1</v>
          </cell>
          <cell r="AA1763">
            <v>0.1</v>
          </cell>
          <cell r="AB1763">
            <v>0.1</v>
          </cell>
          <cell r="AC1763" t="str">
            <v>NC</v>
          </cell>
          <cell r="AD1763" t="str">
            <v>NC</v>
          </cell>
          <cell r="AE1763" t="str">
            <v>NC</v>
          </cell>
          <cell r="AF1763" t="str">
            <v>PROTECTION</v>
          </cell>
          <cell r="AG1763"/>
          <cell r="AH1763" t="str">
            <v>JUMPER 2006</v>
          </cell>
          <cell r="AI1763">
            <v>448.53999999999996</v>
          </cell>
          <cell r="AJ1763">
            <v>0.3</v>
          </cell>
          <cell r="AK1763">
            <v>664.3</v>
          </cell>
          <cell r="AL1763" t="str">
            <v/>
          </cell>
          <cell r="AM1763" t="str">
            <v/>
          </cell>
          <cell r="AN1763">
            <v>0.1</v>
          </cell>
          <cell r="AO1763">
            <v>854.1</v>
          </cell>
          <cell r="AS1763" t="str">
            <v>TYP120 L1H1 2006 KIT COMPLET PRO</v>
          </cell>
        </row>
        <row r="1764">
          <cell r="N1764" t="str">
            <v>0963 940 173</v>
          </cell>
          <cell r="O1764">
            <v>0</v>
          </cell>
          <cell r="P1764">
            <v>365.66</v>
          </cell>
          <cell r="Q1764">
            <v>1</v>
          </cell>
          <cell r="R1764">
            <v>71</v>
          </cell>
          <cell r="S1764">
            <v>365.66</v>
          </cell>
          <cell r="T1764">
            <v>879</v>
          </cell>
          <cell r="U1764">
            <v>95</v>
          </cell>
          <cell r="V1764">
            <v>127</v>
          </cell>
          <cell r="W1764" t="str">
            <v>TYP121L2H1KITSTD</v>
          </cell>
          <cell r="X1764" t="e">
            <v>#REF!</v>
          </cell>
          <cell r="Y1764">
            <v>791.1</v>
          </cell>
          <cell r="Z1764">
            <v>791.1</v>
          </cell>
          <cell r="AA1764">
            <v>0.1</v>
          </cell>
          <cell r="AB1764">
            <v>0.1</v>
          </cell>
          <cell r="AC1764" t="str">
            <v>NC</v>
          </cell>
          <cell r="AD1764" t="str">
            <v>NC</v>
          </cell>
          <cell r="AE1764" t="str">
            <v>NC</v>
          </cell>
          <cell r="AF1764" t="str">
            <v>PROTECTION</v>
          </cell>
          <cell r="AG1764"/>
          <cell r="AH1764" t="str">
            <v>JUMPER 2006</v>
          </cell>
          <cell r="AI1764">
            <v>396.24</v>
          </cell>
          <cell r="AJ1764">
            <v>0.3</v>
          </cell>
          <cell r="AK1764">
            <v>615.29999999999995</v>
          </cell>
          <cell r="AL1764" t="str">
            <v/>
          </cell>
          <cell r="AM1764" t="str">
            <v/>
          </cell>
          <cell r="AN1764">
            <v>0.1</v>
          </cell>
          <cell r="AO1764">
            <v>791.1</v>
          </cell>
          <cell r="AS1764" t="str">
            <v>TYP121 L2H1 2006 KIT COMPLET ECO</v>
          </cell>
        </row>
        <row r="1765">
          <cell r="N1765" t="str">
            <v>0963 940 174</v>
          </cell>
          <cell r="O1765">
            <v>0</v>
          </cell>
          <cell r="P1765">
            <v>495.5</v>
          </cell>
          <cell r="Q1765">
            <v>1</v>
          </cell>
          <cell r="R1765">
            <v>69</v>
          </cell>
          <cell r="S1765">
            <v>495.5</v>
          </cell>
          <cell r="T1765">
            <v>1179</v>
          </cell>
          <cell r="U1765">
            <v>95</v>
          </cell>
          <cell r="V1765">
            <v>127</v>
          </cell>
          <cell r="W1765" t="str">
            <v>TYP121L2H1KITPRO</v>
          </cell>
          <cell r="X1765" t="e">
            <v>#REF!</v>
          </cell>
          <cell r="Y1765">
            <v>1061.0999999999999</v>
          </cell>
          <cell r="Z1765">
            <v>1061.0999999999999</v>
          </cell>
          <cell r="AA1765">
            <v>0.1</v>
          </cell>
          <cell r="AB1765">
            <v>0.1</v>
          </cell>
          <cell r="AC1765" t="str">
            <v>NC</v>
          </cell>
          <cell r="AD1765" t="str">
            <v>NC</v>
          </cell>
          <cell r="AE1765" t="str">
            <v>NC</v>
          </cell>
          <cell r="AF1765" t="str">
            <v>PROTECTION</v>
          </cell>
          <cell r="AG1765"/>
          <cell r="AH1765" t="str">
            <v>JUMPER 2006</v>
          </cell>
          <cell r="AI1765">
            <v>483.34000000000003</v>
          </cell>
          <cell r="AJ1765">
            <v>0.3</v>
          </cell>
          <cell r="AK1765">
            <v>825.3</v>
          </cell>
          <cell r="AL1765" t="str">
            <v/>
          </cell>
          <cell r="AM1765" t="str">
            <v/>
          </cell>
          <cell r="AN1765">
            <v>0.1</v>
          </cell>
          <cell r="AO1765">
            <v>1061.0999999999999</v>
          </cell>
          <cell r="AS1765" t="str">
            <v>TYP121 L2H1 2006 KIT COMPLET PRO</v>
          </cell>
        </row>
        <row r="1766">
          <cell r="N1766" t="str">
            <v>0963 940 156</v>
          </cell>
          <cell r="O1766">
            <v>0</v>
          </cell>
          <cell r="P1766">
            <v>466.49</v>
          </cell>
          <cell r="Q1766">
            <v>1</v>
          </cell>
          <cell r="R1766">
            <v>60</v>
          </cell>
          <cell r="S1766">
            <v>466.49</v>
          </cell>
          <cell r="T1766">
            <v>949</v>
          </cell>
          <cell r="U1766">
            <v>95</v>
          </cell>
          <cell r="V1766">
            <v>127</v>
          </cell>
          <cell r="W1766" t="str">
            <v>TYP120L1H2KITPRO</v>
          </cell>
          <cell r="X1766" t="e">
            <v>#REF!</v>
          </cell>
          <cell r="Y1766">
            <v>854.1</v>
          </cell>
          <cell r="Z1766">
            <v>854.1</v>
          </cell>
          <cell r="AA1766">
            <v>0.1</v>
          </cell>
          <cell r="AB1766">
            <v>0.1</v>
          </cell>
          <cell r="AC1766" t="str">
            <v>NC</v>
          </cell>
          <cell r="AD1766" t="str">
            <v>NC</v>
          </cell>
          <cell r="AE1766" t="str">
            <v>NC</v>
          </cell>
          <cell r="AF1766" t="str">
            <v>PROTECTION</v>
          </cell>
          <cell r="AG1766"/>
          <cell r="AH1766" t="str">
            <v>JUMPER 2006</v>
          </cell>
          <cell r="AI1766">
            <v>448.53999999999996</v>
          </cell>
          <cell r="AJ1766">
            <v>0.3</v>
          </cell>
          <cell r="AK1766">
            <v>664.3</v>
          </cell>
          <cell r="AL1766" t="str">
            <v/>
          </cell>
          <cell r="AM1766" t="str">
            <v/>
          </cell>
          <cell r="AN1766">
            <v>0.1</v>
          </cell>
          <cell r="AO1766">
            <v>854.1</v>
          </cell>
          <cell r="AS1766" t="str">
            <v>TYP120 L1H2 2006 KIT COMPLET PRO</v>
          </cell>
        </row>
        <row r="1767">
          <cell r="N1767" t="str">
            <v>0963 940 175</v>
          </cell>
          <cell r="O1767">
            <v>0</v>
          </cell>
          <cell r="P1767">
            <v>412.1</v>
          </cell>
          <cell r="Q1767">
            <v>1</v>
          </cell>
          <cell r="R1767">
            <v>71</v>
          </cell>
          <cell r="S1767">
            <v>412.1</v>
          </cell>
          <cell r="T1767">
            <v>899</v>
          </cell>
          <cell r="U1767">
            <v>115</v>
          </cell>
          <cell r="V1767">
            <v>154</v>
          </cell>
          <cell r="W1767" t="str">
            <v>TYP121L2H2KITSTD</v>
          </cell>
          <cell r="X1767" t="e">
            <v>#REF!</v>
          </cell>
          <cell r="Y1767">
            <v>809.1</v>
          </cell>
          <cell r="Z1767">
            <v>809.1</v>
          </cell>
          <cell r="AA1767">
            <v>0.1</v>
          </cell>
          <cell r="AB1767">
            <v>0.1</v>
          </cell>
          <cell r="AC1767" t="str">
            <v>NC</v>
          </cell>
          <cell r="AD1767" t="str">
            <v>NC</v>
          </cell>
          <cell r="AE1767" t="str">
            <v>NC</v>
          </cell>
          <cell r="AF1767" t="str">
            <v>PROTECTION</v>
          </cell>
          <cell r="AG1767"/>
          <cell r="AH1767" t="str">
            <v>JUMPER 2006</v>
          </cell>
          <cell r="AI1767">
            <v>396.24</v>
          </cell>
          <cell r="AJ1767">
            <v>0.3</v>
          </cell>
          <cell r="AK1767">
            <v>629.29999999999995</v>
          </cell>
          <cell r="AL1767" t="str">
            <v/>
          </cell>
          <cell r="AM1767" t="str">
            <v/>
          </cell>
          <cell r="AN1767">
            <v>0.1</v>
          </cell>
          <cell r="AO1767">
            <v>809.1</v>
          </cell>
          <cell r="AS1767" t="str">
            <v>TYP121 L2H2 2006 KIT COMPLET ECO</v>
          </cell>
        </row>
        <row r="1768">
          <cell r="N1768" t="str">
            <v>0963 940 176</v>
          </cell>
          <cell r="O1768">
            <v>0</v>
          </cell>
          <cell r="P1768">
            <v>502.68</v>
          </cell>
          <cell r="Q1768">
            <v>1</v>
          </cell>
          <cell r="R1768">
            <v>69</v>
          </cell>
          <cell r="S1768">
            <v>502.68</v>
          </cell>
          <cell r="T1768">
            <v>1179</v>
          </cell>
          <cell r="U1768">
            <v>115</v>
          </cell>
          <cell r="V1768">
            <v>154</v>
          </cell>
          <cell r="W1768" t="str">
            <v>TYP121L2H2KITPRO</v>
          </cell>
          <cell r="X1768" t="e">
            <v>#REF!</v>
          </cell>
          <cell r="Y1768">
            <v>1061.0999999999999</v>
          </cell>
          <cell r="Z1768">
            <v>1061.0999999999999</v>
          </cell>
          <cell r="AA1768">
            <v>0.1</v>
          </cell>
          <cell r="AB1768">
            <v>0.1</v>
          </cell>
          <cell r="AC1768" t="str">
            <v>NC</v>
          </cell>
          <cell r="AD1768" t="str">
            <v>NC</v>
          </cell>
          <cell r="AE1768" t="str">
            <v>NC</v>
          </cell>
          <cell r="AF1768" t="str">
            <v>PROTECTION</v>
          </cell>
          <cell r="AG1768"/>
          <cell r="AH1768" t="str">
            <v>JUMPER 2006</v>
          </cell>
          <cell r="AI1768">
            <v>483.34000000000003</v>
          </cell>
          <cell r="AJ1768">
            <v>0.3</v>
          </cell>
          <cell r="AK1768">
            <v>825.3</v>
          </cell>
          <cell r="AL1768" t="str">
            <v/>
          </cell>
          <cell r="AM1768" t="str">
            <v/>
          </cell>
          <cell r="AN1768">
            <v>0.1</v>
          </cell>
          <cell r="AO1768">
            <v>1061.0999999999999</v>
          </cell>
          <cell r="AS1768" t="str">
            <v>TYP121 L2H2 2006 KIT COMPLET PRO</v>
          </cell>
        </row>
        <row r="1769">
          <cell r="N1769" t="str">
            <v>0963 940 774</v>
          </cell>
          <cell r="O1769">
            <v>0</v>
          </cell>
          <cell r="P1769">
            <v>430.62</v>
          </cell>
          <cell r="Q1769">
            <v>1</v>
          </cell>
          <cell r="R1769" t="e">
            <v>#N/A</v>
          </cell>
          <cell r="S1769">
            <v>430.62</v>
          </cell>
          <cell r="T1769">
            <v>909</v>
          </cell>
          <cell r="U1769">
            <v>120</v>
          </cell>
          <cell r="V1769">
            <v>160</v>
          </cell>
          <cell r="W1769" t="str">
            <v>TYP122L3H2KITSTD</v>
          </cell>
          <cell r="X1769" t="e">
            <v>#REF!</v>
          </cell>
          <cell r="Y1769">
            <v>818.1</v>
          </cell>
          <cell r="Z1769">
            <v>818.1</v>
          </cell>
          <cell r="AA1769">
            <v>0.1</v>
          </cell>
          <cell r="AB1769">
            <v>0.1</v>
          </cell>
          <cell r="AC1769" t="str">
            <v>NC</v>
          </cell>
          <cell r="AD1769" t="str">
            <v>NC</v>
          </cell>
          <cell r="AE1769" t="str">
            <v>NC</v>
          </cell>
          <cell r="AF1769" t="str">
            <v>PROTECTION</v>
          </cell>
          <cell r="AG1769"/>
          <cell r="AH1769" t="str">
            <v>JUMPER 2006</v>
          </cell>
          <cell r="AI1769">
            <v>414.05</v>
          </cell>
          <cell r="AJ1769">
            <v>0.3</v>
          </cell>
          <cell r="AK1769">
            <v>636.29999999999995</v>
          </cell>
          <cell r="AL1769" t="str">
            <v/>
          </cell>
          <cell r="AM1769" t="str">
            <v/>
          </cell>
          <cell r="AN1769">
            <v>0.1</v>
          </cell>
          <cell r="AO1769">
            <v>818.1</v>
          </cell>
          <cell r="AS1769" t="str">
            <v>TYP122 L3H2 2006 KIT COMPLET ECO</v>
          </cell>
        </row>
        <row r="1770">
          <cell r="N1770" t="str">
            <v>0963 940 189</v>
          </cell>
          <cell r="O1770">
            <v>0</v>
          </cell>
          <cell r="P1770">
            <v>611.49</v>
          </cell>
          <cell r="Q1770">
            <v>1</v>
          </cell>
          <cell r="R1770">
            <v>81</v>
          </cell>
          <cell r="S1770">
            <v>611.49</v>
          </cell>
          <cell r="T1770">
            <v>1309</v>
          </cell>
          <cell r="U1770">
            <v>120</v>
          </cell>
          <cell r="V1770">
            <v>160</v>
          </cell>
          <cell r="W1770" t="str">
            <v>TYP122L3H2KITPRO</v>
          </cell>
          <cell r="X1770" t="e">
            <v>#REF!</v>
          </cell>
          <cell r="Y1770">
            <v>1178.0999999999999</v>
          </cell>
          <cell r="Z1770">
            <v>1178.0999999999999</v>
          </cell>
          <cell r="AA1770">
            <v>0.1</v>
          </cell>
          <cell r="AB1770">
            <v>0.1</v>
          </cell>
          <cell r="AC1770" t="str">
            <v>NC</v>
          </cell>
          <cell r="AD1770" t="str">
            <v>NC</v>
          </cell>
          <cell r="AE1770" t="str">
            <v>NC</v>
          </cell>
          <cell r="AF1770" t="str">
            <v>PROTECTION</v>
          </cell>
          <cell r="AG1770"/>
          <cell r="AH1770" t="str">
            <v>JUMPER 2006</v>
          </cell>
          <cell r="AI1770">
            <v>587.96</v>
          </cell>
          <cell r="AJ1770">
            <v>0.3</v>
          </cell>
          <cell r="AK1770">
            <v>916.3</v>
          </cell>
          <cell r="AL1770" t="str">
            <v/>
          </cell>
          <cell r="AM1770" t="str">
            <v/>
          </cell>
          <cell r="AN1770">
            <v>0.1</v>
          </cell>
          <cell r="AO1770">
            <v>1178.0999999999999</v>
          </cell>
          <cell r="AS1770" t="str">
            <v>TYP122 L3H2 2006 KIT COMPLET PRO</v>
          </cell>
        </row>
        <row r="1771">
          <cell r="N1771" t="str">
            <v>0963 940 775</v>
          </cell>
          <cell r="O1771">
            <v>0</v>
          </cell>
          <cell r="P1771">
            <v>192.22</v>
          </cell>
          <cell r="Q1771">
            <v>1</v>
          </cell>
          <cell r="R1771" t="e">
            <v>#N/A</v>
          </cell>
          <cell r="S1771">
            <v>192.22</v>
          </cell>
          <cell r="T1771">
            <v>409</v>
          </cell>
          <cell r="U1771">
            <v>135</v>
          </cell>
          <cell r="V1771">
            <v>180</v>
          </cell>
          <cell r="W1771" t="str">
            <v>TYP123L4H2KITSTD</v>
          </cell>
          <cell r="X1771" t="e">
            <v>#REF!</v>
          </cell>
          <cell r="Y1771">
            <v>368.1</v>
          </cell>
          <cell r="Z1771">
            <v>368.1</v>
          </cell>
          <cell r="AA1771">
            <v>0.1</v>
          </cell>
          <cell r="AB1771">
            <v>0.1</v>
          </cell>
          <cell r="AC1771" t="str">
            <v>NC</v>
          </cell>
          <cell r="AD1771" t="str">
            <v>NC</v>
          </cell>
          <cell r="AE1771" t="str">
            <v>NC</v>
          </cell>
          <cell r="AF1771" t="str">
            <v>PROTECTION</v>
          </cell>
          <cell r="AG1771"/>
          <cell r="AH1771" t="str">
            <v>JUMPER 2006</v>
          </cell>
          <cell r="AI1771">
            <v>478.04999999999995</v>
          </cell>
          <cell r="AJ1771">
            <v>0.3</v>
          </cell>
          <cell r="AK1771">
            <v>286.29999999999995</v>
          </cell>
          <cell r="AL1771" t="str">
            <v/>
          </cell>
          <cell r="AM1771" t="str">
            <v/>
          </cell>
          <cell r="AN1771">
            <v>0.1</v>
          </cell>
          <cell r="AO1771">
            <v>368.1</v>
          </cell>
          <cell r="AS1771" t="str">
            <v>TYP123 L4H2 2006 KIT COMPLET ECO</v>
          </cell>
        </row>
        <row r="1772">
          <cell r="N1772" t="str">
            <v>0963 940 777</v>
          </cell>
          <cell r="O1772">
            <v>0</v>
          </cell>
          <cell r="P1772">
            <v>192.22</v>
          </cell>
          <cell r="Q1772">
            <v>1</v>
          </cell>
          <cell r="R1772" t="e">
            <v>#N/A</v>
          </cell>
          <cell r="S1772">
            <v>192.22</v>
          </cell>
          <cell r="T1772">
            <v>409</v>
          </cell>
          <cell r="U1772">
            <v>120</v>
          </cell>
          <cell r="V1772">
            <v>160</v>
          </cell>
          <cell r="W1772" t="str">
            <v>TYP122L3H3KITSTD</v>
          </cell>
          <cell r="X1772" t="e">
            <v>#REF!</v>
          </cell>
          <cell r="Y1772">
            <v>368.1</v>
          </cell>
          <cell r="Z1772">
            <v>368.1</v>
          </cell>
          <cell r="AA1772">
            <v>0.1</v>
          </cell>
          <cell r="AB1772">
            <v>0.1</v>
          </cell>
          <cell r="AC1772" t="str">
            <v>NC</v>
          </cell>
          <cell r="AD1772" t="str">
            <v>NC</v>
          </cell>
          <cell r="AE1772" t="str">
            <v>NC</v>
          </cell>
          <cell r="AF1772" t="str">
            <v>PROTECTION</v>
          </cell>
          <cell r="AG1772"/>
          <cell r="AH1772" t="str">
            <v>JUMPER 2006</v>
          </cell>
          <cell r="AI1772">
            <v>414.05</v>
          </cell>
          <cell r="AJ1772">
            <v>0.3</v>
          </cell>
          <cell r="AK1772">
            <v>286.29999999999995</v>
          </cell>
          <cell r="AL1772" t="str">
            <v/>
          </cell>
          <cell r="AM1772" t="str">
            <v/>
          </cell>
          <cell r="AN1772">
            <v>0.1</v>
          </cell>
          <cell r="AO1772">
            <v>368.1</v>
          </cell>
          <cell r="AS1772" t="str">
            <v>TYP122 L3H3 2006 KIT COMPLET ECO</v>
          </cell>
        </row>
        <row r="1773">
          <cell r="N1773" t="str">
            <v>0963 940 190</v>
          </cell>
          <cell r="O1773">
            <v>0</v>
          </cell>
          <cell r="P1773">
            <v>611.49</v>
          </cell>
          <cell r="Q1773">
            <v>1</v>
          </cell>
          <cell r="R1773">
            <v>81</v>
          </cell>
          <cell r="S1773">
            <v>611.49</v>
          </cell>
          <cell r="T1773">
            <v>1309</v>
          </cell>
          <cell r="U1773">
            <v>120</v>
          </cell>
          <cell r="V1773">
            <v>160</v>
          </cell>
          <cell r="W1773" t="str">
            <v>TYP122L3H3KITPRO</v>
          </cell>
          <cell r="X1773" t="e">
            <v>#REF!</v>
          </cell>
          <cell r="Y1773">
            <v>1178.0999999999999</v>
          </cell>
          <cell r="Z1773">
            <v>1178.0999999999999</v>
          </cell>
          <cell r="AA1773">
            <v>0.1</v>
          </cell>
          <cell r="AB1773">
            <v>0.1</v>
          </cell>
          <cell r="AC1773" t="str">
            <v>NC</v>
          </cell>
          <cell r="AD1773" t="str">
            <v>NC</v>
          </cell>
          <cell r="AE1773" t="str">
            <v>NC</v>
          </cell>
          <cell r="AF1773" t="str">
            <v>PROTECTION</v>
          </cell>
          <cell r="AG1773"/>
          <cell r="AH1773" t="str">
            <v>JUMPER 2006</v>
          </cell>
          <cell r="AI1773">
            <v>587.96</v>
          </cell>
          <cell r="AJ1773">
            <v>0.3</v>
          </cell>
          <cell r="AK1773">
            <v>916.3</v>
          </cell>
          <cell r="AL1773" t="str">
            <v/>
          </cell>
          <cell r="AM1773" t="str">
            <v/>
          </cell>
          <cell r="AN1773">
            <v>0.1</v>
          </cell>
          <cell r="AO1773">
            <v>1178.0999999999999</v>
          </cell>
          <cell r="AS1773" t="str">
            <v>TYP122 L3H3 2006 KIT COMPLET PRO</v>
          </cell>
        </row>
        <row r="1774">
          <cell r="N1774" t="str">
            <v>0963 940 778</v>
          </cell>
          <cell r="O1774">
            <v>0</v>
          </cell>
          <cell r="P1774">
            <v>192.22</v>
          </cell>
          <cell r="Q1774">
            <v>1</v>
          </cell>
          <cell r="R1774" t="e">
            <v>#N/A</v>
          </cell>
          <cell r="S1774">
            <v>192.22</v>
          </cell>
          <cell r="T1774">
            <v>409</v>
          </cell>
          <cell r="U1774">
            <v>135</v>
          </cell>
          <cell r="V1774">
            <v>180</v>
          </cell>
          <cell r="W1774" t="str">
            <v>TYP123L4H3KITSTD</v>
          </cell>
          <cell r="X1774" t="e">
            <v>#REF!</v>
          </cell>
          <cell r="Y1774">
            <v>368.1</v>
          </cell>
          <cell r="Z1774">
            <v>368.1</v>
          </cell>
          <cell r="AA1774">
            <v>0.1</v>
          </cell>
          <cell r="AB1774">
            <v>0.1</v>
          </cell>
          <cell r="AC1774" t="str">
            <v>NC</v>
          </cell>
          <cell r="AD1774" t="str">
            <v>NC</v>
          </cell>
          <cell r="AE1774" t="str">
            <v>NC</v>
          </cell>
          <cell r="AF1774" t="str">
            <v>PROTECTION</v>
          </cell>
          <cell r="AG1774"/>
          <cell r="AH1774" t="str">
            <v>JUMPER 2006</v>
          </cell>
          <cell r="AI1774">
            <v>478.04999999999995</v>
          </cell>
          <cell r="AJ1774">
            <v>0.3</v>
          </cell>
          <cell r="AK1774">
            <v>286.29999999999995</v>
          </cell>
          <cell r="AL1774" t="str">
            <v/>
          </cell>
          <cell r="AM1774" t="str">
            <v/>
          </cell>
          <cell r="AN1774">
            <v>0.1</v>
          </cell>
          <cell r="AO1774">
            <v>368.1</v>
          </cell>
          <cell r="AS1774" t="str">
            <v>TYP123 L4H3 2006 KIT COMPLET ECO</v>
          </cell>
        </row>
        <row r="1775">
          <cell r="N1775" t="str">
            <v>0963 940 202</v>
          </cell>
          <cell r="O1775">
            <v>0</v>
          </cell>
          <cell r="P1775">
            <v>658.34</v>
          </cell>
          <cell r="Q1775">
            <v>1</v>
          </cell>
          <cell r="R1775">
            <v>85</v>
          </cell>
          <cell r="S1775">
            <v>658.34</v>
          </cell>
          <cell r="T1775">
            <v>1519</v>
          </cell>
          <cell r="U1775">
            <v>135</v>
          </cell>
          <cell r="V1775">
            <v>180</v>
          </cell>
          <cell r="W1775" t="str">
            <v>TYP123L4H3KITPRO</v>
          </cell>
          <cell r="X1775" t="e">
            <v>#REF!</v>
          </cell>
          <cell r="Y1775">
            <v>1367.1</v>
          </cell>
          <cell r="Z1775">
            <v>1367.1</v>
          </cell>
          <cell r="AA1775">
            <v>0.1</v>
          </cell>
          <cell r="AB1775">
            <v>0.1</v>
          </cell>
          <cell r="AC1775" t="str">
            <v>NC</v>
          </cell>
          <cell r="AD1775" t="str">
            <v>NC</v>
          </cell>
          <cell r="AE1775" t="str">
            <v>NC</v>
          </cell>
          <cell r="AF1775" t="str">
            <v>PROTECTION</v>
          </cell>
          <cell r="AG1775"/>
          <cell r="AH1775" t="str">
            <v>JUMPER 2006</v>
          </cell>
          <cell r="AI1775">
            <v>652.27</v>
          </cell>
          <cell r="AJ1775">
            <v>0.3</v>
          </cell>
          <cell r="AK1775">
            <v>1063.3</v>
          </cell>
          <cell r="AL1775" t="str">
            <v/>
          </cell>
          <cell r="AM1775" t="str">
            <v/>
          </cell>
          <cell r="AN1775">
            <v>0.1</v>
          </cell>
          <cell r="AO1775">
            <v>1367.1</v>
          </cell>
          <cell r="AS1775" t="str">
            <v>TYP123 L4H3 2006 KIT COMPLET PRO</v>
          </cell>
        </row>
        <row r="1776">
          <cell r="N1776" t="str">
            <v>0963 940 425</v>
          </cell>
          <cell r="O1776">
            <v>0</v>
          </cell>
          <cell r="P1776">
            <v>217.86</v>
          </cell>
          <cell r="Q1776">
            <v>1</v>
          </cell>
          <cell r="R1776">
            <v>64</v>
          </cell>
          <cell r="S1776">
            <v>217.86</v>
          </cell>
          <cell r="T1776">
            <v>479</v>
          </cell>
          <cell r="U1776">
            <v>85</v>
          </cell>
          <cell r="V1776">
            <v>114</v>
          </cell>
          <cell r="W1776" t="str">
            <v>TYP146L1H1KITSTD</v>
          </cell>
          <cell r="X1776" t="e">
            <v>#REF!</v>
          </cell>
          <cell r="Y1776">
            <v>431.1</v>
          </cell>
          <cell r="Z1776">
            <v>431.1</v>
          </cell>
          <cell r="AA1776">
            <v>0.1</v>
          </cell>
          <cell r="AB1776">
            <v>0.1</v>
          </cell>
          <cell r="AC1776" t="str">
            <v>NC</v>
          </cell>
          <cell r="AD1776" t="str">
            <v>NC</v>
          </cell>
          <cell r="AE1776" t="str">
            <v>NC</v>
          </cell>
          <cell r="AF1776" t="str">
            <v>PROTECTION</v>
          </cell>
          <cell r="AG1776"/>
          <cell r="AH1776" t="str">
            <v>Dokker Van</v>
          </cell>
          <cell r="AI1776">
            <v>209.4</v>
          </cell>
          <cell r="AJ1776">
            <v>0.3</v>
          </cell>
          <cell r="AK1776">
            <v>335.29999999999995</v>
          </cell>
          <cell r="AL1776" t="str">
            <v/>
          </cell>
          <cell r="AM1776" t="str">
            <v/>
          </cell>
          <cell r="AN1776">
            <v>0.1</v>
          </cell>
          <cell r="AO1776">
            <v>431.1</v>
          </cell>
          <cell r="AS1776" t="str">
            <v>TYP146 L1H1 2009 KIT COMPLET ECO</v>
          </cell>
        </row>
        <row r="1777">
          <cell r="N1777" t="str">
            <v>0963 940 432</v>
          </cell>
          <cell r="O1777">
            <v>0</v>
          </cell>
          <cell r="P1777">
            <v>290.62</v>
          </cell>
          <cell r="Q1777">
            <v>1</v>
          </cell>
          <cell r="R1777">
            <v>30</v>
          </cell>
          <cell r="S1777">
            <v>290.62</v>
          </cell>
          <cell r="T1777">
            <v>639</v>
          </cell>
          <cell r="U1777">
            <v>85</v>
          </cell>
          <cell r="V1777">
            <v>114</v>
          </cell>
          <cell r="W1777" t="str">
            <v>TYP146L1H1KITPRO</v>
          </cell>
          <cell r="X1777" t="e">
            <v>#REF!</v>
          </cell>
          <cell r="Y1777">
            <v>575.1</v>
          </cell>
          <cell r="Z1777">
            <v>575.1</v>
          </cell>
          <cell r="AA1777">
            <v>0.1</v>
          </cell>
          <cell r="AB1777">
            <v>0.1</v>
          </cell>
          <cell r="AC1777" t="str">
            <v>NC</v>
          </cell>
          <cell r="AD1777" t="str">
            <v>NC</v>
          </cell>
          <cell r="AE1777" t="str">
            <v>NC</v>
          </cell>
          <cell r="AF1777" t="str">
            <v>PROTECTION</v>
          </cell>
          <cell r="AG1777"/>
          <cell r="AH1777" t="str">
            <v>Dokker Van</v>
          </cell>
          <cell r="AI1777">
            <v>279.33</v>
          </cell>
          <cell r="AJ1777">
            <v>0.3</v>
          </cell>
          <cell r="AK1777">
            <v>447.29999999999995</v>
          </cell>
          <cell r="AL1777" t="str">
            <v/>
          </cell>
          <cell r="AM1777" t="str">
            <v/>
          </cell>
          <cell r="AN1777">
            <v>0.1</v>
          </cell>
          <cell r="AO1777">
            <v>575.1</v>
          </cell>
          <cell r="AS1777" t="str">
            <v>TYP146 L1H1 2009 KIT COMPLET PRO</v>
          </cell>
        </row>
        <row r="1778">
          <cell r="N1778" t="str">
            <v>0963 940 233</v>
          </cell>
          <cell r="O1778">
            <v>0</v>
          </cell>
          <cell r="P1778">
            <v>194.7</v>
          </cell>
          <cell r="Q1778">
            <v>1</v>
          </cell>
          <cell r="R1778">
            <v>28</v>
          </cell>
          <cell r="S1778">
            <v>194.7</v>
          </cell>
          <cell r="T1778">
            <v>379</v>
          </cell>
          <cell r="U1778">
            <v>85</v>
          </cell>
          <cell r="V1778">
            <v>114</v>
          </cell>
          <cell r="W1778" t="str">
            <v>TYP128L1H1KITSTD</v>
          </cell>
          <cell r="X1778" t="e">
            <v>#REF!</v>
          </cell>
          <cell r="Y1778">
            <v>341.1</v>
          </cell>
          <cell r="Z1778">
            <v>341.1</v>
          </cell>
          <cell r="AA1778">
            <v>0.1</v>
          </cell>
          <cell r="AB1778">
            <v>0.1</v>
          </cell>
          <cell r="AC1778" t="str">
            <v>NC</v>
          </cell>
          <cell r="AD1778" t="str">
            <v>NC</v>
          </cell>
          <cell r="AE1778" t="str">
            <v>NC</v>
          </cell>
          <cell r="AF1778" t="str">
            <v>PROTECTION</v>
          </cell>
          <cell r="AG1778"/>
          <cell r="AH1778" t="str">
            <v>Fiorino</v>
          </cell>
          <cell r="AI1778">
            <v>152.73000000000002</v>
          </cell>
          <cell r="AJ1778">
            <v>0.3</v>
          </cell>
          <cell r="AK1778">
            <v>265.3</v>
          </cell>
          <cell r="AL1778" t="str">
            <v/>
          </cell>
          <cell r="AM1778" t="str">
            <v/>
          </cell>
          <cell r="AN1778">
            <v>0.1</v>
          </cell>
          <cell r="AO1778">
            <v>341.1</v>
          </cell>
          <cell r="AS1778" t="str">
            <v>TYP128 L1H1 2008 KIT COMPLET ECO</v>
          </cell>
        </row>
        <row r="1779">
          <cell r="N1779" t="str">
            <v>0963 940 234</v>
          </cell>
          <cell r="O1779">
            <v>0</v>
          </cell>
          <cell r="P1779">
            <v>258.38</v>
          </cell>
          <cell r="Q1779">
            <v>1</v>
          </cell>
          <cell r="R1779">
            <v>31</v>
          </cell>
          <cell r="S1779">
            <v>258.38</v>
          </cell>
          <cell r="T1779">
            <v>579</v>
          </cell>
          <cell r="U1779">
            <v>85</v>
          </cell>
          <cell r="V1779">
            <v>114</v>
          </cell>
          <cell r="W1779" t="str">
            <v>TYP128L1H1KITPRO</v>
          </cell>
          <cell r="X1779" t="e">
            <v>#REF!</v>
          </cell>
          <cell r="Y1779">
            <v>521.1</v>
          </cell>
          <cell r="Z1779">
            <v>521.1</v>
          </cell>
          <cell r="AA1779">
            <v>0.1</v>
          </cell>
          <cell r="AB1779">
            <v>0.1</v>
          </cell>
          <cell r="AC1779" t="str">
            <v>NC</v>
          </cell>
          <cell r="AD1779" t="str">
            <v>NC</v>
          </cell>
          <cell r="AE1779" t="str">
            <v>NC</v>
          </cell>
          <cell r="AF1779" t="str">
            <v>PROTECTION</v>
          </cell>
          <cell r="AG1779"/>
          <cell r="AH1779" t="str">
            <v>Fiorino</v>
          </cell>
          <cell r="AI1779">
            <v>248.33999999999997</v>
          </cell>
          <cell r="AJ1779">
            <v>0.3</v>
          </cell>
          <cell r="AK1779">
            <v>405.29999999999995</v>
          </cell>
          <cell r="AL1779" t="str">
            <v/>
          </cell>
          <cell r="AM1779" t="str">
            <v/>
          </cell>
          <cell r="AN1779">
            <v>0.1</v>
          </cell>
          <cell r="AO1779">
            <v>521.1</v>
          </cell>
          <cell r="AS1779" t="str">
            <v>TYP128 L1H1 2008 KIT COMPLET PRO</v>
          </cell>
        </row>
        <row r="1780">
          <cell r="N1780" t="str">
            <v>0963 940 271</v>
          </cell>
          <cell r="O1780">
            <v>0</v>
          </cell>
          <cell r="P1780">
            <v>217.87</v>
          </cell>
          <cell r="Q1780">
            <v>1</v>
          </cell>
          <cell r="R1780">
            <v>33</v>
          </cell>
          <cell r="S1780">
            <v>217.87</v>
          </cell>
          <cell r="T1780">
            <v>479</v>
          </cell>
          <cell r="U1780">
            <v>85</v>
          </cell>
          <cell r="V1780">
            <v>114</v>
          </cell>
          <cell r="W1780" t="str">
            <v>TYP134L1H1KITSTD</v>
          </cell>
          <cell r="X1780" t="e">
            <v>#REF!</v>
          </cell>
          <cell r="Y1780">
            <v>431.1</v>
          </cell>
          <cell r="Z1780">
            <v>431.1</v>
          </cell>
          <cell r="AA1780">
            <v>0.1</v>
          </cell>
          <cell r="AB1780">
            <v>0.1</v>
          </cell>
          <cell r="AC1780" t="str">
            <v>NC</v>
          </cell>
          <cell r="AD1780" t="str">
            <v>NC</v>
          </cell>
          <cell r="AE1780" t="str">
            <v>NC</v>
          </cell>
          <cell r="AF1780" t="str">
            <v>PROTECTION</v>
          </cell>
          <cell r="AG1780"/>
          <cell r="AH1780" t="str">
            <v>Doblo Cargo</v>
          </cell>
          <cell r="AI1780">
            <v>209.4</v>
          </cell>
          <cell r="AJ1780">
            <v>0.3</v>
          </cell>
          <cell r="AK1780">
            <v>335.29999999999995</v>
          </cell>
          <cell r="AL1780" t="str">
            <v/>
          </cell>
          <cell r="AM1780" t="str">
            <v/>
          </cell>
          <cell r="AN1780">
            <v>0.1</v>
          </cell>
          <cell r="AO1780">
            <v>431.1</v>
          </cell>
          <cell r="AS1780" t="str">
            <v>TYP134 L1H1 2011 KIT COMPLET ECO</v>
          </cell>
        </row>
        <row r="1781">
          <cell r="N1781" t="str">
            <v>0963 940 278</v>
          </cell>
          <cell r="O1781">
            <v>0</v>
          </cell>
          <cell r="P1781">
            <v>290.62</v>
          </cell>
          <cell r="Q1781">
            <v>1</v>
          </cell>
          <cell r="R1781">
            <v>30</v>
          </cell>
          <cell r="S1781">
            <v>290.62</v>
          </cell>
          <cell r="T1781">
            <v>639</v>
          </cell>
          <cell r="U1781">
            <v>85</v>
          </cell>
          <cell r="V1781">
            <v>114</v>
          </cell>
          <cell r="W1781" t="str">
            <v>TYP134L1H1KITPRO</v>
          </cell>
          <cell r="X1781" t="e">
            <v>#REF!</v>
          </cell>
          <cell r="Y1781">
            <v>575.1</v>
          </cell>
          <cell r="Z1781">
            <v>575.1</v>
          </cell>
          <cell r="AA1781">
            <v>0.1</v>
          </cell>
          <cell r="AB1781">
            <v>0.1</v>
          </cell>
          <cell r="AC1781" t="str">
            <v>NC</v>
          </cell>
          <cell r="AD1781" t="str">
            <v>NC</v>
          </cell>
          <cell r="AE1781" t="str">
            <v>NC</v>
          </cell>
          <cell r="AF1781" t="str">
            <v>PROTECTION</v>
          </cell>
          <cell r="AG1781"/>
          <cell r="AH1781" t="str">
            <v>Doblo Cargo</v>
          </cell>
          <cell r="AI1781">
            <v>279.33</v>
          </cell>
          <cell r="AJ1781">
            <v>0.3</v>
          </cell>
          <cell r="AK1781">
            <v>447.29999999999995</v>
          </cell>
          <cell r="AL1781" t="str">
            <v/>
          </cell>
          <cell r="AM1781" t="str">
            <v/>
          </cell>
          <cell r="AN1781">
            <v>0.1</v>
          </cell>
          <cell r="AO1781">
            <v>575.1</v>
          </cell>
          <cell r="AS1781" t="str">
            <v>TYP134 L1H1 2011 KIT COMPLET PRO</v>
          </cell>
        </row>
        <row r="1782">
          <cell r="N1782" t="str">
            <v>0963 940 279</v>
          </cell>
          <cell r="O1782">
            <v>0</v>
          </cell>
          <cell r="P1782">
            <v>236.37</v>
          </cell>
          <cell r="Q1782">
            <v>1</v>
          </cell>
          <cell r="R1782">
            <v>42</v>
          </cell>
          <cell r="S1782">
            <v>236.37</v>
          </cell>
          <cell r="T1782">
            <v>479</v>
          </cell>
          <cell r="U1782">
            <v>95</v>
          </cell>
          <cell r="V1782">
            <v>127</v>
          </cell>
          <cell r="W1782" t="str">
            <v>TYP134L1H2KITSTD</v>
          </cell>
          <cell r="X1782" t="e">
            <v>#REF!</v>
          </cell>
          <cell r="Y1782">
            <v>431.1</v>
          </cell>
          <cell r="Z1782">
            <v>431.1</v>
          </cell>
          <cell r="AA1782">
            <v>0.1</v>
          </cell>
          <cell r="AB1782">
            <v>0.1</v>
          </cell>
          <cell r="AC1782" t="str">
            <v>NC</v>
          </cell>
          <cell r="AD1782" t="str">
            <v>NC</v>
          </cell>
          <cell r="AE1782" t="str">
            <v>NC</v>
          </cell>
          <cell r="AF1782" t="str">
            <v>PROTECTION</v>
          </cell>
          <cell r="AG1782"/>
          <cell r="AH1782" t="str">
            <v>Doblo Cargo</v>
          </cell>
          <cell r="AI1782">
            <v>209.4</v>
          </cell>
          <cell r="AJ1782">
            <v>0.3</v>
          </cell>
          <cell r="AK1782">
            <v>335.29999999999995</v>
          </cell>
          <cell r="AL1782" t="str">
            <v/>
          </cell>
          <cell r="AM1782" t="str">
            <v/>
          </cell>
          <cell r="AN1782">
            <v>0.1</v>
          </cell>
          <cell r="AO1782">
            <v>431.1</v>
          </cell>
          <cell r="AS1782" t="str">
            <v>TYP134 L1H2 2010 KIT COMPLET ECO</v>
          </cell>
        </row>
        <row r="1783">
          <cell r="N1783" t="str">
            <v>0963 940 280</v>
          </cell>
          <cell r="O1783">
            <v>0</v>
          </cell>
          <cell r="P1783">
            <v>315.62</v>
          </cell>
          <cell r="Q1783">
            <v>1</v>
          </cell>
          <cell r="R1783">
            <v>46</v>
          </cell>
          <cell r="S1783">
            <v>315.62</v>
          </cell>
          <cell r="T1783">
            <v>639</v>
          </cell>
          <cell r="U1783">
            <v>95</v>
          </cell>
          <cell r="V1783">
            <v>127</v>
          </cell>
          <cell r="W1783" t="str">
            <v>TYP134L1H2KITPRO</v>
          </cell>
          <cell r="X1783" t="e">
            <v>#REF!</v>
          </cell>
          <cell r="Y1783">
            <v>575.1</v>
          </cell>
          <cell r="Z1783">
            <v>575.1</v>
          </cell>
          <cell r="AA1783">
            <v>0.1</v>
          </cell>
          <cell r="AB1783">
            <v>0.1</v>
          </cell>
          <cell r="AC1783" t="str">
            <v>NC</v>
          </cell>
          <cell r="AD1783" t="str">
            <v>NC</v>
          </cell>
          <cell r="AE1783" t="str">
            <v>NC</v>
          </cell>
          <cell r="AF1783" t="str">
            <v>PROTECTION</v>
          </cell>
          <cell r="AG1783"/>
          <cell r="AH1783" t="str">
            <v>Doblo Cargo</v>
          </cell>
          <cell r="AI1783">
            <v>279.33</v>
          </cell>
          <cell r="AJ1783">
            <v>0.3</v>
          </cell>
          <cell r="AK1783">
            <v>447.29999999999995</v>
          </cell>
          <cell r="AL1783" t="str">
            <v/>
          </cell>
          <cell r="AM1783" t="str">
            <v/>
          </cell>
          <cell r="AN1783">
            <v>0.1</v>
          </cell>
          <cell r="AO1783">
            <v>575.1</v>
          </cell>
          <cell r="AS1783" t="str">
            <v>TYP134 L1H2 2010 KIT COMPLET PRO</v>
          </cell>
        </row>
        <row r="1784">
          <cell r="N1784" t="str">
            <v>0963 940 295</v>
          </cell>
          <cell r="O1784">
            <v>0</v>
          </cell>
          <cell r="P1784">
            <v>237.3</v>
          </cell>
          <cell r="Q1784">
            <v>1</v>
          </cell>
          <cell r="R1784">
            <v>36</v>
          </cell>
          <cell r="S1784">
            <v>237.3</v>
          </cell>
          <cell r="T1784">
            <v>529</v>
          </cell>
          <cell r="U1784">
            <v>95</v>
          </cell>
          <cell r="V1784">
            <v>127</v>
          </cell>
          <cell r="W1784" t="str">
            <v>TYP135L2H1KITSTD</v>
          </cell>
          <cell r="X1784" t="e">
            <v>#REF!</v>
          </cell>
          <cell r="Y1784">
            <v>476.1</v>
          </cell>
          <cell r="Z1784">
            <v>476.1</v>
          </cell>
          <cell r="AA1784">
            <v>0.1</v>
          </cell>
          <cell r="AB1784">
            <v>0.1</v>
          </cell>
          <cell r="AC1784" t="str">
            <v>NC</v>
          </cell>
          <cell r="AD1784" t="str">
            <v>NC</v>
          </cell>
          <cell r="AE1784" t="str">
            <v>NC</v>
          </cell>
          <cell r="AF1784" t="str">
            <v>PROTECTION</v>
          </cell>
          <cell r="AG1784"/>
          <cell r="AH1784" t="str">
            <v>Doblo Cargo Maxi</v>
          </cell>
          <cell r="AI1784">
            <v>228.16</v>
          </cell>
          <cell r="AJ1784">
            <v>0.3</v>
          </cell>
          <cell r="AK1784">
            <v>370.29999999999995</v>
          </cell>
          <cell r="AL1784" t="str">
            <v/>
          </cell>
          <cell r="AM1784" t="str">
            <v/>
          </cell>
          <cell r="AN1784">
            <v>0.1</v>
          </cell>
          <cell r="AO1784">
            <v>476.1</v>
          </cell>
          <cell r="AS1784" t="str">
            <v>TYP135 L2H1 2010 KIT COMPLET ECO</v>
          </cell>
        </row>
        <row r="1785">
          <cell r="N1785" t="str">
            <v>0963 940 296</v>
          </cell>
          <cell r="O1785">
            <v>0</v>
          </cell>
          <cell r="P1785">
            <v>330.83</v>
          </cell>
          <cell r="Q1785">
            <v>1</v>
          </cell>
          <cell r="R1785">
            <v>40</v>
          </cell>
          <cell r="S1785">
            <v>330.83</v>
          </cell>
          <cell r="T1785">
            <v>709</v>
          </cell>
          <cell r="U1785">
            <v>95</v>
          </cell>
          <cell r="V1785">
            <v>127</v>
          </cell>
          <cell r="W1785" t="str">
            <v>TYP135L2H1KITPRO</v>
          </cell>
          <cell r="X1785" t="e">
            <v>#REF!</v>
          </cell>
          <cell r="Y1785">
            <v>638.1</v>
          </cell>
          <cell r="Z1785">
            <v>638.1</v>
          </cell>
          <cell r="AA1785">
            <v>0.1</v>
          </cell>
          <cell r="AB1785">
            <v>0.1</v>
          </cell>
          <cell r="AC1785" t="str">
            <v>NC</v>
          </cell>
          <cell r="AD1785" t="str">
            <v>NC</v>
          </cell>
          <cell r="AE1785" t="str">
            <v>NC</v>
          </cell>
          <cell r="AF1785" t="str">
            <v>PROTECTION</v>
          </cell>
          <cell r="AG1785"/>
          <cell r="AH1785" t="str">
            <v>Doblo Cargo Maxi</v>
          </cell>
          <cell r="AI1785">
            <v>308.71999999999997</v>
          </cell>
          <cell r="AJ1785">
            <v>0.3</v>
          </cell>
          <cell r="AK1785">
            <v>496.29999999999995</v>
          </cell>
          <cell r="AL1785" t="str">
            <v/>
          </cell>
          <cell r="AM1785" t="str">
            <v/>
          </cell>
          <cell r="AN1785">
            <v>0.1</v>
          </cell>
          <cell r="AO1785">
            <v>638.1</v>
          </cell>
          <cell r="AS1785" t="str">
            <v>TYP135 L2H1 2010 KIT COMPLET PRO</v>
          </cell>
        </row>
        <row r="1786">
          <cell r="N1786" t="str">
            <v>0963 940 601</v>
          </cell>
          <cell r="O1786">
            <v>0</v>
          </cell>
          <cell r="P1786">
            <v>280.49</v>
          </cell>
          <cell r="Q1786">
            <v>1</v>
          </cell>
          <cell r="R1786">
            <v>47</v>
          </cell>
          <cell r="S1786">
            <v>280.49</v>
          </cell>
          <cell r="T1786">
            <v>599</v>
          </cell>
          <cell r="U1786">
            <v>85</v>
          </cell>
          <cell r="V1786">
            <v>114</v>
          </cell>
          <cell r="W1786" t="str">
            <v>TYP164L1H1KITSTD</v>
          </cell>
          <cell r="X1786" t="e">
            <v>#REF!</v>
          </cell>
          <cell r="Y1786">
            <v>539.1</v>
          </cell>
          <cell r="Z1786">
            <v>539.1</v>
          </cell>
          <cell r="AA1786">
            <v>0.1</v>
          </cell>
          <cell r="AB1786">
            <v>0.1</v>
          </cell>
          <cell r="AC1786" t="str">
            <v>NC</v>
          </cell>
          <cell r="AD1786" t="str">
            <v>NC</v>
          </cell>
          <cell r="AE1786" t="str">
            <v>NC</v>
          </cell>
          <cell r="AF1786" t="str">
            <v>PROTECTION</v>
          </cell>
          <cell r="AG1786"/>
          <cell r="AH1786" t="str">
            <v>Talento Court</v>
          </cell>
          <cell r="AI1786">
            <v>269.69</v>
          </cell>
          <cell r="AJ1786">
            <v>0.3</v>
          </cell>
          <cell r="AK1786">
            <v>419.29999999999995</v>
          </cell>
          <cell r="AL1786" t="str">
            <v/>
          </cell>
          <cell r="AM1786" t="str">
            <v/>
          </cell>
          <cell r="AN1786">
            <v>0.1</v>
          </cell>
          <cell r="AO1786">
            <v>539.1</v>
          </cell>
          <cell r="AS1786" t="str">
            <v>TYP164 L1H1 2014 KIT COMPLET ECO</v>
          </cell>
        </row>
        <row r="1787">
          <cell r="N1787" t="str">
            <v>0963 940 608</v>
          </cell>
          <cell r="O1787">
            <v>0</v>
          </cell>
          <cell r="P1787">
            <v>383.87</v>
          </cell>
          <cell r="Q1787">
            <v>1</v>
          </cell>
          <cell r="R1787">
            <v>42</v>
          </cell>
          <cell r="S1787">
            <v>383.87</v>
          </cell>
          <cell r="T1787">
            <v>809</v>
          </cell>
          <cell r="U1787">
            <v>85</v>
          </cell>
          <cell r="V1787">
            <v>114</v>
          </cell>
          <cell r="W1787" t="str">
            <v>TYP164L1H1KITPRO</v>
          </cell>
          <cell r="X1787" t="e">
            <v>#REF!</v>
          </cell>
          <cell r="Y1787">
            <v>728.1</v>
          </cell>
          <cell r="Z1787">
            <v>728.1</v>
          </cell>
          <cell r="AA1787">
            <v>0.1</v>
          </cell>
          <cell r="AB1787">
            <v>0.1</v>
          </cell>
          <cell r="AC1787" t="str">
            <v>NC</v>
          </cell>
          <cell r="AD1787" t="str">
            <v>NC</v>
          </cell>
          <cell r="AE1787" t="str">
            <v>NC</v>
          </cell>
          <cell r="AF1787" t="str">
            <v>PROTECTION</v>
          </cell>
          <cell r="AG1787"/>
          <cell r="AH1787" t="str">
            <v>Talento Court</v>
          </cell>
          <cell r="AI1787">
            <v>369.1</v>
          </cell>
          <cell r="AJ1787">
            <v>0.3</v>
          </cell>
          <cell r="AK1787">
            <v>566.29999999999995</v>
          </cell>
          <cell r="AL1787" t="str">
            <v/>
          </cell>
          <cell r="AM1787" t="str">
            <v/>
          </cell>
          <cell r="AN1787">
            <v>0.1</v>
          </cell>
          <cell r="AO1787">
            <v>728.1</v>
          </cell>
          <cell r="AS1787" t="str">
            <v>TYP164 L1H1 2014 KIT COMPLET PRO</v>
          </cell>
        </row>
        <row r="1788">
          <cell r="N1788" t="str">
            <v>0963 940 609</v>
          </cell>
          <cell r="O1788">
            <v>0</v>
          </cell>
          <cell r="P1788">
            <v>280.58</v>
          </cell>
          <cell r="Q1788">
            <v>1</v>
          </cell>
          <cell r="R1788">
            <v>47</v>
          </cell>
          <cell r="S1788">
            <v>280.58</v>
          </cell>
          <cell r="T1788">
            <v>589</v>
          </cell>
          <cell r="U1788">
            <v>95</v>
          </cell>
          <cell r="V1788">
            <v>127</v>
          </cell>
          <cell r="W1788" t="str">
            <v>TYP164L1H2KITSTD</v>
          </cell>
          <cell r="X1788" t="e">
            <v>#REF!</v>
          </cell>
          <cell r="Y1788">
            <v>530.1</v>
          </cell>
          <cell r="Z1788">
            <v>530.1</v>
          </cell>
          <cell r="AA1788">
            <v>0.1</v>
          </cell>
          <cell r="AB1788">
            <v>0.1</v>
          </cell>
          <cell r="AC1788" t="str">
            <v>NC</v>
          </cell>
          <cell r="AD1788" t="str">
            <v>NC</v>
          </cell>
          <cell r="AE1788" t="str">
            <v>NC</v>
          </cell>
          <cell r="AF1788" t="str">
            <v>PROTECTION</v>
          </cell>
          <cell r="AG1788"/>
          <cell r="AH1788" t="str">
            <v>Talento Court</v>
          </cell>
          <cell r="AI1788">
            <v>269.69</v>
          </cell>
          <cell r="AJ1788">
            <v>0.3</v>
          </cell>
          <cell r="AK1788">
            <v>412.29999999999995</v>
          </cell>
          <cell r="AL1788" t="str">
            <v/>
          </cell>
          <cell r="AM1788" t="str">
            <v/>
          </cell>
          <cell r="AN1788">
            <v>0.1</v>
          </cell>
          <cell r="AO1788">
            <v>530.1</v>
          </cell>
          <cell r="AS1788" t="str">
            <v>TYP164 L1H2 2014 KIT COMPLET ECO</v>
          </cell>
        </row>
        <row r="1789">
          <cell r="N1789" t="str">
            <v>0963 940 616</v>
          </cell>
          <cell r="O1789">
            <v>0</v>
          </cell>
          <cell r="P1789">
            <v>383.87</v>
          </cell>
          <cell r="Q1789">
            <v>1</v>
          </cell>
          <cell r="R1789">
            <v>35</v>
          </cell>
          <cell r="S1789">
            <v>383.87</v>
          </cell>
          <cell r="T1789">
            <v>809</v>
          </cell>
          <cell r="U1789">
            <v>95</v>
          </cell>
          <cell r="V1789">
            <v>127</v>
          </cell>
          <cell r="W1789" t="str">
            <v>TYP164L1H2KITPRO</v>
          </cell>
          <cell r="X1789" t="e">
            <v>#REF!</v>
          </cell>
          <cell r="Y1789">
            <v>728.1</v>
          </cell>
          <cell r="Z1789">
            <v>728.1</v>
          </cell>
          <cell r="AA1789">
            <v>0.1</v>
          </cell>
          <cell r="AB1789">
            <v>0.1</v>
          </cell>
          <cell r="AC1789" t="str">
            <v>NC</v>
          </cell>
          <cell r="AD1789" t="str">
            <v>NC</v>
          </cell>
          <cell r="AE1789" t="str">
            <v>NC</v>
          </cell>
          <cell r="AF1789" t="str">
            <v>PROTECTION</v>
          </cell>
          <cell r="AG1789"/>
          <cell r="AH1789" t="str">
            <v>Talento Court</v>
          </cell>
          <cell r="AI1789">
            <v>369.1</v>
          </cell>
          <cell r="AJ1789">
            <v>0.3</v>
          </cell>
          <cell r="AK1789">
            <v>566.29999999999995</v>
          </cell>
          <cell r="AL1789" t="str">
            <v/>
          </cell>
          <cell r="AM1789" t="str">
            <v/>
          </cell>
          <cell r="AN1789">
            <v>0.1</v>
          </cell>
          <cell r="AO1789">
            <v>728.1</v>
          </cell>
          <cell r="AS1789" t="str">
            <v>TYP164 L1H2 2014 KIT COMPLET PRO</v>
          </cell>
        </row>
        <row r="1790">
          <cell r="N1790" t="str">
            <v>0963 940 617</v>
          </cell>
          <cell r="O1790">
            <v>0</v>
          </cell>
          <cell r="P1790">
            <v>307.88</v>
          </cell>
          <cell r="Q1790">
            <v>1</v>
          </cell>
          <cell r="R1790">
            <v>55</v>
          </cell>
          <cell r="S1790">
            <v>307.88</v>
          </cell>
          <cell r="T1790">
            <v>649</v>
          </cell>
          <cell r="U1790">
            <v>95</v>
          </cell>
          <cell r="V1790">
            <v>127</v>
          </cell>
          <cell r="W1790" t="str">
            <v>TYP165L2H1KITSTD</v>
          </cell>
          <cell r="X1790" t="e">
            <v>#REF!</v>
          </cell>
          <cell r="Y1790">
            <v>584.1</v>
          </cell>
          <cell r="Z1790">
            <v>584.1</v>
          </cell>
          <cell r="AA1790">
            <v>0.1</v>
          </cell>
          <cell r="AB1790">
            <v>0.1</v>
          </cell>
          <cell r="AC1790" t="str">
            <v>NC</v>
          </cell>
          <cell r="AD1790" t="str">
            <v>NC</v>
          </cell>
          <cell r="AE1790" t="str">
            <v>NC</v>
          </cell>
          <cell r="AF1790" t="str">
            <v>PROTECTION</v>
          </cell>
          <cell r="AG1790"/>
          <cell r="AH1790" t="str">
            <v>Talento Long</v>
          </cell>
          <cell r="AI1790">
            <v>296.02999999999997</v>
          </cell>
          <cell r="AJ1790">
            <v>0.3</v>
          </cell>
          <cell r="AK1790">
            <v>454.29999999999995</v>
          </cell>
          <cell r="AL1790" t="str">
            <v/>
          </cell>
          <cell r="AM1790" t="str">
            <v/>
          </cell>
          <cell r="AN1790">
            <v>0.1</v>
          </cell>
          <cell r="AO1790">
            <v>584.1</v>
          </cell>
          <cell r="AS1790" t="str">
            <v>TYP165 L2H1 2014 KIT COMPLET ECO</v>
          </cell>
        </row>
        <row r="1791">
          <cell r="N1791" t="str">
            <v>0963 940 624</v>
          </cell>
          <cell r="O1791">
            <v>0</v>
          </cell>
          <cell r="P1791">
            <v>418.27</v>
          </cell>
          <cell r="Q1791">
            <v>1</v>
          </cell>
          <cell r="R1791">
            <v>55</v>
          </cell>
          <cell r="S1791">
            <v>418.27</v>
          </cell>
          <cell r="T1791">
            <v>879</v>
          </cell>
          <cell r="U1791">
            <v>95</v>
          </cell>
          <cell r="V1791">
            <v>127</v>
          </cell>
          <cell r="W1791" t="str">
            <v>TYP165L2H1KITPRO</v>
          </cell>
          <cell r="X1791" t="e">
            <v>#REF!</v>
          </cell>
          <cell r="Y1791">
            <v>791.1</v>
          </cell>
          <cell r="Z1791">
            <v>791.1</v>
          </cell>
          <cell r="AA1791">
            <v>0.1</v>
          </cell>
          <cell r="AB1791">
            <v>0.1</v>
          </cell>
          <cell r="AC1791" t="str">
            <v>NC</v>
          </cell>
          <cell r="AD1791" t="str">
            <v>NC</v>
          </cell>
          <cell r="AE1791" t="str">
            <v>NC</v>
          </cell>
          <cell r="AF1791" t="str">
            <v>PROTECTION</v>
          </cell>
          <cell r="AG1791"/>
          <cell r="AH1791" t="str">
            <v>Talento Long</v>
          </cell>
          <cell r="AI1791">
            <v>402.16999999999996</v>
          </cell>
          <cell r="AJ1791">
            <v>0.3</v>
          </cell>
          <cell r="AK1791">
            <v>615.29999999999995</v>
          </cell>
          <cell r="AL1791" t="str">
            <v/>
          </cell>
          <cell r="AM1791" t="str">
            <v/>
          </cell>
          <cell r="AN1791">
            <v>0.1</v>
          </cell>
          <cell r="AO1791">
            <v>791.1</v>
          </cell>
          <cell r="AS1791" t="str">
            <v>TYP165 L2H1 2014 KIT COMPLET PRO</v>
          </cell>
        </row>
        <row r="1792">
          <cell r="N1792" t="str">
            <v>0963 940 625</v>
          </cell>
          <cell r="O1792">
            <v>0</v>
          </cell>
          <cell r="P1792">
            <v>307.99</v>
          </cell>
          <cell r="Q1792">
            <v>1</v>
          </cell>
          <cell r="R1792">
            <v>55</v>
          </cell>
          <cell r="S1792">
            <v>307.99</v>
          </cell>
          <cell r="T1792">
            <v>649</v>
          </cell>
          <cell r="U1792">
            <v>115</v>
          </cell>
          <cell r="V1792">
            <v>154</v>
          </cell>
          <cell r="W1792" t="str">
            <v>TYP165L2H2KITSTD</v>
          </cell>
          <cell r="X1792" t="e">
            <v>#REF!</v>
          </cell>
          <cell r="Y1792">
            <v>584.1</v>
          </cell>
          <cell r="Z1792">
            <v>584.1</v>
          </cell>
          <cell r="AA1792">
            <v>0.1</v>
          </cell>
          <cell r="AB1792">
            <v>0.1</v>
          </cell>
          <cell r="AC1792" t="str">
            <v>NC</v>
          </cell>
          <cell r="AD1792" t="str">
            <v>NC</v>
          </cell>
          <cell r="AE1792" t="str">
            <v>NC</v>
          </cell>
          <cell r="AF1792" t="str">
            <v>PROTECTION</v>
          </cell>
          <cell r="AG1792"/>
          <cell r="AH1792" t="str">
            <v>Talento Long</v>
          </cell>
          <cell r="AI1792">
            <v>296.02999999999997</v>
          </cell>
          <cell r="AJ1792">
            <v>0.3</v>
          </cell>
          <cell r="AK1792">
            <v>454.29999999999995</v>
          </cell>
          <cell r="AL1792" t="str">
            <v/>
          </cell>
          <cell r="AM1792" t="str">
            <v/>
          </cell>
          <cell r="AN1792">
            <v>0.1</v>
          </cell>
          <cell r="AO1792">
            <v>584.1</v>
          </cell>
          <cell r="AS1792" t="str">
            <v>TYP165 L2H2 2014 KIT COMPLET ECO</v>
          </cell>
        </row>
        <row r="1793">
          <cell r="N1793" t="str">
            <v>0963 940 632</v>
          </cell>
          <cell r="O1793">
            <v>0</v>
          </cell>
          <cell r="P1793">
            <v>418.27</v>
          </cell>
          <cell r="Q1793">
            <v>1</v>
          </cell>
          <cell r="R1793">
            <v>57</v>
          </cell>
          <cell r="S1793">
            <v>418.27</v>
          </cell>
          <cell r="T1793">
            <v>909</v>
          </cell>
          <cell r="U1793">
            <v>115</v>
          </cell>
          <cell r="V1793">
            <v>154</v>
          </cell>
          <cell r="W1793" t="str">
            <v>TYP165L2H2KITPRO</v>
          </cell>
          <cell r="X1793" t="e">
            <v>#REF!</v>
          </cell>
          <cell r="Y1793">
            <v>818.1</v>
          </cell>
          <cell r="Z1793">
            <v>818.1</v>
          </cell>
          <cell r="AA1793">
            <v>0.1</v>
          </cell>
          <cell r="AB1793">
            <v>0.1</v>
          </cell>
          <cell r="AC1793" t="str">
            <v>NC</v>
          </cell>
          <cell r="AD1793" t="str">
            <v>NC</v>
          </cell>
          <cell r="AE1793" t="str">
            <v>NC</v>
          </cell>
          <cell r="AF1793" t="str">
            <v>PROTECTION</v>
          </cell>
          <cell r="AG1793"/>
          <cell r="AH1793" t="str">
            <v>Talento Long</v>
          </cell>
          <cell r="AI1793">
            <v>402.16999999999996</v>
          </cell>
          <cell r="AJ1793">
            <v>0.3</v>
          </cell>
          <cell r="AK1793">
            <v>636.29999999999995</v>
          </cell>
          <cell r="AL1793" t="str">
            <v/>
          </cell>
          <cell r="AM1793" t="str">
            <v/>
          </cell>
          <cell r="AN1793">
            <v>0.1</v>
          </cell>
          <cell r="AO1793">
            <v>818.1</v>
          </cell>
          <cell r="AS1793" t="str">
            <v>TYP165 L2H2 2014 KIT COMPLET PRO</v>
          </cell>
        </row>
        <row r="1794">
          <cell r="N1794" t="str">
            <v>0963 940 153</v>
          </cell>
          <cell r="O1794">
            <v>0</v>
          </cell>
          <cell r="P1794">
            <v>341.58</v>
          </cell>
          <cell r="Q1794">
            <v>1</v>
          </cell>
          <cell r="R1794">
            <v>60</v>
          </cell>
          <cell r="S1794">
            <v>341.58</v>
          </cell>
          <cell r="T1794">
            <v>719</v>
          </cell>
          <cell r="U1794">
            <v>85</v>
          </cell>
          <cell r="V1794">
            <v>114</v>
          </cell>
          <cell r="W1794" t="str">
            <v>TYP120L1H1KITSTD</v>
          </cell>
          <cell r="X1794" t="e">
            <v>#REF!</v>
          </cell>
          <cell r="Y1794">
            <v>647.1</v>
          </cell>
          <cell r="Z1794">
            <v>647.1</v>
          </cell>
          <cell r="AA1794">
            <v>0.1</v>
          </cell>
          <cell r="AB1794">
            <v>0.1</v>
          </cell>
          <cell r="AC1794" t="str">
            <v>NC</v>
          </cell>
          <cell r="AD1794" t="str">
            <v>NC</v>
          </cell>
          <cell r="AE1794" t="str">
            <v>NC</v>
          </cell>
          <cell r="AF1794" t="str">
            <v>PROTECTION</v>
          </cell>
          <cell r="AG1794"/>
          <cell r="AH1794" t="str">
            <v>Ducato CH1</v>
          </cell>
          <cell r="AI1794">
            <v>328.43</v>
          </cell>
          <cell r="AJ1794">
            <v>0.3</v>
          </cell>
          <cell r="AK1794">
            <v>503.29999999999995</v>
          </cell>
          <cell r="AL1794" t="str">
            <v/>
          </cell>
          <cell r="AM1794" t="str">
            <v/>
          </cell>
          <cell r="AN1794">
            <v>0.1</v>
          </cell>
          <cell r="AO1794">
            <v>647.1</v>
          </cell>
          <cell r="AS1794" t="str">
            <v>TYP120 L1H1 2006 KIT COMPLET ECO</v>
          </cell>
        </row>
        <row r="1795">
          <cell r="N1795" t="str">
            <v>0963 940 154</v>
          </cell>
          <cell r="O1795">
            <v>0</v>
          </cell>
          <cell r="P1795">
            <v>466.49</v>
          </cell>
          <cell r="Q1795">
            <v>1</v>
          </cell>
          <cell r="R1795">
            <v>60</v>
          </cell>
          <cell r="S1795">
            <v>466.49</v>
          </cell>
          <cell r="T1795">
            <v>949</v>
          </cell>
          <cell r="U1795">
            <v>85</v>
          </cell>
          <cell r="V1795">
            <v>114</v>
          </cell>
          <cell r="W1795" t="str">
            <v>TYP120L1H1KITPRO</v>
          </cell>
          <cell r="X1795" t="e">
            <v>#REF!</v>
          </cell>
          <cell r="Y1795">
            <v>854.1</v>
          </cell>
          <cell r="Z1795">
            <v>854.1</v>
          </cell>
          <cell r="AA1795">
            <v>0.1</v>
          </cell>
          <cell r="AB1795">
            <v>0.1</v>
          </cell>
          <cell r="AC1795" t="str">
            <v>NC</v>
          </cell>
          <cell r="AD1795" t="str">
            <v>NC</v>
          </cell>
          <cell r="AE1795" t="str">
            <v>NC</v>
          </cell>
          <cell r="AF1795" t="str">
            <v>PROTECTION</v>
          </cell>
          <cell r="AG1795"/>
          <cell r="AH1795" t="str">
            <v>Ducato CH1</v>
          </cell>
          <cell r="AI1795">
            <v>448.53999999999996</v>
          </cell>
          <cell r="AJ1795">
            <v>0.3</v>
          </cell>
          <cell r="AK1795">
            <v>664.3</v>
          </cell>
          <cell r="AL1795" t="str">
            <v/>
          </cell>
          <cell r="AM1795" t="str">
            <v/>
          </cell>
          <cell r="AN1795">
            <v>0.1</v>
          </cell>
          <cell r="AO1795">
            <v>854.1</v>
          </cell>
          <cell r="AS1795" t="str">
            <v>TYP120 L1H1 2006 KIT COMPLET PRO</v>
          </cell>
        </row>
        <row r="1796">
          <cell r="N1796" t="str">
            <v>0963 940 173</v>
          </cell>
          <cell r="O1796">
            <v>0</v>
          </cell>
          <cell r="P1796">
            <v>365.66</v>
          </cell>
          <cell r="Q1796">
            <v>1</v>
          </cell>
          <cell r="R1796">
            <v>71</v>
          </cell>
          <cell r="S1796">
            <v>365.66</v>
          </cell>
          <cell r="T1796">
            <v>879</v>
          </cell>
          <cell r="U1796">
            <v>95</v>
          </cell>
          <cell r="V1796">
            <v>127</v>
          </cell>
          <cell r="W1796" t="str">
            <v>TYP121L2H1KITSTD</v>
          </cell>
          <cell r="X1796" t="e">
            <v>#REF!</v>
          </cell>
          <cell r="Y1796">
            <v>791.1</v>
          </cell>
          <cell r="Z1796">
            <v>791.1</v>
          </cell>
          <cell r="AA1796">
            <v>0.1</v>
          </cell>
          <cell r="AB1796">
            <v>0.1</v>
          </cell>
          <cell r="AC1796" t="str">
            <v>NC</v>
          </cell>
          <cell r="AD1796" t="str">
            <v>NC</v>
          </cell>
          <cell r="AE1796" t="str">
            <v>NC</v>
          </cell>
          <cell r="AF1796" t="str">
            <v>PROTECTION</v>
          </cell>
          <cell r="AG1796"/>
          <cell r="AH1796" t="str">
            <v>Ducato MH1</v>
          </cell>
          <cell r="AI1796">
            <v>396.24</v>
          </cell>
          <cell r="AJ1796">
            <v>0.3</v>
          </cell>
          <cell r="AK1796">
            <v>615.29999999999995</v>
          </cell>
          <cell r="AL1796" t="str">
            <v/>
          </cell>
          <cell r="AM1796" t="str">
            <v/>
          </cell>
          <cell r="AN1796">
            <v>0.1</v>
          </cell>
          <cell r="AO1796">
            <v>791.1</v>
          </cell>
          <cell r="AS1796" t="str">
            <v>TYP121 L2H1 2006 KIT COMPLET ECO</v>
          </cell>
        </row>
        <row r="1797">
          <cell r="N1797" t="str">
            <v>0963 940 174</v>
          </cell>
          <cell r="O1797">
            <v>0</v>
          </cell>
          <cell r="P1797">
            <v>495.5</v>
          </cell>
          <cell r="Q1797">
            <v>1</v>
          </cell>
          <cell r="R1797">
            <v>69</v>
          </cell>
          <cell r="S1797">
            <v>495.5</v>
          </cell>
          <cell r="T1797">
            <v>1179</v>
          </cell>
          <cell r="U1797">
            <v>95</v>
          </cell>
          <cell r="V1797">
            <v>127</v>
          </cell>
          <cell r="W1797" t="str">
            <v>TYP121L2H1KITPRO</v>
          </cell>
          <cell r="X1797" t="e">
            <v>#REF!</v>
          </cell>
          <cell r="Y1797">
            <v>1061.0999999999999</v>
          </cell>
          <cell r="Z1797">
            <v>1061.0999999999999</v>
          </cell>
          <cell r="AA1797">
            <v>0.1</v>
          </cell>
          <cell r="AB1797">
            <v>0.1</v>
          </cell>
          <cell r="AC1797" t="str">
            <v>NC</v>
          </cell>
          <cell r="AD1797" t="str">
            <v>NC</v>
          </cell>
          <cell r="AE1797" t="str">
            <v>NC</v>
          </cell>
          <cell r="AF1797" t="str">
            <v>PROTECTION</v>
          </cell>
          <cell r="AG1797"/>
          <cell r="AH1797" t="str">
            <v>Ducato MH1</v>
          </cell>
          <cell r="AI1797">
            <v>483.34000000000003</v>
          </cell>
          <cell r="AJ1797">
            <v>0.3</v>
          </cell>
          <cell r="AK1797">
            <v>825.3</v>
          </cell>
          <cell r="AL1797" t="str">
            <v/>
          </cell>
          <cell r="AM1797" t="str">
            <v/>
          </cell>
          <cell r="AN1797">
            <v>0.1</v>
          </cell>
          <cell r="AO1797">
            <v>1061.0999999999999</v>
          </cell>
          <cell r="AS1797" t="str">
            <v>TYP121 L2H1 2006 KIT COMPLET PRO</v>
          </cell>
        </row>
        <row r="1798">
          <cell r="N1798" t="str">
            <v>0963 940 156</v>
          </cell>
          <cell r="O1798">
            <v>0</v>
          </cell>
          <cell r="P1798">
            <v>466.49</v>
          </cell>
          <cell r="Q1798">
            <v>1</v>
          </cell>
          <cell r="R1798">
            <v>60</v>
          </cell>
          <cell r="S1798">
            <v>466.49</v>
          </cell>
          <cell r="T1798">
            <v>949</v>
          </cell>
          <cell r="U1798">
            <v>95</v>
          </cell>
          <cell r="V1798">
            <v>127</v>
          </cell>
          <cell r="W1798" t="str">
            <v>TYP120L1H2KITPRO</v>
          </cell>
          <cell r="X1798" t="e">
            <v>#REF!</v>
          </cell>
          <cell r="Y1798">
            <v>854.1</v>
          </cell>
          <cell r="Z1798">
            <v>854.1</v>
          </cell>
          <cell r="AA1798">
            <v>0.1</v>
          </cell>
          <cell r="AB1798">
            <v>0.1</v>
          </cell>
          <cell r="AC1798" t="str">
            <v>NC</v>
          </cell>
          <cell r="AD1798" t="str">
            <v>NC</v>
          </cell>
          <cell r="AE1798" t="str">
            <v>NC</v>
          </cell>
          <cell r="AF1798" t="str">
            <v>PROTECTION</v>
          </cell>
          <cell r="AG1798"/>
          <cell r="AH1798" t="str">
            <v>Ducato CH2</v>
          </cell>
          <cell r="AI1798">
            <v>448.53999999999996</v>
          </cell>
          <cell r="AJ1798">
            <v>0.3</v>
          </cell>
          <cell r="AK1798">
            <v>664.3</v>
          </cell>
          <cell r="AL1798" t="str">
            <v/>
          </cell>
          <cell r="AM1798" t="str">
            <v/>
          </cell>
          <cell r="AN1798">
            <v>0.1</v>
          </cell>
          <cell r="AO1798">
            <v>854.1</v>
          </cell>
          <cell r="AS1798" t="str">
            <v>TYP120 L1H2 2006 KIT COMPLET PRO</v>
          </cell>
        </row>
        <row r="1799">
          <cell r="N1799" t="str">
            <v>0963 940 175</v>
          </cell>
          <cell r="O1799">
            <v>0</v>
          </cell>
          <cell r="P1799">
            <v>412.1</v>
          </cell>
          <cell r="Q1799">
            <v>1</v>
          </cell>
          <cell r="R1799">
            <v>71</v>
          </cell>
          <cell r="S1799">
            <v>412.1</v>
          </cell>
          <cell r="T1799">
            <v>899</v>
          </cell>
          <cell r="U1799">
            <v>115</v>
          </cell>
          <cell r="V1799">
            <v>154</v>
          </cell>
          <cell r="W1799" t="str">
            <v>TYP121L2H2KITSTD</v>
          </cell>
          <cell r="X1799" t="e">
            <v>#REF!</v>
          </cell>
          <cell r="Y1799">
            <v>809.1</v>
          </cell>
          <cell r="Z1799">
            <v>809.1</v>
          </cell>
          <cell r="AA1799">
            <v>0.1</v>
          </cell>
          <cell r="AB1799">
            <v>0.1</v>
          </cell>
          <cell r="AC1799" t="str">
            <v>NC</v>
          </cell>
          <cell r="AD1799" t="str">
            <v>NC</v>
          </cell>
          <cell r="AE1799" t="str">
            <v>NC</v>
          </cell>
          <cell r="AF1799" t="str">
            <v>PROTECTION</v>
          </cell>
          <cell r="AG1799"/>
          <cell r="AH1799" t="str">
            <v>Ducato MH2</v>
          </cell>
          <cell r="AI1799">
            <v>396.24</v>
          </cell>
          <cell r="AJ1799">
            <v>0.3</v>
          </cell>
          <cell r="AK1799">
            <v>629.29999999999995</v>
          </cell>
          <cell r="AL1799" t="str">
            <v/>
          </cell>
          <cell r="AM1799" t="str">
            <v/>
          </cell>
          <cell r="AN1799">
            <v>0.1</v>
          </cell>
          <cell r="AO1799">
            <v>809.1</v>
          </cell>
          <cell r="AS1799" t="str">
            <v>TYP121 L2H2 2006 KIT COMPLET ECO</v>
          </cell>
        </row>
        <row r="1800">
          <cell r="N1800" t="str">
            <v>0963 940 176</v>
          </cell>
          <cell r="O1800">
            <v>0</v>
          </cell>
          <cell r="P1800">
            <v>502.68</v>
          </cell>
          <cell r="Q1800">
            <v>1</v>
          </cell>
          <cell r="R1800">
            <v>69</v>
          </cell>
          <cell r="S1800">
            <v>502.68</v>
          </cell>
          <cell r="T1800">
            <v>1179</v>
          </cell>
          <cell r="U1800">
            <v>115</v>
          </cell>
          <cell r="V1800">
            <v>154</v>
          </cell>
          <cell r="W1800" t="str">
            <v>TYP121L2H2KITPRO</v>
          </cell>
          <cell r="X1800" t="e">
            <v>#REF!</v>
          </cell>
          <cell r="Y1800">
            <v>1061.0999999999999</v>
          </cell>
          <cell r="Z1800">
            <v>1061.0999999999999</v>
          </cell>
          <cell r="AA1800">
            <v>0.1</v>
          </cell>
          <cell r="AB1800">
            <v>0.1</v>
          </cell>
          <cell r="AC1800" t="str">
            <v>NC</v>
          </cell>
          <cell r="AD1800" t="str">
            <v>NC</v>
          </cell>
          <cell r="AE1800" t="str">
            <v>NC</v>
          </cell>
          <cell r="AF1800" t="str">
            <v>PROTECTION</v>
          </cell>
          <cell r="AG1800"/>
          <cell r="AH1800" t="str">
            <v>Ducato MH2</v>
          </cell>
          <cell r="AI1800">
            <v>483.34000000000003</v>
          </cell>
          <cell r="AJ1800">
            <v>0.3</v>
          </cell>
          <cell r="AK1800">
            <v>825.3</v>
          </cell>
          <cell r="AL1800" t="str">
            <v/>
          </cell>
          <cell r="AM1800" t="str">
            <v/>
          </cell>
          <cell r="AN1800">
            <v>0.1</v>
          </cell>
          <cell r="AO1800">
            <v>1061.0999999999999</v>
          </cell>
          <cell r="AS1800" t="str">
            <v>TYP121 L2H2 2006 KIT COMPLET PRO</v>
          </cell>
        </row>
        <row r="1801">
          <cell r="N1801" t="str">
            <v>0963 940 774</v>
          </cell>
          <cell r="O1801">
            <v>0</v>
          </cell>
          <cell r="P1801">
            <v>430.62</v>
          </cell>
          <cell r="Q1801">
            <v>1</v>
          </cell>
          <cell r="R1801" t="e">
            <v>#N/A</v>
          </cell>
          <cell r="S1801">
            <v>430.62</v>
          </cell>
          <cell r="T1801">
            <v>909</v>
          </cell>
          <cell r="U1801">
            <v>135</v>
          </cell>
          <cell r="V1801">
            <v>180</v>
          </cell>
          <cell r="W1801" t="str">
            <v>TYP122L4H2KITSTD</v>
          </cell>
          <cell r="X1801" t="e">
            <v>#REF!</v>
          </cell>
          <cell r="Y1801">
            <v>818.1</v>
          </cell>
          <cell r="Z1801">
            <v>818.1</v>
          </cell>
          <cell r="AA1801">
            <v>0.1</v>
          </cell>
          <cell r="AB1801">
            <v>0.1</v>
          </cell>
          <cell r="AC1801" t="str">
            <v>NC</v>
          </cell>
          <cell r="AD1801" t="str">
            <v>NC</v>
          </cell>
          <cell r="AE1801" t="str">
            <v>NC</v>
          </cell>
          <cell r="AF1801" t="str">
            <v>PROTECTION</v>
          </cell>
          <cell r="AG1801"/>
          <cell r="AH1801" t="str">
            <v>Ducato LH2</v>
          </cell>
          <cell r="AI1801">
            <v>414.05</v>
          </cell>
          <cell r="AJ1801">
            <v>0.3</v>
          </cell>
          <cell r="AK1801">
            <v>636.29999999999995</v>
          </cell>
          <cell r="AL1801" t="str">
            <v/>
          </cell>
          <cell r="AM1801" t="str">
            <v/>
          </cell>
          <cell r="AN1801">
            <v>0.1</v>
          </cell>
          <cell r="AO1801">
            <v>818.1</v>
          </cell>
          <cell r="AS1801" t="str">
            <v>TYP122 L3H2 2006 KIT COMPLET ECO</v>
          </cell>
        </row>
        <row r="1802">
          <cell r="N1802" t="str">
            <v>0963 940 189</v>
          </cell>
          <cell r="O1802">
            <v>0</v>
          </cell>
          <cell r="P1802">
            <v>611.49</v>
          </cell>
          <cell r="Q1802">
            <v>1</v>
          </cell>
          <cell r="R1802">
            <v>81</v>
          </cell>
          <cell r="S1802">
            <v>611.49</v>
          </cell>
          <cell r="T1802">
            <v>1309</v>
          </cell>
          <cell r="U1802">
            <v>135</v>
          </cell>
          <cell r="V1802">
            <v>180</v>
          </cell>
          <cell r="W1802" t="str">
            <v>TYP122L4H2KITPRO</v>
          </cell>
          <cell r="X1802" t="e">
            <v>#REF!</v>
          </cell>
          <cell r="Y1802">
            <v>1178.0999999999999</v>
          </cell>
          <cell r="Z1802">
            <v>1178.0999999999999</v>
          </cell>
          <cell r="AA1802">
            <v>0.1</v>
          </cell>
          <cell r="AB1802">
            <v>0.1</v>
          </cell>
          <cell r="AC1802" t="str">
            <v>NC</v>
          </cell>
          <cell r="AD1802" t="str">
            <v>NC</v>
          </cell>
          <cell r="AE1802" t="str">
            <v>NC</v>
          </cell>
          <cell r="AF1802" t="str">
            <v>PROTECTION</v>
          </cell>
          <cell r="AG1802"/>
          <cell r="AH1802" t="str">
            <v>Ducato LH2</v>
          </cell>
          <cell r="AI1802">
            <v>587.96</v>
          </cell>
          <cell r="AJ1802">
            <v>0.3</v>
          </cell>
          <cell r="AK1802">
            <v>916.3</v>
          </cell>
          <cell r="AL1802" t="str">
            <v/>
          </cell>
          <cell r="AM1802" t="str">
            <v/>
          </cell>
          <cell r="AN1802">
            <v>0.1</v>
          </cell>
          <cell r="AO1802">
            <v>1178.0999999999999</v>
          </cell>
          <cell r="AS1802" t="str">
            <v>TYP122 L3H2 2006 KIT COMPLET PRO</v>
          </cell>
        </row>
        <row r="1803">
          <cell r="N1803" t="str">
            <v>0963 940 775</v>
          </cell>
          <cell r="O1803">
            <v>0</v>
          </cell>
          <cell r="P1803">
            <v>192.22</v>
          </cell>
          <cell r="Q1803">
            <v>1</v>
          </cell>
          <cell r="R1803" t="e">
            <v>#N/A</v>
          </cell>
          <cell r="S1803">
            <v>192.22</v>
          </cell>
          <cell r="T1803">
            <v>409</v>
          </cell>
          <cell r="U1803">
            <v>135</v>
          </cell>
          <cell r="V1803">
            <v>180</v>
          </cell>
          <cell r="W1803" t="str">
            <v>TYP123L5H2KITSTD</v>
          </cell>
          <cell r="X1803" t="e">
            <v>#REF!</v>
          </cell>
          <cell r="Y1803">
            <v>368.1</v>
          </cell>
          <cell r="Z1803">
            <v>368.1</v>
          </cell>
          <cell r="AA1803">
            <v>0.1</v>
          </cell>
          <cell r="AB1803">
            <v>0.1</v>
          </cell>
          <cell r="AC1803" t="str">
            <v>NC</v>
          </cell>
          <cell r="AD1803" t="str">
            <v>NC</v>
          </cell>
          <cell r="AE1803" t="str">
            <v>NC</v>
          </cell>
          <cell r="AF1803" t="str">
            <v>PROTECTION</v>
          </cell>
          <cell r="AG1803"/>
          <cell r="AH1803" t="str">
            <v>Ducato XLH2</v>
          </cell>
          <cell r="AI1803">
            <v>478.04999999999995</v>
          </cell>
          <cell r="AJ1803">
            <v>0.3</v>
          </cell>
          <cell r="AK1803">
            <v>286.29999999999995</v>
          </cell>
          <cell r="AL1803" t="str">
            <v/>
          </cell>
          <cell r="AM1803" t="str">
            <v/>
          </cell>
          <cell r="AN1803">
            <v>0.1</v>
          </cell>
          <cell r="AO1803">
            <v>368.1</v>
          </cell>
          <cell r="AS1803" t="str">
            <v>TYP123 L4H2 2006 KIT COMPLET ECO</v>
          </cell>
        </row>
        <row r="1804">
          <cell r="N1804" t="str">
            <v>0963 940 777</v>
          </cell>
          <cell r="O1804">
            <v>0</v>
          </cell>
          <cell r="P1804">
            <v>192.22</v>
          </cell>
          <cell r="Q1804">
            <v>1</v>
          </cell>
          <cell r="R1804" t="e">
            <v>#N/A</v>
          </cell>
          <cell r="S1804">
            <v>192.22</v>
          </cell>
          <cell r="T1804">
            <v>409</v>
          </cell>
          <cell r="U1804">
            <v>135</v>
          </cell>
          <cell r="V1804">
            <v>180</v>
          </cell>
          <cell r="W1804" t="str">
            <v>TYP122L4H3KITSTD</v>
          </cell>
          <cell r="X1804" t="e">
            <v>#REF!</v>
          </cell>
          <cell r="Y1804">
            <v>368.1</v>
          </cell>
          <cell r="Z1804">
            <v>368.1</v>
          </cell>
          <cell r="AA1804">
            <v>0.1</v>
          </cell>
          <cell r="AB1804">
            <v>0.1</v>
          </cell>
          <cell r="AC1804" t="str">
            <v>NC</v>
          </cell>
          <cell r="AD1804" t="str">
            <v>NC</v>
          </cell>
          <cell r="AE1804" t="str">
            <v>NC</v>
          </cell>
          <cell r="AF1804" t="str">
            <v>PROTECTION</v>
          </cell>
          <cell r="AG1804"/>
          <cell r="AH1804" t="str">
            <v>Ducato LH3</v>
          </cell>
          <cell r="AI1804">
            <v>414.05</v>
          </cell>
          <cell r="AJ1804">
            <v>0.3</v>
          </cell>
          <cell r="AK1804">
            <v>286.29999999999995</v>
          </cell>
          <cell r="AL1804" t="str">
            <v/>
          </cell>
          <cell r="AM1804" t="str">
            <v/>
          </cell>
          <cell r="AN1804">
            <v>0.1</v>
          </cell>
          <cell r="AO1804">
            <v>368.1</v>
          </cell>
          <cell r="AS1804" t="str">
            <v>TYP122 L3H3 2006 KIT COMPLET ECO</v>
          </cell>
        </row>
        <row r="1805">
          <cell r="N1805" t="str">
            <v>0963 940 190</v>
          </cell>
          <cell r="O1805">
            <v>0</v>
          </cell>
          <cell r="P1805">
            <v>611.49</v>
          </cell>
          <cell r="Q1805">
            <v>1</v>
          </cell>
          <cell r="R1805">
            <v>81</v>
          </cell>
          <cell r="S1805">
            <v>611.49</v>
          </cell>
          <cell r="T1805">
            <v>1309</v>
          </cell>
          <cell r="U1805">
            <v>135</v>
          </cell>
          <cell r="V1805">
            <v>180</v>
          </cell>
          <cell r="W1805" t="str">
            <v>TYP122L4H3KITPRO</v>
          </cell>
          <cell r="X1805" t="e">
            <v>#REF!</v>
          </cell>
          <cell r="Y1805">
            <v>1178.0999999999999</v>
          </cell>
          <cell r="Z1805">
            <v>1178.0999999999999</v>
          </cell>
          <cell r="AA1805">
            <v>0.1</v>
          </cell>
          <cell r="AB1805">
            <v>0.1</v>
          </cell>
          <cell r="AC1805" t="str">
            <v>NC</v>
          </cell>
          <cell r="AD1805" t="str">
            <v>NC</v>
          </cell>
          <cell r="AE1805" t="str">
            <v>NC</v>
          </cell>
          <cell r="AF1805" t="str">
            <v>PROTECTION</v>
          </cell>
          <cell r="AG1805"/>
          <cell r="AH1805" t="str">
            <v>Ducato LH3</v>
          </cell>
          <cell r="AI1805">
            <v>587.96</v>
          </cell>
          <cell r="AJ1805">
            <v>0.3</v>
          </cell>
          <cell r="AK1805">
            <v>916.3</v>
          </cell>
          <cell r="AL1805" t="str">
            <v/>
          </cell>
          <cell r="AM1805" t="str">
            <v/>
          </cell>
          <cell r="AN1805">
            <v>0.1</v>
          </cell>
          <cell r="AO1805">
            <v>1178.0999999999999</v>
          </cell>
          <cell r="AS1805" t="str">
            <v>TYP122 L3H3 2006 KIT COMPLET PRO</v>
          </cell>
        </row>
        <row r="1806">
          <cell r="N1806" t="str">
            <v>0963 940 778</v>
          </cell>
          <cell r="O1806">
            <v>0</v>
          </cell>
          <cell r="P1806">
            <v>192.22</v>
          </cell>
          <cell r="Q1806">
            <v>1</v>
          </cell>
          <cell r="R1806" t="e">
            <v>#N/A</v>
          </cell>
          <cell r="S1806">
            <v>192.22</v>
          </cell>
          <cell r="T1806">
            <v>409</v>
          </cell>
          <cell r="U1806">
            <v>135</v>
          </cell>
          <cell r="V1806">
            <v>180</v>
          </cell>
          <cell r="W1806" t="str">
            <v>TYP123L5H3KITSTD</v>
          </cell>
          <cell r="X1806" t="e">
            <v>#REF!</v>
          </cell>
          <cell r="Y1806">
            <v>368.1</v>
          </cell>
          <cell r="Z1806">
            <v>368.1</v>
          </cell>
          <cell r="AA1806">
            <v>0.1</v>
          </cell>
          <cell r="AB1806">
            <v>0.1</v>
          </cell>
          <cell r="AC1806" t="str">
            <v>NC</v>
          </cell>
          <cell r="AD1806" t="str">
            <v>NC</v>
          </cell>
          <cell r="AE1806" t="str">
            <v>NC</v>
          </cell>
          <cell r="AF1806" t="str">
            <v>PROTECTION</v>
          </cell>
          <cell r="AG1806"/>
          <cell r="AH1806" t="str">
            <v>Ducato XLH3</v>
          </cell>
          <cell r="AI1806">
            <v>478.04999999999995</v>
          </cell>
          <cell r="AJ1806">
            <v>0.3</v>
          </cell>
          <cell r="AK1806">
            <v>286.29999999999995</v>
          </cell>
          <cell r="AL1806" t="str">
            <v/>
          </cell>
          <cell r="AM1806" t="str">
            <v/>
          </cell>
          <cell r="AN1806">
            <v>0.1</v>
          </cell>
          <cell r="AO1806">
            <v>368.1</v>
          </cell>
          <cell r="AS1806" t="str">
            <v>TYP123 L4H3 2006 KIT COMPLET ECO</v>
          </cell>
        </row>
        <row r="1807">
          <cell r="N1807" t="str">
            <v>0963 940 202</v>
          </cell>
          <cell r="O1807">
            <v>0</v>
          </cell>
          <cell r="P1807">
            <v>658.34</v>
          </cell>
          <cell r="Q1807">
            <v>1</v>
          </cell>
          <cell r="R1807">
            <v>85</v>
          </cell>
          <cell r="S1807">
            <v>658.34</v>
          </cell>
          <cell r="T1807">
            <v>1519</v>
          </cell>
          <cell r="U1807">
            <v>135</v>
          </cell>
          <cell r="V1807">
            <v>180</v>
          </cell>
          <cell r="W1807" t="str">
            <v>TYP123L5H3KITPRO</v>
          </cell>
          <cell r="X1807" t="e">
            <v>#REF!</v>
          </cell>
          <cell r="Y1807">
            <v>1367.1</v>
          </cell>
          <cell r="Z1807">
            <v>1367.1</v>
          </cell>
          <cell r="AA1807">
            <v>0.1</v>
          </cell>
          <cell r="AB1807">
            <v>0.1</v>
          </cell>
          <cell r="AC1807" t="str">
            <v>NC</v>
          </cell>
          <cell r="AD1807" t="str">
            <v>NC</v>
          </cell>
          <cell r="AE1807" t="str">
            <v>NC</v>
          </cell>
          <cell r="AF1807" t="str">
            <v>PROTECTION</v>
          </cell>
          <cell r="AG1807"/>
          <cell r="AH1807" t="str">
            <v>Ducato XLH3</v>
          </cell>
          <cell r="AI1807">
            <v>652.27</v>
          </cell>
          <cell r="AJ1807">
            <v>0.3</v>
          </cell>
          <cell r="AK1807">
            <v>1063.3</v>
          </cell>
          <cell r="AL1807" t="str">
            <v/>
          </cell>
          <cell r="AM1807" t="str">
            <v/>
          </cell>
          <cell r="AN1807">
            <v>0.1</v>
          </cell>
          <cell r="AO1807">
            <v>1367.1</v>
          </cell>
          <cell r="AS1807" t="str">
            <v>TYP123 L4H3 2006 KIT COMPLET PRO</v>
          </cell>
        </row>
        <row r="1808">
          <cell r="N1808" t="str">
            <v>0963 940 576</v>
          </cell>
          <cell r="O1808">
            <v>0</v>
          </cell>
          <cell r="P1808">
            <v>258.27999999999997</v>
          </cell>
          <cell r="Q1808">
            <v>1</v>
          </cell>
          <cell r="R1808">
            <v>34</v>
          </cell>
          <cell r="S1808">
            <v>258.27999999999997</v>
          </cell>
          <cell r="T1808">
            <v>579</v>
          </cell>
          <cell r="U1808">
            <v>85</v>
          </cell>
          <cell r="V1808">
            <v>114</v>
          </cell>
          <cell r="W1808" t="str">
            <v>TYP160L1H1KITPRO</v>
          </cell>
          <cell r="X1808" t="e">
            <v>#REF!</v>
          </cell>
          <cell r="Y1808">
            <v>521.1</v>
          </cell>
          <cell r="Z1808">
            <v>521.1</v>
          </cell>
          <cell r="AA1808">
            <v>0.1</v>
          </cell>
          <cell r="AB1808">
            <v>0.1</v>
          </cell>
          <cell r="AC1808" t="str">
            <v>NC</v>
          </cell>
          <cell r="AD1808" t="str">
            <v>NC</v>
          </cell>
          <cell r="AE1808" t="str">
            <v>NC</v>
          </cell>
          <cell r="AF1808" t="str">
            <v>PROTECTION</v>
          </cell>
          <cell r="AG1808"/>
          <cell r="AH1808" t="str">
            <v>Transit Courier</v>
          </cell>
          <cell r="AI1808">
            <v>248.33999999999997</v>
          </cell>
          <cell r="AJ1808">
            <v>0.3</v>
          </cell>
          <cell r="AK1808">
            <v>405.29999999999995</v>
          </cell>
          <cell r="AL1808" t="str">
            <v/>
          </cell>
          <cell r="AM1808" t="str">
            <v/>
          </cell>
          <cell r="AN1808">
            <v>0.1</v>
          </cell>
          <cell r="AO1808">
            <v>521.1</v>
          </cell>
          <cell r="AS1808" t="str">
            <v>TYP160 L1H1 2014 KIT COMPLET PRO</v>
          </cell>
        </row>
        <row r="1809">
          <cell r="N1809" t="str">
            <v>0963 940 569</v>
          </cell>
          <cell r="O1809">
            <v>0</v>
          </cell>
          <cell r="P1809">
            <v>194.7</v>
          </cell>
          <cell r="Q1809">
            <v>1</v>
          </cell>
          <cell r="R1809">
            <v>54</v>
          </cell>
          <cell r="S1809">
            <v>194.7</v>
          </cell>
          <cell r="T1809">
            <v>409</v>
          </cell>
          <cell r="U1809">
            <v>85</v>
          </cell>
          <cell r="V1809">
            <v>114</v>
          </cell>
          <cell r="W1809" t="str">
            <v>TYP160L1H1KITSTD</v>
          </cell>
          <cell r="X1809" t="e">
            <v>#REF!</v>
          </cell>
          <cell r="Y1809">
            <v>368.1</v>
          </cell>
          <cell r="Z1809">
            <v>368.1</v>
          </cell>
          <cell r="AA1809">
            <v>0.1</v>
          </cell>
          <cell r="AB1809">
            <v>0.1</v>
          </cell>
          <cell r="AC1809" t="str">
            <v>NC</v>
          </cell>
          <cell r="AD1809" t="str">
            <v>NC</v>
          </cell>
          <cell r="AE1809" t="str">
            <v>NC</v>
          </cell>
          <cell r="AF1809" t="str">
            <v>PROTECTION</v>
          </cell>
          <cell r="AG1809"/>
          <cell r="AH1809" t="str">
            <v>Transit Courier</v>
          </cell>
          <cell r="AI1809">
            <v>152.72999999999999</v>
          </cell>
          <cell r="AJ1809">
            <v>0.3</v>
          </cell>
          <cell r="AK1809">
            <v>286.29999999999995</v>
          </cell>
          <cell r="AL1809" t="str">
            <v/>
          </cell>
          <cell r="AM1809" t="str">
            <v/>
          </cell>
          <cell r="AN1809">
            <v>0.1</v>
          </cell>
          <cell r="AO1809">
            <v>368.1</v>
          </cell>
          <cell r="AS1809" t="str">
            <v>TYP160 L1H1 2014 KIT COMPLET ECO</v>
          </cell>
        </row>
        <row r="1810">
          <cell r="N1810" t="str">
            <v>0963 940 433</v>
          </cell>
          <cell r="O1810">
            <v>0</v>
          </cell>
          <cell r="P1810">
            <v>217.79</v>
          </cell>
          <cell r="Q1810">
            <v>1</v>
          </cell>
          <cell r="R1810">
            <v>34</v>
          </cell>
          <cell r="S1810">
            <v>217.79</v>
          </cell>
          <cell r="T1810">
            <v>479</v>
          </cell>
          <cell r="U1810">
            <v>85</v>
          </cell>
          <cell r="V1810">
            <v>114</v>
          </cell>
          <cell r="W1810" t="str">
            <v>TYP147L1H1KITSTD</v>
          </cell>
          <cell r="X1810" t="e">
            <v>#REF!</v>
          </cell>
          <cell r="Y1810">
            <v>431.1</v>
          </cell>
          <cell r="Z1810">
            <v>431.1</v>
          </cell>
          <cell r="AA1810">
            <v>0.1</v>
          </cell>
          <cell r="AB1810">
            <v>0.1</v>
          </cell>
          <cell r="AC1810" t="str">
            <v>NC</v>
          </cell>
          <cell r="AD1810" t="str">
            <v>NC</v>
          </cell>
          <cell r="AE1810" t="str">
            <v>NC</v>
          </cell>
          <cell r="AF1810" t="str">
            <v>PROTECTION</v>
          </cell>
          <cell r="AG1810"/>
          <cell r="AH1810" t="str">
            <v>Transit Connect Court</v>
          </cell>
          <cell r="AI1810">
            <v>209.4</v>
          </cell>
          <cell r="AJ1810">
            <v>0.3</v>
          </cell>
          <cell r="AK1810">
            <v>335.29999999999995</v>
          </cell>
          <cell r="AL1810" t="str">
            <v/>
          </cell>
          <cell r="AM1810" t="str">
            <v/>
          </cell>
          <cell r="AN1810">
            <v>0.1</v>
          </cell>
          <cell r="AO1810">
            <v>431.1</v>
          </cell>
          <cell r="AS1810" t="str">
            <v>TYP147 L1H1 2013 KIT COMPLET ECO</v>
          </cell>
        </row>
        <row r="1811">
          <cell r="N1811" t="str">
            <v>0963 940 440</v>
          </cell>
          <cell r="O1811">
            <v>0</v>
          </cell>
          <cell r="P1811">
            <v>290.51</v>
          </cell>
          <cell r="Q1811">
            <v>1</v>
          </cell>
          <cell r="R1811">
            <v>38</v>
          </cell>
          <cell r="S1811">
            <v>290.51</v>
          </cell>
          <cell r="T1811">
            <v>639</v>
          </cell>
          <cell r="U1811">
            <v>85</v>
          </cell>
          <cell r="V1811">
            <v>114</v>
          </cell>
          <cell r="W1811" t="str">
            <v>TYP147L1H1KITPRO</v>
          </cell>
          <cell r="X1811" t="e">
            <v>#REF!</v>
          </cell>
          <cell r="Y1811">
            <v>575.1</v>
          </cell>
          <cell r="Z1811">
            <v>575.1</v>
          </cell>
          <cell r="AA1811">
            <v>0.1</v>
          </cell>
          <cell r="AB1811">
            <v>0.1</v>
          </cell>
          <cell r="AC1811" t="str">
            <v>NC</v>
          </cell>
          <cell r="AD1811" t="str">
            <v>NC</v>
          </cell>
          <cell r="AE1811" t="str">
            <v>NC</v>
          </cell>
          <cell r="AF1811" t="str">
            <v>PROTECTION</v>
          </cell>
          <cell r="AG1811"/>
          <cell r="AH1811" t="str">
            <v>Transit Connect Court</v>
          </cell>
          <cell r="AI1811">
            <v>279.33</v>
          </cell>
          <cell r="AJ1811">
            <v>0.3</v>
          </cell>
          <cell r="AK1811">
            <v>447.29999999999995</v>
          </cell>
          <cell r="AL1811" t="str">
            <v/>
          </cell>
          <cell r="AM1811" t="str">
            <v/>
          </cell>
          <cell r="AN1811">
            <v>0.1</v>
          </cell>
          <cell r="AO1811">
            <v>575.1</v>
          </cell>
          <cell r="AS1811" t="str">
            <v>TYP147 L1H1 2013 KIT COMPLET PRO</v>
          </cell>
        </row>
        <row r="1812">
          <cell r="N1812" t="str">
            <v>0963 940 441</v>
          </cell>
          <cell r="O1812">
            <v>0</v>
          </cell>
          <cell r="P1812">
            <v>237.3</v>
          </cell>
          <cell r="Q1812">
            <v>1</v>
          </cell>
          <cell r="R1812">
            <v>46</v>
          </cell>
          <cell r="S1812">
            <v>237.3</v>
          </cell>
          <cell r="T1812">
            <v>529</v>
          </cell>
          <cell r="U1812">
            <v>95</v>
          </cell>
          <cell r="V1812">
            <v>127</v>
          </cell>
          <cell r="W1812" t="str">
            <v>TYP148L2H1KITSTD</v>
          </cell>
          <cell r="X1812" t="e">
            <v>#REF!</v>
          </cell>
          <cell r="Y1812">
            <v>476.1</v>
          </cell>
          <cell r="Z1812">
            <v>476.1</v>
          </cell>
          <cell r="AA1812">
            <v>0.1</v>
          </cell>
          <cell r="AB1812">
            <v>0.1</v>
          </cell>
          <cell r="AC1812" t="str">
            <v>NC</v>
          </cell>
          <cell r="AD1812" t="str">
            <v>NC</v>
          </cell>
          <cell r="AE1812" t="str">
            <v>NC</v>
          </cell>
          <cell r="AF1812" t="str">
            <v>PROTECTION</v>
          </cell>
          <cell r="AG1812"/>
          <cell r="AH1812" t="str">
            <v>Transit Connect Long</v>
          </cell>
          <cell r="AI1812">
            <v>228.16</v>
          </cell>
          <cell r="AJ1812">
            <v>0.3</v>
          </cell>
          <cell r="AK1812">
            <v>370.29999999999995</v>
          </cell>
          <cell r="AL1812" t="str">
            <v/>
          </cell>
          <cell r="AM1812" t="str">
            <v/>
          </cell>
          <cell r="AN1812">
            <v>0.1</v>
          </cell>
          <cell r="AO1812">
            <v>476.1</v>
          </cell>
          <cell r="AS1812" t="str">
            <v>TYP148 L2H1 2013 KIT COMPLET ECO</v>
          </cell>
        </row>
        <row r="1813">
          <cell r="N1813" t="str">
            <v>0963 940 448</v>
          </cell>
          <cell r="O1813">
            <v>0</v>
          </cell>
          <cell r="P1813">
            <v>321.19</v>
          </cell>
          <cell r="Q1813">
            <v>1</v>
          </cell>
          <cell r="R1813">
            <v>42</v>
          </cell>
          <cell r="S1813">
            <v>321.19</v>
          </cell>
          <cell r="T1813">
            <v>709</v>
          </cell>
          <cell r="U1813">
            <v>95</v>
          </cell>
          <cell r="V1813">
            <v>127</v>
          </cell>
          <cell r="W1813" t="str">
            <v>TYP148L2H1KITPRO</v>
          </cell>
          <cell r="X1813" t="e">
            <v>#REF!</v>
          </cell>
          <cell r="Y1813">
            <v>638.1</v>
          </cell>
          <cell r="Z1813">
            <v>638.1</v>
          </cell>
          <cell r="AA1813">
            <v>0.1</v>
          </cell>
          <cell r="AB1813">
            <v>0.1</v>
          </cell>
          <cell r="AC1813" t="str">
            <v>NC</v>
          </cell>
          <cell r="AD1813" t="str">
            <v>NC</v>
          </cell>
          <cell r="AE1813" t="str">
            <v>NC</v>
          </cell>
          <cell r="AF1813" t="str">
            <v>PROTECTION</v>
          </cell>
          <cell r="AG1813"/>
          <cell r="AH1813" t="str">
            <v>Transit Connect Long</v>
          </cell>
          <cell r="AI1813">
            <v>308.71999999999997</v>
          </cell>
          <cell r="AJ1813">
            <v>0.3</v>
          </cell>
          <cell r="AK1813">
            <v>496.29999999999995</v>
          </cell>
          <cell r="AL1813" t="str">
            <v/>
          </cell>
          <cell r="AM1813" t="str">
            <v/>
          </cell>
          <cell r="AN1813">
            <v>0.1</v>
          </cell>
          <cell r="AO1813">
            <v>638.1</v>
          </cell>
          <cell r="AS1813" t="str">
            <v>TYP148 L2H1 2013 KIT COMPLET PRO</v>
          </cell>
        </row>
        <row r="1814">
          <cell r="N1814" t="str">
            <v>0963 940 406</v>
          </cell>
          <cell r="O1814">
            <v>0</v>
          </cell>
          <cell r="P1814">
            <v>280.49</v>
          </cell>
          <cell r="Q1814">
            <v>1</v>
          </cell>
          <cell r="R1814">
            <v>57</v>
          </cell>
          <cell r="S1814">
            <v>280.49</v>
          </cell>
          <cell r="T1814">
            <v>589</v>
          </cell>
          <cell r="U1814">
            <v>85</v>
          </cell>
          <cell r="V1814">
            <v>114</v>
          </cell>
          <cell r="W1814" t="str">
            <v>TYP144L1H1KITSTD</v>
          </cell>
          <cell r="X1814" t="e">
            <v>#REF!</v>
          </cell>
          <cell r="Y1814">
            <v>530.1</v>
          </cell>
          <cell r="Z1814">
            <v>530.1</v>
          </cell>
          <cell r="AA1814">
            <v>0.1</v>
          </cell>
          <cell r="AB1814">
            <v>0.1</v>
          </cell>
          <cell r="AC1814" t="str">
            <v>NC</v>
          </cell>
          <cell r="AD1814" t="str">
            <v>NC</v>
          </cell>
          <cell r="AE1814" t="str">
            <v>NC</v>
          </cell>
          <cell r="AF1814" t="str">
            <v>PROTECTION</v>
          </cell>
          <cell r="AG1814"/>
          <cell r="AH1814" t="str">
            <v>Custom Court</v>
          </cell>
          <cell r="AI1814">
            <v>269.69</v>
          </cell>
          <cell r="AJ1814">
            <v>0.3</v>
          </cell>
          <cell r="AK1814">
            <v>412.29999999999995</v>
          </cell>
          <cell r="AL1814" t="str">
            <v/>
          </cell>
          <cell r="AM1814" t="str">
            <v/>
          </cell>
          <cell r="AN1814">
            <v>0.1</v>
          </cell>
          <cell r="AO1814">
            <v>530.1</v>
          </cell>
          <cell r="AS1814" t="str">
            <v>TYP144 L1H1 2012 KIT COMPLET ECO</v>
          </cell>
        </row>
        <row r="1815">
          <cell r="N1815" t="str">
            <v>0963 940 407</v>
          </cell>
          <cell r="O1815">
            <v>0</v>
          </cell>
          <cell r="P1815">
            <v>380.69</v>
          </cell>
          <cell r="Q1815">
            <v>1</v>
          </cell>
          <cell r="R1815">
            <v>56</v>
          </cell>
          <cell r="S1815">
            <v>380.69</v>
          </cell>
          <cell r="T1815">
            <v>819</v>
          </cell>
          <cell r="U1815">
            <v>85</v>
          </cell>
          <cell r="V1815">
            <v>114</v>
          </cell>
          <cell r="W1815" t="str">
            <v>TYP144L1H1KITPRO</v>
          </cell>
          <cell r="X1815" t="e">
            <v>#REF!</v>
          </cell>
          <cell r="Y1815">
            <v>737.1</v>
          </cell>
          <cell r="Z1815">
            <v>737.1</v>
          </cell>
          <cell r="AA1815">
            <v>0.1</v>
          </cell>
          <cell r="AB1815">
            <v>0.1</v>
          </cell>
          <cell r="AC1815" t="str">
            <v>NC</v>
          </cell>
          <cell r="AD1815" t="str">
            <v>NC</v>
          </cell>
          <cell r="AE1815" t="str">
            <v>NC</v>
          </cell>
          <cell r="AF1815" t="str">
            <v>PROTECTION</v>
          </cell>
          <cell r="AG1815"/>
          <cell r="AH1815" t="str">
            <v>Custom Court</v>
          </cell>
          <cell r="AI1815">
            <v>366.04</v>
          </cell>
          <cell r="AJ1815">
            <v>0.3</v>
          </cell>
          <cell r="AK1815">
            <v>573.29999999999995</v>
          </cell>
          <cell r="AL1815" t="str">
            <v/>
          </cell>
          <cell r="AM1815" t="str">
            <v/>
          </cell>
          <cell r="AN1815">
            <v>0.1</v>
          </cell>
          <cell r="AO1815">
            <v>737.1</v>
          </cell>
          <cell r="AS1815" t="str">
            <v>TYP144 L1H1 2012 KIT COMPLET PRO</v>
          </cell>
        </row>
        <row r="1816">
          <cell r="N1816" t="str">
            <v>0963 940 408</v>
          </cell>
          <cell r="O1816">
            <v>0</v>
          </cell>
          <cell r="P1816">
            <v>280.58</v>
          </cell>
          <cell r="Q1816">
            <v>1</v>
          </cell>
          <cell r="R1816">
            <v>57</v>
          </cell>
          <cell r="S1816">
            <v>280.58</v>
          </cell>
          <cell r="T1816">
            <v>589</v>
          </cell>
          <cell r="U1816">
            <v>95</v>
          </cell>
          <cell r="V1816">
            <v>127</v>
          </cell>
          <cell r="W1816" t="str">
            <v>TYP144L1H2KITSTD</v>
          </cell>
          <cell r="X1816" t="e">
            <v>#REF!</v>
          </cell>
          <cell r="Y1816">
            <v>530.1</v>
          </cell>
          <cell r="Z1816">
            <v>530.1</v>
          </cell>
          <cell r="AA1816">
            <v>0.1</v>
          </cell>
          <cell r="AB1816">
            <v>0.1</v>
          </cell>
          <cell r="AC1816" t="str">
            <v>NC</v>
          </cell>
          <cell r="AD1816" t="str">
            <v>NC</v>
          </cell>
          <cell r="AE1816" t="str">
            <v>NC</v>
          </cell>
          <cell r="AF1816" t="str">
            <v>PROTECTION</v>
          </cell>
          <cell r="AG1816"/>
          <cell r="AH1816" t="str">
            <v>Custom Court</v>
          </cell>
          <cell r="AI1816">
            <v>269.69</v>
          </cell>
          <cell r="AJ1816">
            <v>0.3</v>
          </cell>
          <cell r="AK1816">
            <v>412.29999999999995</v>
          </cell>
          <cell r="AL1816" t="str">
            <v/>
          </cell>
          <cell r="AM1816" t="str">
            <v/>
          </cell>
          <cell r="AN1816">
            <v>0.1</v>
          </cell>
          <cell r="AO1816">
            <v>530.1</v>
          </cell>
          <cell r="AS1816" t="str">
            <v>TYP144 L1H2 2012 KIT COMPLET ECO</v>
          </cell>
        </row>
        <row r="1817">
          <cell r="N1817" t="str">
            <v>0963 940 409</v>
          </cell>
          <cell r="O1817">
            <v>0</v>
          </cell>
          <cell r="P1817">
            <v>380.69</v>
          </cell>
          <cell r="Q1817">
            <v>1</v>
          </cell>
          <cell r="R1817">
            <v>56</v>
          </cell>
          <cell r="S1817">
            <v>380.69</v>
          </cell>
          <cell r="T1817">
            <v>809</v>
          </cell>
          <cell r="U1817">
            <v>95</v>
          </cell>
          <cell r="V1817">
            <v>127</v>
          </cell>
          <cell r="W1817" t="str">
            <v>TYP144L1H2KITPRO</v>
          </cell>
          <cell r="X1817" t="e">
            <v>#REF!</v>
          </cell>
          <cell r="Y1817">
            <v>728.1</v>
          </cell>
          <cell r="Z1817">
            <v>728.1</v>
          </cell>
          <cell r="AA1817">
            <v>0.1</v>
          </cell>
          <cell r="AB1817">
            <v>0.1</v>
          </cell>
          <cell r="AC1817" t="str">
            <v>NC</v>
          </cell>
          <cell r="AD1817" t="str">
            <v>NC</v>
          </cell>
          <cell r="AE1817" t="str">
            <v>NC</v>
          </cell>
          <cell r="AF1817" t="str">
            <v>PROTECTION</v>
          </cell>
          <cell r="AG1817"/>
          <cell r="AH1817" t="str">
            <v>Custom Court</v>
          </cell>
          <cell r="AI1817">
            <v>366.04</v>
          </cell>
          <cell r="AJ1817">
            <v>0.3</v>
          </cell>
          <cell r="AK1817">
            <v>566.29999999999995</v>
          </cell>
          <cell r="AL1817" t="str">
            <v/>
          </cell>
          <cell r="AM1817" t="str">
            <v/>
          </cell>
          <cell r="AN1817">
            <v>0.1</v>
          </cell>
          <cell r="AO1817">
            <v>728.1</v>
          </cell>
          <cell r="AS1817" t="str">
            <v>TYP144 L1H2 2012 KIT COMPLET PRO</v>
          </cell>
        </row>
        <row r="1818">
          <cell r="N1818" t="str">
            <v>0963 940 422</v>
          </cell>
          <cell r="O1818">
            <v>0</v>
          </cell>
          <cell r="P1818">
            <v>307.88</v>
          </cell>
          <cell r="Q1818">
            <v>1</v>
          </cell>
          <cell r="R1818">
            <v>64</v>
          </cell>
          <cell r="S1818">
            <v>307.88</v>
          </cell>
          <cell r="T1818">
            <v>649</v>
          </cell>
          <cell r="U1818">
            <v>95</v>
          </cell>
          <cell r="V1818">
            <v>127</v>
          </cell>
          <cell r="W1818" t="str">
            <v>TYP145L2H1KITSTD</v>
          </cell>
          <cell r="X1818" t="e">
            <v>#REF!</v>
          </cell>
          <cell r="Y1818">
            <v>584.1</v>
          </cell>
          <cell r="Z1818">
            <v>584.1</v>
          </cell>
          <cell r="AA1818">
            <v>0.1</v>
          </cell>
          <cell r="AB1818">
            <v>0.1</v>
          </cell>
          <cell r="AC1818" t="str">
            <v>NC</v>
          </cell>
          <cell r="AD1818" t="str">
            <v>NC</v>
          </cell>
          <cell r="AE1818" t="str">
            <v>NC</v>
          </cell>
          <cell r="AF1818" t="str">
            <v>PROTECTION</v>
          </cell>
          <cell r="AG1818"/>
          <cell r="AH1818" t="str">
            <v>Custom Long</v>
          </cell>
          <cell r="AI1818">
            <v>296.02999999999997</v>
          </cell>
          <cell r="AJ1818">
            <v>0.3</v>
          </cell>
          <cell r="AK1818">
            <v>454.29999999999995</v>
          </cell>
          <cell r="AL1818" t="str">
            <v/>
          </cell>
          <cell r="AM1818" t="str">
            <v/>
          </cell>
          <cell r="AN1818">
            <v>0.1</v>
          </cell>
          <cell r="AO1818">
            <v>584.1</v>
          </cell>
          <cell r="AS1818" t="str">
            <v>TYP145 L2H1 2012 KIT COMPLET ECO</v>
          </cell>
        </row>
        <row r="1819">
          <cell r="N1819" t="str">
            <v>0963 940 423</v>
          </cell>
          <cell r="O1819">
            <v>0</v>
          </cell>
          <cell r="P1819">
            <v>418.27</v>
          </cell>
          <cell r="Q1819">
            <v>1</v>
          </cell>
          <cell r="R1819">
            <v>62</v>
          </cell>
          <cell r="S1819">
            <v>418.27</v>
          </cell>
          <cell r="T1819">
            <v>879</v>
          </cell>
          <cell r="U1819">
            <v>95</v>
          </cell>
          <cell r="V1819">
            <v>127</v>
          </cell>
          <cell r="W1819" t="str">
            <v>TYP145L2H1KITPRO</v>
          </cell>
          <cell r="X1819" t="e">
            <v>#REF!</v>
          </cell>
          <cell r="Y1819">
            <v>791.1</v>
          </cell>
          <cell r="Z1819">
            <v>791.1</v>
          </cell>
          <cell r="AA1819">
            <v>0.1</v>
          </cell>
          <cell r="AB1819">
            <v>0.1</v>
          </cell>
          <cell r="AC1819" t="str">
            <v>NC</v>
          </cell>
          <cell r="AD1819" t="str">
            <v>NC</v>
          </cell>
          <cell r="AE1819" t="str">
            <v>NC</v>
          </cell>
          <cell r="AF1819" t="str">
            <v>PROTECTION</v>
          </cell>
          <cell r="AG1819"/>
          <cell r="AH1819" t="str">
            <v>Custom Long</v>
          </cell>
          <cell r="AI1819">
            <v>402.16999999999996</v>
          </cell>
          <cell r="AJ1819">
            <v>0.3</v>
          </cell>
          <cell r="AK1819">
            <v>615.29999999999995</v>
          </cell>
          <cell r="AL1819" t="str">
            <v/>
          </cell>
          <cell r="AM1819" t="str">
            <v/>
          </cell>
          <cell r="AN1819">
            <v>0.1</v>
          </cell>
          <cell r="AO1819">
            <v>791.1</v>
          </cell>
          <cell r="AS1819" t="str">
            <v>TYP145 L2H1 2012 KIT COMPLET PRO</v>
          </cell>
        </row>
        <row r="1820">
          <cell r="N1820" t="str">
            <v>0963 940 424</v>
          </cell>
          <cell r="O1820">
            <v>0</v>
          </cell>
          <cell r="P1820">
            <v>418.27</v>
          </cell>
          <cell r="Q1820">
            <v>1</v>
          </cell>
          <cell r="R1820">
            <v>62</v>
          </cell>
          <cell r="S1820">
            <v>418.27</v>
          </cell>
          <cell r="T1820">
            <v>879</v>
          </cell>
          <cell r="U1820">
            <v>115</v>
          </cell>
          <cell r="V1820">
            <v>154</v>
          </cell>
          <cell r="W1820" t="str">
            <v>TYP145L2H2KITPRO</v>
          </cell>
          <cell r="X1820" t="e">
            <v>#REF!</v>
          </cell>
          <cell r="Y1820">
            <v>791.1</v>
          </cell>
          <cell r="Z1820">
            <v>791.1</v>
          </cell>
          <cell r="AA1820">
            <v>0.1</v>
          </cell>
          <cell r="AB1820">
            <v>0.1</v>
          </cell>
          <cell r="AC1820" t="str">
            <v>NC</v>
          </cell>
          <cell r="AD1820" t="str">
            <v>NC</v>
          </cell>
          <cell r="AE1820" t="str">
            <v>NC</v>
          </cell>
          <cell r="AF1820" t="str">
            <v>PROTECTION</v>
          </cell>
          <cell r="AG1820"/>
          <cell r="AH1820" t="str">
            <v>Custom Long</v>
          </cell>
          <cell r="AI1820">
            <v>402.16999999999996</v>
          </cell>
          <cell r="AJ1820">
            <v>0.3</v>
          </cell>
          <cell r="AK1820">
            <v>615.29999999999995</v>
          </cell>
          <cell r="AL1820" t="str">
            <v/>
          </cell>
          <cell r="AM1820" t="str">
            <v/>
          </cell>
          <cell r="AN1820">
            <v>0.1</v>
          </cell>
          <cell r="AO1820">
            <v>791.1</v>
          </cell>
          <cell r="AS1820" t="str">
            <v>TYP145 L2H2 2012 KIT COMPLET PRO</v>
          </cell>
        </row>
        <row r="1821">
          <cell r="N1821" t="str">
            <v>0963 940 990</v>
          </cell>
          <cell r="O1821">
            <v>0</v>
          </cell>
          <cell r="P1821">
            <v>100</v>
          </cell>
          <cell r="Q1821">
            <v>1</v>
          </cell>
          <cell r="R1821">
            <v>64</v>
          </cell>
          <cell r="S1821">
            <v>100</v>
          </cell>
          <cell r="T1821">
            <v>219</v>
          </cell>
          <cell r="U1821">
            <v>115</v>
          </cell>
          <cell r="V1821">
            <v>154</v>
          </cell>
          <cell r="W1821" t="str">
            <v>TYP145L2H2KITSTD</v>
          </cell>
          <cell r="X1821" t="e">
            <v>#REF!</v>
          </cell>
          <cell r="Y1821">
            <v>197.1</v>
          </cell>
          <cell r="Z1821">
            <v>197.1</v>
          </cell>
          <cell r="AA1821">
            <v>0.1</v>
          </cell>
          <cell r="AB1821">
            <v>0.1</v>
          </cell>
          <cell r="AC1821" t="str">
            <v>NC</v>
          </cell>
          <cell r="AD1821" t="str">
            <v>NC</v>
          </cell>
          <cell r="AE1821" t="str">
            <v>NC</v>
          </cell>
          <cell r="AF1821" t="str">
            <v>PROTECTION</v>
          </cell>
          <cell r="AG1821"/>
          <cell r="AH1821" t="str">
            <v>Custom Long</v>
          </cell>
          <cell r="AI1821">
            <v>296.02999999999997</v>
          </cell>
          <cell r="AJ1821">
            <v>0.3</v>
          </cell>
          <cell r="AK1821">
            <v>153.29999999999998</v>
          </cell>
          <cell r="AL1821" t="str">
            <v/>
          </cell>
          <cell r="AM1821" t="str">
            <v/>
          </cell>
          <cell r="AN1821">
            <v>0.1</v>
          </cell>
          <cell r="AO1821">
            <v>197.1</v>
          </cell>
          <cell r="AS1821" t="str">
            <v>TYP145 L1H1 2009 KIT COMPLET ECO</v>
          </cell>
        </row>
        <row r="1822">
          <cell r="N1822" t="str">
            <v>0963 940 449</v>
          </cell>
          <cell r="O1822">
            <v>0</v>
          </cell>
          <cell r="P1822">
            <v>341.58</v>
          </cell>
          <cell r="Q1822">
            <v>1</v>
          </cell>
          <cell r="R1822">
            <v>46</v>
          </cell>
          <cell r="S1822">
            <v>341.58</v>
          </cell>
          <cell r="T1822">
            <v>749</v>
          </cell>
          <cell r="U1822">
            <v>115</v>
          </cell>
          <cell r="V1822">
            <v>154</v>
          </cell>
          <cell r="W1822" t="str">
            <v>TYP150L2H2KITSTD</v>
          </cell>
          <cell r="X1822" t="e">
            <v>#REF!</v>
          </cell>
          <cell r="Y1822">
            <v>674.1</v>
          </cell>
          <cell r="Z1822">
            <v>674.1</v>
          </cell>
          <cell r="AA1822">
            <v>0.1</v>
          </cell>
          <cell r="AB1822">
            <v>0.1</v>
          </cell>
          <cell r="AC1822" t="str">
            <v>NC</v>
          </cell>
          <cell r="AD1822" t="str">
            <v>NC</v>
          </cell>
          <cell r="AE1822" t="str">
            <v>NC</v>
          </cell>
          <cell r="AF1822" t="str">
            <v>PROTECTION</v>
          </cell>
          <cell r="AG1822"/>
          <cell r="AH1822" t="str">
            <v>Tansit 2T L2</v>
          </cell>
          <cell r="AI1822">
            <v>328.43</v>
          </cell>
          <cell r="AJ1822">
            <v>0.3</v>
          </cell>
          <cell r="AK1822">
            <v>524.29999999999995</v>
          </cell>
          <cell r="AL1822" t="str">
            <v/>
          </cell>
          <cell r="AM1822" t="str">
            <v/>
          </cell>
          <cell r="AN1822">
            <v>0.1</v>
          </cell>
          <cell r="AO1822">
            <v>674.1</v>
          </cell>
          <cell r="AS1822" t="str">
            <v>TYP150 L2H2 2014 KIT COMPLET ECO</v>
          </cell>
        </row>
        <row r="1823">
          <cell r="N1823" t="str">
            <v>0963 940 456</v>
          </cell>
          <cell r="O1823">
            <v>0</v>
          </cell>
          <cell r="P1823">
            <v>466.49</v>
          </cell>
          <cell r="Q1823">
            <v>1</v>
          </cell>
          <cell r="R1823">
            <v>64</v>
          </cell>
          <cell r="S1823">
            <v>466.49</v>
          </cell>
          <cell r="T1823">
            <v>979</v>
          </cell>
          <cell r="U1823">
            <v>115</v>
          </cell>
          <cell r="V1823">
            <v>154</v>
          </cell>
          <cell r="W1823" t="str">
            <v>TYP150L2H2KITPRO</v>
          </cell>
          <cell r="X1823" t="e">
            <v>#REF!</v>
          </cell>
          <cell r="Y1823">
            <v>881.1</v>
          </cell>
          <cell r="Z1823">
            <v>881.1</v>
          </cell>
          <cell r="AA1823">
            <v>0.1</v>
          </cell>
          <cell r="AB1823">
            <v>0.1</v>
          </cell>
          <cell r="AC1823" t="str">
            <v>NC</v>
          </cell>
          <cell r="AD1823" t="str">
            <v>NC</v>
          </cell>
          <cell r="AE1823" t="str">
            <v>NC</v>
          </cell>
          <cell r="AF1823" t="str">
            <v>PROTECTION</v>
          </cell>
          <cell r="AG1823"/>
          <cell r="AH1823" t="str">
            <v>Tansit 2T L2</v>
          </cell>
          <cell r="AI1823">
            <v>448.53999999999996</v>
          </cell>
          <cell r="AJ1823">
            <v>0.3</v>
          </cell>
          <cell r="AK1823">
            <v>685.3</v>
          </cell>
          <cell r="AL1823" t="str">
            <v/>
          </cell>
          <cell r="AM1823" t="str">
            <v/>
          </cell>
          <cell r="AN1823">
            <v>0.1</v>
          </cell>
          <cell r="AO1823">
            <v>881.1</v>
          </cell>
          <cell r="AS1823" t="str">
            <v>TYP150 L2H2 2014 KIT COMPLET PRO</v>
          </cell>
        </row>
        <row r="1824">
          <cell r="N1824" t="str">
            <v>0963 940 465</v>
          </cell>
          <cell r="O1824">
            <v>0</v>
          </cell>
          <cell r="P1824">
            <v>323.06</v>
          </cell>
          <cell r="Q1824">
            <v>1</v>
          </cell>
          <cell r="R1824">
            <v>77</v>
          </cell>
          <cell r="S1824">
            <v>323.06</v>
          </cell>
          <cell r="T1824">
            <v>719</v>
          </cell>
          <cell r="U1824">
            <v>115</v>
          </cell>
          <cell r="V1824">
            <v>154</v>
          </cell>
          <cell r="W1824" t="str">
            <v>TYP151L2H2KITSTD</v>
          </cell>
          <cell r="X1824" t="e">
            <v>#REF!</v>
          </cell>
          <cell r="Y1824">
            <v>647.1</v>
          </cell>
          <cell r="Z1824">
            <v>647.1</v>
          </cell>
          <cell r="AA1824">
            <v>0.1</v>
          </cell>
          <cell r="AB1824">
            <v>0.1</v>
          </cell>
          <cell r="AC1824" t="str">
            <v>NC</v>
          </cell>
          <cell r="AD1824" t="str">
            <v>NC</v>
          </cell>
          <cell r="AE1824" t="str">
            <v>NC</v>
          </cell>
          <cell r="AF1824" t="str">
            <v>PROTECTION</v>
          </cell>
          <cell r="AG1824"/>
          <cell r="AH1824" t="str">
            <v>Tansit 2T L2</v>
          </cell>
          <cell r="AI1824">
            <v>328.43</v>
          </cell>
          <cell r="AJ1824">
            <v>0.3</v>
          </cell>
          <cell r="AK1824">
            <v>503.29999999999995</v>
          </cell>
          <cell r="AL1824" t="str">
            <v/>
          </cell>
          <cell r="AM1824" t="str">
            <v/>
          </cell>
          <cell r="AN1824">
            <v>0.1</v>
          </cell>
          <cell r="AO1824">
            <v>647.1</v>
          </cell>
          <cell r="AS1824" t="str">
            <v>TYP151 L2H2 2014 KIT COMPLET ECO</v>
          </cell>
        </row>
        <row r="1825">
          <cell r="N1825" t="str">
            <v>0963 940 472</v>
          </cell>
          <cell r="O1825">
            <v>0</v>
          </cell>
          <cell r="P1825">
            <v>450.55</v>
          </cell>
          <cell r="Q1825">
            <v>1</v>
          </cell>
          <cell r="R1825">
            <v>67</v>
          </cell>
          <cell r="S1825">
            <v>450.55</v>
          </cell>
          <cell r="T1825">
            <v>949</v>
          </cell>
          <cell r="U1825">
            <v>115</v>
          </cell>
          <cell r="V1825">
            <v>154</v>
          </cell>
          <cell r="W1825" t="str">
            <v>TYP151L2H2KITPRO</v>
          </cell>
          <cell r="X1825" t="e">
            <v>#REF!</v>
          </cell>
          <cell r="Y1825">
            <v>854.1</v>
          </cell>
          <cell r="Z1825">
            <v>854.1</v>
          </cell>
          <cell r="AA1825">
            <v>0.1</v>
          </cell>
          <cell r="AB1825">
            <v>0.1</v>
          </cell>
          <cell r="AC1825" t="str">
            <v>NC</v>
          </cell>
          <cell r="AD1825" t="str">
            <v>NC</v>
          </cell>
          <cell r="AE1825" t="str">
            <v>NC</v>
          </cell>
          <cell r="AF1825" t="str">
            <v>PROTECTION</v>
          </cell>
          <cell r="AG1825"/>
          <cell r="AH1825" t="str">
            <v>Tansit 2T L2</v>
          </cell>
          <cell r="AI1825">
            <v>448.53999999999996</v>
          </cell>
          <cell r="AJ1825">
            <v>0.3</v>
          </cell>
          <cell r="AK1825">
            <v>664.3</v>
          </cell>
          <cell r="AL1825" t="str">
            <v/>
          </cell>
          <cell r="AM1825" t="str">
            <v/>
          </cell>
          <cell r="AN1825">
            <v>0.1</v>
          </cell>
          <cell r="AO1825">
            <v>854.1</v>
          </cell>
          <cell r="AS1825" t="str">
            <v>TYP151 L2H2 2014 KIT COMPLET PRO</v>
          </cell>
        </row>
        <row r="1826">
          <cell r="N1826" t="str">
            <v>0963 940 481</v>
          </cell>
          <cell r="O1826">
            <v>0</v>
          </cell>
          <cell r="P1826">
            <v>412.1</v>
          </cell>
          <cell r="Q1826">
            <v>1</v>
          </cell>
          <cell r="R1826">
            <v>67</v>
          </cell>
          <cell r="S1826">
            <v>412.1</v>
          </cell>
          <cell r="T1826">
            <v>889</v>
          </cell>
          <cell r="U1826">
            <v>120</v>
          </cell>
          <cell r="V1826">
            <v>160</v>
          </cell>
          <cell r="W1826" t="str">
            <v>TYP152L3H2KITSTD</v>
          </cell>
          <cell r="X1826" t="e">
            <v>#REF!</v>
          </cell>
          <cell r="Y1826">
            <v>800.1</v>
          </cell>
          <cell r="Z1826">
            <v>800.1</v>
          </cell>
          <cell r="AA1826">
            <v>0.1</v>
          </cell>
          <cell r="AB1826">
            <v>0.1</v>
          </cell>
          <cell r="AC1826" t="str">
            <v>NC</v>
          </cell>
          <cell r="AD1826" t="str">
            <v>NC</v>
          </cell>
          <cell r="AE1826" t="str">
            <v>NC</v>
          </cell>
          <cell r="AF1826" t="str">
            <v>PROTECTION</v>
          </cell>
          <cell r="AG1826"/>
          <cell r="AH1826" t="str">
            <v>Tansit 2T L3</v>
          </cell>
          <cell r="AI1826">
            <v>396.24</v>
          </cell>
          <cell r="AJ1826">
            <v>0.3</v>
          </cell>
          <cell r="AK1826">
            <v>622.29999999999995</v>
          </cell>
          <cell r="AL1826" t="str">
            <v/>
          </cell>
          <cell r="AM1826" t="str">
            <v/>
          </cell>
          <cell r="AN1826">
            <v>0.1</v>
          </cell>
          <cell r="AO1826">
            <v>800.1</v>
          </cell>
          <cell r="AS1826" t="str">
            <v>TYP152 L3H2 2014 KIT COMPLET ECO</v>
          </cell>
        </row>
        <row r="1827">
          <cell r="N1827" t="str">
            <v>0963 940 488</v>
          </cell>
          <cell r="O1827">
            <v>0</v>
          </cell>
          <cell r="P1827">
            <v>502.68</v>
          </cell>
          <cell r="Q1827">
            <v>1</v>
          </cell>
          <cell r="R1827">
            <v>67</v>
          </cell>
          <cell r="S1827">
            <v>502.68</v>
          </cell>
          <cell r="T1827">
            <v>1189</v>
          </cell>
          <cell r="U1827">
            <v>120</v>
          </cell>
          <cell r="V1827">
            <v>160</v>
          </cell>
          <cell r="W1827" t="str">
            <v>TYP152L3H2KITPRO</v>
          </cell>
          <cell r="X1827" t="e">
            <v>#REF!</v>
          </cell>
          <cell r="Y1827">
            <v>1070.0999999999999</v>
          </cell>
          <cell r="Z1827">
            <v>1070.0999999999999</v>
          </cell>
          <cell r="AA1827">
            <v>0.1</v>
          </cell>
          <cell r="AB1827">
            <v>0.1</v>
          </cell>
          <cell r="AC1827" t="str">
            <v>NC</v>
          </cell>
          <cell r="AD1827" t="str">
            <v>NC</v>
          </cell>
          <cell r="AE1827" t="str">
            <v>NC</v>
          </cell>
          <cell r="AF1827" t="str">
            <v>PROTECTION</v>
          </cell>
          <cell r="AG1827"/>
          <cell r="AH1827" t="str">
            <v>Tansit 2T L3</v>
          </cell>
          <cell r="AI1827">
            <v>483.34000000000003</v>
          </cell>
          <cell r="AJ1827">
            <v>0.3</v>
          </cell>
          <cell r="AK1827">
            <v>832.3</v>
          </cell>
          <cell r="AL1827" t="str">
            <v/>
          </cell>
          <cell r="AM1827" t="str">
            <v/>
          </cell>
          <cell r="AN1827">
            <v>0.1</v>
          </cell>
          <cell r="AO1827">
            <v>1070.0999999999999</v>
          </cell>
          <cell r="AS1827" t="str">
            <v>TYP152 L3H2 2014 KIT COMPLET PRO</v>
          </cell>
        </row>
        <row r="1828">
          <cell r="N1828" t="str">
            <v>0963 940 457</v>
          </cell>
          <cell r="O1828">
            <v>0</v>
          </cell>
          <cell r="P1828">
            <v>323.14</v>
          </cell>
          <cell r="Q1828">
            <v>1</v>
          </cell>
          <cell r="R1828">
            <v>67</v>
          </cell>
          <cell r="S1828">
            <v>323.14</v>
          </cell>
          <cell r="T1828">
            <v>719</v>
          </cell>
          <cell r="U1828">
            <v>115</v>
          </cell>
          <cell r="V1828">
            <v>154</v>
          </cell>
          <cell r="W1828" t="str">
            <v>TYP150L2H3KITSTD</v>
          </cell>
          <cell r="X1828" t="e">
            <v>#REF!</v>
          </cell>
          <cell r="Y1828">
            <v>647.1</v>
          </cell>
          <cell r="Z1828">
            <v>647.1</v>
          </cell>
          <cell r="AA1828">
            <v>0.1</v>
          </cell>
          <cell r="AB1828">
            <v>0.1</v>
          </cell>
          <cell r="AC1828" t="str">
            <v>NC</v>
          </cell>
          <cell r="AD1828" t="str">
            <v>NC</v>
          </cell>
          <cell r="AE1828" t="str">
            <v>NC</v>
          </cell>
          <cell r="AF1828" t="str">
            <v>PROTECTION</v>
          </cell>
          <cell r="AG1828"/>
          <cell r="AH1828" t="str">
            <v>Tansit 2T L2</v>
          </cell>
          <cell r="AI1828">
            <v>328.43</v>
          </cell>
          <cell r="AJ1828">
            <v>0.3</v>
          </cell>
          <cell r="AK1828">
            <v>503.29999999999995</v>
          </cell>
          <cell r="AL1828" t="str">
            <v/>
          </cell>
          <cell r="AM1828" t="str">
            <v/>
          </cell>
          <cell r="AN1828">
            <v>0.1</v>
          </cell>
          <cell r="AO1828">
            <v>647.1</v>
          </cell>
          <cell r="AS1828" t="str">
            <v>TYP150 L2H3 2014 KIT COMPLET ECO</v>
          </cell>
        </row>
        <row r="1829">
          <cell r="N1829" t="str">
            <v>0963 940 464</v>
          </cell>
          <cell r="O1829">
            <v>0</v>
          </cell>
          <cell r="P1829">
            <v>450.55</v>
          </cell>
          <cell r="Q1829">
            <v>1</v>
          </cell>
          <cell r="R1829">
            <v>64</v>
          </cell>
          <cell r="S1829">
            <v>450.55</v>
          </cell>
          <cell r="T1829">
            <v>949</v>
          </cell>
          <cell r="U1829">
            <v>115</v>
          </cell>
          <cell r="V1829">
            <v>154</v>
          </cell>
          <cell r="W1829" t="str">
            <v>TYP150L2H3KITPRO</v>
          </cell>
          <cell r="X1829" t="e">
            <v>#REF!</v>
          </cell>
          <cell r="Y1829">
            <v>854.1</v>
          </cell>
          <cell r="Z1829">
            <v>854.1</v>
          </cell>
          <cell r="AA1829">
            <v>0.1</v>
          </cell>
          <cell r="AB1829">
            <v>0.1</v>
          </cell>
          <cell r="AC1829" t="str">
            <v>NC</v>
          </cell>
          <cell r="AD1829" t="str">
            <v>NC</v>
          </cell>
          <cell r="AE1829" t="str">
            <v>NC</v>
          </cell>
          <cell r="AF1829" t="str">
            <v>PROTECTION</v>
          </cell>
          <cell r="AG1829"/>
          <cell r="AH1829" t="str">
            <v>Tansit 2T L2</v>
          </cell>
          <cell r="AI1829">
            <v>448.53999999999996</v>
          </cell>
          <cell r="AJ1829">
            <v>0.3</v>
          </cell>
          <cell r="AK1829">
            <v>664.3</v>
          </cell>
          <cell r="AL1829" t="str">
            <v/>
          </cell>
          <cell r="AM1829" t="str">
            <v/>
          </cell>
          <cell r="AN1829">
            <v>0.1</v>
          </cell>
          <cell r="AO1829">
            <v>854.1</v>
          </cell>
          <cell r="AS1829" t="str">
            <v>TYP150 L2H3 2014 KIT COMPLET PRO</v>
          </cell>
        </row>
        <row r="1830">
          <cell r="N1830" t="str">
            <v>0963 940 473</v>
          </cell>
          <cell r="O1830">
            <v>0</v>
          </cell>
          <cell r="P1830">
            <v>323.06</v>
          </cell>
          <cell r="Q1830">
            <v>1</v>
          </cell>
          <cell r="R1830">
            <v>67</v>
          </cell>
          <cell r="S1830">
            <v>323.06</v>
          </cell>
          <cell r="T1830">
            <v>719</v>
          </cell>
          <cell r="U1830">
            <v>115</v>
          </cell>
          <cell r="V1830">
            <v>154</v>
          </cell>
          <cell r="W1830" t="str">
            <v>TYP151L2H3KITSTD</v>
          </cell>
          <cell r="X1830" t="e">
            <v>#REF!</v>
          </cell>
          <cell r="Y1830">
            <v>647.1</v>
          </cell>
          <cell r="Z1830">
            <v>647.1</v>
          </cell>
          <cell r="AA1830">
            <v>0.1</v>
          </cell>
          <cell r="AB1830">
            <v>0.1</v>
          </cell>
          <cell r="AC1830" t="str">
            <v>NC</v>
          </cell>
          <cell r="AD1830" t="str">
            <v>NC</v>
          </cell>
          <cell r="AE1830" t="str">
            <v>NC</v>
          </cell>
          <cell r="AF1830" t="str">
            <v>PROTECTION</v>
          </cell>
          <cell r="AG1830"/>
          <cell r="AH1830" t="str">
            <v>Tansit 2T L2</v>
          </cell>
          <cell r="AI1830">
            <v>328.43</v>
          </cell>
          <cell r="AJ1830">
            <v>0.3</v>
          </cell>
          <cell r="AK1830">
            <v>503.29999999999995</v>
          </cell>
          <cell r="AL1830" t="str">
            <v/>
          </cell>
          <cell r="AM1830" t="str">
            <v/>
          </cell>
          <cell r="AN1830">
            <v>0.1</v>
          </cell>
          <cell r="AO1830">
            <v>647.1</v>
          </cell>
          <cell r="AS1830" t="str">
            <v>TYP151 L2H3 2014 KIT COMPLET ECO</v>
          </cell>
        </row>
        <row r="1831">
          <cell r="N1831" t="str">
            <v>0963 940 480</v>
          </cell>
          <cell r="O1831">
            <v>0</v>
          </cell>
          <cell r="P1831">
            <v>450.55</v>
          </cell>
          <cell r="Q1831">
            <v>1</v>
          </cell>
          <cell r="R1831">
            <v>67</v>
          </cell>
          <cell r="S1831">
            <v>450.55</v>
          </cell>
          <cell r="T1831">
            <v>949</v>
          </cell>
          <cell r="U1831">
            <v>115</v>
          </cell>
          <cell r="V1831">
            <v>154</v>
          </cell>
          <cell r="W1831" t="str">
            <v>TYP151L2H3KITPRO</v>
          </cell>
          <cell r="X1831" t="e">
            <v>#REF!</v>
          </cell>
          <cell r="Y1831">
            <v>854.1</v>
          </cell>
          <cell r="Z1831">
            <v>854.1</v>
          </cell>
          <cell r="AA1831">
            <v>0.1</v>
          </cell>
          <cell r="AB1831">
            <v>0.1</v>
          </cell>
          <cell r="AC1831" t="str">
            <v>NC</v>
          </cell>
          <cell r="AD1831" t="str">
            <v>NC</v>
          </cell>
          <cell r="AE1831" t="str">
            <v>NC</v>
          </cell>
          <cell r="AF1831" t="str">
            <v>PROTECTION</v>
          </cell>
          <cell r="AG1831"/>
          <cell r="AH1831" t="str">
            <v>Tansit 2T L2</v>
          </cell>
          <cell r="AI1831">
            <v>448.53999999999996</v>
          </cell>
          <cell r="AJ1831">
            <v>0.3</v>
          </cell>
          <cell r="AK1831">
            <v>664.3</v>
          </cell>
          <cell r="AL1831" t="str">
            <v/>
          </cell>
          <cell r="AM1831" t="str">
            <v/>
          </cell>
          <cell r="AN1831">
            <v>0.1</v>
          </cell>
          <cell r="AO1831">
            <v>854.1</v>
          </cell>
          <cell r="AS1831" t="str">
            <v>TYP151 L2H3 2014 KIT COMPLET PRO</v>
          </cell>
        </row>
        <row r="1832">
          <cell r="N1832" t="str">
            <v>0963 940 497</v>
          </cell>
          <cell r="O1832">
            <v>0</v>
          </cell>
          <cell r="P1832">
            <v>427.42</v>
          </cell>
          <cell r="Q1832">
            <v>1</v>
          </cell>
          <cell r="R1832">
            <v>61</v>
          </cell>
          <cell r="S1832">
            <v>427.42</v>
          </cell>
          <cell r="T1832">
            <v>879</v>
          </cell>
          <cell r="U1832">
            <v>120</v>
          </cell>
          <cell r="V1832">
            <v>160</v>
          </cell>
          <cell r="W1832" t="str">
            <v>TYP153L3H2KITSTD</v>
          </cell>
          <cell r="X1832" t="e">
            <v>#REF!</v>
          </cell>
          <cell r="Y1832">
            <v>791.1</v>
          </cell>
          <cell r="Z1832">
            <v>791.1</v>
          </cell>
          <cell r="AA1832">
            <v>0.1</v>
          </cell>
          <cell r="AB1832">
            <v>0.1</v>
          </cell>
          <cell r="AC1832" t="str">
            <v>NC</v>
          </cell>
          <cell r="AD1832" t="str">
            <v>NC</v>
          </cell>
          <cell r="AE1832" t="str">
            <v>NC</v>
          </cell>
          <cell r="AF1832" t="str">
            <v>PROTECTION</v>
          </cell>
          <cell r="AG1832"/>
          <cell r="AH1832" t="str">
            <v>Tansit 2T L3</v>
          </cell>
          <cell r="AI1832">
            <v>396.24</v>
          </cell>
          <cell r="AJ1832">
            <v>0.3</v>
          </cell>
          <cell r="AK1832">
            <v>615.29999999999995</v>
          </cell>
          <cell r="AL1832" t="str">
            <v/>
          </cell>
          <cell r="AM1832" t="str">
            <v/>
          </cell>
          <cell r="AN1832">
            <v>0.1</v>
          </cell>
          <cell r="AO1832">
            <v>791.1</v>
          </cell>
          <cell r="AS1832" t="str">
            <v>TYP153 L3H2 2014 KIT COMPLET ECO</v>
          </cell>
        </row>
        <row r="1833">
          <cell r="N1833" t="str">
            <v>0963 940 504</v>
          </cell>
          <cell r="O1833">
            <v>0</v>
          </cell>
          <cell r="P1833">
            <v>502.68</v>
          </cell>
          <cell r="Q1833">
            <v>1</v>
          </cell>
          <cell r="R1833">
            <v>69</v>
          </cell>
          <cell r="S1833">
            <v>502.68</v>
          </cell>
          <cell r="T1833">
            <v>1179</v>
          </cell>
          <cell r="U1833">
            <v>120</v>
          </cell>
          <cell r="V1833">
            <v>160</v>
          </cell>
          <cell r="W1833" t="str">
            <v>TYP153L3H2KITPRO</v>
          </cell>
          <cell r="X1833" t="e">
            <v>#REF!</v>
          </cell>
          <cell r="Y1833">
            <v>1061.0999999999999</v>
          </cell>
          <cell r="Z1833">
            <v>1061.0999999999999</v>
          </cell>
          <cell r="AA1833">
            <v>0.1</v>
          </cell>
          <cell r="AB1833">
            <v>0.1</v>
          </cell>
          <cell r="AC1833" t="str">
            <v>NC</v>
          </cell>
          <cell r="AD1833" t="str">
            <v>NC</v>
          </cell>
          <cell r="AE1833" t="str">
            <v>NC</v>
          </cell>
          <cell r="AF1833" t="str">
            <v>PROTECTION</v>
          </cell>
          <cell r="AG1833"/>
          <cell r="AH1833" t="str">
            <v>Tansit 2T L3</v>
          </cell>
          <cell r="AI1833">
            <v>483.34000000000003</v>
          </cell>
          <cell r="AJ1833">
            <v>0.3</v>
          </cell>
          <cell r="AK1833">
            <v>825.3</v>
          </cell>
          <cell r="AL1833" t="str">
            <v/>
          </cell>
          <cell r="AM1833" t="str">
            <v/>
          </cell>
          <cell r="AN1833">
            <v>0.1</v>
          </cell>
          <cell r="AO1833">
            <v>1061.0999999999999</v>
          </cell>
          <cell r="AS1833" t="str">
            <v>TYP153 L3H2 2014 KIT COMPLET PRO</v>
          </cell>
        </row>
        <row r="1834">
          <cell r="N1834" t="str">
            <v>0963 940 489</v>
          </cell>
          <cell r="O1834">
            <v>0</v>
          </cell>
          <cell r="P1834">
            <v>427.42</v>
          </cell>
          <cell r="Q1834">
            <v>1</v>
          </cell>
          <cell r="R1834">
            <v>72</v>
          </cell>
          <cell r="S1834">
            <v>427.42</v>
          </cell>
          <cell r="T1834">
            <v>879</v>
          </cell>
          <cell r="U1834">
            <v>120</v>
          </cell>
          <cell r="V1834">
            <v>160</v>
          </cell>
          <cell r="W1834" t="str">
            <v>TYP152L3H3KITSTD</v>
          </cell>
          <cell r="X1834" t="e">
            <v>#REF!</v>
          </cell>
          <cell r="Y1834">
            <v>791.1</v>
          </cell>
          <cell r="Z1834">
            <v>791.1</v>
          </cell>
          <cell r="AA1834">
            <v>0.1</v>
          </cell>
          <cell r="AB1834">
            <v>0.1</v>
          </cell>
          <cell r="AC1834" t="str">
            <v>NC</v>
          </cell>
          <cell r="AD1834" t="str">
            <v>NC</v>
          </cell>
          <cell r="AE1834" t="str">
            <v>NC</v>
          </cell>
          <cell r="AF1834" t="str">
            <v>PROTECTION</v>
          </cell>
          <cell r="AG1834"/>
          <cell r="AH1834" t="str">
            <v>Tansit 2T L3</v>
          </cell>
          <cell r="AI1834">
            <v>396.24</v>
          </cell>
          <cell r="AJ1834">
            <v>0.3</v>
          </cell>
          <cell r="AK1834">
            <v>615.29999999999995</v>
          </cell>
          <cell r="AL1834" t="str">
            <v/>
          </cell>
          <cell r="AM1834" t="str">
            <v/>
          </cell>
          <cell r="AN1834">
            <v>0.1</v>
          </cell>
          <cell r="AO1834">
            <v>791.1</v>
          </cell>
          <cell r="AS1834" t="str">
            <v>TYP152 L3H3 2014 KIT COMPLET ECO</v>
          </cell>
        </row>
        <row r="1835">
          <cell r="N1835" t="str">
            <v>0963 940 496</v>
          </cell>
          <cell r="O1835">
            <v>0</v>
          </cell>
          <cell r="P1835">
            <v>502.68</v>
          </cell>
          <cell r="Q1835">
            <v>1</v>
          </cell>
          <cell r="R1835">
            <v>67</v>
          </cell>
          <cell r="S1835">
            <v>502.68</v>
          </cell>
          <cell r="T1835">
            <v>1179</v>
          </cell>
          <cell r="U1835">
            <v>120</v>
          </cell>
          <cell r="V1835">
            <v>160</v>
          </cell>
          <cell r="W1835" t="str">
            <v>TYP152L3H3KITPRO</v>
          </cell>
          <cell r="X1835" t="e">
            <v>#REF!</v>
          </cell>
          <cell r="Y1835">
            <v>1061.0999999999999</v>
          </cell>
          <cell r="Z1835">
            <v>1061.0999999999999</v>
          </cell>
          <cell r="AA1835">
            <v>0.1</v>
          </cell>
          <cell r="AB1835">
            <v>0.1</v>
          </cell>
          <cell r="AC1835" t="str">
            <v>NC</v>
          </cell>
          <cell r="AD1835" t="str">
            <v>NC</v>
          </cell>
          <cell r="AE1835" t="str">
            <v>NC</v>
          </cell>
          <cell r="AF1835" t="str">
            <v>PROTECTION</v>
          </cell>
          <cell r="AG1835"/>
          <cell r="AH1835" t="str">
            <v>Tansit 2T L3</v>
          </cell>
          <cell r="AI1835">
            <v>483.34000000000003</v>
          </cell>
          <cell r="AJ1835">
            <v>0.3</v>
          </cell>
          <cell r="AK1835">
            <v>825.3</v>
          </cell>
          <cell r="AL1835" t="str">
            <v/>
          </cell>
          <cell r="AM1835" t="str">
            <v/>
          </cell>
          <cell r="AN1835">
            <v>0.1</v>
          </cell>
          <cell r="AO1835">
            <v>1061.0999999999999</v>
          </cell>
          <cell r="AS1835" t="str">
            <v>TYP152 L3H3 2014 KIT COMPLET PRO</v>
          </cell>
        </row>
        <row r="1836">
          <cell r="N1836" t="str">
            <v>0963 940 505</v>
          </cell>
          <cell r="O1836">
            <v>0</v>
          </cell>
          <cell r="P1836">
            <v>427.42</v>
          </cell>
          <cell r="Q1836">
            <v>1</v>
          </cell>
          <cell r="R1836">
            <v>61</v>
          </cell>
          <cell r="S1836">
            <v>427.42</v>
          </cell>
          <cell r="T1836">
            <v>879</v>
          </cell>
          <cell r="U1836">
            <v>120</v>
          </cell>
          <cell r="V1836">
            <v>160</v>
          </cell>
          <cell r="W1836" t="str">
            <v>TYP153L3H3KITSTD</v>
          </cell>
          <cell r="X1836" t="e">
            <v>#REF!</v>
          </cell>
          <cell r="Y1836">
            <v>791.1</v>
          </cell>
          <cell r="Z1836">
            <v>791.1</v>
          </cell>
          <cell r="AA1836">
            <v>0.1</v>
          </cell>
          <cell r="AB1836">
            <v>0.1</v>
          </cell>
          <cell r="AC1836" t="str">
            <v>NC</v>
          </cell>
          <cell r="AD1836" t="str">
            <v>NC</v>
          </cell>
          <cell r="AE1836" t="str">
            <v>NC</v>
          </cell>
          <cell r="AF1836" t="str">
            <v>PROTECTION</v>
          </cell>
          <cell r="AG1836"/>
          <cell r="AH1836" t="str">
            <v>Tansit 2T L3</v>
          </cell>
          <cell r="AI1836">
            <v>396.24</v>
          </cell>
          <cell r="AJ1836">
            <v>0.3</v>
          </cell>
          <cell r="AK1836">
            <v>615.29999999999995</v>
          </cell>
          <cell r="AL1836" t="str">
            <v/>
          </cell>
          <cell r="AM1836" t="str">
            <v/>
          </cell>
          <cell r="AN1836">
            <v>0.1</v>
          </cell>
          <cell r="AO1836">
            <v>791.1</v>
          </cell>
          <cell r="AS1836" t="str">
            <v>TYP153 L3H3 2014 KIT COMPLET ECO</v>
          </cell>
        </row>
        <row r="1837">
          <cell r="N1837" t="str">
            <v>0963 940 512</v>
          </cell>
          <cell r="O1837">
            <v>0</v>
          </cell>
          <cell r="P1837">
            <v>566.01</v>
          </cell>
          <cell r="Q1837">
            <v>1</v>
          </cell>
          <cell r="R1837">
            <v>69</v>
          </cell>
          <cell r="S1837">
            <v>566.01</v>
          </cell>
          <cell r="T1837">
            <v>1179</v>
          </cell>
          <cell r="U1837">
            <v>120</v>
          </cell>
          <cell r="V1837">
            <v>160</v>
          </cell>
          <cell r="W1837" t="str">
            <v>TYP153L3H3KITPRO</v>
          </cell>
          <cell r="X1837" t="e">
            <v>#REF!</v>
          </cell>
          <cell r="Y1837">
            <v>1061.0999999999999</v>
          </cell>
          <cell r="Z1837">
            <v>1061.0999999999999</v>
          </cell>
          <cell r="AA1837">
            <v>0.1</v>
          </cell>
          <cell r="AB1837">
            <v>0.1</v>
          </cell>
          <cell r="AC1837" t="str">
            <v>NC</v>
          </cell>
          <cell r="AD1837" t="str">
            <v>NC</v>
          </cell>
          <cell r="AE1837" t="str">
            <v>NC</v>
          </cell>
          <cell r="AF1837" t="str">
            <v>PROTECTION</v>
          </cell>
          <cell r="AG1837"/>
          <cell r="AH1837" t="str">
            <v>Tansit 2T L3</v>
          </cell>
          <cell r="AI1837">
            <v>483.34000000000003</v>
          </cell>
          <cell r="AJ1837">
            <v>0.3</v>
          </cell>
          <cell r="AK1837">
            <v>825.3</v>
          </cell>
          <cell r="AL1837" t="str">
            <v/>
          </cell>
          <cell r="AM1837" t="str">
            <v/>
          </cell>
          <cell r="AN1837">
            <v>0.1</v>
          </cell>
          <cell r="AO1837">
            <v>1061.0999999999999</v>
          </cell>
          <cell r="AS1837" t="str">
            <v>TYP153 L3H3 2014 KIT COMPLET PRO</v>
          </cell>
        </row>
        <row r="1838">
          <cell r="N1838" t="str">
            <v>0963 940 513</v>
          </cell>
          <cell r="O1838">
            <v>0</v>
          </cell>
          <cell r="P1838">
            <v>528.71</v>
          </cell>
          <cell r="Q1838">
            <v>1</v>
          </cell>
          <cell r="R1838">
            <v>114</v>
          </cell>
          <cell r="S1838">
            <v>528.71</v>
          </cell>
          <cell r="T1838">
            <v>1109</v>
          </cell>
          <cell r="U1838">
            <v>135</v>
          </cell>
          <cell r="V1838">
            <v>180</v>
          </cell>
          <cell r="W1838" t="str">
            <v>TYP154L4H3KITSTD</v>
          </cell>
          <cell r="X1838" t="e">
            <v>#REF!</v>
          </cell>
          <cell r="Y1838">
            <v>998.1</v>
          </cell>
          <cell r="Z1838">
            <v>998.1</v>
          </cell>
          <cell r="AA1838">
            <v>0.1</v>
          </cell>
          <cell r="AB1838">
            <v>0.1</v>
          </cell>
          <cell r="AC1838" t="str">
            <v>NC</v>
          </cell>
          <cell r="AD1838" t="str">
            <v>NC</v>
          </cell>
          <cell r="AE1838" t="str">
            <v>NC</v>
          </cell>
          <cell r="AF1838" t="str">
            <v>PROTECTION</v>
          </cell>
          <cell r="AG1838"/>
          <cell r="AH1838" t="str">
            <v>Tansit 2T L4</v>
          </cell>
          <cell r="AI1838">
            <v>478.04999999999995</v>
          </cell>
          <cell r="AJ1838">
            <v>0.3</v>
          </cell>
          <cell r="AK1838">
            <v>776.3</v>
          </cell>
          <cell r="AL1838" t="str">
            <v/>
          </cell>
          <cell r="AM1838" t="str">
            <v/>
          </cell>
          <cell r="AN1838">
            <v>0.1</v>
          </cell>
          <cell r="AO1838">
            <v>998.1</v>
          </cell>
          <cell r="AS1838" t="str">
            <v>TYP154 L4H3 2014 KIT COMPLET ECO</v>
          </cell>
        </row>
        <row r="1839">
          <cell r="N1839" t="str">
            <v>0963 940 520</v>
          </cell>
          <cell r="O1839">
            <v>0</v>
          </cell>
          <cell r="P1839">
            <v>669.34</v>
          </cell>
          <cell r="Q1839">
            <v>1</v>
          </cell>
          <cell r="R1839">
            <v>83</v>
          </cell>
          <cell r="S1839">
            <v>669.34</v>
          </cell>
          <cell r="T1839">
            <v>1519</v>
          </cell>
          <cell r="U1839">
            <v>135</v>
          </cell>
          <cell r="V1839">
            <v>180</v>
          </cell>
          <cell r="W1839" t="str">
            <v>TYP154L4H3KITPRO</v>
          </cell>
          <cell r="X1839" t="e">
            <v>#REF!</v>
          </cell>
          <cell r="Y1839">
            <v>1367.1</v>
          </cell>
          <cell r="Z1839">
            <v>1367.1</v>
          </cell>
          <cell r="AA1839">
            <v>0.1</v>
          </cell>
          <cell r="AB1839">
            <v>0.1</v>
          </cell>
          <cell r="AC1839" t="str">
            <v>NC</v>
          </cell>
          <cell r="AD1839" t="str">
            <v>NC</v>
          </cell>
          <cell r="AE1839" t="str">
            <v>NC</v>
          </cell>
          <cell r="AF1839" t="str">
            <v>PROTECTION</v>
          </cell>
          <cell r="AG1839"/>
          <cell r="AH1839" t="str">
            <v>Tansit 2T L4</v>
          </cell>
          <cell r="AI1839">
            <v>652.27</v>
          </cell>
          <cell r="AJ1839">
            <v>0.3</v>
          </cell>
          <cell r="AK1839">
            <v>1063.3</v>
          </cell>
          <cell r="AL1839" t="str">
            <v/>
          </cell>
          <cell r="AM1839" t="str">
            <v/>
          </cell>
          <cell r="AN1839">
            <v>0.1</v>
          </cell>
          <cell r="AO1839">
            <v>1367.1</v>
          </cell>
          <cell r="AS1839" t="str">
            <v>TYP154 L4H3 2014 KIT COMPLET PRO</v>
          </cell>
        </row>
        <row r="1840">
          <cell r="N1840" t="str">
            <v>0963 940 521</v>
          </cell>
          <cell r="O1840">
            <v>0</v>
          </cell>
          <cell r="P1840">
            <v>365.75</v>
          </cell>
          <cell r="Q1840">
            <v>1</v>
          </cell>
          <cell r="R1840">
            <v>37</v>
          </cell>
          <cell r="S1840">
            <v>365.75</v>
          </cell>
          <cell r="T1840">
            <v>719</v>
          </cell>
          <cell r="U1840">
            <v>95</v>
          </cell>
          <cell r="V1840">
            <v>127</v>
          </cell>
          <cell r="W1840" t="str">
            <v>TYP156L2H1KITSTD</v>
          </cell>
          <cell r="X1840" t="e">
            <v>#REF!</v>
          </cell>
          <cell r="Y1840">
            <v>647.1</v>
          </cell>
          <cell r="Z1840">
            <v>647.1</v>
          </cell>
          <cell r="AA1840">
            <v>0.1</v>
          </cell>
          <cell r="AB1840">
            <v>0.1</v>
          </cell>
          <cell r="AC1840" t="str">
            <v>NC</v>
          </cell>
          <cell r="AD1840" t="str">
            <v>NC</v>
          </cell>
          <cell r="AE1840" t="str">
            <v>NC</v>
          </cell>
          <cell r="AF1840" t="str">
            <v>PROTECTION</v>
          </cell>
          <cell r="AG1840"/>
          <cell r="AH1840" t="str">
            <v>Iveco New Daily IVECO</v>
          </cell>
          <cell r="AI1840">
            <v>328.43</v>
          </cell>
          <cell r="AJ1840">
            <v>0.3</v>
          </cell>
          <cell r="AK1840">
            <v>503.29999999999995</v>
          </cell>
          <cell r="AL1840" t="str">
            <v/>
          </cell>
          <cell r="AM1840" t="str">
            <v/>
          </cell>
          <cell r="AN1840">
            <v>0.1</v>
          </cell>
          <cell r="AO1840">
            <v>647.1</v>
          </cell>
          <cell r="AS1840" t="str">
            <v>TYP156 L2H1 2014 KIT COMPLET ECO</v>
          </cell>
        </row>
        <row r="1841">
          <cell r="N1841" t="str">
            <v>0963 940 528</v>
          </cell>
          <cell r="O1841">
            <v>0</v>
          </cell>
          <cell r="P1841">
            <v>495.61</v>
          </cell>
          <cell r="Q1841">
            <v>1</v>
          </cell>
          <cell r="R1841">
            <v>68</v>
          </cell>
          <cell r="S1841">
            <v>495.61</v>
          </cell>
          <cell r="T1841">
            <v>949</v>
          </cell>
          <cell r="U1841">
            <v>95</v>
          </cell>
          <cell r="V1841">
            <v>127</v>
          </cell>
          <cell r="W1841" t="str">
            <v>TYP156L2H1KITPRO</v>
          </cell>
          <cell r="X1841" t="e">
            <v>#REF!</v>
          </cell>
          <cell r="Y1841">
            <v>854.1</v>
          </cell>
          <cell r="Z1841">
            <v>854.1</v>
          </cell>
          <cell r="AA1841">
            <v>0.1</v>
          </cell>
          <cell r="AB1841">
            <v>0.1</v>
          </cell>
          <cell r="AC1841" t="str">
            <v>NC</v>
          </cell>
          <cell r="AD1841" t="str">
            <v>NC</v>
          </cell>
          <cell r="AE1841" t="str">
            <v>NC</v>
          </cell>
          <cell r="AF1841" t="str">
            <v>PROTECTION</v>
          </cell>
          <cell r="AG1841"/>
          <cell r="AH1841" t="str">
            <v>Iveco New Daily IVECO</v>
          </cell>
          <cell r="AI1841">
            <v>448.53999999999996</v>
          </cell>
          <cell r="AJ1841">
            <v>0.3</v>
          </cell>
          <cell r="AK1841">
            <v>664.3</v>
          </cell>
          <cell r="AL1841" t="str">
            <v/>
          </cell>
          <cell r="AM1841" t="str">
            <v/>
          </cell>
          <cell r="AN1841">
            <v>0.1</v>
          </cell>
          <cell r="AO1841">
            <v>854.1</v>
          </cell>
          <cell r="AS1841" t="str">
            <v>TYP156 L2H1 2014 KIT COMPLET PRO</v>
          </cell>
        </row>
        <row r="1842">
          <cell r="N1842" t="str">
            <v>0963 940 529</v>
          </cell>
          <cell r="O1842">
            <v>0</v>
          </cell>
          <cell r="P1842">
            <v>341.58</v>
          </cell>
          <cell r="Q1842">
            <v>1</v>
          </cell>
          <cell r="R1842">
            <v>58</v>
          </cell>
          <cell r="S1842">
            <v>341.58</v>
          </cell>
          <cell r="T1842">
            <v>719</v>
          </cell>
          <cell r="U1842">
            <v>115</v>
          </cell>
          <cell r="V1842">
            <v>154</v>
          </cell>
          <cell r="W1842" t="str">
            <v>TYP156L2H2KITSTD</v>
          </cell>
          <cell r="X1842" t="e">
            <v>#REF!</v>
          </cell>
          <cell r="Y1842">
            <v>647.1</v>
          </cell>
          <cell r="Z1842">
            <v>647.1</v>
          </cell>
          <cell r="AA1842">
            <v>0.1</v>
          </cell>
          <cell r="AB1842">
            <v>0.1</v>
          </cell>
          <cell r="AC1842" t="str">
            <v>NC</v>
          </cell>
          <cell r="AD1842" t="str">
            <v>NC</v>
          </cell>
          <cell r="AE1842" t="str">
            <v>NC</v>
          </cell>
          <cell r="AF1842" t="str">
            <v>PROTECTION</v>
          </cell>
          <cell r="AG1842"/>
          <cell r="AH1842" t="str">
            <v>Iveco New Daily IVECO</v>
          </cell>
          <cell r="AI1842">
            <v>328.43</v>
          </cell>
          <cell r="AJ1842">
            <v>0.3</v>
          </cell>
          <cell r="AK1842">
            <v>503.29999999999995</v>
          </cell>
          <cell r="AL1842" t="str">
            <v/>
          </cell>
          <cell r="AM1842" t="str">
            <v/>
          </cell>
          <cell r="AN1842">
            <v>0.1</v>
          </cell>
          <cell r="AO1842">
            <v>647.1</v>
          </cell>
          <cell r="AS1842" t="str">
            <v>TYP156 L2H2 2014 KIT COMPLET ECO</v>
          </cell>
        </row>
        <row r="1843">
          <cell r="N1843" t="str">
            <v>0963 940 536</v>
          </cell>
          <cell r="O1843">
            <v>0</v>
          </cell>
          <cell r="P1843">
            <v>466.49</v>
          </cell>
          <cell r="Q1843">
            <v>1</v>
          </cell>
          <cell r="R1843">
            <v>68</v>
          </cell>
          <cell r="S1843">
            <v>466.49</v>
          </cell>
          <cell r="T1843">
            <v>949</v>
          </cell>
          <cell r="U1843">
            <v>115</v>
          </cell>
          <cell r="V1843">
            <v>154</v>
          </cell>
          <cell r="W1843" t="str">
            <v>TYP156L2H2KITPRO</v>
          </cell>
          <cell r="X1843" t="e">
            <v>#REF!</v>
          </cell>
          <cell r="Y1843">
            <v>854.1</v>
          </cell>
          <cell r="Z1843">
            <v>854.1</v>
          </cell>
          <cell r="AA1843">
            <v>0.1</v>
          </cell>
          <cell r="AB1843">
            <v>0.1</v>
          </cell>
          <cell r="AC1843" t="str">
            <v>NC</v>
          </cell>
          <cell r="AD1843" t="str">
            <v>NC</v>
          </cell>
          <cell r="AE1843" t="str">
            <v>NC</v>
          </cell>
          <cell r="AF1843" t="str">
            <v>PROTECTION</v>
          </cell>
          <cell r="AG1843"/>
          <cell r="AH1843" t="str">
            <v>Iveco New Daily IVECO</v>
          </cell>
          <cell r="AI1843">
            <v>448.53999999999996</v>
          </cell>
          <cell r="AJ1843">
            <v>0.3</v>
          </cell>
          <cell r="AK1843">
            <v>664.3</v>
          </cell>
          <cell r="AL1843" t="str">
            <v/>
          </cell>
          <cell r="AM1843" t="str">
            <v/>
          </cell>
          <cell r="AN1843">
            <v>0.1</v>
          </cell>
          <cell r="AO1843">
            <v>854.1</v>
          </cell>
          <cell r="AS1843" t="str">
            <v>TYP156 L2H2 2014 KIT COMPLET PRO</v>
          </cell>
        </row>
        <row r="1844">
          <cell r="N1844" t="str">
            <v>0963 940 537</v>
          </cell>
          <cell r="O1844">
            <v>0</v>
          </cell>
          <cell r="P1844">
            <v>412.1</v>
          </cell>
          <cell r="Q1844">
            <v>1</v>
          </cell>
          <cell r="R1844">
            <v>86</v>
          </cell>
          <cell r="S1844">
            <v>412.1</v>
          </cell>
          <cell r="T1844">
            <v>879</v>
          </cell>
          <cell r="U1844">
            <v>120</v>
          </cell>
          <cell r="V1844">
            <v>160</v>
          </cell>
          <cell r="W1844" t="str">
            <v>TYP157L3H2KITSTD</v>
          </cell>
          <cell r="X1844" t="e">
            <v>#REF!</v>
          </cell>
          <cell r="Y1844">
            <v>791.1</v>
          </cell>
          <cell r="Z1844">
            <v>791.1</v>
          </cell>
          <cell r="AA1844">
            <v>0.1</v>
          </cell>
          <cell r="AB1844">
            <v>0.1</v>
          </cell>
          <cell r="AC1844" t="str">
            <v>NC</v>
          </cell>
          <cell r="AD1844" t="str">
            <v>NC</v>
          </cell>
          <cell r="AE1844" t="str">
            <v>NC</v>
          </cell>
          <cell r="AF1844" t="str">
            <v>PROTECTION</v>
          </cell>
          <cell r="AG1844"/>
          <cell r="AH1844" t="str">
            <v>Iveco New Daily IVECO</v>
          </cell>
          <cell r="AI1844">
            <v>396.24</v>
          </cell>
          <cell r="AJ1844">
            <v>0.3</v>
          </cell>
          <cell r="AK1844">
            <v>615.29999999999995</v>
          </cell>
          <cell r="AL1844" t="str">
            <v/>
          </cell>
          <cell r="AM1844" t="str">
            <v/>
          </cell>
          <cell r="AN1844">
            <v>0.1</v>
          </cell>
          <cell r="AO1844">
            <v>791.1</v>
          </cell>
          <cell r="AS1844" t="str">
            <v>TYP157 L3H2 2014 KIT COMPLET ECO</v>
          </cell>
        </row>
        <row r="1845">
          <cell r="N1845" t="str">
            <v>0963 940 544</v>
          </cell>
          <cell r="O1845">
            <v>0</v>
          </cell>
          <cell r="P1845">
            <v>502.68</v>
          </cell>
          <cell r="Q1845">
            <v>1</v>
          </cell>
          <cell r="R1845">
            <v>76</v>
          </cell>
          <cell r="S1845">
            <v>502.68</v>
          </cell>
          <cell r="T1845">
            <v>1179</v>
          </cell>
          <cell r="U1845">
            <v>120</v>
          </cell>
          <cell r="V1845">
            <v>160</v>
          </cell>
          <cell r="W1845" t="str">
            <v>TYP157L3H2KITPRO</v>
          </cell>
          <cell r="X1845" t="e">
            <v>#REF!</v>
          </cell>
          <cell r="Y1845">
            <v>1061.0999999999999</v>
          </cell>
          <cell r="Z1845">
            <v>1061.0999999999999</v>
          </cell>
          <cell r="AA1845">
            <v>0.1</v>
          </cell>
          <cell r="AB1845">
            <v>0.1</v>
          </cell>
          <cell r="AC1845" t="str">
            <v>NC</v>
          </cell>
          <cell r="AD1845" t="str">
            <v>NC</v>
          </cell>
          <cell r="AE1845" t="str">
            <v>NC</v>
          </cell>
          <cell r="AF1845" t="str">
            <v>PROTECTION</v>
          </cell>
          <cell r="AG1845"/>
          <cell r="AH1845" t="str">
            <v>Iveco New Daily IVECO</v>
          </cell>
          <cell r="AI1845">
            <v>483.34000000000003</v>
          </cell>
          <cell r="AJ1845">
            <v>0.3</v>
          </cell>
          <cell r="AK1845">
            <v>825.3</v>
          </cell>
          <cell r="AL1845" t="str">
            <v/>
          </cell>
          <cell r="AM1845" t="str">
            <v/>
          </cell>
          <cell r="AN1845">
            <v>0.1</v>
          </cell>
          <cell r="AO1845">
            <v>1061.0999999999999</v>
          </cell>
          <cell r="AS1845" t="str">
            <v>TYP157 L3H2 2014 KIT COMPLET PRO</v>
          </cell>
        </row>
        <row r="1846">
          <cell r="N1846" t="str">
            <v>0963 940 545</v>
          </cell>
          <cell r="O1846">
            <v>0</v>
          </cell>
          <cell r="P1846">
            <v>448.36</v>
          </cell>
          <cell r="Q1846">
            <v>1</v>
          </cell>
          <cell r="R1846">
            <v>86</v>
          </cell>
          <cell r="S1846">
            <v>448.36</v>
          </cell>
          <cell r="T1846">
            <v>879</v>
          </cell>
          <cell r="U1846">
            <v>120</v>
          </cell>
          <cell r="V1846">
            <v>160</v>
          </cell>
          <cell r="W1846" t="str">
            <v>TYP157L3H3KITSTD</v>
          </cell>
          <cell r="X1846" t="e">
            <v>#REF!</v>
          </cell>
          <cell r="Y1846">
            <v>791.1</v>
          </cell>
          <cell r="Z1846">
            <v>791.1</v>
          </cell>
          <cell r="AA1846">
            <v>0.1</v>
          </cell>
          <cell r="AB1846">
            <v>0.1</v>
          </cell>
          <cell r="AC1846" t="str">
            <v>NC</v>
          </cell>
          <cell r="AD1846" t="str">
            <v>NC</v>
          </cell>
          <cell r="AE1846" t="str">
            <v>NC</v>
          </cell>
          <cell r="AF1846" t="str">
            <v>PROTECTION</v>
          </cell>
          <cell r="AG1846"/>
          <cell r="AH1846" t="str">
            <v>Iveco New Daily IVECO</v>
          </cell>
          <cell r="AI1846">
            <v>396.24</v>
          </cell>
          <cell r="AJ1846">
            <v>0.3</v>
          </cell>
          <cell r="AK1846">
            <v>615.29999999999995</v>
          </cell>
          <cell r="AL1846" t="str">
            <v/>
          </cell>
          <cell r="AM1846" t="str">
            <v/>
          </cell>
          <cell r="AN1846">
            <v>0.1</v>
          </cell>
          <cell r="AO1846">
            <v>791.1</v>
          </cell>
          <cell r="AS1846" t="str">
            <v>TYP157 L3H3 2014 KIT COMPLET ECO</v>
          </cell>
        </row>
        <row r="1847">
          <cell r="N1847" t="str">
            <v>0963 940 552</v>
          </cell>
          <cell r="O1847">
            <v>0</v>
          </cell>
          <cell r="P1847">
            <v>591.57000000000005</v>
          </cell>
          <cell r="Q1847">
            <v>1</v>
          </cell>
          <cell r="R1847">
            <v>55</v>
          </cell>
          <cell r="S1847">
            <v>591.57000000000005</v>
          </cell>
          <cell r="T1847">
            <v>1179</v>
          </cell>
          <cell r="U1847">
            <v>120</v>
          </cell>
          <cell r="V1847">
            <v>160</v>
          </cell>
          <cell r="W1847" t="str">
            <v>TYP157L3H3KITPRO</v>
          </cell>
          <cell r="X1847" t="e">
            <v>#REF!</v>
          </cell>
          <cell r="Y1847">
            <v>1061.0999999999999</v>
          </cell>
          <cell r="Z1847">
            <v>1061.0999999999999</v>
          </cell>
          <cell r="AA1847">
            <v>0.1</v>
          </cell>
          <cell r="AB1847">
            <v>0.1</v>
          </cell>
          <cell r="AC1847" t="str">
            <v>NC</v>
          </cell>
          <cell r="AD1847" t="str">
            <v>NC</v>
          </cell>
          <cell r="AE1847" t="str">
            <v>NC</v>
          </cell>
          <cell r="AF1847" t="str">
            <v>PROTECTION</v>
          </cell>
          <cell r="AG1847"/>
          <cell r="AH1847" t="str">
            <v>Iveco New Daily IVECO</v>
          </cell>
          <cell r="AI1847">
            <v>483.34000000000003</v>
          </cell>
          <cell r="AJ1847">
            <v>0.3</v>
          </cell>
          <cell r="AK1847">
            <v>825.3</v>
          </cell>
          <cell r="AL1847" t="str">
            <v/>
          </cell>
          <cell r="AM1847" t="str">
            <v/>
          </cell>
          <cell r="AN1847">
            <v>0.1</v>
          </cell>
          <cell r="AO1847">
            <v>1061.0999999999999</v>
          </cell>
          <cell r="AS1847" t="str">
            <v>TYP157 L3H3 2014 KIT COMPLET PRO</v>
          </cell>
        </row>
        <row r="1848">
          <cell r="N1848" t="str">
            <v>0963 940 553</v>
          </cell>
          <cell r="O1848">
            <v>0</v>
          </cell>
          <cell r="P1848">
            <v>533.51</v>
          </cell>
          <cell r="Q1848">
            <v>1</v>
          </cell>
          <cell r="R1848">
            <v>78</v>
          </cell>
          <cell r="S1848">
            <v>533.51</v>
          </cell>
          <cell r="T1848">
            <v>959</v>
          </cell>
          <cell r="U1848">
            <v>135</v>
          </cell>
          <cell r="V1848">
            <v>180</v>
          </cell>
          <cell r="W1848" t="str">
            <v>TYP158L4H2KITSTD</v>
          </cell>
          <cell r="X1848" t="e">
            <v>#REF!</v>
          </cell>
          <cell r="Y1848">
            <v>863.1</v>
          </cell>
          <cell r="Z1848">
            <v>863.1</v>
          </cell>
          <cell r="AA1848">
            <v>0.1</v>
          </cell>
          <cell r="AB1848">
            <v>0.1</v>
          </cell>
          <cell r="AC1848" t="str">
            <v>NC</v>
          </cell>
          <cell r="AD1848" t="str">
            <v>NC</v>
          </cell>
          <cell r="AE1848" t="str">
            <v>NC</v>
          </cell>
          <cell r="AF1848" t="str">
            <v>PROTECTION</v>
          </cell>
          <cell r="AG1848"/>
          <cell r="AH1848" t="str">
            <v>Iveco New Daily IVECO</v>
          </cell>
          <cell r="AI1848">
            <v>414.05</v>
          </cell>
          <cell r="AJ1848">
            <v>0.3</v>
          </cell>
          <cell r="AK1848">
            <v>671.3</v>
          </cell>
          <cell r="AL1848" t="str">
            <v/>
          </cell>
          <cell r="AM1848" t="str">
            <v/>
          </cell>
          <cell r="AN1848">
            <v>0.1</v>
          </cell>
          <cell r="AO1848">
            <v>863.1</v>
          </cell>
          <cell r="AS1848" t="str">
            <v>TYP158 L4H2 2014 KIT COMPLET ECO</v>
          </cell>
        </row>
        <row r="1849">
          <cell r="N1849" t="str">
            <v>0963 940 560</v>
          </cell>
          <cell r="O1849">
            <v>0</v>
          </cell>
          <cell r="P1849">
            <v>707.69</v>
          </cell>
          <cell r="Q1849">
            <v>1</v>
          </cell>
          <cell r="R1849">
            <v>93</v>
          </cell>
          <cell r="S1849">
            <v>707.69</v>
          </cell>
          <cell r="T1849">
            <v>1309</v>
          </cell>
          <cell r="U1849">
            <v>135</v>
          </cell>
          <cell r="V1849">
            <v>180</v>
          </cell>
          <cell r="W1849" t="str">
            <v>TYP158L4H2KITPRO</v>
          </cell>
          <cell r="X1849" t="e">
            <v>#REF!</v>
          </cell>
          <cell r="Y1849">
            <v>1178.0999999999999</v>
          </cell>
          <cell r="Z1849">
            <v>1178.0999999999999</v>
          </cell>
          <cell r="AA1849">
            <v>0.1</v>
          </cell>
          <cell r="AB1849">
            <v>0.1</v>
          </cell>
          <cell r="AC1849" t="str">
            <v>NC</v>
          </cell>
          <cell r="AD1849" t="str">
            <v>NC</v>
          </cell>
          <cell r="AE1849" t="str">
            <v>NC</v>
          </cell>
          <cell r="AF1849" t="str">
            <v>PROTECTION</v>
          </cell>
          <cell r="AG1849"/>
          <cell r="AH1849" t="str">
            <v>Iveco New Daily IVECO</v>
          </cell>
          <cell r="AI1849">
            <v>587.96</v>
          </cell>
          <cell r="AJ1849">
            <v>0.3</v>
          </cell>
          <cell r="AK1849">
            <v>916.3</v>
          </cell>
          <cell r="AL1849" t="str">
            <v/>
          </cell>
          <cell r="AM1849" t="str">
            <v/>
          </cell>
          <cell r="AN1849">
            <v>0.1</v>
          </cell>
          <cell r="AO1849">
            <v>1178.0999999999999</v>
          </cell>
          <cell r="AS1849" t="str">
            <v>TYP158 L4H2 2014 KIT COMPLET PRO</v>
          </cell>
        </row>
        <row r="1850">
          <cell r="N1850" t="str">
            <v>0963 940 561</v>
          </cell>
          <cell r="O1850">
            <v>0</v>
          </cell>
          <cell r="P1850">
            <v>533.51</v>
          </cell>
          <cell r="Q1850">
            <v>1</v>
          </cell>
          <cell r="R1850">
            <v>78</v>
          </cell>
          <cell r="S1850">
            <v>533.51</v>
          </cell>
          <cell r="T1850">
            <v>959</v>
          </cell>
          <cell r="U1850">
            <v>135</v>
          </cell>
          <cell r="V1850">
            <v>180</v>
          </cell>
          <cell r="W1850" t="str">
            <v>TYP158L4H3KITSTD</v>
          </cell>
          <cell r="X1850" t="e">
            <v>#REF!</v>
          </cell>
          <cell r="Y1850">
            <v>863.1</v>
          </cell>
          <cell r="Z1850">
            <v>863.1</v>
          </cell>
          <cell r="AA1850">
            <v>0.1</v>
          </cell>
          <cell r="AB1850">
            <v>0.1</v>
          </cell>
          <cell r="AC1850" t="str">
            <v>NC</v>
          </cell>
          <cell r="AD1850" t="str">
            <v>NC</v>
          </cell>
          <cell r="AE1850" t="str">
            <v>NC</v>
          </cell>
          <cell r="AF1850" t="str">
            <v>PROTECTION</v>
          </cell>
          <cell r="AG1850"/>
          <cell r="AH1850" t="str">
            <v>Iveco New Daily IVECO</v>
          </cell>
          <cell r="AI1850">
            <v>414.05</v>
          </cell>
          <cell r="AJ1850">
            <v>0.3</v>
          </cell>
          <cell r="AK1850">
            <v>671.3</v>
          </cell>
          <cell r="AL1850" t="str">
            <v/>
          </cell>
          <cell r="AM1850" t="str">
            <v/>
          </cell>
          <cell r="AN1850">
            <v>0.1</v>
          </cell>
          <cell r="AO1850">
            <v>863.1</v>
          </cell>
          <cell r="AS1850" t="str">
            <v>TYP158 L4H3 2014 KIT COMPLET ECO</v>
          </cell>
        </row>
        <row r="1851">
          <cell r="N1851" t="str">
            <v>0963 940 568</v>
          </cell>
          <cell r="O1851">
            <v>0</v>
          </cell>
          <cell r="P1851">
            <v>611.49</v>
          </cell>
          <cell r="Q1851">
            <v>1</v>
          </cell>
          <cell r="R1851">
            <v>93</v>
          </cell>
          <cell r="S1851">
            <v>611.49</v>
          </cell>
          <cell r="T1851">
            <v>1309</v>
          </cell>
          <cell r="U1851">
            <v>135</v>
          </cell>
          <cell r="V1851">
            <v>180</v>
          </cell>
          <cell r="W1851" t="str">
            <v>TYP158L4H3KITPRO</v>
          </cell>
          <cell r="X1851" t="e">
            <v>#REF!</v>
          </cell>
          <cell r="Y1851">
            <v>1178.0999999999999</v>
          </cell>
          <cell r="Z1851">
            <v>1178.0999999999999</v>
          </cell>
          <cell r="AA1851">
            <v>0.1</v>
          </cell>
          <cell r="AB1851">
            <v>0.1</v>
          </cell>
          <cell r="AC1851" t="str">
            <v>NC</v>
          </cell>
          <cell r="AD1851" t="str">
            <v>NC</v>
          </cell>
          <cell r="AE1851" t="str">
            <v>NC</v>
          </cell>
          <cell r="AF1851" t="str">
            <v>PROTECTION</v>
          </cell>
          <cell r="AG1851"/>
          <cell r="AH1851" t="str">
            <v>Iveco New Daily IVECO</v>
          </cell>
          <cell r="AI1851">
            <v>587.96</v>
          </cell>
          <cell r="AJ1851">
            <v>0.3</v>
          </cell>
          <cell r="AK1851">
            <v>916.3</v>
          </cell>
          <cell r="AL1851" t="str">
            <v/>
          </cell>
          <cell r="AM1851" t="str">
            <v/>
          </cell>
          <cell r="AN1851">
            <v>0.1</v>
          </cell>
          <cell r="AO1851">
            <v>1178.0999999999999</v>
          </cell>
          <cell r="AS1851" t="str">
            <v>TYP158 L4H3 2014 KIT COMPLET PRO</v>
          </cell>
        </row>
        <row r="1852">
          <cell r="N1852" t="str">
            <v>0963 940 013</v>
          </cell>
          <cell r="O1852">
            <v>0</v>
          </cell>
          <cell r="P1852">
            <v>194.71</v>
          </cell>
          <cell r="Q1852">
            <v>1</v>
          </cell>
          <cell r="R1852">
            <v>26</v>
          </cell>
          <cell r="S1852">
            <v>194.71</v>
          </cell>
          <cell r="T1852">
            <v>379</v>
          </cell>
          <cell r="U1852">
            <v>85</v>
          </cell>
          <cell r="V1852">
            <v>114</v>
          </cell>
          <cell r="W1852" t="str">
            <v>TYP95L1H1KITSTD</v>
          </cell>
          <cell r="X1852" t="e">
            <v>#REF!</v>
          </cell>
          <cell r="Y1852">
            <v>341.1</v>
          </cell>
          <cell r="Z1852">
            <v>341.1</v>
          </cell>
          <cell r="AA1852">
            <v>0.1</v>
          </cell>
          <cell r="AB1852">
            <v>0.1</v>
          </cell>
          <cell r="AC1852" t="str">
            <v>NC</v>
          </cell>
          <cell r="AD1852" t="str">
            <v>NC</v>
          </cell>
          <cell r="AE1852" t="str">
            <v>NC</v>
          </cell>
          <cell r="AF1852" t="str">
            <v>PROTECTION</v>
          </cell>
          <cell r="AG1852"/>
          <cell r="AH1852" t="str">
            <v>CITAN Court</v>
          </cell>
          <cell r="AI1852">
            <v>152.73000000000002</v>
          </cell>
          <cell r="AJ1852">
            <v>0.3</v>
          </cell>
          <cell r="AK1852">
            <v>265.3</v>
          </cell>
          <cell r="AL1852" t="str">
            <v/>
          </cell>
          <cell r="AM1852" t="str">
            <v/>
          </cell>
          <cell r="AN1852">
            <v>0.1</v>
          </cell>
          <cell r="AO1852">
            <v>341.1</v>
          </cell>
          <cell r="AS1852" t="str">
            <v>TYP95 L1H1 2012 KIT COMPLET ECO</v>
          </cell>
        </row>
        <row r="1853">
          <cell r="N1853" t="str">
            <v>0963 940 014</v>
          </cell>
          <cell r="O1853">
            <v>0</v>
          </cell>
          <cell r="P1853">
            <v>258.38</v>
          </cell>
          <cell r="Q1853">
            <v>1</v>
          </cell>
          <cell r="R1853">
            <v>28</v>
          </cell>
          <cell r="S1853">
            <v>258.38</v>
          </cell>
          <cell r="T1853">
            <v>579</v>
          </cell>
          <cell r="U1853">
            <v>85</v>
          </cell>
          <cell r="V1853">
            <v>114</v>
          </cell>
          <cell r="W1853" t="str">
            <v>TYP95L1H1KITPRO</v>
          </cell>
          <cell r="X1853" t="e">
            <v>#REF!</v>
          </cell>
          <cell r="Y1853">
            <v>521.1</v>
          </cell>
          <cell r="Z1853">
            <v>521.1</v>
          </cell>
          <cell r="AA1853">
            <v>0.1</v>
          </cell>
          <cell r="AB1853">
            <v>0.1</v>
          </cell>
          <cell r="AC1853" t="str">
            <v>NC</v>
          </cell>
          <cell r="AD1853" t="str">
            <v>NC</v>
          </cell>
          <cell r="AE1853" t="str">
            <v>NC</v>
          </cell>
          <cell r="AF1853" t="str">
            <v>PROTECTION</v>
          </cell>
          <cell r="AG1853"/>
          <cell r="AH1853" t="str">
            <v>CITAN Court</v>
          </cell>
          <cell r="AI1853">
            <v>248.33999999999997</v>
          </cell>
          <cell r="AJ1853">
            <v>0.3</v>
          </cell>
          <cell r="AK1853">
            <v>405.29999999999995</v>
          </cell>
          <cell r="AL1853" t="str">
            <v/>
          </cell>
          <cell r="AM1853" t="str">
            <v/>
          </cell>
          <cell r="AN1853">
            <v>0.1</v>
          </cell>
          <cell r="AO1853">
            <v>521.1</v>
          </cell>
          <cell r="AS1853" t="str">
            <v>TYP95 L1H1 2012 KIT COMPLET PRO</v>
          </cell>
        </row>
        <row r="1854">
          <cell r="N1854" t="str">
            <v>0963 940 021</v>
          </cell>
          <cell r="O1854">
            <v>0</v>
          </cell>
          <cell r="P1854">
            <v>217.79</v>
          </cell>
          <cell r="Q1854">
            <v>1</v>
          </cell>
          <cell r="R1854">
            <v>34</v>
          </cell>
          <cell r="S1854">
            <v>217.79</v>
          </cell>
          <cell r="T1854">
            <v>489</v>
          </cell>
          <cell r="U1854">
            <v>95</v>
          </cell>
          <cell r="V1854">
            <v>127</v>
          </cell>
          <cell r="W1854" t="str">
            <v>TYP96L2H1KITSTD</v>
          </cell>
          <cell r="X1854" t="e">
            <v>#REF!</v>
          </cell>
          <cell r="Y1854">
            <v>440.1</v>
          </cell>
          <cell r="Z1854">
            <v>440.1</v>
          </cell>
          <cell r="AA1854">
            <v>0.1</v>
          </cell>
          <cell r="AB1854">
            <v>0.1</v>
          </cell>
          <cell r="AC1854" t="str">
            <v>NC</v>
          </cell>
          <cell r="AD1854" t="str">
            <v>NC</v>
          </cell>
          <cell r="AE1854" t="str">
            <v>NC</v>
          </cell>
          <cell r="AF1854" t="str">
            <v>PROTECTION</v>
          </cell>
          <cell r="AG1854"/>
          <cell r="AH1854" t="str">
            <v>CITAN Long</v>
          </cell>
          <cell r="AI1854">
            <v>209.4</v>
          </cell>
          <cell r="AJ1854">
            <v>0.3</v>
          </cell>
          <cell r="AK1854">
            <v>342.29999999999995</v>
          </cell>
          <cell r="AL1854" t="str">
            <v/>
          </cell>
          <cell r="AM1854" t="str">
            <v/>
          </cell>
          <cell r="AN1854">
            <v>0.1</v>
          </cell>
          <cell r="AO1854">
            <v>440.1</v>
          </cell>
          <cell r="AS1854" t="str">
            <v>TYP96 L2H1 2012 KIT COMPLET ECO</v>
          </cell>
        </row>
        <row r="1855">
          <cell r="N1855" t="str">
            <v>0963 940 022</v>
          </cell>
          <cell r="O1855">
            <v>0</v>
          </cell>
          <cell r="P1855">
            <v>290.62</v>
          </cell>
          <cell r="Q1855">
            <v>1</v>
          </cell>
          <cell r="R1855">
            <v>33</v>
          </cell>
          <cell r="S1855">
            <v>290.62</v>
          </cell>
          <cell r="T1855">
            <v>639</v>
          </cell>
          <cell r="U1855">
            <v>95</v>
          </cell>
          <cell r="V1855">
            <v>127</v>
          </cell>
          <cell r="W1855" t="str">
            <v>TYP96L2H1KITPRO</v>
          </cell>
          <cell r="X1855" t="e">
            <v>#REF!</v>
          </cell>
          <cell r="Y1855">
            <v>575.1</v>
          </cell>
          <cell r="Z1855">
            <v>575.1</v>
          </cell>
          <cell r="AA1855">
            <v>0.1</v>
          </cell>
          <cell r="AB1855">
            <v>0.1</v>
          </cell>
          <cell r="AC1855" t="str">
            <v>NC</v>
          </cell>
          <cell r="AD1855" t="str">
            <v>NC</v>
          </cell>
          <cell r="AE1855" t="str">
            <v>NC</v>
          </cell>
          <cell r="AF1855" t="str">
            <v>PROTECTION</v>
          </cell>
          <cell r="AG1855"/>
          <cell r="AH1855" t="str">
            <v>CITAN Long</v>
          </cell>
          <cell r="AI1855">
            <v>279.33</v>
          </cell>
          <cell r="AJ1855">
            <v>0.3</v>
          </cell>
          <cell r="AK1855">
            <v>447.29999999999995</v>
          </cell>
          <cell r="AL1855" t="str">
            <v/>
          </cell>
          <cell r="AM1855" t="str">
            <v/>
          </cell>
          <cell r="AN1855">
            <v>0.1</v>
          </cell>
          <cell r="AO1855">
            <v>575.1</v>
          </cell>
          <cell r="AS1855" t="str">
            <v>TYP96 L2H1 2012 KIT COMPLET PRO</v>
          </cell>
        </row>
        <row r="1856">
          <cell r="N1856" t="str">
            <v>0963 940 029</v>
          </cell>
          <cell r="O1856">
            <v>0</v>
          </cell>
          <cell r="P1856">
            <v>237.37</v>
          </cell>
          <cell r="Q1856">
            <v>1</v>
          </cell>
          <cell r="R1856">
            <v>45</v>
          </cell>
          <cell r="S1856">
            <v>237.37</v>
          </cell>
          <cell r="T1856">
            <v>529</v>
          </cell>
          <cell r="U1856">
            <v>120</v>
          </cell>
          <cell r="V1856">
            <v>160</v>
          </cell>
          <cell r="W1856" t="str">
            <v>TYP97L3H1KITSTD</v>
          </cell>
          <cell r="X1856" t="e">
            <v>#REF!</v>
          </cell>
          <cell r="Y1856">
            <v>476.1</v>
          </cell>
          <cell r="Z1856">
            <v>476.1</v>
          </cell>
          <cell r="AA1856">
            <v>0.1</v>
          </cell>
          <cell r="AB1856">
            <v>0.1</v>
          </cell>
          <cell r="AC1856" t="str">
            <v>NC</v>
          </cell>
          <cell r="AD1856" t="str">
            <v>NC</v>
          </cell>
          <cell r="AE1856" t="str">
            <v>NC</v>
          </cell>
          <cell r="AF1856" t="str">
            <v>PROTECTION</v>
          </cell>
          <cell r="AG1856"/>
          <cell r="AH1856" t="str">
            <v>CITAN Extra Long</v>
          </cell>
          <cell r="AI1856">
            <v>228.16</v>
          </cell>
          <cell r="AJ1856">
            <v>0.3</v>
          </cell>
          <cell r="AK1856">
            <v>370.29999999999995</v>
          </cell>
          <cell r="AL1856" t="str">
            <v/>
          </cell>
          <cell r="AM1856" t="str">
            <v/>
          </cell>
          <cell r="AN1856">
            <v>0.1</v>
          </cell>
          <cell r="AO1856">
            <v>476.1</v>
          </cell>
          <cell r="AS1856" t="str">
            <v>TYP97 L3H1 2012 KIT COMPLET ECO</v>
          </cell>
        </row>
        <row r="1857">
          <cell r="N1857" t="str">
            <v>0963 940 030</v>
          </cell>
          <cell r="O1857">
            <v>0</v>
          </cell>
          <cell r="P1857">
            <v>330.82</v>
          </cell>
          <cell r="Q1857">
            <v>1</v>
          </cell>
          <cell r="R1857">
            <v>41</v>
          </cell>
          <cell r="S1857">
            <v>330.82</v>
          </cell>
          <cell r="T1857">
            <v>709</v>
          </cell>
          <cell r="U1857">
            <v>120</v>
          </cell>
          <cell r="V1857">
            <v>160</v>
          </cell>
          <cell r="W1857" t="str">
            <v>TYP97L3H1KITPRO</v>
          </cell>
          <cell r="X1857" t="e">
            <v>#REF!</v>
          </cell>
          <cell r="Y1857">
            <v>638.1</v>
          </cell>
          <cell r="Z1857">
            <v>638.1</v>
          </cell>
          <cell r="AA1857">
            <v>0.1</v>
          </cell>
          <cell r="AB1857">
            <v>0.1</v>
          </cell>
          <cell r="AC1857" t="str">
            <v>NC</v>
          </cell>
          <cell r="AD1857" t="str">
            <v>NC</v>
          </cell>
          <cell r="AE1857" t="str">
            <v>NC</v>
          </cell>
          <cell r="AF1857" t="str">
            <v>PROTECTION</v>
          </cell>
          <cell r="AG1857"/>
          <cell r="AH1857" t="str">
            <v>CITAN Extra Long</v>
          </cell>
          <cell r="AI1857">
            <v>308.71999999999997</v>
          </cell>
          <cell r="AJ1857">
            <v>0.3</v>
          </cell>
          <cell r="AK1857">
            <v>496.29999999999995</v>
          </cell>
          <cell r="AL1857" t="str">
            <v/>
          </cell>
          <cell r="AM1857" t="str">
            <v/>
          </cell>
          <cell r="AN1857">
            <v>0.1</v>
          </cell>
          <cell r="AO1857">
            <v>638.1</v>
          </cell>
          <cell r="AS1857" t="str">
            <v>TYP97 L3H1 2012 KIT COMPLET PRO</v>
          </cell>
        </row>
        <row r="1858">
          <cell r="N1858" t="str">
            <v>0963 940 577</v>
          </cell>
          <cell r="O1858">
            <v>0</v>
          </cell>
          <cell r="P1858">
            <v>280.49</v>
          </cell>
          <cell r="Q1858">
            <v>1</v>
          </cell>
          <cell r="R1858">
            <v>54</v>
          </cell>
          <cell r="S1858">
            <v>280.49</v>
          </cell>
          <cell r="T1858">
            <v>599</v>
          </cell>
          <cell r="U1858">
            <v>85</v>
          </cell>
          <cell r="V1858">
            <v>114</v>
          </cell>
          <cell r="W1858" t="str">
            <v>TYP161L1H1KITSTD</v>
          </cell>
          <cell r="X1858" t="e">
            <v>#REF!</v>
          </cell>
          <cell r="Y1858">
            <v>539.1</v>
          </cell>
          <cell r="Z1858">
            <v>539.1</v>
          </cell>
          <cell r="AA1858">
            <v>0.1</v>
          </cell>
          <cell r="AB1858">
            <v>0.1</v>
          </cell>
          <cell r="AC1858" t="str">
            <v>NC</v>
          </cell>
          <cell r="AD1858" t="str">
            <v>NC</v>
          </cell>
          <cell r="AE1858" t="str">
            <v>NC</v>
          </cell>
          <cell r="AF1858" t="str">
            <v>PROTECTION</v>
          </cell>
          <cell r="AG1858"/>
          <cell r="AH1858" t="str">
            <v>VITO Court</v>
          </cell>
          <cell r="AI1858">
            <v>269.69</v>
          </cell>
          <cell r="AJ1858">
            <v>0.3</v>
          </cell>
          <cell r="AK1858">
            <v>419.29999999999995</v>
          </cell>
          <cell r="AL1858" t="str">
            <v/>
          </cell>
          <cell r="AM1858" t="str">
            <v/>
          </cell>
          <cell r="AN1858">
            <v>0.1</v>
          </cell>
          <cell r="AO1858">
            <v>539.1</v>
          </cell>
          <cell r="AS1858" t="str">
            <v>TYP161 L1H1 2014 KIT COMPLET ECO</v>
          </cell>
        </row>
        <row r="1859">
          <cell r="N1859" t="str">
            <v>0963 940 584</v>
          </cell>
          <cell r="O1859">
            <v>0</v>
          </cell>
          <cell r="P1859">
            <v>380.69</v>
          </cell>
          <cell r="Q1859">
            <v>1</v>
          </cell>
          <cell r="R1859">
            <v>51</v>
          </cell>
          <cell r="S1859">
            <v>380.69</v>
          </cell>
          <cell r="T1859">
            <v>809</v>
          </cell>
          <cell r="U1859">
            <v>85</v>
          </cell>
          <cell r="V1859">
            <v>114</v>
          </cell>
          <cell r="W1859" t="str">
            <v>TYP161L1H1KITPRO</v>
          </cell>
          <cell r="X1859" t="e">
            <v>#REF!</v>
          </cell>
          <cell r="Y1859">
            <v>728.1</v>
          </cell>
          <cell r="Z1859">
            <v>728.1</v>
          </cell>
          <cell r="AA1859">
            <v>0.1</v>
          </cell>
          <cell r="AB1859">
            <v>0.1</v>
          </cell>
          <cell r="AC1859" t="str">
            <v>NC</v>
          </cell>
          <cell r="AD1859" t="str">
            <v>NC</v>
          </cell>
          <cell r="AE1859" t="str">
            <v>NC</v>
          </cell>
          <cell r="AF1859" t="str">
            <v>PROTECTION</v>
          </cell>
          <cell r="AG1859"/>
          <cell r="AH1859" t="str">
            <v>VITO Court</v>
          </cell>
          <cell r="AI1859">
            <v>366.04</v>
          </cell>
          <cell r="AJ1859">
            <v>0.3</v>
          </cell>
          <cell r="AK1859">
            <v>566.29999999999995</v>
          </cell>
          <cell r="AL1859" t="str">
            <v/>
          </cell>
          <cell r="AM1859" t="str">
            <v/>
          </cell>
          <cell r="AN1859">
            <v>0.1</v>
          </cell>
          <cell r="AO1859">
            <v>728.1</v>
          </cell>
          <cell r="AS1859" t="str">
            <v>TYP161 L1H1 2014 KIT COMPLET PRO</v>
          </cell>
        </row>
        <row r="1860">
          <cell r="N1860" t="str">
            <v>0963 940 585</v>
          </cell>
          <cell r="O1860">
            <v>0</v>
          </cell>
          <cell r="P1860">
            <v>307.88</v>
          </cell>
          <cell r="Q1860">
            <v>1</v>
          </cell>
          <cell r="R1860">
            <v>61</v>
          </cell>
          <cell r="S1860">
            <v>307.88</v>
          </cell>
          <cell r="T1860">
            <v>659</v>
          </cell>
          <cell r="U1860">
            <v>95</v>
          </cell>
          <cell r="V1860">
            <v>127</v>
          </cell>
          <cell r="W1860" t="str">
            <v>TYP162L2H1KITSTD</v>
          </cell>
          <cell r="X1860" t="e">
            <v>#REF!</v>
          </cell>
          <cell r="Y1860">
            <v>593.1</v>
          </cell>
          <cell r="Z1860">
            <v>593.1</v>
          </cell>
          <cell r="AA1860">
            <v>0.1</v>
          </cell>
          <cell r="AB1860">
            <v>0.1</v>
          </cell>
          <cell r="AC1860" t="str">
            <v>NC</v>
          </cell>
          <cell r="AD1860" t="str">
            <v>NC</v>
          </cell>
          <cell r="AE1860" t="str">
            <v>NC</v>
          </cell>
          <cell r="AF1860" t="str">
            <v>PROTECTION</v>
          </cell>
          <cell r="AG1860"/>
          <cell r="AH1860" t="str">
            <v>VITO Long</v>
          </cell>
          <cell r="AI1860">
            <v>296.02999999999997</v>
          </cell>
          <cell r="AJ1860">
            <v>0.3</v>
          </cell>
          <cell r="AK1860">
            <v>461.29999999999995</v>
          </cell>
          <cell r="AL1860" t="str">
            <v/>
          </cell>
          <cell r="AM1860" t="str">
            <v/>
          </cell>
          <cell r="AN1860">
            <v>0.1</v>
          </cell>
          <cell r="AO1860">
            <v>593.1</v>
          </cell>
          <cell r="AS1860" t="str">
            <v>TYP162 L2H1 2014 KIT COMPLET ECO</v>
          </cell>
        </row>
        <row r="1861">
          <cell r="N1861" t="str">
            <v>0963 940 592</v>
          </cell>
          <cell r="O1861">
            <v>0</v>
          </cell>
          <cell r="P1861">
            <v>418.27</v>
          </cell>
          <cell r="Q1861">
            <v>1</v>
          </cell>
          <cell r="R1861">
            <v>55</v>
          </cell>
          <cell r="S1861">
            <v>418.27</v>
          </cell>
          <cell r="T1861">
            <v>879</v>
          </cell>
          <cell r="U1861">
            <v>95</v>
          </cell>
          <cell r="V1861">
            <v>127</v>
          </cell>
          <cell r="W1861" t="str">
            <v>TYP162L2H1KITPRO</v>
          </cell>
          <cell r="X1861" t="e">
            <v>#REF!</v>
          </cell>
          <cell r="Y1861">
            <v>791.1</v>
          </cell>
          <cell r="Z1861">
            <v>791.1</v>
          </cell>
          <cell r="AA1861">
            <v>0.1</v>
          </cell>
          <cell r="AB1861">
            <v>0.1</v>
          </cell>
          <cell r="AC1861" t="str">
            <v>NC</v>
          </cell>
          <cell r="AD1861" t="str">
            <v>NC</v>
          </cell>
          <cell r="AE1861" t="str">
            <v>NC</v>
          </cell>
          <cell r="AF1861" t="str">
            <v>PROTECTION</v>
          </cell>
          <cell r="AG1861"/>
          <cell r="AH1861" t="str">
            <v>VITO Long</v>
          </cell>
          <cell r="AI1861">
            <v>402.16999999999996</v>
          </cell>
          <cell r="AJ1861">
            <v>0.3</v>
          </cell>
          <cell r="AK1861">
            <v>615.29999999999995</v>
          </cell>
          <cell r="AL1861" t="str">
            <v/>
          </cell>
          <cell r="AM1861" t="str">
            <v/>
          </cell>
          <cell r="AN1861">
            <v>0.1</v>
          </cell>
          <cell r="AO1861">
            <v>791.1</v>
          </cell>
          <cell r="AS1861" t="str">
            <v>TYP162 L2H1 2014 KIT COMPLET PRO</v>
          </cell>
        </row>
        <row r="1862">
          <cell r="N1862" t="str">
            <v>0963 940 593</v>
          </cell>
          <cell r="O1862">
            <v>0</v>
          </cell>
          <cell r="P1862">
            <v>377.63</v>
          </cell>
          <cell r="Q1862">
            <v>1</v>
          </cell>
          <cell r="R1862">
            <v>59</v>
          </cell>
          <cell r="S1862">
            <v>377.63</v>
          </cell>
          <cell r="T1862">
            <v>719</v>
          </cell>
          <cell r="U1862">
            <v>120</v>
          </cell>
          <cell r="V1862">
            <v>160</v>
          </cell>
          <cell r="W1862" t="str">
            <v>TYP163L3H1KITSTD</v>
          </cell>
          <cell r="X1862" t="e">
            <v>#REF!</v>
          </cell>
          <cell r="Y1862">
            <v>647.1</v>
          </cell>
          <cell r="Z1862">
            <v>647.1</v>
          </cell>
          <cell r="AA1862">
            <v>0.1</v>
          </cell>
          <cell r="AB1862">
            <v>0.1</v>
          </cell>
          <cell r="AC1862" t="str">
            <v>NC</v>
          </cell>
          <cell r="AD1862" t="str">
            <v>NC</v>
          </cell>
          <cell r="AE1862" t="str">
            <v>NC</v>
          </cell>
          <cell r="AF1862" t="str">
            <v>PROTECTION</v>
          </cell>
          <cell r="AG1862"/>
          <cell r="AH1862" t="str">
            <v>VITO Extra Long</v>
          </cell>
          <cell r="AI1862">
            <v>328.43</v>
          </cell>
          <cell r="AJ1862">
            <v>0.3</v>
          </cell>
          <cell r="AK1862">
            <v>503.29999999999995</v>
          </cell>
          <cell r="AL1862" t="str">
            <v/>
          </cell>
          <cell r="AM1862" t="str">
            <v/>
          </cell>
          <cell r="AN1862">
            <v>0.1</v>
          </cell>
          <cell r="AO1862">
            <v>647.1</v>
          </cell>
          <cell r="AS1862" t="str">
            <v>TYP163 L3H1 2014 KIT COMPLET ECO</v>
          </cell>
        </row>
        <row r="1863">
          <cell r="N1863" t="str">
            <v>0963 940 600</v>
          </cell>
          <cell r="O1863">
            <v>0</v>
          </cell>
          <cell r="P1863">
            <v>495.5</v>
          </cell>
          <cell r="Q1863">
            <v>1</v>
          </cell>
          <cell r="R1863">
            <v>42</v>
          </cell>
          <cell r="S1863">
            <v>495.5</v>
          </cell>
          <cell r="T1863">
            <v>949</v>
          </cell>
          <cell r="U1863">
            <v>120</v>
          </cell>
          <cell r="V1863">
            <v>160</v>
          </cell>
          <cell r="W1863" t="str">
            <v>TYP163L3H1KITPRO</v>
          </cell>
          <cell r="X1863" t="e">
            <v>#REF!</v>
          </cell>
          <cell r="Y1863">
            <v>854.1</v>
          </cell>
          <cell r="Z1863">
            <v>854.1</v>
          </cell>
          <cell r="AA1863">
            <v>0.1</v>
          </cell>
          <cell r="AB1863">
            <v>0.1</v>
          </cell>
          <cell r="AC1863" t="str">
            <v>NC</v>
          </cell>
          <cell r="AD1863" t="str">
            <v>NC</v>
          </cell>
          <cell r="AE1863" t="str">
            <v>NC</v>
          </cell>
          <cell r="AF1863" t="str">
            <v>PROTECTION</v>
          </cell>
          <cell r="AG1863"/>
          <cell r="AH1863" t="str">
            <v>VITO Extra Long</v>
          </cell>
          <cell r="AI1863">
            <v>448.53999999999996</v>
          </cell>
          <cell r="AJ1863">
            <v>0.3</v>
          </cell>
          <cell r="AK1863">
            <v>664.3</v>
          </cell>
          <cell r="AL1863" t="str">
            <v/>
          </cell>
          <cell r="AM1863" t="str">
            <v/>
          </cell>
          <cell r="AN1863">
            <v>0.1</v>
          </cell>
          <cell r="AO1863">
            <v>854.1</v>
          </cell>
          <cell r="AS1863" t="str">
            <v>TYP163 L3H1 2014 KIT COMPLET PRO</v>
          </cell>
        </row>
        <row r="1864">
          <cell r="N1864" t="str">
            <v>0963 940 081</v>
          </cell>
          <cell r="O1864">
            <v>0</v>
          </cell>
          <cell r="P1864">
            <v>341.58</v>
          </cell>
          <cell r="Q1864">
            <v>1</v>
          </cell>
          <cell r="R1864">
            <v>63</v>
          </cell>
          <cell r="S1864">
            <v>341.58</v>
          </cell>
          <cell r="T1864">
            <v>719</v>
          </cell>
          <cell r="U1864">
            <v>85</v>
          </cell>
          <cell r="V1864">
            <v>114</v>
          </cell>
          <cell r="W1864" t="str">
            <v>TYP114L1H1KITSTD</v>
          </cell>
          <cell r="X1864" t="e">
            <v>#REF!</v>
          </cell>
          <cell r="Y1864">
            <v>647.1</v>
          </cell>
          <cell r="Z1864">
            <v>647.1</v>
          </cell>
          <cell r="AA1864">
            <v>0.1</v>
          </cell>
          <cell r="AB1864">
            <v>0.1</v>
          </cell>
          <cell r="AC1864" t="str">
            <v>NC</v>
          </cell>
          <cell r="AD1864" t="str">
            <v>NC</v>
          </cell>
          <cell r="AE1864" t="str">
            <v>NC</v>
          </cell>
          <cell r="AF1864" t="str">
            <v>PROTECTION</v>
          </cell>
          <cell r="AG1864"/>
          <cell r="AH1864" t="str">
            <v>SPRINTER Court</v>
          </cell>
          <cell r="AI1864">
            <v>328.42999999999995</v>
          </cell>
          <cell r="AJ1864">
            <v>0.3</v>
          </cell>
          <cell r="AK1864">
            <v>503.29999999999995</v>
          </cell>
          <cell r="AL1864" t="str">
            <v/>
          </cell>
          <cell r="AM1864" t="str">
            <v/>
          </cell>
          <cell r="AN1864">
            <v>0.1</v>
          </cell>
          <cell r="AO1864">
            <v>647.1</v>
          </cell>
          <cell r="AS1864" t="str">
            <v>TYP114 L1H1 2006 KIT COMPLET ECO</v>
          </cell>
        </row>
        <row r="1865">
          <cell r="N1865" t="str">
            <v>0963 940 100</v>
          </cell>
          <cell r="O1865">
            <v>0</v>
          </cell>
          <cell r="P1865">
            <v>502.68</v>
          </cell>
          <cell r="Q1865">
            <v>1</v>
          </cell>
          <cell r="R1865">
            <v>76</v>
          </cell>
          <cell r="S1865">
            <v>502.68</v>
          </cell>
          <cell r="T1865">
            <v>1179</v>
          </cell>
          <cell r="U1865">
            <v>115</v>
          </cell>
          <cell r="V1865">
            <v>154</v>
          </cell>
          <cell r="W1865" t="str">
            <v>TYP115L2H2KITPRO</v>
          </cell>
          <cell r="X1865" t="e">
            <v>#REF!</v>
          </cell>
          <cell r="Y1865">
            <v>1061.0999999999999</v>
          </cell>
          <cell r="Z1865">
            <v>1061.0999999999999</v>
          </cell>
          <cell r="AA1865">
            <v>0.1</v>
          </cell>
          <cell r="AB1865">
            <v>0.1</v>
          </cell>
          <cell r="AC1865" t="str">
            <v>NC</v>
          </cell>
          <cell r="AD1865" t="str">
            <v>NC</v>
          </cell>
          <cell r="AE1865" t="str">
            <v>NC</v>
          </cell>
          <cell r="AF1865" t="str">
            <v>PROTECTION</v>
          </cell>
          <cell r="AG1865"/>
          <cell r="AH1865" t="str">
            <v>SPRINTER Moyen</v>
          </cell>
          <cell r="AI1865">
            <v>483.34000000000003</v>
          </cell>
          <cell r="AJ1865">
            <v>0.3</v>
          </cell>
          <cell r="AK1865">
            <v>825.3</v>
          </cell>
          <cell r="AL1865" t="str">
            <v/>
          </cell>
          <cell r="AM1865" t="str">
            <v/>
          </cell>
          <cell r="AN1865">
            <v>0.1</v>
          </cell>
          <cell r="AO1865">
            <v>1061.0999999999999</v>
          </cell>
          <cell r="AS1865" t="str">
            <v>TYP115 L2H2 2006 KIT COMPLET PRO</v>
          </cell>
        </row>
        <row r="1866">
          <cell r="N1866" t="str">
            <v>0963 940 779</v>
          </cell>
          <cell r="O1866">
            <v>0</v>
          </cell>
          <cell r="P1866">
            <v>192.22</v>
          </cell>
          <cell r="Q1866">
            <v>1</v>
          </cell>
          <cell r="R1866" t="e">
            <v>#N/A</v>
          </cell>
          <cell r="S1866">
            <v>192.22</v>
          </cell>
          <cell r="T1866">
            <v>409</v>
          </cell>
          <cell r="U1866">
            <v>120</v>
          </cell>
          <cell r="V1866">
            <v>160</v>
          </cell>
          <cell r="W1866" t="str">
            <v>TYP116L3H2KITSTD</v>
          </cell>
          <cell r="X1866" t="e">
            <v>#REF!</v>
          </cell>
          <cell r="Y1866">
            <v>368.1</v>
          </cell>
          <cell r="Z1866">
            <v>368.1</v>
          </cell>
          <cell r="AA1866">
            <v>0.1</v>
          </cell>
          <cell r="AB1866">
            <v>0.1</v>
          </cell>
          <cell r="AC1866" t="str">
            <v>NC</v>
          </cell>
          <cell r="AD1866" t="str">
            <v>NC</v>
          </cell>
          <cell r="AE1866" t="str">
            <v>NC</v>
          </cell>
          <cell r="AF1866" t="str">
            <v>PROTECTION</v>
          </cell>
          <cell r="AG1866"/>
          <cell r="AH1866" t="str">
            <v>SPRINTER Long</v>
          </cell>
          <cell r="AI1866">
            <v>478.04999999999995</v>
          </cell>
          <cell r="AJ1866">
            <v>0.3</v>
          </cell>
          <cell r="AK1866">
            <v>286.29999999999995</v>
          </cell>
          <cell r="AL1866" t="str">
            <v/>
          </cell>
          <cell r="AM1866" t="str">
            <v/>
          </cell>
          <cell r="AN1866">
            <v>0.1</v>
          </cell>
          <cell r="AO1866">
            <v>368.1</v>
          </cell>
          <cell r="AS1866" t="str">
            <v>TYP116 L3H2 2006 KIT COMPLET ECO</v>
          </cell>
        </row>
        <row r="1867">
          <cell r="N1867" t="str">
            <v>0963 940 122</v>
          </cell>
          <cell r="O1867">
            <v>0</v>
          </cell>
          <cell r="P1867">
            <v>678.37</v>
          </cell>
          <cell r="Q1867">
            <v>1</v>
          </cell>
          <cell r="R1867">
            <v>98</v>
          </cell>
          <cell r="S1867">
            <v>678.37</v>
          </cell>
          <cell r="T1867">
            <v>1519</v>
          </cell>
          <cell r="U1867">
            <v>120</v>
          </cell>
          <cell r="V1867">
            <v>160</v>
          </cell>
          <cell r="W1867" t="str">
            <v>TYP116L3H2KITPRO</v>
          </cell>
          <cell r="X1867" t="e">
            <v>#REF!</v>
          </cell>
          <cell r="Y1867">
            <v>1367.1</v>
          </cell>
          <cell r="Z1867">
            <v>1367.1</v>
          </cell>
          <cell r="AA1867">
            <v>0.1</v>
          </cell>
          <cell r="AB1867">
            <v>0.1</v>
          </cell>
          <cell r="AC1867" t="str">
            <v>NC</v>
          </cell>
          <cell r="AD1867" t="str">
            <v>NC</v>
          </cell>
          <cell r="AE1867" t="str">
            <v>NC</v>
          </cell>
          <cell r="AF1867" t="str">
            <v>PROTECTION</v>
          </cell>
          <cell r="AG1867"/>
          <cell r="AH1867" t="str">
            <v>SPRINTER Long</v>
          </cell>
          <cell r="AI1867">
            <v>652.27</v>
          </cell>
          <cell r="AJ1867">
            <v>0.3</v>
          </cell>
          <cell r="AK1867">
            <v>1063.3</v>
          </cell>
          <cell r="AL1867" t="str">
            <v/>
          </cell>
          <cell r="AM1867" t="str">
            <v/>
          </cell>
          <cell r="AN1867">
            <v>0.1</v>
          </cell>
          <cell r="AO1867">
            <v>1367.1</v>
          </cell>
          <cell r="AS1867" t="str">
            <v>TYP116 L3H2 2006 KIT COMPLET PRO</v>
          </cell>
        </row>
        <row r="1868">
          <cell r="N1868" t="str">
            <v>0963 940 780</v>
          </cell>
          <cell r="O1868">
            <v>0</v>
          </cell>
          <cell r="P1868">
            <v>192.22</v>
          </cell>
          <cell r="Q1868">
            <v>1</v>
          </cell>
          <cell r="R1868" t="e">
            <v>#N/A</v>
          </cell>
          <cell r="S1868">
            <v>192.22</v>
          </cell>
          <cell r="T1868">
            <v>409</v>
          </cell>
          <cell r="U1868">
            <v>120</v>
          </cell>
          <cell r="V1868">
            <v>160</v>
          </cell>
          <cell r="W1868" t="str">
            <v>TYP116L3H3KITSTD</v>
          </cell>
          <cell r="X1868" t="e">
            <v>#REF!</v>
          </cell>
          <cell r="Y1868">
            <v>368.1</v>
          </cell>
          <cell r="Z1868">
            <v>368.1</v>
          </cell>
          <cell r="AA1868">
            <v>0.1</v>
          </cell>
          <cell r="AB1868">
            <v>0.1</v>
          </cell>
          <cell r="AC1868" t="str">
            <v>NC</v>
          </cell>
          <cell r="AD1868" t="str">
            <v>NC</v>
          </cell>
          <cell r="AE1868" t="str">
            <v>NC</v>
          </cell>
          <cell r="AF1868" t="str">
            <v>PROTECTION</v>
          </cell>
          <cell r="AG1868"/>
          <cell r="AH1868" t="str">
            <v>SPRINTER Long</v>
          </cell>
          <cell r="AI1868">
            <v>478.04999999999995</v>
          </cell>
          <cell r="AJ1868">
            <v>0.3</v>
          </cell>
          <cell r="AK1868">
            <v>286.29999999999995</v>
          </cell>
          <cell r="AL1868" t="str">
            <v/>
          </cell>
          <cell r="AM1868" t="str">
            <v/>
          </cell>
          <cell r="AN1868">
            <v>0.1</v>
          </cell>
          <cell r="AO1868">
            <v>368.1</v>
          </cell>
          <cell r="AS1868" t="str">
            <v>TYP116 L3H3 2006 KIT COMPLET ECO</v>
          </cell>
        </row>
        <row r="1869">
          <cell r="N1869" t="str">
            <v>0963 940 781</v>
          </cell>
          <cell r="O1869">
            <v>0</v>
          </cell>
          <cell r="P1869">
            <v>192.22</v>
          </cell>
          <cell r="Q1869">
            <v>1</v>
          </cell>
          <cell r="R1869" t="e">
            <v>#N/A</v>
          </cell>
          <cell r="S1869">
            <v>192.22</v>
          </cell>
          <cell r="T1869">
            <v>409</v>
          </cell>
          <cell r="U1869">
            <v>135</v>
          </cell>
          <cell r="V1869">
            <v>180</v>
          </cell>
          <cell r="W1869" t="str">
            <v>TYP117L4H2KITSTD</v>
          </cell>
          <cell r="X1869" t="e">
            <v>#REF!</v>
          </cell>
          <cell r="Y1869">
            <v>368.1</v>
          </cell>
          <cell r="Z1869">
            <v>368.1</v>
          </cell>
          <cell r="AA1869">
            <v>0.1</v>
          </cell>
          <cell r="AB1869">
            <v>0.1</v>
          </cell>
          <cell r="AC1869" t="str">
            <v>NC</v>
          </cell>
          <cell r="AD1869" t="str">
            <v>NC</v>
          </cell>
          <cell r="AE1869" t="str">
            <v>NC</v>
          </cell>
          <cell r="AF1869" t="str">
            <v>PROTECTION</v>
          </cell>
          <cell r="AG1869"/>
          <cell r="AH1869" t="str">
            <v>SPRINTER Extra Long</v>
          </cell>
          <cell r="AI1869">
            <v>504.37</v>
          </cell>
          <cell r="AJ1869">
            <v>0.3</v>
          </cell>
          <cell r="AK1869">
            <v>286.29999999999995</v>
          </cell>
          <cell r="AL1869" t="str">
            <v/>
          </cell>
          <cell r="AM1869" t="str">
            <v/>
          </cell>
          <cell r="AN1869">
            <v>0.1</v>
          </cell>
          <cell r="AO1869">
            <v>368.1</v>
          </cell>
          <cell r="AS1869" t="str">
            <v>TYP117 L4H2 2006 KIT COMPLET ECO</v>
          </cell>
        </row>
        <row r="1870">
          <cell r="N1870" t="str">
            <v>0963 940 782</v>
          </cell>
          <cell r="O1870">
            <v>0</v>
          </cell>
          <cell r="P1870">
            <v>192.22</v>
          </cell>
          <cell r="Q1870">
            <v>1</v>
          </cell>
          <cell r="R1870" t="e">
            <v>#N/A</v>
          </cell>
          <cell r="S1870">
            <v>192.22</v>
          </cell>
          <cell r="T1870">
            <v>409</v>
          </cell>
          <cell r="U1870">
            <v>135</v>
          </cell>
          <cell r="V1870">
            <v>180</v>
          </cell>
          <cell r="W1870" t="str">
            <v>TYP117L4H3KITSTD</v>
          </cell>
          <cell r="X1870" t="e">
            <v>#REF!</v>
          </cell>
          <cell r="Y1870">
            <v>368.1</v>
          </cell>
          <cell r="Z1870">
            <v>368.1</v>
          </cell>
          <cell r="AA1870">
            <v>0.1</v>
          </cell>
          <cell r="AB1870">
            <v>0.1</v>
          </cell>
          <cell r="AC1870" t="str">
            <v>NC</v>
          </cell>
          <cell r="AD1870" t="str">
            <v>NC</v>
          </cell>
          <cell r="AE1870" t="str">
            <v>NC</v>
          </cell>
          <cell r="AF1870" t="str">
            <v>PROTECTION</v>
          </cell>
          <cell r="AG1870"/>
          <cell r="AH1870" t="str">
            <v>SPRINTER Extra Long</v>
          </cell>
          <cell r="AI1870">
            <v>504.37</v>
          </cell>
          <cell r="AJ1870">
            <v>0.3</v>
          </cell>
          <cell r="AK1870">
            <v>286.29999999999995</v>
          </cell>
          <cell r="AL1870" t="str">
            <v/>
          </cell>
          <cell r="AM1870" t="str">
            <v/>
          </cell>
          <cell r="AN1870">
            <v>0.1</v>
          </cell>
          <cell r="AO1870">
            <v>368.1</v>
          </cell>
          <cell r="AS1870" t="str">
            <v>TYP117 L4H3 2006 KIT COMPLET ECO</v>
          </cell>
        </row>
        <row r="1871">
          <cell r="N1871" t="str">
            <v>0963 940 392</v>
          </cell>
          <cell r="O1871">
            <v>0</v>
          </cell>
          <cell r="P1871">
            <v>237.3</v>
          </cell>
          <cell r="Q1871">
            <v>1</v>
          </cell>
          <cell r="R1871">
            <v>42</v>
          </cell>
          <cell r="S1871">
            <v>237.3</v>
          </cell>
          <cell r="T1871">
            <v>549</v>
          </cell>
          <cell r="U1871">
            <v>85</v>
          </cell>
          <cell r="V1871">
            <v>114</v>
          </cell>
          <cell r="W1871" t="str">
            <v>TYP142L1H1KITSTD</v>
          </cell>
          <cell r="X1871" t="e">
            <v>#REF!</v>
          </cell>
          <cell r="Y1871">
            <v>494.1</v>
          </cell>
          <cell r="Z1871">
            <v>494.1</v>
          </cell>
          <cell r="AA1871">
            <v>0.1</v>
          </cell>
          <cell r="AB1871">
            <v>0.1</v>
          </cell>
          <cell r="AC1871" t="str">
            <v>NC</v>
          </cell>
          <cell r="AD1871" t="str">
            <v>NC</v>
          </cell>
          <cell r="AE1871" t="str">
            <v>NC</v>
          </cell>
          <cell r="AF1871" t="str">
            <v>PROTECTION</v>
          </cell>
          <cell r="AG1871"/>
          <cell r="AH1871" t="str">
            <v>NV 200</v>
          </cell>
          <cell r="AI1871">
            <v>228.16</v>
          </cell>
          <cell r="AJ1871">
            <v>0.3</v>
          </cell>
          <cell r="AK1871">
            <v>384.29999999999995</v>
          </cell>
          <cell r="AL1871" t="str">
            <v/>
          </cell>
          <cell r="AM1871" t="str">
            <v/>
          </cell>
          <cell r="AN1871">
            <v>0.1</v>
          </cell>
          <cell r="AO1871">
            <v>494.1</v>
          </cell>
          <cell r="AS1871" t="str">
            <v>TYP142 L1H1 2009 KIT COMPLET ECO</v>
          </cell>
        </row>
        <row r="1872">
          <cell r="N1872" t="str">
            <v>0963 940 393</v>
          </cell>
          <cell r="O1872">
            <v>0</v>
          </cell>
          <cell r="P1872">
            <v>321.08</v>
          </cell>
          <cell r="Q1872">
            <v>1</v>
          </cell>
          <cell r="R1872">
            <v>47</v>
          </cell>
          <cell r="S1872">
            <v>321.08</v>
          </cell>
          <cell r="T1872">
            <v>709</v>
          </cell>
          <cell r="U1872">
            <v>85</v>
          </cell>
          <cell r="V1872">
            <v>114</v>
          </cell>
          <cell r="W1872" t="str">
            <v>TYP142L1H1KITPRO</v>
          </cell>
          <cell r="X1872" t="e">
            <v>#REF!</v>
          </cell>
          <cell r="Y1872">
            <v>638.1</v>
          </cell>
          <cell r="Z1872">
            <v>638.1</v>
          </cell>
          <cell r="AA1872">
            <v>0.1</v>
          </cell>
          <cell r="AB1872">
            <v>0.1</v>
          </cell>
          <cell r="AC1872" t="str">
            <v>NC</v>
          </cell>
          <cell r="AD1872" t="str">
            <v>NC</v>
          </cell>
          <cell r="AE1872" t="str">
            <v>NC</v>
          </cell>
          <cell r="AF1872" t="str">
            <v>PROTECTION</v>
          </cell>
          <cell r="AG1872"/>
          <cell r="AH1872" t="str">
            <v>NV 200</v>
          </cell>
          <cell r="AI1872">
            <v>308.71999999999997</v>
          </cell>
          <cell r="AJ1872">
            <v>0.3</v>
          </cell>
          <cell r="AK1872">
            <v>496.29999999999995</v>
          </cell>
          <cell r="AL1872" t="str">
            <v/>
          </cell>
          <cell r="AM1872" t="str">
            <v/>
          </cell>
          <cell r="AN1872">
            <v>0.1</v>
          </cell>
          <cell r="AO1872">
            <v>638.1</v>
          </cell>
          <cell r="AS1872" t="str">
            <v>TYP142 L1H1 2009 KIT COMPLET PRO</v>
          </cell>
        </row>
        <row r="1873">
          <cell r="N1873" t="str">
            <v>0963 940 601</v>
          </cell>
          <cell r="O1873">
            <v>0</v>
          </cell>
          <cell r="P1873">
            <v>280.49</v>
          </cell>
          <cell r="Q1873">
            <v>1</v>
          </cell>
          <cell r="R1873">
            <v>47</v>
          </cell>
          <cell r="S1873">
            <v>280.49</v>
          </cell>
          <cell r="T1873">
            <v>599</v>
          </cell>
          <cell r="U1873">
            <v>85</v>
          </cell>
          <cell r="V1873">
            <v>114</v>
          </cell>
          <cell r="W1873" t="str">
            <v>TYP164L1H1KITSTD</v>
          </cell>
          <cell r="X1873" t="e">
            <v>#REF!</v>
          </cell>
          <cell r="Y1873">
            <v>539.1</v>
          </cell>
          <cell r="Z1873">
            <v>539.1</v>
          </cell>
          <cell r="AA1873">
            <v>0.1</v>
          </cell>
          <cell r="AB1873">
            <v>0.1</v>
          </cell>
          <cell r="AC1873" t="str">
            <v>NC</v>
          </cell>
          <cell r="AD1873" t="str">
            <v>NC</v>
          </cell>
          <cell r="AE1873" t="str">
            <v>NC</v>
          </cell>
          <cell r="AF1873" t="str">
            <v>PROTECTION</v>
          </cell>
          <cell r="AG1873"/>
          <cell r="AH1873" t="str">
            <v>NV 300 L1H1</v>
          </cell>
          <cell r="AI1873">
            <v>269.69</v>
          </cell>
          <cell r="AJ1873">
            <v>0.3</v>
          </cell>
          <cell r="AK1873">
            <v>419.29999999999995</v>
          </cell>
          <cell r="AL1873" t="str">
            <v/>
          </cell>
          <cell r="AM1873" t="str">
            <v/>
          </cell>
          <cell r="AN1873">
            <v>0.1</v>
          </cell>
          <cell r="AO1873">
            <v>539.1</v>
          </cell>
          <cell r="AS1873" t="str">
            <v>TYP164 L1H1 2014 KIT COMPLET ECO</v>
          </cell>
        </row>
        <row r="1874">
          <cell r="N1874" t="str">
            <v>0963 940 608</v>
          </cell>
          <cell r="O1874">
            <v>0</v>
          </cell>
          <cell r="P1874">
            <v>383.87</v>
          </cell>
          <cell r="Q1874">
            <v>1</v>
          </cell>
          <cell r="R1874">
            <v>42</v>
          </cell>
          <cell r="S1874">
            <v>383.87</v>
          </cell>
          <cell r="T1874">
            <v>809</v>
          </cell>
          <cell r="U1874">
            <v>85</v>
          </cell>
          <cell r="V1874">
            <v>114</v>
          </cell>
          <cell r="W1874" t="str">
            <v>TYP164L1H1KITPRO</v>
          </cell>
          <cell r="X1874" t="e">
            <v>#REF!</v>
          </cell>
          <cell r="Y1874">
            <v>728.1</v>
          </cell>
          <cell r="Z1874">
            <v>728.1</v>
          </cell>
          <cell r="AA1874">
            <v>0.1</v>
          </cell>
          <cell r="AB1874">
            <v>0.1</v>
          </cell>
          <cell r="AC1874" t="str">
            <v>NC</v>
          </cell>
          <cell r="AD1874" t="str">
            <v>NC</v>
          </cell>
          <cell r="AE1874" t="str">
            <v>NC</v>
          </cell>
          <cell r="AF1874" t="str">
            <v>PROTECTION</v>
          </cell>
          <cell r="AG1874"/>
          <cell r="AH1874" t="str">
            <v>NV 300 L1H1</v>
          </cell>
          <cell r="AI1874">
            <v>369.1</v>
          </cell>
          <cell r="AJ1874">
            <v>0.3</v>
          </cell>
          <cell r="AK1874">
            <v>566.29999999999995</v>
          </cell>
          <cell r="AL1874" t="str">
            <v/>
          </cell>
          <cell r="AM1874" t="str">
            <v/>
          </cell>
          <cell r="AN1874">
            <v>0.1</v>
          </cell>
          <cell r="AO1874">
            <v>728.1</v>
          </cell>
          <cell r="AS1874" t="str">
            <v>TYP164 L1H1 2014 KIT COMPLET PRO</v>
          </cell>
        </row>
        <row r="1875">
          <cell r="N1875" t="str">
            <v>0963 940 617</v>
          </cell>
          <cell r="O1875">
            <v>0</v>
          </cell>
          <cell r="P1875">
            <v>307.88</v>
          </cell>
          <cell r="Q1875">
            <v>1</v>
          </cell>
          <cell r="R1875">
            <v>55</v>
          </cell>
          <cell r="S1875">
            <v>307.88</v>
          </cell>
          <cell r="T1875">
            <v>649</v>
          </cell>
          <cell r="U1875">
            <v>95</v>
          </cell>
          <cell r="V1875">
            <v>127</v>
          </cell>
          <cell r="W1875" t="str">
            <v>TYP165L2H1KITSTD</v>
          </cell>
          <cell r="X1875" t="e">
            <v>#REF!</v>
          </cell>
          <cell r="Y1875">
            <v>584.1</v>
          </cell>
          <cell r="Z1875">
            <v>584.1</v>
          </cell>
          <cell r="AA1875">
            <v>0.1</v>
          </cell>
          <cell r="AB1875">
            <v>0.1</v>
          </cell>
          <cell r="AC1875" t="str">
            <v>NC</v>
          </cell>
          <cell r="AD1875" t="str">
            <v>NC</v>
          </cell>
          <cell r="AE1875" t="str">
            <v>NC</v>
          </cell>
          <cell r="AF1875" t="str">
            <v>PROTECTION</v>
          </cell>
          <cell r="AG1875"/>
          <cell r="AI1875">
            <v>296.02999999999997</v>
          </cell>
          <cell r="AJ1875">
            <v>0.3</v>
          </cell>
          <cell r="AK1875">
            <v>454.29999999999995</v>
          </cell>
          <cell r="AL1875" t="str">
            <v/>
          </cell>
          <cell r="AM1875" t="str">
            <v/>
          </cell>
          <cell r="AN1875">
            <v>0.1</v>
          </cell>
          <cell r="AO1875">
            <v>584.1</v>
          </cell>
          <cell r="AS1875" t="str">
            <v>TYP165 L2H1 2014 KIT COMPLET ECO</v>
          </cell>
        </row>
        <row r="1876">
          <cell r="N1876" t="str">
            <v>0963 940 624</v>
          </cell>
          <cell r="O1876">
            <v>0</v>
          </cell>
          <cell r="P1876">
            <v>418.27</v>
          </cell>
          <cell r="Q1876">
            <v>1</v>
          </cell>
          <cell r="R1876">
            <v>55</v>
          </cell>
          <cell r="S1876">
            <v>418.27</v>
          </cell>
          <cell r="T1876">
            <v>879</v>
          </cell>
          <cell r="U1876">
            <v>95</v>
          </cell>
          <cell r="V1876">
            <v>127</v>
          </cell>
          <cell r="W1876" t="str">
            <v>TYP165L2H1KITPRO</v>
          </cell>
          <cell r="X1876" t="e">
            <v>#REF!</v>
          </cell>
          <cell r="Y1876">
            <v>791.1</v>
          </cell>
          <cell r="Z1876">
            <v>791.1</v>
          </cell>
          <cell r="AA1876">
            <v>0.1</v>
          </cell>
          <cell r="AB1876">
            <v>0.1</v>
          </cell>
          <cell r="AC1876" t="str">
            <v>NC</v>
          </cell>
          <cell r="AD1876" t="str">
            <v>NC</v>
          </cell>
          <cell r="AE1876" t="str">
            <v>NC</v>
          </cell>
          <cell r="AF1876" t="str">
            <v>PROTECTION</v>
          </cell>
          <cell r="AG1876"/>
          <cell r="AI1876">
            <v>402.16999999999996</v>
          </cell>
          <cell r="AJ1876">
            <v>0.3</v>
          </cell>
          <cell r="AK1876">
            <v>615.29999999999995</v>
          </cell>
          <cell r="AL1876" t="str">
            <v/>
          </cell>
          <cell r="AM1876" t="str">
            <v/>
          </cell>
          <cell r="AN1876">
            <v>0.1</v>
          </cell>
          <cell r="AO1876">
            <v>791.1</v>
          </cell>
          <cell r="AS1876" t="str">
            <v>TYP165 L2H1 2014 KIT COMPLET PRO</v>
          </cell>
        </row>
        <row r="1877">
          <cell r="N1877" t="str">
            <v>0963 940 609</v>
          </cell>
          <cell r="O1877">
            <v>0</v>
          </cell>
          <cell r="P1877">
            <v>280.58</v>
          </cell>
          <cell r="Q1877">
            <v>1</v>
          </cell>
          <cell r="R1877">
            <v>47</v>
          </cell>
          <cell r="S1877">
            <v>280.58</v>
          </cell>
          <cell r="T1877">
            <v>589</v>
          </cell>
          <cell r="U1877">
            <v>95</v>
          </cell>
          <cell r="V1877">
            <v>127</v>
          </cell>
          <cell r="W1877" t="str">
            <v>TYP164L1H2KITSTD</v>
          </cell>
          <cell r="X1877" t="e">
            <v>#REF!</v>
          </cell>
          <cell r="Y1877">
            <v>530.1</v>
          </cell>
          <cell r="Z1877">
            <v>530.1</v>
          </cell>
          <cell r="AA1877">
            <v>0.1</v>
          </cell>
          <cell r="AB1877">
            <v>0.1</v>
          </cell>
          <cell r="AC1877" t="str">
            <v>NC</v>
          </cell>
          <cell r="AD1877" t="str">
            <v>NC</v>
          </cell>
          <cell r="AE1877" t="str">
            <v>NC</v>
          </cell>
          <cell r="AF1877" t="str">
            <v>PROTECTION</v>
          </cell>
          <cell r="AG1877"/>
          <cell r="AH1877" t="str">
            <v>NV 300 L1H2</v>
          </cell>
          <cell r="AI1877">
            <v>269.69</v>
          </cell>
          <cell r="AJ1877">
            <v>0.3</v>
          </cell>
          <cell r="AK1877">
            <v>412.29999999999995</v>
          </cell>
          <cell r="AL1877" t="str">
            <v/>
          </cell>
          <cell r="AM1877" t="str">
            <v/>
          </cell>
          <cell r="AN1877">
            <v>0.1</v>
          </cell>
          <cell r="AO1877">
            <v>530.1</v>
          </cell>
          <cell r="AS1877" t="str">
            <v>TYP164 L1H2 2014 KIT COMPLET ECO</v>
          </cell>
        </row>
        <row r="1878">
          <cell r="N1878" t="str">
            <v>0963 940 616</v>
          </cell>
          <cell r="O1878">
            <v>0</v>
          </cell>
          <cell r="P1878">
            <v>383.87</v>
          </cell>
          <cell r="Q1878">
            <v>1</v>
          </cell>
          <cell r="R1878">
            <v>35</v>
          </cell>
          <cell r="S1878">
            <v>383.87</v>
          </cell>
          <cell r="T1878">
            <v>809</v>
          </cell>
          <cell r="U1878">
            <v>95</v>
          </cell>
          <cell r="V1878">
            <v>127</v>
          </cell>
          <cell r="W1878" t="str">
            <v>TYP164L1H2KITPRO</v>
          </cell>
          <cell r="X1878" t="e">
            <v>#REF!</v>
          </cell>
          <cell r="Y1878">
            <v>728.1</v>
          </cell>
          <cell r="Z1878">
            <v>728.1</v>
          </cell>
          <cell r="AA1878">
            <v>0.1</v>
          </cell>
          <cell r="AB1878">
            <v>0.1</v>
          </cell>
          <cell r="AC1878" t="str">
            <v>NC</v>
          </cell>
          <cell r="AD1878" t="str">
            <v>NC</v>
          </cell>
          <cell r="AE1878" t="str">
            <v>NC</v>
          </cell>
          <cell r="AF1878" t="str">
            <v>PROTECTION</v>
          </cell>
          <cell r="AG1878"/>
          <cell r="AH1878" t="str">
            <v>NV 300 L1H2</v>
          </cell>
          <cell r="AI1878">
            <v>369.1</v>
          </cell>
          <cell r="AJ1878">
            <v>0.3</v>
          </cell>
          <cell r="AK1878">
            <v>566.29999999999995</v>
          </cell>
          <cell r="AL1878" t="str">
            <v/>
          </cell>
          <cell r="AM1878" t="str">
            <v/>
          </cell>
          <cell r="AN1878">
            <v>0.1</v>
          </cell>
          <cell r="AO1878">
            <v>728.1</v>
          </cell>
          <cell r="AS1878" t="str">
            <v>TYP164 L1H2 2014 KIT COMPLET PRO</v>
          </cell>
        </row>
        <row r="1879">
          <cell r="N1879" t="str">
            <v>0963 940 625</v>
          </cell>
          <cell r="O1879">
            <v>0</v>
          </cell>
          <cell r="P1879">
            <v>307.99</v>
          </cell>
          <cell r="Q1879">
            <v>1</v>
          </cell>
          <cell r="R1879">
            <v>55</v>
          </cell>
          <cell r="S1879">
            <v>307.99</v>
          </cell>
          <cell r="T1879">
            <v>649</v>
          </cell>
          <cell r="U1879">
            <v>115</v>
          </cell>
          <cell r="V1879">
            <v>154</v>
          </cell>
          <cell r="W1879" t="str">
            <v>TYP165L2H2KITSTD</v>
          </cell>
          <cell r="X1879" t="e">
            <v>#REF!</v>
          </cell>
          <cell r="Y1879">
            <v>584.1</v>
          </cell>
          <cell r="Z1879">
            <v>584.1</v>
          </cell>
          <cell r="AA1879">
            <v>0.1</v>
          </cell>
          <cell r="AB1879">
            <v>0.1</v>
          </cell>
          <cell r="AC1879" t="str">
            <v>NC</v>
          </cell>
          <cell r="AD1879" t="str">
            <v>NC</v>
          </cell>
          <cell r="AE1879" t="str">
            <v>NC</v>
          </cell>
          <cell r="AF1879" t="str">
            <v>PROTECTION</v>
          </cell>
          <cell r="AG1879"/>
          <cell r="AI1879">
            <v>296.02999999999997</v>
          </cell>
          <cell r="AJ1879">
            <v>0.3</v>
          </cell>
          <cell r="AK1879">
            <v>454.29999999999995</v>
          </cell>
          <cell r="AL1879" t="str">
            <v/>
          </cell>
          <cell r="AM1879" t="str">
            <v/>
          </cell>
          <cell r="AN1879">
            <v>0.1</v>
          </cell>
          <cell r="AO1879">
            <v>584.1</v>
          </cell>
          <cell r="AS1879" t="str">
            <v>TYP165 L2H2 2014 KIT COMPLET ECO</v>
          </cell>
        </row>
        <row r="1880">
          <cell r="N1880" t="str">
            <v>0963 940 632</v>
          </cell>
          <cell r="O1880">
            <v>0</v>
          </cell>
          <cell r="P1880">
            <v>418.27</v>
          </cell>
          <cell r="Q1880">
            <v>1</v>
          </cell>
          <cell r="R1880">
            <v>57</v>
          </cell>
          <cell r="S1880">
            <v>418.27</v>
          </cell>
          <cell r="T1880">
            <v>909</v>
          </cell>
          <cell r="U1880">
            <v>115</v>
          </cell>
          <cell r="V1880">
            <v>154</v>
          </cell>
          <cell r="W1880" t="str">
            <v>TYP165L2H2KITPRO</v>
          </cell>
          <cell r="X1880" t="e">
            <v>#REF!</v>
          </cell>
          <cell r="Y1880">
            <v>818.1</v>
          </cell>
          <cell r="Z1880">
            <v>818.1</v>
          </cell>
          <cell r="AA1880">
            <v>0.1</v>
          </cell>
          <cell r="AB1880">
            <v>0.1</v>
          </cell>
          <cell r="AC1880" t="str">
            <v>NC</v>
          </cell>
          <cell r="AD1880" t="str">
            <v>NC</v>
          </cell>
          <cell r="AE1880" t="str">
            <v>NC</v>
          </cell>
          <cell r="AF1880" t="str">
            <v>PROTECTION</v>
          </cell>
          <cell r="AG1880"/>
          <cell r="AI1880">
            <v>402.16999999999996</v>
          </cell>
          <cell r="AJ1880">
            <v>0.3</v>
          </cell>
          <cell r="AK1880">
            <v>636.29999999999995</v>
          </cell>
          <cell r="AL1880" t="str">
            <v/>
          </cell>
          <cell r="AM1880" t="str">
            <v/>
          </cell>
          <cell r="AN1880">
            <v>0.1</v>
          </cell>
          <cell r="AO1880">
            <v>818.1</v>
          </cell>
          <cell r="AS1880" t="str">
            <v>TYP165 L2H2 2014 KIT COMPLET PRO</v>
          </cell>
        </row>
        <row r="1881">
          <cell r="N1881" t="str">
            <v>0963 940 311</v>
          </cell>
          <cell r="O1881">
            <v>0</v>
          </cell>
          <cell r="P1881">
            <v>311.19</v>
          </cell>
          <cell r="Q1881">
            <v>1</v>
          </cell>
          <cell r="R1881">
            <v>76</v>
          </cell>
          <cell r="S1881">
            <v>311.19</v>
          </cell>
          <cell r="T1881">
            <v>719</v>
          </cell>
          <cell r="U1881">
            <v>85</v>
          </cell>
          <cell r="V1881">
            <v>114</v>
          </cell>
          <cell r="W1881" t="str">
            <v>TYP137L1H1KITSTD</v>
          </cell>
          <cell r="X1881" t="e">
            <v>#REF!</v>
          </cell>
          <cell r="Y1881">
            <v>647.1</v>
          </cell>
          <cell r="Z1881">
            <v>647.1</v>
          </cell>
          <cell r="AA1881">
            <v>0.1</v>
          </cell>
          <cell r="AB1881">
            <v>0.1</v>
          </cell>
          <cell r="AC1881" t="str">
            <v>NC</v>
          </cell>
          <cell r="AD1881" t="str">
            <v>NC</v>
          </cell>
          <cell r="AE1881" t="str">
            <v>NC</v>
          </cell>
          <cell r="AF1881" t="str">
            <v>PROTECTION</v>
          </cell>
          <cell r="AG1881"/>
          <cell r="AI1881">
            <v>328.43</v>
          </cell>
          <cell r="AJ1881">
            <v>0.3</v>
          </cell>
          <cell r="AK1881">
            <v>503.29999999999995</v>
          </cell>
          <cell r="AL1881" t="str">
            <v/>
          </cell>
          <cell r="AM1881" t="str">
            <v/>
          </cell>
          <cell r="AN1881">
            <v>0.1</v>
          </cell>
          <cell r="AO1881">
            <v>647.1</v>
          </cell>
          <cell r="AS1881" t="str">
            <v>TYP137 L1H1 2010 KIT COMPLET ECO</v>
          </cell>
        </row>
        <row r="1882">
          <cell r="N1882" t="str">
            <v>0963 940 312</v>
          </cell>
          <cell r="O1882">
            <v>0</v>
          </cell>
          <cell r="P1882">
            <v>466.49</v>
          </cell>
          <cell r="Q1882">
            <v>1</v>
          </cell>
          <cell r="R1882">
            <v>60</v>
          </cell>
          <cell r="S1882">
            <v>466.49</v>
          </cell>
          <cell r="T1882">
            <v>949</v>
          </cell>
          <cell r="U1882">
            <v>85</v>
          </cell>
          <cell r="V1882">
            <v>114</v>
          </cell>
          <cell r="W1882" t="str">
            <v>TYP137L1H1KITPRO</v>
          </cell>
          <cell r="X1882" t="e">
            <v>#REF!</v>
          </cell>
          <cell r="Y1882">
            <v>854.1</v>
          </cell>
          <cell r="Z1882">
            <v>854.1</v>
          </cell>
          <cell r="AA1882">
            <v>0.1</v>
          </cell>
          <cell r="AB1882">
            <v>0.1</v>
          </cell>
          <cell r="AC1882" t="str">
            <v>NC</v>
          </cell>
          <cell r="AD1882" t="str">
            <v>NC</v>
          </cell>
          <cell r="AE1882" t="str">
            <v>NC</v>
          </cell>
          <cell r="AF1882" t="str">
            <v>PROTECTION</v>
          </cell>
          <cell r="AG1882"/>
          <cell r="AI1882">
            <v>448.53999999999996</v>
          </cell>
          <cell r="AJ1882">
            <v>0.3</v>
          </cell>
          <cell r="AK1882">
            <v>664.3</v>
          </cell>
          <cell r="AL1882" t="str">
            <v/>
          </cell>
          <cell r="AM1882" t="str">
            <v/>
          </cell>
          <cell r="AN1882">
            <v>0.1</v>
          </cell>
          <cell r="AO1882">
            <v>854.1</v>
          </cell>
          <cell r="AS1882" t="str">
            <v>TYP137 L1H1 2010 KIT COMPLET PRO</v>
          </cell>
        </row>
        <row r="1883">
          <cell r="N1883" t="str">
            <v>0963 940 313</v>
          </cell>
          <cell r="O1883">
            <v>0</v>
          </cell>
          <cell r="P1883">
            <v>341.58</v>
          </cell>
          <cell r="Q1883">
            <v>1</v>
          </cell>
          <cell r="R1883">
            <v>76</v>
          </cell>
          <cell r="S1883">
            <v>341.58</v>
          </cell>
          <cell r="T1883">
            <v>719</v>
          </cell>
          <cell r="U1883">
            <v>95</v>
          </cell>
          <cell r="V1883">
            <v>127</v>
          </cell>
          <cell r="W1883" t="str">
            <v>TYP137L1H2KITSTD</v>
          </cell>
          <cell r="X1883" t="e">
            <v>#REF!</v>
          </cell>
          <cell r="Y1883">
            <v>647.1</v>
          </cell>
          <cell r="Z1883">
            <v>647.1</v>
          </cell>
          <cell r="AA1883">
            <v>0.1</v>
          </cell>
          <cell r="AB1883">
            <v>0.1</v>
          </cell>
          <cell r="AC1883" t="str">
            <v>NC</v>
          </cell>
          <cell r="AD1883" t="str">
            <v>NC</v>
          </cell>
          <cell r="AE1883" t="str">
            <v>NC</v>
          </cell>
          <cell r="AF1883" t="str">
            <v>PROTECTION</v>
          </cell>
          <cell r="AG1883"/>
          <cell r="AI1883">
            <v>328.43</v>
          </cell>
          <cell r="AJ1883">
            <v>0.3</v>
          </cell>
          <cell r="AK1883">
            <v>503.29999999999995</v>
          </cell>
          <cell r="AL1883" t="str">
            <v/>
          </cell>
          <cell r="AM1883" t="str">
            <v/>
          </cell>
          <cell r="AN1883">
            <v>0.1</v>
          </cell>
          <cell r="AO1883">
            <v>647.1</v>
          </cell>
          <cell r="AS1883" t="str">
            <v>TYP137 L1H2 2010 KIT COMPLET ECO</v>
          </cell>
        </row>
        <row r="1884">
          <cell r="N1884" t="str">
            <v>0963 940 314</v>
          </cell>
          <cell r="O1884">
            <v>0</v>
          </cell>
          <cell r="P1884">
            <v>454.2</v>
          </cell>
          <cell r="Q1884">
            <v>1</v>
          </cell>
          <cell r="R1884">
            <v>60</v>
          </cell>
          <cell r="S1884">
            <v>454.2</v>
          </cell>
          <cell r="T1884">
            <v>949</v>
          </cell>
          <cell r="U1884">
            <v>95</v>
          </cell>
          <cell r="V1884">
            <v>127</v>
          </cell>
          <cell r="W1884" t="str">
            <v>TYP137L1H2KITPRO</v>
          </cell>
          <cell r="X1884" t="e">
            <v>#REF!</v>
          </cell>
          <cell r="Y1884">
            <v>854.1</v>
          </cell>
          <cell r="Z1884">
            <v>854.1</v>
          </cell>
          <cell r="AA1884">
            <v>0.1</v>
          </cell>
          <cell r="AB1884">
            <v>0.1</v>
          </cell>
          <cell r="AC1884" t="str">
            <v>NC</v>
          </cell>
          <cell r="AD1884" t="str">
            <v>NC</v>
          </cell>
          <cell r="AE1884" t="str">
            <v>NC</v>
          </cell>
          <cell r="AF1884" t="str">
            <v>PROTECTION</v>
          </cell>
          <cell r="AG1884"/>
          <cell r="AI1884">
            <v>448.53999999999996</v>
          </cell>
          <cell r="AJ1884">
            <v>0.3</v>
          </cell>
          <cell r="AK1884">
            <v>664.3</v>
          </cell>
          <cell r="AL1884" t="str">
            <v/>
          </cell>
          <cell r="AM1884" t="str">
            <v/>
          </cell>
          <cell r="AN1884">
            <v>0.1</v>
          </cell>
          <cell r="AO1884">
            <v>854.1</v>
          </cell>
          <cell r="AS1884" t="str">
            <v>TYP137 L1H2 2010 KIT COMPLET PRO</v>
          </cell>
        </row>
        <row r="1885">
          <cell r="N1885" t="str">
            <v>0963 940 332</v>
          </cell>
          <cell r="O1885">
            <v>0</v>
          </cell>
          <cell r="P1885">
            <v>412.1</v>
          </cell>
          <cell r="Q1885">
            <v>1</v>
          </cell>
          <cell r="R1885">
            <v>78</v>
          </cell>
          <cell r="S1885">
            <v>412.1</v>
          </cell>
          <cell r="T1885">
            <v>899</v>
          </cell>
          <cell r="U1885">
            <v>115</v>
          </cell>
          <cell r="V1885">
            <v>154</v>
          </cell>
          <cell r="W1885" t="str">
            <v>TYP138L2H2KITSTD</v>
          </cell>
          <cell r="X1885" t="e">
            <v>#REF!</v>
          </cell>
          <cell r="Y1885">
            <v>809.1</v>
          </cell>
          <cell r="Z1885">
            <v>809.1</v>
          </cell>
          <cell r="AA1885">
            <v>0.1</v>
          </cell>
          <cell r="AB1885">
            <v>0.1</v>
          </cell>
          <cell r="AC1885" t="str">
            <v>NC</v>
          </cell>
          <cell r="AD1885" t="str">
            <v>NC</v>
          </cell>
          <cell r="AE1885" t="str">
            <v>NC</v>
          </cell>
          <cell r="AF1885" t="str">
            <v>PROTECTION</v>
          </cell>
          <cell r="AG1885"/>
          <cell r="AI1885">
            <v>396.24</v>
          </cell>
          <cell r="AJ1885">
            <v>0.3</v>
          </cell>
          <cell r="AK1885">
            <v>629.29999999999995</v>
          </cell>
          <cell r="AL1885" t="str">
            <v/>
          </cell>
          <cell r="AM1885" t="str">
            <v/>
          </cell>
          <cell r="AN1885">
            <v>0.1</v>
          </cell>
          <cell r="AO1885">
            <v>809.1</v>
          </cell>
          <cell r="AS1885" t="str">
            <v>TYP138 L2H2 2010 KIT COMPLET ECO</v>
          </cell>
        </row>
        <row r="1886">
          <cell r="N1886" t="str">
            <v>0963 940 333</v>
          </cell>
          <cell r="O1886">
            <v>0</v>
          </cell>
          <cell r="P1886">
            <v>502.68</v>
          </cell>
          <cell r="Q1886">
            <v>1</v>
          </cell>
          <cell r="R1886">
            <v>68</v>
          </cell>
          <cell r="S1886">
            <v>502.68</v>
          </cell>
          <cell r="T1886">
            <v>1179</v>
          </cell>
          <cell r="U1886">
            <v>115</v>
          </cell>
          <cell r="V1886">
            <v>154</v>
          </cell>
          <cell r="W1886" t="str">
            <v>TYP138L2H2KITPRO</v>
          </cell>
          <cell r="X1886" t="e">
            <v>#REF!</v>
          </cell>
          <cell r="Y1886">
            <v>1061.0999999999999</v>
          </cell>
          <cell r="Z1886">
            <v>1061.0999999999999</v>
          </cell>
          <cell r="AA1886">
            <v>0.1</v>
          </cell>
          <cell r="AB1886">
            <v>0.1</v>
          </cell>
          <cell r="AC1886" t="str">
            <v>NC</v>
          </cell>
          <cell r="AD1886" t="str">
            <v>NC</v>
          </cell>
          <cell r="AE1886" t="str">
            <v>NC</v>
          </cell>
          <cell r="AF1886" t="str">
            <v>PROTECTION</v>
          </cell>
          <cell r="AG1886"/>
          <cell r="AI1886">
            <v>483.34000000000003</v>
          </cell>
          <cell r="AJ1886">
            <v>0.3</v>
          </cell>
          <cell r="AK1886">
            <v>825.3</v>
          </cell>
          <cell r="AL1886" t="str">
            <v/>
          </cell>
          <cell r="AM1886" t="str">
            <v/>
          </cell>
          <cell r="AN1886">
            <v>0.1</v>
          </cell>
          <cell r="AO1886">
            <v>1061.0999999999999</v>
          </cell>
          <cell r="AS1886" t="str">
            <v>TYP138 L2H2 2010 KIT COMPLET PRO</v>
          </cell>
        </row>
        <row r="1887">
          <cell r="N1887" t="str">
            <v>0963 940 334</v>
          </cell>
          <cell r="O1887">
            <v>0</v>
          </cell>
          <cell r="P1887">
            <v>412.24</v>
          </cell>
          <cell r="Q1887">
            <v>1</v>
          </cell>
          <cell r="R1887">
            <v>82</v>
          </cell>
          <cell r="S1887">
            <v>412.24</v>
          </cell>
          <cell r="T1887">
            <v>879</v>
          </cell>
          <cell r="U1887">
            <v>115</v>
          </cell>
          <cell r="V1887">
            <v>154</v>
          </cell>
          <cell r="W1887" t="str">
            <v>TYP138L2H3KITSTD</v>
          </cell>
          <cell r="X1887" t="e">
            <v>#REF!</v>
          </cell>
          <cell r="Y1887">
            <v>791.1</v>
          </cell>
          <cell r="Z1887">
            <v>791.1</v>
          </cell>
          <cell r="AA1887">
            <v>0.1</v>
          </cell>
          <cell r="AB1887">
            <v>0.1</v>
          </cell>
          <cell r="AC1887" t="str">
            <v>NC</v>
          </cell>
          <cell r="AD1887" t="str">
            <v>NC</v>
          </cell>
          <cell r="AE1887" t="str">
            <v>NC</v>
          </cell>
          <cell r="AF1887" t="str">
            <v>PROTECTION</v>
          </cell>
          <cell r="AG1887"/>
          <cell r="AI1887">
            <v>396.24</v>
          </cell>
          <cell r="AJ1887">
            <v>0.3</v>
          </cell>
          <cell r="AK1887">
            <v>615.29999999999995</v>
          </cell>
          <cell r="AL1887" t="str">
            <v/>
          </cell>
          <cell r="AM1887" t="str">
            <v/>
          </cell>
          <cell r="AN1887">
            <v>0.1</v>
          </cell>
          <cell r="AO1887">
            <v>791.1</v>
          </cell>
          <cell r="AS1887" t="str">
            <v>TYP138 L2H3 2010 KIT COMPLET ECO</v>
          </cell>
        </row>
        <row r="1888">
          <cell r="N1888" t="str">
            <v>0963 940 335</v>
          </cell>
          <cell r="O1888">
            <v>0</v>
          </cell>
          <cell r="P1888">
            <v>533.84</v>
          </cell>
          <cell r="Q1888">
            <v>1</v>
          </cell>
          <cell r="R1888">
            <v>68</v>
          </cell>
          <cell r="S1888">
            <v>533.84</v>
          </cell>
          <cell r="T1888">
            <v>1179</v>
          </cell>
          <cell r="U1888">
            <v>115</v>
          </cell>
          <cell r="V1888">
            <v>154</v>
          </cell>
          <cell r="W1888" t="str">
            <v>TYP138L2H3KITPRO</v>
          </cell>
          <cell r="X1888" t="e">
            <v>#REF!</v>
          </cell>
          <cell r="Y1888">
            <v>1061.0999999999999</v>
          </cell>
          <cell r="Z1888">
            <v>1061.0999999999999</v>
          </cell>
          <cell r="AA1888">
            <v>0.1</v>
          </cell>
          <cell r="AB1888">
            <v>0.1</v>
          </cell>
          <cell r="AC1888" t="str">
            <v>NC</v>
          </cell>
          <cell r="AD1888" t="str">
            <v>NC</v>
          </cell>
          <cell r="AE1888" t="str">
            <v>NC</v>
          </cell>
          <cell r="AF1888" t="str">
            <v>PROTECTION</v>
          </cell>
          <cell r="AG1888"/>
          <cell r="AI1888">
            <v>483.34000000000003</v>
          </cell>
          <cell r="AJ1888">
            <v>0.3</v>
          </cell>
          <cell r="AK1888">
            <v>825.3</v>
          </cell>
          <cell r="AL1888" t="str">
            <v/>
          </cell>
          <cell r="AM1888" t="str">
            <v/>
          </cell>
          <cell r="AN1888">
            <v>0.1</v>
          </cell>
          <cell r="AO1888">
            <v>1061.0999999999999</v>
          </cell>
          <cell r="AS1888" t="str">
            <v>TYP138 L2H3 2010 KIT COMPLET PRO</v>
          </cell>
        </row>
        <row r="1889">
          <cell r="N1889" t="str">
            <v>0963 940 348</v>
          </cell>
          <cell r="O1889">
            <v>0</v>
          </cell>
          <cell r="P1889">
            <v>430.62</v>
          </cell>
          <cell r="Q1889">
            <v>1</v>
          </cell>
          <cell r="R1889">
            <v>102</v>
          </cell>
          <cell r="S1889">
            <v>430.62</v>
          </cell>
          <cell r="T1889">
            <v>959</v>
          </cell>
          <cell r="U1889">
            <v>120</v>
          </cell>
          <cell r="V1889">
            <v>160</v>
          </cell>
          <cell r="W1889" t="str">
            <v>TYP139L3H2KITSTD</v>
          </cell>
          <cell r="X1889" t="e">
            <v>#REF!</v>
          </cell>
          <cell r="Y1889">
            <v>863.1</v>
          </cell>
          <cell r="Z1889">
            <v>863.1</v>
          </cell>
          <cell r="AA1889">
            <v>0.1</v>
          </cell>
          <cell r="AB1889">
            <v>0.1</v>
          </cell>
          <cell r="AC1889" t="str">
            <v>NC</v>
          </cell>
          <cell r="AD1889" t="str">
            <v>NC</v>
          </cell>
          <cell r="AE1889" t="str">
            <v>NC</v>
          </cell>
          <cell r="AF1889" t="str">
            <v>PROTECTION</v>
          </cell>
          <cell r="AG1889"/>
          <cell r="AI1889">
            <v>414.05</v>
          </cell>
          <cell r="AJ1889">
            <v>0.3</v>
          </cell>
          <cell r="AK1889">
            <v>671.3</v>
          </cell>
          <cell r="AL1889" t="str">
            <v/>
          </cell>
          <cell r="AM1889" t="str">
            <v/>
          </cell>
          <cell r="AN1889">
            <v>0.1</v>
          </cell>
          <cell r="AO1889">
            <v>863.1</v>
          </cell>
          <cell r="AS1889" t="str">
            <v>TYP139 L3H2 2010 KIT COMPLET ECO</v>
          </cell>
        </row>
        <row r="1890">
          <cell r="N1890" t="str">
            <v>0963 940 349</v>
          </cell>
          <cell r="O1890">
            <v>0</v>
          </cell>
          <cell r="P1890">
            <v>611.49</v>
          </cell>
          <cell r="Q1890">
            <v>1</v>
          </cell>
          <cell r="R1890">
            <v>87</v>
          </cell>
          <cell r="S1890">
            <v>611.49</v>
          </cell>
          <cell r="T1890">
            <v>1309</v>
          </cell>
          <cell r="U1890">
            <v>120</v>
          </cell>
          <cell r="V1890">
            <v>160</v>
          </cell>
          <cell r="W1890" t="str">
            <v>TYP139L3H2KITPRO</v>
          </cell>
          <cell r="X1890" t="e">
            <v>#REF!</v>
          </cell>
          <cell r="Y1890">
            <v>1178.0999999999999</v>
          </cell>
          <cell r="Z1890">
            <v>1178.0999999999999</v>
          </cell>
          <cell r="AA1890">
            <v>0.1</v>
          </cell>
          <cell r="AB1890">
            <v>0.1</v>
          </cell>
          <cell r="AC1890" t="str">
            <v>NC</v>
          </cell>
          <cell r="AD1890" t="str">
            <v>NC</v>
          </cell>
          <cell r="AE1890" t="str">
            <v>NC</v>
          </cell>
          <cell r="AF1890" t="str">
            <v>PROTECTION</v>
          </cell>
          <cell r="AG1890"/>
          <cell r="AI1890">
            <v>587.96</v>
          </cell>
          <cell r="AJ1890">
            <v>0.3</v>
          </cell>
          <cell r="AK1890">
            <v>916.3</v>
          </cell>
          <cell r="AL1890" t="str">
            <v/>
          </cell>
          <cell r="AM1890" t="str">
            <v/>
          </cell>
          <cell r="AN1890">
            <v>0.1</v>
          </cell>
          <cell r="AO1890">
            <v>1178.0999999999999</v>
          </cell>
          <cell r="AS1890" t="str">
            <v>TYP139 L3H2 2010 KIT COMPLET PRO</v>
          </cell>
        </row>
        <row r="1891">
          <cell r="N1891" t="str">
            <v>0963 940 350</v>
          </cell>
          <cell r="O1891">
            <v>0</v>
          </cell>
          <cell r="P1891">
            <v>430.62</v>
          </cell>
          <cell r="Q1891">
            <v>1</v>
          </cell>
          <cell r="R1891">
            <v>102</v>
          </cell>
          <cell r="S1891">
            <v>430.62</v>
          </cell>
          <cell r="T1891">
            <v>959</v>
          </cell>
          <cell r="U1891">
            <v>120</v>
          </cell>
          <cell r="V1891">
            <v>160</v>
          </cell>
          <cell r="W1891" t="str">
            <v>TYP139L3H3KITSTD</v>
          </cell>
          <cell r="X1891" t="e">
            <v>#REF!</v>
          </cell>
          <cell r="Y1891">
            <v>863.1</v>
          </cell>
          <cell r="Z1891">
            <v>863.1</v>
          </cell>
          <cell r="AA1891">
            <v>0.1</v>
          </cell>
          <cell r="AB1891">
            <v>0.1</v>
          </cell>
          <cell r="AC1891" t="str">
            <v>NC</v>
          </cell>
          <cell r="AD1891" t="str">
            <v>NC</v>
          </cell>
          <cell r="AE1891" t="str">
            <v>NC</v>
          </cell>
          <cell r="AF1891" t="str">
            <v>PROTECTION</v>
          </cell>
          <cell r="AG1891"/>
          <cell r="AI1891">
            <v>414.05</v>
          </cell>
          <cell r="AJ1891">
            <v>0.3</v>
          </cell>
          <cell r="AK1891">
            <v>671.3</v>
          </cell>
          <cell r="AL1891" t="str">
            <v/>
          </cell>
          <cell r="AM1891" t="str">
            <v/>
          </cell>
          <cell r="AN1891">
            <v>0.1</v>
          </cell>
          <cell r="AO1891">
            <v>863.1</v>
          </cell>
          <cell r="AS1891" t="str">
            <v>TYP139 L3H3 2010 KIT COMPLET ECO</v>
          </cell>
        </row>
        <row r="1892">
          <cell r="N1892" t="str">
            <v>0963 940 351</v>
          </cell>
          <cell r="O1892">
            <v>0</v>
          </cell>
          <cell r="P1892">
            <v>611.49</v>
          </cell>
          <cell r="Q1892">
            <v>1</v>
          </cell>
          <cell r="R1892">
            <v>87</v>
          </cell>
          <cell r="S1892">
            <v>611.49</v>
          </cell>
          <cell r="T1892">
            <v>1309</v>
          </cell>
          <cell r="U1892">
            <v>120</v>
          </cell>
          <cell r="V1892">
            <v>160</v>
          </cell>
          <cell r="W1892" t="str">
            <v>TYP139L3H3KITPRO</v>
          </cell>
          <cell r="X1892" t="e">
            <v>#REF!</v>
          </cell>
          <cell r="Y1892">
            <v>1178.0999999999999</v>
          </cell>
          <cell r="Z1892">
            <v>1178.0999999999999</v>
          </cell>
          <cell r="AA1892">
            <v>0.1</v>
          </cell>
          <cell r="AB1892">
            <v>0.1</v>
          </cell>
          <cell r="AC1892" t="str">
            <v>NC</v>
          </cell>
          <cell r="AD1892" t="str">
            <v>NC</v>
          </cell>
          <cell r="AE1892" t="str">
            <v>NC</v>
          </cell>
          <cell r="AF1892" t="str">
            <v>PROTECTION</v>
          </cell>
          <cell r="AG1892"/>
          <cell r="AI1892">
            <v>587.96</v>
          </cell>
          <cell r="AJ1892">
            <v>0.3</v>
          </cell>
          <cell r="AK1892">
            <v>916.3</v>
          </cell>
          <cell r="AL1892" t="str">
            <v/>
          </cell>
          <cell r="AM1892" t="str">
            <v/>
          </cell>
          <cell r="AN1892">
            <v>0.1</v>
          </cell>
          <cell r="AO1892">
            <v>1178.0999999999999</v>
          </cell>
          <cell r="AS1892" t="str">
            <v>TYP139 L3H3 2010 KIT COMPLET PRO</v>
          </cell>
        </row>
        <row r="1893">
          <cell r="N1893" t="str">
            <v>0963 940 365</v>
          </cell>
          <cell r="O1893">
            <v>0</v>
          </cell>
          <cell r="P1893">
            <v>448.26</v>
          </cell>
          <cell r="Q1893">
            <v>1</v>
          </cell>
          <cell r="R1893">
            <v>103</v>
          </cell>
          <cell r="S1893">
            <v>448.26</v>
          </cell>
          <cell r="T1893">
            <v>959</v>
          </cell>
          <cell r="U1893">
            <v>120</v>
          </cell>
          <cell r="V1893">
            <v>160</v>
          </cell>
          <cell r="W1893" t="str">
            <v>TYP140L3H2KITSTD</v>
          </cell>
          <cell r="X1893" t="e">
            <v>#REF!</v>
          </cell>
          <cell r="Y1893">
            <v>863.1</v>
          </cell>
          <cell r="Z1893">
            <v>863.1</v>
          </cell>
          <cell r="AA1893">
            <v>0.1</v>
          </cell>
          <cell r="AB1893">
            <v>0.1</v>
          </cell>
          <cell r="AC1893" t="str">
            <v>NC</v>
          </cell>
          <cell r="AD1893" t="str">
            <v>NC</v>
          </cell>
          <cell r="AE1893" t="str">
            <v>NC</v>
          </cell>
          <cell r="AF1893" t="str">
            <v>PROTECTION</v>
          </cell>
          <cell r="AG1893"/>
          <cell r="AI1893">
            <v>414.05</v>
          </cell>
          <cell r="AJ1893">
            <v>0.3</v>
          </cell>
          <cell r="AK1893">
            <v>671.3</v>
          </cell>
          <cell r="AL1893" t="str">
            <v/>
          </cell>
          <cell r="AM1893" t="str">
            <v/>
          </cell>
          <cell r="AN1893">
            <v>0.1</v>
          </cell>
          <cell r="AO1893">
            <v>863.1</v>
          </cell>
          <cell r="AS1893" t="str">
            <v>TYP140 L3H2 2010 KIT COMPLET ECO</v>
          </cell>
        </row>
        <row r="1894">
          <cell r="N1894" t="str">
            <v>0963 940 366</v>
          </cell>
          <cell r="O1894">
            <v>0</v>
          </cell>
          <cell r="P1894">
            <v>611.49</v>
          </cell>
          <cell r="Q1894">
            <v>1</v>
          </cell>
          <cell r="R1894">
            <v>94</v>
          </cell>
          <cell r="S1894">
            <v>611.49</v>
          </cell>
          <cell r="T1894">
            <v>1309</v>
          </cell>
          <cell r="U1894">
            <v>120</v>
          </cell>
          <cell r="V1894">
            <v>160</v>
          </cell>
          <cell r="W1894" t="str">
            <v>TYP140L3H2KITPRO</v>
          </cell>
          <cell r="X1894" t="e">
            <v>#REF!</v>
          </cell>
          <cell r="Y1894">
            <v>1178.0999999999999</v>
          </cell>
          <cell r="Z1894">
            <v>1178.0999999999999</v>
          </cell>
          <cell r="AA1894">
            <v>0.1</v>
          </cell>
          <cell r="AB1894">
            <v>0.1</v>
          </cell>
          <cell r="AC1894" t="str">
            <v>NC</v>
          </cell>
          <cell r="AD1894" t="str">
            <v>NC</v>
          </cell>
          <cell r="AE1894" t="str">
            <v>NC</v>
          </cell>
          <cell r="AF1894" t="str">
            <v>PROTECTION</v>
          </cell>
          <cell r="AG1894"/>
          <cell r="AI1894">
            <v>587.96</v>
          </cell>
          <cell r="AJ1894">
            <v>0.3</v>
          </cell>
          <cell r="AK1894">
            <v>916.3</v>
          </cell>
          <cell r="AL1894" t="str">
            <v/>
          </cell>
          <cell r="AM1894" t="str">
            <v/>
          </cell>
          <cell r="AN1894">
            <v>0.1</v>
          </cell>
          <cell r="AO1894">
            <v>1178.0999999999999</v>
          </cell>
          <cell r="AS1894" t="str">
            <v>TYP140 L3H2 2010 KIT COMPLET PRO</v>
          </cell>
        </row>
        <row r="1895">
          <cell r="N1895" t="str">
            <v>0963 940 368</v>
          </cell>
          <cell r="O1895">
            <v>0</v>
          </cell>
          <cell r="P1895">
            <v>448.26</v>
          </cell>
          <cell r="Q1895">
            <v>1</v>
          </cell>
          <cell r="R1895">
            <v>103</v>
          </cell>
          <cell r="S1895">
            <v>448.26</v>
          </cell>
          <cell r="T1895">
            <v>959</v>
          </cell>
          <cell r="U1895">
            <v>120</v>
          </cell>
          <cell r="V1895">
            <v>160</v>
          </cell>
          <cell r="W1895" t="str">
            <v>TYP140L3H3KITSTD</v>
          </cell>
          <cell r="X1895" t="e">
            <v>#REF!</v>
          </cell>
          <cell r="Y1895">
            <v>863.1</v>
          </cell>
          <cell r="Z1895">
            <v>863.1</v>
          </cell>
          <cell r="AA1895">
            <v>0.1</v>
          </cell>
          <cell r="AB1895">
            <v>0.1</v>
          </cell>
          <cell r="AC1895" t="str">
            <v>NC</v>
          </cell>
          <cell r="AD1895" t="str">
            <v>NC</v>
          </cell>
          <cell r="AE1895" t="str">
            <v>NC</v>
          </cell>
          <cell r="AF1895" t="str">
            <v>PROTECTION</v>
          </cell>
          <cell r="AG1895"/>
          <cell r="AI1895">
            <v>414.05</v>
          </cell>
          <cell r="AJ1895">
            <v>0.3</v>
          </cell>
          <cell r="AK1895">
            <v>671.3</v>
          </cell>
          <cell r="AL1895" t="str">
            <v/>
          </cell>
          <cell r="AM1895" t="str">
            <v/>
          </cell>
          <cell r="AN1895">
            <v>0.1</v>
          </cell>
          <cell r="AO1895">
            <v>863.1</v>
          </cell>
          <cell r="AS1895" t="str">
            <v>TYP140 L3H3 2010 KIT COMPLET ECO</v>
          </cell>
        </row>
        <row r="1896">
          <cell r="N1896" t="str">
            <v>0963 940 369</v>
          </cell>
          <cell r="O1896">
            <v>0</v>
          </cell>
          <cell r="P1896">
            <v>591.42999999999995</v>
          </cell>
          <cell r="Q1896">
            <v>1</v>
          </cell>
          <cell r="R1896">
            <v>94</v>
          </cell>
          <cell r="S1896">
            <v>591.42999999999995</v>
          </cell>
          <cell r="T1896">
            <v>1309</v>
          </cell>
          <cell r="U1896">
            <v>120</v>
          </cell>
          <cell r="V1896">
            <v>160</v>
          </cell>
          <cell r="W1896" t="str">
            <v>TYP140L3H3KITPRO</v>
          </cell>
          <cell r="X1896" t="e">
            <v>#REF!</v>
          </cell>
          <cell r="Y1896">
            <v>1178.0999999999999</v>
          </cell>
          <cell r="Z1896">
            <v>1178.0999999999999</v>
          </cell>
          <cell r="AA1896">
            <v>0.1</v>
          </cell>
          <cell r="AB1896">
            <v>0.1</v>
          </cell>
          <cell r="AC1896" t="str">
            <v>NC</v>
          </cell>
          <cell r="AD1896" t="str">
            <v>NC</v>
          </cell>
          <cell r="AE1896" t="str">
            <v>NC</v>
          </cell>
          <cell r="AF1896" t="str">
            <v>PROTECTION</v>
          </cell>
          <cell r="AG1896"/>
          <cell r="AI1896">
            <v>587.96</v>
          </cell>
          <cell r="AJ1896">
            <v>0.3</v>
          </cell>
          <cell r="AK1896">
            <v>916.3</v>
          </cell>
          <cell r="AL1896" t="str">
            <v/>
          </cell>
          <cell r="AM1896" t="str">
            <v/>
          </cell>
          <cell r="AN1896">
            <v>0.1</v>
          </cell>
          <cell r="AO1896">
            <v>1178.0999999999999</v>
          </cell>
          <cell r="AS1896" t="str">
            <v>TYP140 L3H3 2010 KIT COMPLET PRO</v>
          </cell>
        </row>
        <row r="1897">
          <cell r="N1897" t="str">
            <v>0963 940 783</v>
          </cell>
          <cell r="O1897">
            <v>0</v>
          </cell>
          <cell r="P1897">
            <v>192.22</v>
          </cell>
          <cell r="Q1897">
            <v>1</v>
          </cell>
          <cell r="R1897" t="e">
            <v>#N/A</v>
          </cell>
          <cell r="S1897">
            <v>192.22</v>
          </cell>
          <cell r="T1897">
            <v>409</v>
          </cell>
          <cell r="U1897">
            <v>135</v>
          </cell>
          <cell r="V1897">
            <v>180</v>
          </cell>
          <cell r="W1897" t="str">
            <v>TYP141L4H2KITSTD</v>
          </cell>
          <cell r="X1897" t="e">
            <v>#REF!</v>
          </cell>
          <cell r="Y1897">
            <v>368.1</v>
          </cell>
          <cell r="Z1897">
            <v>368.1</v>
          </cell>
          <cell r="AA1897">
            <v>0.1</v>
          </cell>
          <cell r="AB1897">
            <v>0.1</v>
          </cell>
          <cell r="AC1897" t="str">
            <v>NC</v>
          </cell>
          <cell r="AD1897" t="str">
            <v>NC</v>
          </cell>
          <cell r="AE1897" t="str">
            <v>NC</v>
          </cell>
          <cell r="AF1897" t="str">
            <v>PROTECTION</v>
          </cell>
          <cell r="AG1897"/>
          <cell r="AI1897">
            <v>478.04999999999995</v>
          </cell>
          <cell r="AJ1897">
            <v>0.3</v>
          </cell>
          <cell r="AK1897">
            <v>286.29999999999995</v>
          </cell>
          <cell r="AL1897" t="str">
            <v/>
          </cell>
          <cell r="AM1897" t="str">
            <v/>
          </cell>
          <cell r="AN1897">
            <v>0.1</v>
          </cell>
          <cell r="AO1897">
            <v>368.1</v>
          </cell>
          <cell r="AS1897" t="str">
            <v>TYP141 L4H2 2010 KIT COMPLET ECO</v>
          </cell>
        </row>
        <row r="1898">
          <cell r="N1898" t="str">
            <v>0963 940 384</v>
          </cell>
          <cell r="O1898">
            <v>0</v>
          </cell>
          <cell r="P1898">
            <v>658.34</v>
          </cell>
          <cell r="Q1898">
            <v>1</v>
          </cell>
          <cell r="R1898">
            <v>101</v>
          </cell>
          <cell r="S1898">
            <v>658.34</v>
          </cell>
          <cell r="T1898">
            <v>1519</v>
          </cell>
          <cell r="U1898">
            <v>135</v>
          </cell>
          <cell r="V1898">
            <v>180</v>
          </cell>
          <cell r="W1898" t="str">
            <v>TYP141L4H2KITPRO</v>
          </cell>
          <cell r="X1898" t="e">
            <v>#REF!</v>
          </cell>
          <cell r="Y1898">
            <v>1367.1</v>
          </cell>
          <cell r="Z1898">
            <v>1367.1</v>
          </cell>
          <cell r="AA1898">
            <v>0.1</v>
          </cell>
          <cell r="AB1898">
            <v>0.1</v>
          </cell>
          <cell r="AC1898" t="str">
            <v>NC</v>
          </cell>
          <cell r="AD1898" t="str">
            <v>NC</v>
          </cell>
          <cell r="AE1898" t="str">
            <v>NC</v>
          </cell>
          <cell r="AF1898" t="str">
            <v>PROTECTION</v>
          </cell>
          <cell r="AG1898"/>
          <cell r="AI1898">
            <v>652.27</v>
          </cell>
          <cell r="AJ1898">
            <v>0.3</v>
          </cell>
          <cell r="AK1898">
            <v>1063.3</v>
          </cell>
          <cell r="AL1898" t="str">
            <v/>
          </cell>
          <cell r="AM1898" t="str">
            <v/>
          </cell>
          <cell r="AN1898">
            <v>0.1</v>
          </cell>
          <cell r="AO1898">
            <v>1367.1</v>
          </cell>
          <cell r="AS1898" t="str">
            <v>TYP141 L4H2 2010 KIT COMPLET PRO</v>
          </cell>
        </row>
        <row r="1899">
          <cell r="N1899" t="str">
            <v>0963 940 784</v>
          </cell>
          <cell r="O1899">
            <v>0</v>
          </cell>
          <cell r="P1899">
            <v>192.22</v>
          </cell>
          <cell r="Q1899">
            <v>1</v>
          </cell>
          <cell r="R1899" t="e">
            <v>#N/A</v>
          </cell>
          <cell r="S1899">
            <v>192.22</v>
          </cell>
          <cell r="T1899">
            <v>409</v>
          </cell>
          <cell r="U1899">
            <v>135</v>
          </cell>
          <cell r="V1899">
            <v>180</v>
          </cell>
          <cell r="W1899" t="str">
            <v>TYP141L4H3KITSTD</v>
          </cell>
          <cell r="X1899" t="e">
            <v>#REF!</v>
          </cell>
          <cell r="Y1899">
            <v>368.1</v>
          </cell>
          <cell r="Z1899">
            <v>368.1</v>
          </cell>
          <cell r="AA1899">
            <v>0.1</v>
          </cell>
          <cell r="AB1899">
            <v>0.1</v>
          </cell>
          <cell r="AC1899" t="str">
            <v>NC</v>
          </cell>
          <cell r="AD1899" t="str">
            <v>NC</v>
          </cell>
          <cell r="AE1899" t="str">
            <v>NC</v>
          </cell>
          <cell r="AF1899" t="str">
            <v>PROTECTION</v>
          </cell>
          <cell r="AG1899"/>
          <cell r="AI1899">
            <v>478.04999999999995</v>
          </cell>
          <cell r="AJ1899">
            <v>0.3</v>
          </cell>
          <cell r="AK1899">
            <v>286.29999999999995</v>
          </cell>
          <cell r="AL1899" t="str">
            <v/>
          </cell>
          <cell r="AM1899" t="str">
            <v/>
          </cell>
          <cell r="AN1899">
            <v>0.1</v>
          </cell>
          <cell r="AO1899">
            <v>368.1</v>
          </cell>
          <cell r="AS1899" t="str">
            <v>TYP141 L4H3 2010 KIT COMPLET ECO</v>
          </cell>
        </row>
        <row r="1900">
          <cell r="N1900" t="str">
            <v>0963 940 385</v>
          </cell>
          <cell r="O1900">
            <v>0</v>
          </cell>
          <cell r="P1900">
            <v>658.34</v>
          </cell>
          <cell r="Q1900">
            <v>1</v>
          </cell>
          <cell r="R1900">
            <v>101</v>
          </cell>
          <cell r="S1900">
            <v>658.34</v>
          </cell>
          <cell r="T1900">
            <v>1519</v>
          </cell>
          <cell r="U1900">
            <v>135</v>
          </cell>
          <cell r="V1900">
            <v>180</v>
          </cell>
          <cell r="W1900" t="str">
            <v>TYP141L4H3KITPRO</v>
          </cell>
          <cell r="X1900" t="e">
            <v>#REF!</v>
          </cell>
          <cell r="Y1900">
            <v>1367.1</v>
          </cell>
          <cell r="Z1900">
            <v>1367.1</v>
          </cell>
          <cell r="AA1900">
            <v>0.1</v>
          </cell>
          <cell r="AB1900">
            <v>0.1</v>
          </cell>
          <cell r="AC1900" t="str">
            <v>NC</v>
          </cell>
          <cell r="AD1900" t="str">
            <v>NC</v>
          </cell>
          <cell r="AE1900" t="str">
            <v>NC</v>
          </cell>
          <cell r="AF1900" t="str">
            <v>PROTECTION</v>
          </cell>
          <cell r="AG1900"/>
          <cell r="AI1900">
            <v>652.27</v>
          </cell>
          <cell r="AJ1900">
            <v>0.3</v>
          </cell>
          <cell r="AK1900">
            <v>1063.3</v>
          </cell>
          <cell r="AL1900" t="str">
            <v/>
          </cell>
          <cell r="AM1900" t="str">
            <v/>
          </cell>
          <cell r="AN1900">
            <v>0.1</v>
          </cell>
          <cell r="AO1900">
            <v>1367.1</v>
          </cell>
          <cell r="AS1900" t="str">
            <v>TYP141 L4H3 2010 KIT COMPLET PRO</v>
          </cell>
        </row>
        <row r="1901">
          <cell r="N1901" t="str">
            <v>0963 940 271</v>
          </cell>
          <cell r="O1901">
            <v>0</v>
          </cell>
          <cell r="P1901">
            <v>217.87</v>
          </cell>
          <cell r="Q1901">
            <v>1</v>
          </cell>
          <cell r="R1901">
            <v>33</v>
          </cell>
          <cell r="S1901">
            <v>217.87</v>
          </cell>
          <cell r="T1901">
            <v>479</v>
          </cell>
          <cell r="U1901">
            <v>85</v>
          </cell>
          <cell r="V1901">
            <v>114</v>
          </cell>
          <cell r="W1901" t="str">
            <v>TYP134L1H1KITSTD</v>
          </cell>
          <cell r="X1901" t="e">
            <v>#REF!</v>
          </cell>
          <cell r="Y1901">
            <v>431.1</v>
          </cell>
          <cell r="Z1901">
            <v>431.1</v>
          </cell>
          <cell r="AA1901">
            <v>0.1</v>
          </cell>
          <cell r="AB1901">
            <v>0.1</v>
          </cell>
          <cell r="AC1901" t="str">
            <v>NC</v>
          </cell>
          <cell r="AD1901" t="str">
            <v>NC</v>
          </cell>
          <cell r="AE1901" t="str">
            <v>NC</v>
          </cell>
          <cell r="AF1901" t="str">
            <v>PROTECTION</v>
          </cell>
          <cell r="AG1901"/>
          <cell r="AI1901">
            <v>209.4</v>
          </cell>
          <cell r="AJ1901">
            <v>0.3</v>
          </cell>
          <cell r="AK1901">
            <v>335.29999999999995</v>
          </cell>
          <cell r="AL1901" t="str">
            <v/>
          </cell>
          <cell r="AM1901" t="str">
            <v/>
          </cell>
          <cell r="AN1901">
            <v>0.1</v>
          </cell>
          <cell r="AO1901">
            <v>431.1</v>
          </cell>
          <cell r="AS1901" t="str">
            <v>TYP134 L1H1 2011 KIT COMPLET ECO</v>
          </cell>
        </row>
        <row r="1902">
          <cell r="N1902" t="str">
            <v>0963 940 278</v>
          </cell>
          <cell r="O1902">
            <v>0</v>
          </cell>
          <cell r="P1902">
            <v>290.62</v>
          </cell>
          <cell r="Q1902">
            <v>1</v>
          </cell>
          <cell r="R1902">
            <v>30</v>
          </cell>
          <cell r="S1902">
            <v>290.62</v>
          </cell>
          <cell r="T1902">
            <v>639</v>
          </cell>
          <cell r="U1902">
            <v>85</v>
          </cell>
          <cell r="V1902">
            <v>114</v>
          </cell>
          <cell r="W1902" t="str">
            <v>TYP134L1H1KITPRO</v>
          </cell>
          <cell r="X1902" t="e">
            <v>#REF!</v>
          </cell>
          <cell r="Y1902">
            <v>575.1</v>
          </cell>
          <cell r="Z1902">
            <v>575.1</v>
          </cell>
          <cell r="AA1902">
            <v>0.1</v>
          </cell>
          <cell r="AB1902">
            <v>0.1</v>
          </cell>
          <cell r="AC1902" t="str">
            <v>NC</v>
          </cell>
          <cell r="AD1902" t="str">
            <v>NC</v>
          </cell>
          <cell r="AE1902" t="str">
            <v>NC</v>
          </cell>
          <cell r="AF1902" t="str">
            <v>PROTECTION</v>
          </cell>
          <cell r="AG1902"/>
          <cell r="AI1902">
            <v>279.33</v>
          </cell>
          <cell r="AJ1902">
            <v>0.3</v>
          </cell>
          <cell r="AK1902">
            <v>447.29999999999995</v>
          </cell>
          <cell r="AL1902" t="str">
            <v/>
          </cell>
          <cell r="AM1902" t="str">
            <v/>
          </cell>
          <cell r="AN1902">
            <v>0.1</v>
          </cell>
          <cell r="AO1902">
            <v>575.1</v>
          </cell>
          <cell r="AS1902" t="str">
            <v>TYP134 L1H1 2011 KIT COMPLET PRO</v>
          </cell>
        </row>
        <row r="1903">
          <cell r="N1903" t="str">
            <v>0963 940 279</v>
          </cell>
          <cell r="O1903">
            <v>0</v>
          </cell>
          <cell r="P1903">
            <v>236.37</v>
          </cell>
          <cell r="Q1903">
            <v>1</v>
          </cell>
          <cell r="R1903">
            <v>42</v>
          </cell>
          <cell r="S1903">
            <v>236.37</v>
          </cell>
          <cell r="T1903">
            <v>479</v>
          </cell>
          <cell r="U1903">
            <v>95</v>
          </cell>
          <cell r="V1903">
            <v>127</v>
          </cell>
          <cell r="W1903" t="str">
            <v>TYP134L1H2KITSTD</v>
          </cell>
          <cell r="X1903" t="e">
            <v>#REF!</v>
          </cell>
          <cell r="Y1903">
            <v>431.1</v>
          </cell>
          <cell r="Z1903">
            <v>431.1</v>
          </cell>
          <cell r="AA1903">
            <v>0.1</v>
          </cell>
          <cell r="AB1903">
            <v>0.1</v>
          </cell>
          <cell r="AC1903" t="str">
            <v>NC</v>
          </cell>
          <cell r="AD1903" t="str">
            <v>NC</v>
          </cell>
          <cell r="AE1903" t="str">
            <v>NC</v>
          </cell>
          <cell r="AF1903" t="str">
            <v>PROTECTION</v>
          </cell>
          <cell r="AG1903"/>
          <cell r="AI1903">
            <v>209.4</v>
          </cell>
          <cell r="AJ1903">
            <v>0.3</v>
          </cell>
          <cell r="AK1903">
            <v>335.29999999999995</v>
          </cell>
          <cell r="AL1903" t="str">
            <v/>
          </cell>
          <cell r="AM1903" t="str">
            <v/>
          </cell>
          <cell r="AN1903">
            <v>0.1</v>
          </cell>
          <cell r="AO1903">
            <v>431.1</v>
          </cell>
          <cell r="AS1903" t="str">
            <v>TYP134 L1H2 2010 KIT COMPLET ECO</v>
          </cell>
        </row>
        <row r="1904">
          <cell r="N1904" t="str">
            <v>0963 940 280</v>
          </cell>
          <cell r="O1904">
            <v>0</v>
          </cell>
          <cell r="P1904">
            <v>315.62</v>
          </cell>
          <cell r="Q1904">
            <v>1</v>
          </cell>
          <cell r="R1904">
            <v>46</v>
          </cell>
          <cell r="S1904">
            <v>315.62</v>
          </cell>
          <cell r="T1904">
            <v>639</v>
          </cell>
          <cell r="U1904">
            <v>95</v>
          </cell>
          <cell r="V1904">
            <v>127</v>
          </cell>
          <cell r="W1904" t="str">
            <v>TYP134L1H2KITPRO</v>
          </cell>
          <cell r="X1904" t="e">
            <v>#REF!</v>
          </cell>
          <cell r="Y1904">
            <v>575.1</v>
          </cell>
          <cell r="Z1904">
            <v>575.1</v>
          </cell>
          <cell r="AA1904">
            <v>0.1</v>
          </cell>
          <cell r="AB1904">
            <v>0.1</v>
          </cell>
          <cell r="AC1904" t="str">
            <v>NC</v>
          </cell>
          <cell r="AD1904" t="str">
            <v>NC</v>
          </cell>
          <cell r="AE1904" t="str">
            <v>NC</v>
          </cell>
          <cell r="AF1904" t="str">
            <v>PROTECTION</v>
          </cell>
          <cell r="AG1904"/>
          <cell r="AI1904">
            <v>279.33</v>
          </cell>
          <cell r="AJ1904">
            <v>0.3</v>
          </cell>
          <cell r="AK1904">
            <v>447.29999999999995</v>
          </cell>
          <cell r="AL1904" t="str">
            <v/>
          </cell>
          <cell r="AM1904" t="str">
            <v/>
          </cell>
          <cell r="AN1904">
            <v>0.1</v>
          </cell>
          <cell r="AO1904">
            <v>575.1</v>
          </cell>
          <cell r="AS1904" t="str">
            <v>TYP134 L1H2 2010 KIT COMPLET PRO</v>
          </cell>
        </row>
        <row r="1905">
          <cell r="N1905" t="str">
            <v>0963 940 295</v>
          </cell>
          <cell r="O1905">
            <v>0</v>
          </cell>
          <cell r="P1905">
            <v>237.3</v>
          </cell>
          <cell r="Q1905">
            <v>1</v>
          </cell>
          <cell r="R1905">
            <v>36</v>
          </cell>
          <cell r="S1905">
            <v>237.3</v>
          </cell>
          <cell r="T1905">
            <v>529</v>
          </cell>
          <cell r="U1905">
            <v>95</v>
          </cell>
          <cell r="V1905">
            <v>127</v>
          </cell>
          <cell r="W1905" t="str">
            <v>TYP135L2H1KITSTD</v>
          </cell>
          <cell r="X1905" t="e">
            <v>#REF!</v>
          </cell>
          <cell r="Y1905">
            <v>476.1</v>
          </cell>
          <cell r="Z1905">
            <v>476.1</v>
          </cell>
          <cell r="AA1905">
            <v>0.1</v>
          </cell>
          <cell r="AB1905">
            <v>0.1</v>
          </cell>
          <cell r="AC1905" t="str">
            <v>NC</v>
          </cell>
          <cell r="AD1905" t="str">
            <v>NC</v>
          </cell>
          <cell r="AE1905" t="str">
            <v>NC</v>
          </cell>
          <cell r="AF1905" t="str">
            <v>PROTECTION</v>
          </cell>
          <cell r="AG1905"/>
          <cell r="AI1905">
            <v>228.16</v>
          </cell>
          <cell r="AJ1905">
            <v>0.3</v>
          </cell>
          <cell r="AK1905">
            <v>370.29999999999995</v>
          </cell>
          <cell r="AL1905" t="str">
            <v/>
          </cell>
          <cell r="AM1905" t="str">
            <v/>
          </cell>
          <cell r="AN1905">
            <v>0.1</v>
          </cell>
          <cell r="AO1905">
            <v>476.1</v>
          </cell>
          <cell r="AS1905" t="str">
            <v>TYP135 L2H1 2010 KIT COMPLET ECO</v>
          </cell>
        </row>
        <row r="1906">
          <cell r="N1906" t="str">
            <v>0963 940 296</v>
          </cell>
          <cell r="O1906">
            <v>0</v>
          </cell>
          <cell r="P1906">
            <v>330.83</v>
          </cell>
          <cell r="Q1906">
            <v>1</v>
          </cell>
          <cell r="R1906">
            <v>40</v>
          </cell>
          <cell r="S1906">
            <v>330.83</v>
          </cell>
          <cell r="T1906">
            <v>709</v>
          </cell>
          <cell r="U1906">
            <v>95</v>
          </cell>
          <cell r="V1906">
            <v>127</v>
          </cell>
          <cell r="W1906" t="str">
            <v>TYP135L2H1KITPRO</v>
          </cell>
          <cell r="X1906" t="e">
            <v>#REF!</v>
          </cell>
          <cell r="Y1906">
            <v>638.1</v>
          </cell>
          <cell r="Z1906">
            <v>638.1</v>
          </cell>
          <cell r="AA1906">
            <v>0.1</v>
          </cell>
          <cell r="AB1906">
            <v>0.1</v>
          </cell>
          <cell r="AC1906" t="str">
            <v>NC</v>
          </cell>
          <cell r="AD1906" t="str">
            <v>NC</v>
          </cell>
          <cell r="AE1906" t="str">
            <v>NC</v>
          </cell>
          <cell r="AF1906" t="str">
            <v>PROTECTION</v>
          </cell>
          <cell r="AG1906"/>
          <cell r="AI1906">
            <v>308.71999999999997</v>
          </cell>
          <cell r="AJ1906">
            <v>0.3</v>
          </cell>
          <cell r="AK1906">
            <v>496.29999999999995</v>
          </cell>
          <cell r="AL1906" t="str">
            <v/>
          </cell>
          <cell r="AM1906" t="str">
            <v/>
          </cell>
          <cell r="AN1906">
            <v>0.1</v>
          </cell>
          <cell r="AO1906">
            <v>638.1</v>
          </cell>
          <cell r="AS1906" t="str">
            <v>TYP135 L2H1 2010 KIT COMPLET PRO</v>
          </cell>
        </row>
        <row r="1907">
          <cell r="N1907" t="str">
            <v>0963 940 601</v>
          </cell>
          <cell r="O1907">
            <v>0</v>
          </cell>
          <cell r="P1907">
            <v>280.49</v>
          </cell>
          <cell r="Q1907">
            <v>1</v>
          </cell>
          <cell r="R1907">
            <v>47</v>
          </cell>
          <cell r="S1907">
            <v>280.49</v>
          </cell>
          <cell r="T1907">
            <v>599</v>
          </cell>
          <cell r="U1907">
            <v>85</v>
          </cell>
          <cell r="V1907">
            <v>114</v>
          </cell>
          <cell r="W1907" t="str">
            <v>TYP164L1H1KITSTD</v>
          </cell>
          <cell r="X1907" t="e">
            <v>#REF!</v>
          </cell>
          <cell r="Y1907">
            <v>539.1</v>
          </cell>
          <cell r="Z1907">
            <v>539.1</v>
          </cell>
          <cell r="AA1907">
            <v>0.1</v>
          </cell>
          <cell r="AB1907">
            <v>0.1</v>
          </cell>
          <cell r="AC1907" t="str">
            <v>NC</v>
          </cell>
          <cell r="AD1907" t="str">
            <v>NC</v>
          </cell>
          <cell r="AE1907" t="str">
            <v>NC</v>
          </cell>
          <cell r="AF1907" t="str">
            <v>PROTECTION</v>
          </cell>
          <cell r="AG1907"/>
          <cell r="AI1907">
            <v>269.69</v>
          </cell>
          <cell r="AJ1907">
            <v>0.3</v>
          </cell>
          <cell r="AK1907">
            <v>419.29999999999995</v>
          </cell>
          <cell r="AL1907" t="str">
            <v/>
          </cell>
          <cell r="AM1907" t="str">
            <v/>
          </cell>
          <cell r="AN1907">
            <v>0.1</v>
          </cell>
          <cell r="AO1907">
            <v>539.1</v>
          </cell>
          <cell r="AS1907" t="str">
            <v>TYP164 L1H1 2014 KIT COMPLET ECO</v>
          </cell>
        </row>
        <row r="1908">
          <cell r="N1908" t="str">
            <v>0963 940 608</v>
          </cell>
          <cell r="O1908">
            <v>0</v>
          </cell>
          <cell r="P1908">
            <v>383.87</v>
          </cell>
          <cell r="Q1908">
            <v>1</v>
          </cell>
          <cell r="R1908">
            <v>42</v>
          </cell>
          <cell r="S1908">
            <v>383.87</v>
          </cell>
          <cell r="T1908">
            <v>809</v>
          </cell>
          <cell r="U1908">
            <v>85</v>
          </cell>
          <cell r="V1908">
            <v>114</v>
          </cell>
          <cell r="W1908" t="str">
            <v>TYP164L1H1KITPRO</v>
          </cell>
          <cell r="X1908" t="e">
            <v>#REF!</v>
          </cell>
          <cell r="Y1908">
            <v>728.1</v>
          </cell>
          <cell r="Z1908">
            <v>728.1</v>
          </cell>
          <cell r="AA1908">
            <v>0.1</v>
          </cell>
          <cell r="AB1908">
            <v>0.1</v>
          </cell>
          <cell r="AC1908" t="str">
            <v>NC</v>
          </cell>
          <cell r="AD1908" t="str">
            <v>NC</v>
          </cell>
          <cell r="AE1908" t="str">
            <v>NC</v>
          </cell>
          <cell r="AF1908" t="str">
            <v>PROTECTION</v>
          </cell>
          <cell r="AG1908"/>
          <cell r="AI1908">
            <v>369.1</v>
          </cell>
          <cell r="AJ1908">
            <v>0.3</v>
          </cell>
          <cell r="AK1908">
            <v>566.29999999999995</v>
          </cell>
          <cell r="AL1908" t="str">
            <v/>
          </cell>
          <cell r="AM1908" t="str">
            <v/>
          </cell>
          <cell r="AN1908">
            <v>0.1</v>
          </cell>
          <cell r="AO1908">
            <v>728.1</v>
          </cell>
          <cell r="AS1908" t="str">
            <v>TYP164 L1H1 2014 KIT COMPLET PRO</v>
          </cell>
        </row>
        <row r="1909">
          <cell r="N1909" t="str">
            <v>0963 940 609</v>
          </cell>
          <cell r="O1909">
            <v>0</v>
          </cell>
          <cell r="P1909">
            <v>280.58</v>
          </cell>
          <cell r="Q1909">
            <v>1</v>
          </cell>
          <cell r="R1909">
            <v>47</v>
          </cell>
          <cell r="S1909">
            <v>280.58</v>
          </cell>
          <cell r="T1909">
            <v>589</v>
          </cell>
          <cell r="U1909">
            <v>95</v>
          </cell>
          <cell r="V1909">
            <v>127</v>
          </cell>
          <cell r="W1909" t="str">
            <v>TYP164L1H2KITSTD</v>
          </cell>
          <cell r="X1909" t="e">
            <v>#REF!</v>
          </cell>
          <cell r="Y1909">
            <v>530.1</v>
          </cell>
          <cell r="Z1909">
            <v>530.1</v>
          </cell>
          <cell r="AA1909">
            <v>0.1</v>
          </cell>
          <cell r="AB1909">
            <v>0.1</v>
          </cell>
          <cell r="AC1909" t="str">
            <v>NC</v>
          </cell>
          <cell r="AD1909" t="str">
            <v>NC</v>
          </cell>
          <cell r="AE1909" t="str">
            <v>NC</v>
          </cell>
          <cell r="AF1909" t="str">
            <v>PROTECTION</v>
          </cell>
          <cell r="AG1909"/>
          <cell r="AI1909">
            <v>269.69</v>
          </cell>
          <cell r="AJ1909">
            <v>0.3</v>
          </cell>
          <cell r="AK1909">
            <v>412.29999999999995</v>
          </cell>
          <cell r="AL1909" t="str">
            <v/>
          </cell>
          <cell r="AM1909" t="str">
            <v/>
          </cell>
          <cell r="AN1909">
            <v>0.1</v>
          </cell>
          <cell r="AO1909">
            <v>530.1</v>
          </cell>
          <cell r="AS1909" t="str">
            <v>TYP164 L1H2 2014 KIT COMPLET ECO</v>
          </cell>
        </row>
        <row r="1910">
          <cell r="N1910" t="str">
            <v>0963 940 616</v>
          </cell>
          <cell r="O1910">
            <v>0</v>
          </cell>
          <cell r="P1910">
            <v>383.87</v>
          </cell>
          <cell r="Q1910">
            <v>1</v>
          </cell>
          <cell r="R1910">
            <v>35</v>
          </cell>
          <cell r="S1910">
            <v>383.87</v>
          </cell>
          <cell r="T1910">
            <v>809</v>
          </cell>
          <cell r="U1910">
            <v>95</v>
          </cell>
          <cell r="V1910">
            <v>127</v>
          </cell>
          <cell r="W1910" t="str">
            <v>TYP164L1H2KITPRO</v>
          </cell>
          <cell r="X1910" t="e">
            <v>#REF!</v>
          </cell>
          <cell r="Y1910">
            <v>728.1</v>
          </cell>
          <cell r="Z1910">
            <v>728.1</v>
          </cell>
          <cell r="AA1910">
            <v>0.1</v>
          </cell>
          <cell r="AB1910">
            <v>0.1</v>
          </cell>
          <cell r="AC1910" t="str">
            <v>NC</v>
          </cell>
          <cell r="AD1910" t="str">
            <v>NC</v>
          </cell>
          <cell r="AE1910" t="str">
            <v>NC</v>
          </cell>
          <cell r="AF1910" t="str">
            <v>PROTECTION</v>
          </cell>
          <cell r="AG1910"/>
          <cell r="AI1910">
            <v>369.1</v>
          </cell>
          <cell r="AJ1910">
            <v>0.3</v>
          </cell>
          <cell r="AK1910">
            <v>566.29999999999995</v>
          </cell>
          <cell r="AL1910" t="str">
            <v/>
          </cell>
          <cell r="AM1910" t="str">
            <v/>
          </cell>
          <cell r="AN1910">
            <v>0.1</v>
          </cell>
          <cell r="AO1910">
            <v>728.1</v>
          </cell>
          <cell r="AS1910" t="str">
            <v>TYP164 L1H2 2014 KIT COMPLET PRO</v>
          </cell>
        </row>
        <row r="1911">
          <cell r="N1911" t="str">
            <v>0963 940 617</v>
          </cell>
          <cell r="O1911">
            <v>0</v>
          </cell>
          <cell r="P1911">
            <v>307.88</v>
          </cell>
          <cell r="Q1911">
            <v>1</v>
          </cell>
          <cell r="R1911">
            <v>55</v>
          </cell>
          <cell r="S1911">
            <v>307.88</v>
          </cell>
          <cell r="T1911">
            <v>649</v>
          </cell>
          <cell r="U1911">
            <v>95</v>
          </cell>
          <cell r="V1911">
            <v>127</v>
          </cell>
          <cell r="W1911" t="str">
            <v>TYP165L2H1KITSTD</v>
          </cell>
          <cell r="X1911" t="e">
            <v>#REF!</v>
          </cell>
          <cell r="Y1911">
            <v>584.1</v>
          </cell>
          <cell r="Z1911">
            <v>584.1</v>
          </cell>
          <cell r="AA1911">
            <v>0.1</v>
          </cell>
          <cell r="AB1911">
            <v>0.1</v>
          </cell>
          <cell r="AC1911" t="str">
            <v>NC</v>
          </cell>
          <cell r="AD1911" t="str">
            <v>NC</v>
          </cell>
          <cell r="AE1911" t="str">
            <v>NC</v>
          </cell>
          <cell r="AF1911" t="str">
            <v>PROTECTION</v>
          </cell>
          <cell r="AG1911"/>
          <cell r="AI1911">
            <v>296.02999999999997</v>
          </cell>
          <cell r="AJ1911">
            <v>0.3</v>
          </cell>
          <cell r="AK1911">
            <v>454.29999999999995</v>
          </cell>
          <cell r="AL1911" t="str">
            <v/>
          </cell>
          <cell r="AM1911" t="str">
            <v/>
          </cell>
          <cell r="AN1911">
            <v>0.1</v>
          </cell>
          <cell r="AO1911">
            <v>584.1</v>
          </cell>
          <cell r="AS1911" t="str">
            <v>TYP165 L2H1 2014 KIT COMPLET ECO</v>
          </cell>
        </row>
        <row r="1912">
          <cell r="N1912" t="str">
            <v>0963 940 624</v>
          </cell>
          <cell r="O1912">
            <v>0</v>
          </cell>
          <cell r="P1912">
            <v>418.27</v>
          </cell>
          <cell r="Q1912">
            <v>1</v>
          </cell>
          <cell r="R1912">
            <v>55</v>
          </cell>
          <cell r="S1912">
            <v>418.27</v>
          </cell>
          <cell r="T1912">
            <v>879</v>
          </cell>
          <cell r="U1912">
            <v>95</v>
          </cell>
          <cell r="V1912">
            <v>127</v>
          </cell>
          <cell r="W1912" t="str">
            <v>TYP165L2H1KITPRO</v>
          </cell>
          <cell r="X1912" t="e">
            <v>#REF!</v>
          </cell>
          <cell r="Y1912">
            <v>791.1</v>
          </cell>
          <cell r="Z1912">
            <v>791.1</v>
          </cell>
          <cell r="AA1912">
            <v>0.1</v>
          </cell>
          <cell r="AB1912">
            <v>0.1</v>
          </cell>
          <cell r="AC1912" t="str">
            <v>NC</v>
          </cell>
          <cell r="AD1912" t="str">
            <v>NC</v>
          </cell>
          <cell r="AE1912" t="str">
            <v>NC</v>
          </cell>
          <cell r="AF1912" t="str">
            <v>PROTECTION</v>
          </cell>
          <cell r="AG1912"/>
          <cell r="AI1912">
            <v>402.16999999999996</v>
          </cell>
          <cell r="AJ1912">
            <v>0.3</v>
          </cell>
          <cell r="AK1912">
            <v>615.29999999999995</v>
          </cell>
          <cell r="AL1912" t="str">
            <v/>
          </cell>
          <cell r="AM1912" t="str">
            <v/>
          </cell>
          <cell r="AN1912">
            <v>0.1</v>
          </cell>
          <cell r="AO1912">
            <v>791.1</v>
          </cell>
          <cell r="AS1912" t="str">
            <v>TYP165 L2H1 2014 KIT COMPLET PRO</v>
          </cell>
        </row>
        <row r="1913">
          <cell r="N1913" t="str">
            <v>0963 940 625</v>
          </cell>
          <cell r="O1913">
            <v>0</v>
          </cell>
          <cell r="P1913">
            <v>307.99</v>
          </cell>
          <cell r="Q1913">
            <v>1</v>
          </cell>
          <cell r="R1913">
            <v>55</v>
          </cell>
          <cell r="S1913">
            <v>307.99</v>
          </cell>
          <cell r="T1913">
            <v>649</v>
          </cell>
          <cell r="U1913">
            <v>115</v>
          </cell>
          <cell r="V1913">
            <v>154</v>
          </cell>
          <cell r="W1913" t="str">
            <v>TYP165L2H2KITSTD</v>
          </cell>
          <cell r="X1913" t="e">
            <v>#REF!</v>
          </cell>
          <cell r="Y1913">
            <v>584.1</v>
          </cell>
          <cell r="Z1913">
            <v>584.1</v>
          </cell>
          <cell r="AA1913">
            <v>0.1</v>
          </cell>
          <cell r="AB1913">
            <v>0.1</v>
          </cell>
          <cell r="AC1913" t="str">
            <v>NC</v>
          </cell>
          <cell r="AD1913" t="str">
            <v>NC</v>
          </cell>
          <cell r="AE1913" t="str">
            <v>NC</v>
          </cell>
          <cell r="AF1913" t="str">
            <v>PROTECTION</v>
          </cell>
          <cell r="AG1913"/>
          <cell r="AI1913">
            <v>296.02999999999997</v>
          </cell>
          <cell r="AJ1913">
            <v>0.3</v>
          </cell>
          <cell r="AK1913">
            <v>454.29999999999995</v>
          </cell>
          <cell r="AL1913" t="str">
            <v/>
          </cell>
          <cell r="AM1913" t="str">
            <v/>
          </cell>
          <cell r="AN1913">
            <v>0.1</v>
          </cell>
          <cell r="AO1913">
            <v>584.1</v>
          </cell>
          <cell r="AS1913" t="str">
            <v>TYP165 L2H2 2014 KIT COMPLET ECO</v>
          </cell>
        </row>
        <row r="1914">
          <cell r="N1914" t="str">
            <v>0963 940 632</v>
          </cell>
          <cell r="O1914">
            <v>0</v>
          </cell>
          <cell r="P1914">
            <v>418.27</v>
          </cell>
          <cell r="Q1914">
            <v>1</v>
          </cell>
          <cell r="R1914">
            <v>57</v>
          </cell>
          <cell r="S1914">
            <v>418.27</v>
          </cell>
          <cell r="T1914">
            <v>909</v>
          </cell>
          <cell r="U1914">
            <v>115</v>
          </cell>
          <cell r="V1914">
            <v>154</v>
          </cell>
          <cell r="W1914" t="str">
            <v>TYP165L2H2KITPRO</v>
          </cell>
          <cell r="X1914" t="e">
            <v>#REF!</v>
          </cell>
          <cell r="Y1914">
            <v>818.1</v>
          </cell>
          <cell r="Z1914">
            <v>818.1</v>
          </cell>
          <cell r="AA1914">
            <v>0.1</v>
          </cell>
          <cell r="AB1914">
            <v>0.1</v>
          </cell>
          <cell r="AC1914" t="str">
            <v>NC</v>
          </cell>
          <cell r="AD1914" t="str">
            <v>NC</v>
          </cell>
          <cell r="AE1914" t="str">
            <v>NC</v>
          </cell>
          <cell r="AF1914" t="str">
            <v>PROTECTION</v>
          </cell>
          <cell r="AG1914"/>
          <cell r="AI1914">
            <v>402.16999999999996</v>
          </cell>
          <cell r="AJ1914">
            <v>0.3</v>
          </cell>
          <cell r="AK1914">
            <v>636.29999999999995</v>
          </cell>
          <cell r="AL1914" t="str">
            <v/>
          </cell>
          <cell r="AM1914" t="str">
            <v/>
          </cell>
          <cell r="AN1914">
            <v>0.1</v>
          </cell>
          <cell r="AO1914">
            <v>818.1</v>
          </cell>
          <cell r="AS1914" t="str">
            <v>TYP165 L2H2 2014 KIT COMPLET PRO</v>
          </cell>
        </row>
        <row r="1915">
          <cell r="N1915" t="str">
            <v>0963 940 311</v>
          </cell>
          <cell r="O1915">
            <v>0</v>
          </cell>
          <cell r="P1915">
            <v>311.19</v>
          </cell>
          <cell r="Q1915">
            <v>1</v>
          </cell>
          <cell r="R1915">
            <v>76</v>
          </cell>
          <cell r="S1915">
            <v>311.19</v>
          </cell>
          <cell r="T1915">
            <v>719</v>
          </cell>
          <cell r="U1915">
            <v>85</v>
          </cell>
          <cell r="V1915">
            <v>114</v>
          </cell>
          <cell r="W1915" t="str">
            <v>TYP137L1H1KITSTD</v>
          </cell>
          <cell r="X1915" t="e">
            <v>#REF!</v>
          </cell>
          <cell r="Y1915">
            <v>647.1</v>
          </cell>
          <cell r="Z1915">
            <v>647.1</v>
          </cell>
          <cell r="AA1915">
            <v>0.1</v>
          </cell>
          <cell r="AB1915">
            <v>0.1</v>
          </cell>
          <cell r="AC1915" t="str">
            <v>NC</v>
          </cell>
          <cell r="AD1915" t="str">
            <v>NC</v>
          </cell>
          <cell r="AE1915" t="str">
            <v>NC</v>
          </cell>
          <cell r="AF1915" t="str">
            <v>PROTECTION</v>
          </cell>
          <cell r="AG1915"/>
          <cell r="AI1915">
            <v>328.43</v>
          </cell>
          <cell r="AJ1915">
            <v>0.3</v>
          </cell>
          <cell r="AK1915">
            <v>503.29999999999995</v>
          </cell>
          <cell r="AL1915" t="str">
            <v/>
          </cell>
          <cell r="AM1915" t="str">
            <v/>
          </cell>
          <cell r="AN1915">
            <v>0.1</v>
          </cell>
          <cell r="AO1915">
            <v>647.1</v>
          </cell>
          <cell r="AS1915" t="str">
            <v>TYP137 L1H1 2010 KIT COMPLET ECO</v>
          </cell>
        </row>
        <row r="1916">
          <cell r="N1916" t="str">
            <v>0963 940 312</v>
          </cell>
          <cell r="O1916">
            <v>0</v>
          </cell>
          <cell r="P1916">
            <v>466.49</v>
          </cell>
          <cell r="Q1916">
            <v>1</v>
          </cell>
          <cell r="R1916">
            <v>60</v>
          </cell>
          <cell r="S1916">
            <v>466.49</v>
          </cell>
          <cell r="T1916">
            <v>949</v>
          </cell>
          <cell r="U1916">
            <v>85</v>
          </cell>
          <cell r="V1916">
            <v>114</v>
          </cell>
          <cell r="W1916" t="str">
            <v>TYP137L1H1KITPRO</v>
          </cell>
          <cell r="X1916" t="e">
            <v>#REF!</v>
          </cell>
          <cell r="Y1916">
            <v>854.1</v>
          </cell>
          <cell r="Z1916">
            <v>854.1</v>
          </cell>
          <cell r="AA1916">
            <v>0.1</v>
          </cell>
          <cell r="AB1916">
            <v>0.1</v>
          </cell>
          <cell r="AC1916" t="str">
            <v>NC</v>
          </cell>
          <cell r="AD1916" t="str">
            <v>NC</v>
          </cell>
          <cell r="AE1916" t="str">
            <v>NC</v>
          </cell>
          <cell r="AF1916" t="str">
            <v>PROTECTION</v>
          </cell>
          <cell r="AG1916"/>
          <cell r="AI1916">
            <v>448.53999999999996</v>
          </cell>
          <cell r="AJ1916">
            <v>0.3</v>
          </cell>
          <cell r="AK1916">
            <v>664.3</v>
          </cell>
          <cell r="AL1916" t="str">
            <v/>
          </cell>
          <cell r="AM1916" t="str">
            <v/>
          </cell>
          <cell r="AN1916">
            <v>0.1</v>
          </cell>
          <cell r="AO1916">
            <v>854.1</v>
          </cell>
          <cell r="AS1916" t="str">
            <v>TYP137 L1H1 2010 KIT COMPLET PRO</v>
          </cell>
        </row>
        <row r="1917">
          <cell r="N1917" t="str">
            <v>0963 940 313</v>
          </cell>
          <cell r="O1917">
            <v>0</v>
          </cell>
          <cell r="P1917">
            <v>341.58</v>
          </cell>
          <cell r="Q1917">
            <v>1</v>
          </cell>
          <cell r="R1917">
            <v>76</v>
          </cell>
          <cell r="S1917">
            <v>341.58</v>
          </cell>
          <cell r="T1917">
            <v>719</v>
          </cell>
          <cell r="U1917">
            <v>95</v>
          </cell>
          <cell r="V1917">
            <v>127</v>
          </cell>
          <cell r="W1917" t="str">
            <v>TYP137L1H2KITSTD</v>
          </cell>
          <cell r="X1917" t="e">
            <v>#REF!</v>
          </cell>
          <cell r="Y1917">
            <v>647.1</v>
          </cell>
          <cell r="Z1917">
            <v>647.1</v>
          </cell>
          <cell r="AA1917">
            <v>0.1</v>
          </cell>
          <cell r="AB1917">
            <v>0.1</v>
          </cell>
          <cell r="AC1917" t="str">
            <v>NC</v>
          </cell>
          <cell r="AD1917" t="str">
            <v>NC</v>
          </cell>
          <cell r="AE1917" t="str">
            <v>NC</v>
          </cell>
          <cell r="AF1917" t="str">
            <v>PROTECTION</v>
          </cell>
          <cell r="AG1917"/>
          <cell r="AI1917">
            <v>328.43</v>
          </cell>
          <cell r="AJ1917">
            <v>0.3</v>
          </cell>
          <cell r="AK1917">
            <v>503.29999999999995</v>
          </cell>
          <cell r="AL1917" t="str">
            <v/>
          </cell>
          <cell r="AM1917" t="str">
            <v/>
          </cell>
          <cell r="AN1917">
            <v>0.1</v>
          </cell>
          <cell r="AO1917">
            <v>647.1</v>
          </cell>
          <cell r="AS1917" t="str">
            <v>TYP137 L1H2 2010 KIT COMPLET ECO</v>
          </cell>
        </row>
        <row r="1918">
          <cell r="N1918" t="str">
            <v>0963 940 314</v>
          </cell>
          <cell r="O1918">
            <v>0</v>
          </cell>
          <cell r="P1918">
            <v>454.2</v>
          </cell>
          <cell r="Q1918">
            <v>1</v>
          </cell>
          <cell r="R1918">
            <v>60</v>
          </cell>
          <cell r="S1918">
            <v>454.2</v>
          </cell>
          <cell r="T1918">
            <v>949</v>
          </cell>
          <cell r="U1918">
            <v>95</v>
          </cell>
          <cell r="V1918">
            <v>127</v>
          </cell>
          <cell r="W1918" t="str">
            <v>TYP137L1H2KITPRO</v>
          </cell>
          <cell r="X1918" t="e">
            <v>#REF!</v>
          </cell>
          <cell r="Y1918">
            <v>854.1</v>
          </cell>
          <cell r="Z1918">
            <v>854.1</v>
          </cell>
          <cell r="AA1918">
            <v>0.1</v>
          </cell>
          <cell r="AB1918">
            <v>0.1</v>
          </cell>
          <cell r="AC1918" t="str">
            <v>NC</v>
          </cell>
          <cell r="AD1918" t="str">
            <v>NC</v>
          </cell>
          <cell r="AE1918" t="str">
            <v>NC</v>
          </cell>
          <cell r="AF1918" t="str">
            <v>PROTECTION</v>
          </cell>
          <cell r="AG1918"/>
          <cell r="AI1918">
            <v>448.53999999999996</v>
          </cell>
          <cell r="AJ1918">
            <v>0.3</v>
          </cell>
          <cell r="AK1918">
            <v>664.3</v>
          </cell>
          <cell r="AL1918" t="str">
            <v/>
          </cell>
          <cell r="AM1918" t="str">
            <v/>
          </cell>
          <cell r="AN1918">
            <v>0.1</v>
          </cell>
          <cell r="AO1918">
            <v>854.1</v>
          </cell>
          <cell r="AS1918" t="str">
            <v>TYP137 L1H2 2010 KIT COMPLET PRO</v>
          </cell>
        </row>
        <row r="1919">
          <cell r="N1919" t="str">
            <v>0963 940 332</v>
          </cell>
          <cell r="O1919">
            <v>0</v>
          </cell>
          <cell r="P1919">
            <v>412.1</v>
          </cell>
          <cell r="Q1919">
            <v>1</v>
          </cell>
          <cell r="R1919">
            <v>78</v>
          </cell>
          <cell r="S1919">
            <v>412.1</v>
          </cell>
          <cell r="T1919">
            <v>899</v>
          </cell>
          <cell r="U1919">
            <v>115</v>
          </cell>
          <cell r="V1919">
            <v>154</v>
          </cell>
          <cell r="W1919" t="str">
            <v>TYP138L2H2KITSTD</v>
          </cell>
          <cell r="X1919" t="e">
            <v>#REF!</v>
          </cell>
          <cell r="Y1919">
            <v>809.1</v>
          </cell>
          <cell r="Z1919">
            <v>809.1</v>
          </cell>
          <cell r="AA1919">
            <v>0.1</v>
          </cell>
          <cell r="AB1919">
            <v>0.1</v>
          </cell>
          <cell r="AC1919" t="str">
            <v>NC</v>
          </cell>
          <cell r="AD1919" t="str">
            <v>NC</v>
          </cell>
          <cell r="AE1919" t="str">
            <v>NC</v>
          </cell>
          <cell r="AF1919" t="str">
            <v>PROTECTION</v>
          </cell>
          <cell r="AG1919"/>
          <cell r="AI1919">
            <v>396.24</v>
          </cell>
          <cell r="AJ1919">
            <v>0.3</v>
          </cell>
          <cell r="AK1919">
            <v>629.29999999999995</v>
          </cell>
          <cell r="AL1919" t="str">
            <v/>
          </cell>
          <cell r="AM1919" t="str">
            <v/>
          </cell>
          <cell r="AN1919">
            <v>0.1</v>
          </cell>
          <cell r="AO1919">
            <v>809.1</v>
          </cell>
          <cell r="AS1919" t="str">
            <v>TYP138 L2H2 2010 KIT COMPLET ECO</v>
          </cell>
        </row>
        <row r="1920">
          <cell r="N1920" t="str">
            <v>0963 940 333</v>
          </cell>
          <cell r="O1920">
            <v>0</v>
          </cell>
          <cell r="P1920">
            <v>502.68</v>
          </cell>
          <cell r="Q1920">
            <v>1</v>
          </cell>
          <cell r="R1920">
            <v>68</v>
          </cell>
          <cell r="S1920">
            <v>502.68</v>
          </cell>
          <cell r="T1920">
            <v>1179</v>
          </cell>
          <cell r="U1920">
            <v>115</v>
          </cell>
          <cell r="V1920">
            <v>154</v>
          </cell>
          <cell r="W1920" t="str">
            <v>TYP138L2H2KITPRO</v>
          </cell>
          <cell r="X1920" t="e">
            <v>#REF!</v>
          </cell>
          <cell r="Y1920">
            <v>1061.0999999999999</v>
          </cell>
          <cell r="Z1920">
            <v>1061.0999999999999</v>
          </cell>
          <cell r="AA1920">
            <v>0.1</v>
          </cell>
          <cell r="AB1920">
            <v>0.1</v>
          </cell>
          <cell r="AC1920" t="str">
            <v>NC</v>
          </cell>
          <cell r="AD1920" t="str">
            <v>NC</v>
          </cell>
          <cell r="AE1920" t="str">
            <v>NC</v>
          </cell>
          <cell r="AF1920" t="str">
            <v>PROTECTION</v>
          </cell>
          <cell r="AG1920"/>
          <cell r="AI1920">
            <v>483.34000000000003</v>
          </cell>
          <cell r="AJ1920">
            <v>0.3</v>
          </cell>
          <cell r="AK1920">
            <v>825.3</v>
          </cell>
          <cell r="AL1920" t="str">
            <v/>
          </cell>
          <cell r="AM1920" t="str">
            <v/>
          </cell>
          <cell r="AN1920">
            <v>0.1</v>
          </cell>
          <cell r="AO1920">
            <v>1061.0999999999999</v>
          </cell>
          <cell r="AS1920" t="str">
            <v>TYP138 L2H2 2010 KIT COMPLET PRO</v>
          </cell>
        </row>
        <row r="1921">
          <cell r="N1921" t="str">
            <v>0963 940 334</v>
          </cell>
          <cell r="O1921">
            <v>0</v>
          </cell>
          <cell r="P1921">
            <v>412.24</v>
          </cell>
          <cell r="Q1921">
            <v>1</v>
          </cell>
          <cell r="R1921">
            <v>82</v>
          </cell>
          <cell r="S1921">
            <v>412.24</v>
          </cell>
          <cell r="T1921">
            <v>879</v>
          </cell>
          <cell r="U1921">
            <v>115</v>
          </cell>
          <cell r="V1921">
            <v>154</v>
          </cell>
          <cell r="W1921" t="str">
            <v>TYP138L2H3KITSTD</v>
          </cell>
          <cell r="X1921" t="e">
            <v>#REF!</v>
          </cell>
          <cell r="Y1921">
            <v>791.1</v>
          </cell>
          <cell r="Z1921">
            <v>791.1</v>
          </cell>
          <cell r="AA1921">
            <v>0.1</v>
          </cell>
          <cell r="AB1921">
            <v>0.1</v>
          </cell>
          <cell r="AC1921" t="str">
            <v>NC</v>
          </cell>
          <cell r="AD1921" t="str">
            <v>NC</v>
          </cell>
          <cell r="AE1921" t="str">
            <v>NC</v>
          </cell>
          <cell r="AF1921" t="str">
            <v>PROTECTION</v>
          </cell>
          <cell r="AG1921"/>
          <cell r="AI1921">
            <v>396.24</v>
          </cell>
          <cell r="AJ1921">
            <v>0.3</v>
          </cell>
          <cell r="AK1921">
            <v>615.29999999999995</v>
          </cell>
          <cell r="AL1921" t="str">
            <v/>
          </cell>
          <cell r="AM1921" t="str">
            <v/>
          </cell>
          <cell r="AN1921">
            <v>0.1</v>
          </cell>
          <cell r="AO1921">
            <v>791.1</v>
          </cell>
          <cell r="AS1921" t="str">
            <v>TYP138 L2H3 2010 KIT COMPLET ECO</v>
          </cell>
        </row>
        <row r="1922">
          <cell r="N1922" t="str">
            <v>0963 940 335</v>
          </cell>
          <cell r="O1922">
            <v>0</v>
          </cell>
          <cell r="P1922">
            <v>533.84</v>
          </cell>
          <cell r="Q1922">
            <v>1</v>
          </cell>
          <cell r="R1922">
            <v>68</v>
          </cell>
          <cell r="S1922">
            <v>533.84</v>
          </cell>
          <cell r="T1922">
            <v>1179</v>
          </cell>
          <cell r="U1922">
            <v>115</v>
          </cell>
          <cell r="V1922">
            <v>154</v>
          </cell>
          <cell r="W1922" t="str">
            <v>TYP138L2H3KITPRO</v>
          </cell>
          <cell r="X1922" t="e">
            <v>#REF!</v>
          </cell>
          <cell r="Y1922">
            <v>1061.0999999999999</v>
          </cell>
          <cell r="Z1922">
            <v>1061.0999999999999</v>
          </cell>
          <cell r="AA1922">
            <v>0.1</v>
          </cell>
          <cell r="AB1922">
            <v>0.1</v>
          </cell>
          <cell r="AC1922" t="str">
            <v>NC</v>
          </cell>
          <cell r="AD1922" t="str">
            <v>NC</v>
          </cell>
          <cell r="AE1922" t="str">
            <v>NC</v>
          </cell>
          <cell r="AF1922" t="str">
            <v>PROTECTION</v>
          </cell>
          <cell r="AG1922"/>
          <cell r="AI1922">
            <v>483.34000000000003</v>
          </cell>
          <cell r="AJ1922">
            <v>0.3</v>
          </cell>
          <cell r="AK1922">
            <v>825.3</v>
          </cell>
          <cell r="AL1922" t="str">
            <v/>
          </cell>
          <cell r="AM1922" t="str">
            <v/>
          </cell>
          <cell r="AN1922">
            <v>0.1</v>
          </cell>
          <cell r="AO1922">
            <v>1061.0999999999999</v>
          </cell>
          <cell r="AS1922" t="str">
            <v>TYP138 L2H3 2010 KIT COMPLET PRO</v>
          </cell>
        </row>
        <row r="1923">
          <cell r="N1923" t="str">
            <v>0963 940 348</v>
          </cell>
          <cell r="O1923">
            <v>0</v>
          </cell>
          <cell r="P1923">
            <v>430.62</v>
          </cell>
          <cell r="Q1923">
            <v>1</v>
          </cell>
          <cell r="R1923">
            <v>102</v>
          </cell>
          <cell r="S1923">
            <v>430.62</v>
          </cell>
          <cell r="T1923">
            <v>959</v>
          </cell>
          <cell r="U1923">
            <v>120</v>
          </cell>
          <cell r="V1923">
            <v>160</v>
          </cell>
          <cell r="W1923" t="str">
            <v>TYP139L3H2KITSTD</v>
          </cell>
          <cell r="X1923" t="e">
            <v>#REF!</v>
          </cell>
          <cell r="Y1923">
            <v>863.1</v>
          </cell>
          <cell r="Z1923">
            <v>863.1</v>
          </cell>
          <cell r="AA1923">
            <v>0.1</v>
          </cell>
          <cell r="AB1923">
            <v>0.1</v>
          </cell>
          <cell r="AC1923" t="str">
            <v>NC</v>
          </cell>
          <cell r="AD1923" t="str">
            <v>NC</v>
          </cell>
          <cell r="AE1923" t="str">
            <v>NC</v>
          </cell>
          <cell r="AF1923" t="str">
            <v>PROTECTION</v>
          </cell>
          <cell r="AG1923"/>
          <cell r="AI1923">
            <v>414.05</v>
          </cell>
          <cell r="AJ1923">
            <v>0.3</v>
          </cell>
          <cell r="AK1923">
            <v>671.3</v>
          </cell>
          <cell r="AL1923" t="str">
            <v/>
          </cell>
          <cell r="AM1923" t="str">
            <v/>
          </cell>
          <cell r="AN1923">
            <v>0.1</v>
          </cell>
          <cell r="AO1923">
            <v>863.1</v>
          </cell>
          <cell r="AS1923" t="str">
            <v>TYP139 L3H2 2010 KIT COMPLET ECO</v>
          </cell>
        </row>
        <row r="1924">
          <cell r="N1924" t="str">
            <v>0963 940 349</v>
          </cell>
          <cell r="O1924">
            <v>0</v>
          </cell>
          <cell r="P1924">
            <v>611.49</v>
          </cell>
          <cell r="Q1924">
            <v>1</v>
          </cell>
          <cell r="R1924">
            <v>87</v>
          </cell>
          <cell r="S1924">
            <v>611.49</v>
          </cell>
          <cell r="T1924">
            <v>1309</v>
          </cell>
          <cell r="U1924">
            <v>120</v>
          </cell>
          <cell r="V1924">
            <v>160</v>
          </cell>
          <cell r="W1924" t="str">
            <v>TYP139L3H2KITPRO</v>
          </cell>
          <cell r="X1924" t="e">
            <v>#REF!</v>
          </cell>
          <cell r="Y1924">
            <v>1178.0999999999999</v>
          </cell>
          <cell r="Z1924">
            <v>1178.0999999999999</v>
          </cell>
          <cell r="AA1924">
            <v>0.1</v>
          </cell>
          <cell r="AB1924">
            <v>0.1</v>
          </cell>
          <cell r="AC1924" t="str">
            <v>NC</v>
          </cell>
          <cell r="AD1924" t="str">
            <v>NC</v>
          </cell>
          <cell r="AE1924" t="str">
            <v>NC</v>
          </cell>
          <cell r="AF1924" t="str">
            <v>PROTECTION</v>
          </cell>
          <cell r="AG1924"/>
          <cell r="AI1924">
            <v>587.96</v>
          </cell>
          <cell r="AJ1924">
            <v>0.3</v>
          </cell>
          <cell r="AK1924">
            <v>916.3</v>
          </cell>
          <cell r="AL1924" t="str">
            <v/>
          </cell>
          <cell r="AM1924" t="str">
            <v/>
          </cell>
          <cell r="AN1924">
            <v>0.1</v>
          </cell>
          <cell r="AO1924">
            <v>1178.0999999999999</v>
          </cell>
          <cell r="AS1924" t="str">
            <v>TYP139 L3H2 2010 KIT COMPLET PRO</v>
          </cell>
        </row>
        <row r="1925">
          <cell r="N1925" t="str">
            <v>0963 940 350</v>
          </cell>
          <cell r="O1925">
            <v>0</v>
          </cell>
          <cell r="P1925">
            <v>430.62</v>
          </cell>
          <cell r="Q1925">
            <v>1</v>
          </cell>
          <cell r="R1925">
            <v>102</v>
          </cell>
          <cell r="S1925">
            <v>430.62</v>
          </cell>
          <cell r="T1925">
            <v>959</v>
          </cell>
          <cell r="U1925">
            <v>120</v>
          </cell>
          <cell r="V1925">
            <v>160</v>
          </cell>
          <cell r="W1925" t="str">
            <v>TYP139L3H3KITSTD</v>
          </cell>
          <cell r="X1925" t="e">
            <v>#REF!</v>
          </cell>
          <cell r="Y1925">
            <v>863.1</v>
          </cell>
          <cell r="Z1925">
            <v>863.1</v>
          </cell>
          <cell r="AA1925">
            <v>0.1</v>
          </cell>
          <cell r="AB1925">
            <v>0.1</v>
          </cell>
          <cell r="AC1925" t="str">
            <v>NC</v>
          </cell>
          <cell r="AD1925" t="str">
            <v>NC</v>
          </cell>
          <cell r="AE1925" t="str">
            <v>NC</v>
          </cell>
          <cell r="AF1925" t="str">
            <v>PROTECTION</v>
          </cell>
          <cell r="AG1925"/>
          <cell r="AI1925">
            <v>414.05</v>
          </cell>
          <cell r="AJ1925">
            <v>0.3</v>
          </cell>
          <cell r="AK1925">
            <v>671.3</v>
          </cell>
          <cell r="AL1925" t="str">
            <v/>
          </cell>
          <cell r="AM1925" t="str">
            <v/>
          </cell>
          <cell r="AN1925">
            <v>0.1</v>
          </cell>
          <cell r="AO1925">
            <v>863.1</v>
          </cell>
          <cell r="AS1925" t="str">
            <v>TYP139 L3H3 2010 KIT COMPLET ECO</v>
          </cell>
        </row>
        <row r="1926">
          <cell r="N1926" t="str">
            <v>0963 940 351</v>
          </cell>
          <cell r="O1926">
            <v>0</v>
          </cell>
          <cell r="P1926">
            <v>611.49</v>
          </cell>
          <cell r="Q1926">
            <v>1</v>
          </cell>
          <cell r="R1926">
            <v>87</v>
          </cell>
          <cell r="S1926">
            <v>611.49</v>
          </cell>
          <cell r="T1926">
            <v>1309</v>
          </cell>
          <cell r="U1926">
            <v>120</v>
          </cell>
          <cell r="V1926">
            <v>160</v>
          </cell>
          <cell r="W1926" t="str">
            <v>TYP139L3H3KITPRO</v>
          </cell>
          <cell r="X1926" t="e">
            <v>#REF!</v>
          </cell>
          <cell r="Y1926">
            <v>1178.0999999999999</v>
          </cell>
          <cell r="Z1926">
            <v>1178.0999999999999</v>
          </cell>
          <cell r="AA1926">
            <v>0.1</v>
          </cell>
          <cell r="AB1926">
            <v>0.1</v>
          </cell>
          <cell r="AC1926" t="str">
            <v>NC</v>
          </cell>
          <cell r="AD1926" t="str">
            <v>NC</v>
          </cell>
          <cell r="AE1926" t="str">
            <v>NC</v>
          </cell>
          <cell r="AF1926" t="str">
            <v>PROTECTION</v>
          </cell>
          <cell r="AG1926"/>
          <cell r="AI1926">
            <v>587.96</v>
          </cell>
          <cell r="AJ1926">
            <v>0.3</v>
          </cell>
          <cell r="AK1926">
            <v>916.3</v>
          </cell>
          <cell r="AL1926" t="str">
            <v/>
          </cell>
          <cell r="AM1926" t="str">
            <v/>
          </cell>
          <cell r="AN1926">
            <v>0.1</v>
          </cell>
          <cell r="AO1926">
            <v>1178.0999999999999</v>
          </cell>
          <cell r="AS1926" t="str">
            <v>TYP139 L3H3 2010 KIT COMPLET PRO</v>
          </cell>
        </row>
        <row r="1927">
          <cell r="N1927" t="str">
            <v>0963 940 365</v>
          </cell>
          <cell r="O1927">
            <v>0</v>
          </cell>
          <cell r="P1927">
            <v>448.26</v>
          </cell>
          <cell r="Q1927">
            <v>1</v>
          </cell>
          <cell r="R1927">
            <v>103</v>
          </cell>
          <cell r="S1927">
            <v>448.26</v>
          </cell>
          <cell r="T1927">
            <v>959</v>
          </cell>
          <cell r="U1927">
            <v>120</v>
          </cell>
          <cell r="V1927">
            <v>160</v>
          </cell>
          <cell r="W1927" t="str">
            <v>TYP140L3H2KITSTD</v>
          </cell>
          <cell r="X1927" t="e">
            <v>#REF!</v>
          </cell>
          <cell r="Y1927">
            <v>863.1</v>
          </cell>
          <cell r="Z1927">
            <v>863.1</v>
          </cell>
          <cell r="AA1927">
            <v>0.1</v>
          </cell>
          <cell r="AB1927">
            <v>0.1</v>
          </cell>
          <cell r="AC1927" t="str">
            <v>NC</v>
          </cell>
          <cell r="AD1927" t="str">
            <v>NC</v>
          </cell>
          <cell r="AE1927" t="str">
            <v>NC</v>
          </cell>
          <cell r="AF1927" t="str">
            <v>PROTECTION</v>
          </cell>
          <cell r="AG1927"/>
          <cell r="AI1927">
            <v>414.05</v>
          </cell>
          <cell r="AJ1927">
            <v>0.3</v>
          </cell>
          <cell r="AK1927">
            <v>671.3</v>
          </cell>
          <cell r="AL1927" t="str">
            <v/>
          </cell>
          <cell r="AM1927" t="str">
            <v/>
          </cell>
          <cell r="AN1927">
            <v>0.1</v>
          </cell>
          <cell r="AO1927">
            <v>863.1</v>
          </cell>
          <cell r="AS1927" t="str">
            <v>TYP140 L3H2 2010 KIT COMPLET ECO</v>
          </cell>
        </row>
        <row r="1928">
          <cell r="N1928" t="str">
            <v>0963 940 366</v>
          </cell>
          <cell r="O1928">
            <v>0</v>
          </cell>
          <cell r="P1928">
            <v>611.49</v>
          </cell>
          <cell r="Q1928">
            <v>1</v>
          </cell>
          <cell r="R1928">
            <v>94</v>
          </cell>
          <cell r="S1928">
            <v>611.49</v>
          </cell>
          <cell r="T1928">
            <v>1309</v>
          </cell>
          <cell r="U1928">
            <v>120</v>
          </cell>
          <cell r="V1928">
            <v>160</v>
          </cell>
          <cell r="W1928" t="str">
            <v>TYP140L3H2KITPRO</v>
          </cell>
          <cell r="X1928" t="e">
            <v>#REF!</v>
          </cell>
          <cell r="Y1928">
            <v>1178.0999999999999</v>
          </cell>
          <cell r="Z1928">
            <v>1178.0999999999999</v>
          </cell>
          <cell r="AA1928">
            <v>0.1</v>
          </cell>
          <cell r="AB1928">
            <v>0.1</v>
          </cell>
          <cell r="AC1928" t="str">
            <v>NC</v>
          </cell>
          <cell r="AD1928" t="str">
            <v>NC</v>
          </cell>
          <cell r="AE1928" t="str">
            <v>NC</v>
          </cell>
          <cell r="AF1928" t="str">
            <v>PROTECTION</v>
          </cell>
          <cell r="AG1928"/>
          <cell r="AI1928">
            <v>587.96</v>
          </cell>
          <cell r="AJ1928">
            <v>0.3</v>
          </cell>
          <cell r="AK1928">
            <v>916.3</v>
          </cell>
          <cell r="AL1928" t="str">
            <v/>
          </cell>
          <cell r="AM1928" t="str">
            <v/>
          </cell>
          <cell r="AN1928">
            <v>0.1</v>
          </cell>
          <cell r="AO1928">
            <v>1178.0999999999999</v>
          </cell>
          <cell r="AS1928" t="str">
            <v>TYP140 L3H2 2010 KIT COMPLET PRO</v>
          </cell>
        </row>
        <row r="1929">
          <cell r="N1929" t="str">
            <v>0963 940 368</v>
          </cell>
          <cell r="O1929">
            <v>0</v>
          </cell>
          <cell r="P1929">
            <v>448.26</v>
          </cell>
          <cell r="Q1929">
            <v>1</v>
          </cell>
          <cell r="R1929">
            <v>103</v>
          </cell>
          <cell r="S1929">
            <v>448.26</v>
          </cell>
          <cell r="T1929">
            <v>959</v>
          </cell>
          <cell r="U1929">
            <v>120</v>
          </cell>
          <cell r="V1929">
            <v>160</v>
          </cell>
          <cell r="W1929" t="str">
            <v>TYP140L3H3KITSTD</v>
          </cell>
          <cell r="X1929" t="e">
            <v>#REF!</v>
          </cell>
          <cell r="Y1929">
            <v>863.1</v>
          </cell>
          <cell r="Z1929">
            <v>863.1</v>
          </cell>
          <cell r="AA1929">
            <v>0.1</v>
          </cell>
          <cell r="AB1929">
            <v>0.1</v>
          </cell>
          <cell r="AC1929" t="str">
            <v>NC</v>
          </cell>
          <cell r="AD1929" t="str">
            <v>NC</v>
          </cell>
          <cell r="AE1929" t="str">
            <v>NC</v>
          </cell>
          <cell r="AF1929" t="str">
            <v>PROTECTION</v>
          </cell>
          <cell r="AG1929"/>
          <cell r="AI1929">
            <v>414.05</v>
          </cell>
          <cell r="AJ1929">
            <v>0.3</v>
          </cell>
          <cell r="AK1929">
            <v>671.3</v>
          </cell>
          <cell r="AL1929" t="str">
            <v/>
          </cell>
          <cell r="AM1929" t="str">
            <v/>
          </cell>
          <cell r="AN1929">
            <v>0.1</v>
          </cell>
          <cell r="AO1929">
            <v>863.1</v>
          </cell>
          <cell r="AS1929" t="str">
            <v>TYP140 L3H3 2010 KIT COMPLET ECO</v>
          </cell>
        </row>
        <row r="1930">
          <cell r="N1930" t="str">
            <v>0963 940 369</v>
          </cell>
          <cell r="O1930">
            <v>0</v>
          </cell>
          <cell r="P1930">
            <v>591.42999999999995</v>
          </cell>
          <cell r="Q1930">
            <v>1</v>
          </cell>
          <cell r="R1930">
            <v>94</v>
          </cell>
          <cell r="S1930">
            <v>591.42999999999995</v>
          </cell>
          <cell r="T1930">
            <v>1309</v>
          </cell>
          <cell r="U1930">
            <v>120</v>
          </cell>
          <cell r="V1930">
            <v>160</v>
          </cell>
          <cell r="W1930" t="str">
            <v>TYP140L3H3KITPRO</v>
          </cell>
          <cell r="X1930" t="e">
            <v>#REF!</v>
          </cell>
          <cell r="Y1930">
            <v>1178.0999999999999</v>
          </cell>
          <cell r="Z1930">
            <v>1178.0999999999999</v>
          </cell>
          <cell r="AA1930">
            <v>0.1</v>
          </cell>
          <cell r="AB1930">
            <v>0.1</v>
          </cell>
          <cell r="AC1930" t="str">
            <v>NC</v>
          </cell>
          <cell r="AD1930" t="str">
            <v>NC</v>
          </cell>
          <cell r="AE1930" t="str">
            <v>NC</v>
          </cell>
          <cell r="AF1930" t="str">
            <v>PROTECTION</v>
          </cell>
          <cell r="AG1930"/>
          <cell r="AI1930">
            <v>587.96</v>
          </cell>
          <cell r="AJ1930">
            <v>0.3</v>
          </cell>
          <cell r="AK1930">
            <v>916.3</v>
          </cell>
          <cell r="AL1930" t="str">
            <v/>
          </cell>
          <cell r="AM1930" t="str">
            <v/>
          </cell>
          <cell r="AN1930">
            <v>0.1</v>
          </cell>
          <cell r="AO1930">
            <v>1178.0999999999999</v>
          </cell>
          <cell r="AS1930" t="str">
            <v>TYP140 L3H3 2010 KIT COMPLET PRO</v>
          </cell>
        </row>
        <row r="1931">
          <cell r="N1931" t="str">
            <v>0963 940 783</v>
          </cell>
          <cell r="O1931">
            <v>0</v>
          </cell>
          <cell r="P1931">
            <v>192.22</v>
          </cell>
          <cell r="Q1931">
            <v>1</v>
          </cell>
          <cell r="R1931" t="e">
            <v>#N/A</v>
          </cell>
          <cell r="S1931">
            <v>192.22</v>
          </cell>
          <cell r="T1931">
            <v>409</v>
          </cell>
          <cell r="U1931">
            <v>135</v>
          </cell>
          <cell r="V1931">
            <v>180</v>
          </cell>
          <cell r="W1931" t="str">
            <v>TYP141L4H2KITSTD</v>
          </cell>
          <cell r="X1931" t="e">
            <v>#REF!</v>
          </cell>
          <cell r="Y1931">
            <v>368.1</v>
          </cell>
          <cell r="Z1931">
            <v>368.1</v>
          </cell>
          <cell r="AA1931">
            <v>0.1</v>
          </cell>
          <cell r="AB1931">
            <v>0.1</v>
          </cell>
          <cell r="AC1931" t="str">
            <v>NC</v>
          </cell>
          <cell r="AD1931" t="str">
            <v>NC</v>
          </cell>
          <cell r="AE1931" t="str">
            <v>NC</v>
          </cell>
          <cell r="AF1931" t="str">
            <v>PROTECTION</v>
          </cell>
          <cell r="AG1931"/>
          <cell r="AI1931">
            <v>478.04999999999995</v>
          </cell>
          <cell r="AJ1931">
            <v>0.3</v>
          </cell>
          <cell r="AK1931">
            <v>286.29999999999995</v>
          </cell>
          <cell r="AL1931" t="str">
            <v/>
          </cell>
          <cell r="AM1931" t="str">
            <v/>
          </cell>
          <cell r="AN1931">
            <v>0.1</v>
          </cell>
          <cell r="AO1931">
            <v>368.1</v>
          </cell>
          <cell r="AS1931" t="str">
            <v>TYP141 L4H2 2010 KIT COMPLET ECO</v>
          </cell>
        </row>
        <row r="1932">
          <cell r="N1932" t="str">
            <v>0963 940 384</v>
          </cell>
          <cell r="O1932">
            <v>0</v>
          </cell>
          <cell r="P1932">
            <v>658.34</v>
          </cell>
          <cell r="Q1932">
            <v>1</v>
          </cell>
          <cell r="R1932">
            <v>101</v>
          </cell>
          <cell r="S1932">
            <v>658.34</v>
          </cell>
          <cell r="T1932">
            <v>1519</v>
          </cell>
          <cell r="U1932">
            <v>135</v>
          </cell>
          <cell r="V1932">
            <v>180</v>
          </cell>
          <cell r="W1932" t="str">
            <v>TYP141L4H2KITPRO</v>
          </cell>
          <cell r="X1932" t="e">
            <v>#REF!</v>
          </cell>
          <cell r="Y1932">
            <v>1367.1</v>
          </cell>
          <cell r="Z1932">
            <v>1367.1</v>
          </cell>
          <cell r="AA1932">
            <v>0.1</v>
          </cell>
          <cell r="AB1932">
            <v>0.1</v>
          </cell>
          <cell r="AC1932" t="str">
            <v>NC</v>
          </cell>
          <cell r="AD1932" t="str">
            <v>NC</v>
          </cell>
          <cell r="AE1932" t="str">
            <v>NC</v>
          </cell>
          <cell r="AF1932" t="str">
            <v>PROTECTION</v>
          </cell>
          <cell r="AG1932"/>
          <cell r="AI1932">
            <v>652.27</v>
          </cell>
          <cell r="AJ1932">
            <v>0.3</v>
          </cell>
          <cell r="AK1932">
            <v>1063.3</v>
          </cell>
          <cell r="AL1932" t="str">
            <v/>
          </cell>
          <cell r="AM1932" t="str">
            <v/>
          </cell>
          <cell r="AN1932">
            <v>0.1</v>
          </cell>
          <cell r="AO1932">
            <v>1367.1</v>
          </cell>
          <cell r="AS1932" t="str">
            <v>TYP141 L4H2 2010 KIT COMPLET PRO</v>
          </cell>
        </row>
        <row r="1933">
          <cell r="N1933" t="str">
            <v>0963 940 784</v>
          </cell>
          <cell r="O1933">
            <v>0</v>
          </cell>
          <cell r="P1933">
            <v>192.22</v>
          </cell>
          <cell r="Q1933">
            <v>1</v>
          </cell>
          <cell r="R1933" t="e">
            <v>#N/A</v>
          </cell>
          <cell r="S1933">
            <v>192.22</v>
          </cell>
          <cell r="T1933">
            <v>409</v>
          </cell>
          <cell r="U1933">
            <v>135</v>
          </cell>
          <cell r="V1933">
            <v>180</v>
          </cell>
          <cell r="W1933" t="str">
            <v>TYP141L4H3KITSTD</v>
          </cell>
          <cell r="X1933" t="e">
            <v>#REF!</v>
          </cell>
          <cell r="Y1933">
            <v>368.1</v>
          </cell>
          <cell r="Z1933">
            <v>368.1</v>
          </cell>
          <cell r="AA1933">
            <v>0.1</v>
          </cell>
          <cell r="AB1933">
            <v>0.1</v>
          </cell>
          <cell r="AC1933" t="str">
            <v>NC</v>
          </cell>
          <cell r="AD1933" t="str">
            <v>NC</v>
          </cell>
          <cell r="AE1933" t="str">
            <v>NC</v>
          </cell>
          <cell r="AF1933" t="str">
            <v>PROTECTION</v>
          </cell>
          <cell r="AG1933"/>
          <cell r="AI1933">
            <v>478.04999999999995</v>
          </cell>
          <cell r="AJ1933">
            <v>0.3</v>
          </cell>
          <cell r="AK1933">
            <v>286.29999999999995</v>
          </cell>
          <cell r="AL1933" t="str">
            <v/>
          </cell>
          <cell r="AM1933" t="str">
            <v/>
          </cell>
          <cell r="AN1933">
            <v>0.1</v>
          </cell>
          <cell r="AO1933">
            <v>368.1</v>
          </cell>
          <cell r="AS1933" t="str">
            <v>TYP141 L4H3 2010 KIT COMPLET ECO</v>
          </cell>
        </row>
        <row r="1934">
          <cell r="N1934" t="str">
            <v>0963 940 385</v>
          </cell>
          <cell r="O1934">
            <v>0</v>
          </cell>
          <cell r="P1934">
            <v>658.34</v>
          </cell>
          <cell r="Q1934">
            <v>1</v>
          </cell>
          <cell r="R1934">
            <v>101</v>
          </cell>
          <cell r="S1934">
            <v>658.34</v>
          </cell>
          <cell r="T1934">
            <v>1519</v>
          </cell>
          <cell r="U1934">
            <v>135</v>
          </cell>
          <cell r="V1934">
            <v>180</v>
          </cell>
          <cell r="W1934" t="str">
            <v>TYP141L4H3KITPRO</v>
          </cell>
          <cell r="X1934" t="e">
            <v>#REF!</v>
          </cell>
          <cell r="Y1934">
            <v>1367.1</v>
          </cell>
          <cell r="Z1934">
            <v>1367.1</v>
          </cell>
          <cell r="AA1934">
            <v>0.1</v>
          </cell>
          <cell r="AB1934">
            <v>0.1</v>
          </cell>
          <cell r="AC1934" t="str">
            <v>NC</v>
          </cell>
          <cell r="AD1934" t="str">
            <v>NC</v>
          </cell>
          <cell r="AE1934" t="str">
            <v>NC</v>
          </cell>
          <cell r="AF1934" t="str">
            <v>PROTECTION</v>
          </cell>
          <cell r="AG1934"/>
          <cell r="AI1934">
            <v>652.27</v>
          </cell>
          <cell r="AJ1934">
            <v>0.3</v>
          </cell>
          <cell r="AK1934">
            <v>1063.3</v>
          </cell>
          <cell r="AL1934" t="str">
            <v/>
          </cell>
          <cell r="AM1934" t="str">
            <v/>
          </cell>
          <cell r="AN1934">
            <v>0.1</v>
          </cell>
          <cell r="AO1934">
            <v>1367.1</v>
          </cell>
          <cell r="AS1934" t="str">
            <v>TYP141 L4H3 2010 KIT COMPLET PRO</v>
          </cell>
        </row>
        <row r="1935">
          <cell r="N1935" t="str">
            <v>0963 940 233</v>
          </cell>
          <cell r="O1935">
            <v>0</v>
          </cell>
          <cell r="P1935">
            <v>194.7</v>
          </cell>
          <cell r="Q1935">
            <v>1</v>
          </cell>
          <cell r="R1935">
            <v>28</v>
          </cell>
          <cell r="S1935">
            <v>194.7</v>
          </cell>
          <cell r="T1935">
            <v>379</v>
          </cell>
          <cell r="U1935">
            <v>85</v>
          </cell>
          <cell r="V1935">
            <v>114</v>
          </cell>
          <cell r="W1935" t="str">
            <v>TYP128L1H1KITSTD</v>
          </cell>
          <cell r="X1935" t="e">
            <v>#REF!</v>
          </cell>
          <cell r="Y1935">
            <v>341.1</v>
          </cell>
          <cell r="Z1935">
            <v>341.1</v>
          </cell>
          <cell r="AA1935">
            <v>0.1</v>
          </cell>
          <cell r="AB1935">
            <v>0.1</v>
          </cell>
          <cell r="AC1935" t="str">
            <v>NC</v>
          </cell>
          <cell r="AD1935" t="str">
            <v>NC</v>
          </cell>
          <cell r="AE1935" t="str">
            <v>NC</v>
          </cell>
          <cell r="AF1935" t="str">
            <v>PROTECTION</v>
          </cell>
          <cell r="AG1935"/>
          <cell r="AI1935">
            <v>152.73000000000002</v>
          </cell>
          <cell r="AJ1935">
            <v>0.3</v>
          </cell>
          <cell r="AK1935">
            <v>265.3</v>
          </cell>
          <cell r="AL1935" t="str">
            <v/>
          </cell>
          <cell r="AM1935" t="str">
            <v/>
          </cell>
          <cell r="AN1935">
            <v>0.1</v>
          </cell>
          <cell r="AO1935">
            <v>341.1</v>
          </cell>
          <cell r="AS1935" t="str">
            <v>TYP128 L1H1 2008 KIT COMPLET ECO</v>
          </cell>
        </row>
        <row r="1936">
          <cell r="N1936" t="str">
            <v>0963 940 234</v>
          </cell>
          <cell r="O1936">
            <v>0</v>
          </cell>
          <cell r="P1936">
            <v>258.38</v>
          </cell>
          <cell r="Q1936">
            <v>1</v>
          </cell>
          <cell r="R1936">
            <v>31</v>
          </cell>
          <cell r="S1936">
            <v>258.38</v>
          </cell>
          <cell r="T1936">
            <v>579</v>
          </cell>
          <cell r="U1936">
            <v>85</v>
          </cell>
          <cell r="V1936">
            <v>114</v>
          </cell>
          <cell r="W1936" t="str">
            <v>TYP128L1H1KITPRO</v>
          </cell>
          <cell r="X1936" t="e">
            <v>#REF!</v>
          </cell>
          <cell r="Y1936">
            <v>521.1</v>
          </cell>
          <cell r="Z1936">
            <v>521.1</v>
          </cell>
          <cell r="AA1936">
            <v>0.1</v>
          </cell>
          <cell r="AB1936">
            <v>0.1</v>
          </cell>
          <cell r="AC1936" t="str">
            <v>NC</v>
          </cell>
          <cell r="AD1936" t="str">
            <v>NC</v>
          </cell>
          <cell r="AE1936" t="str">
            <v>NC</v>
          </cell>
          <cell r="AF1936" t="str">
            <v>PROTECTION</v>
          </cell>
          <cell r="AG1936"/>
          <cell r="AI1936">
            <v>248.33999999999997</v>
          </cell>
          <cell r="AJ1936">
            <v>0.3</v>
          </cell>
          <cell r="AK1936">
            <v>405.29999999999995</v>
          </cell>
          <cell r="AL1936" t="str">
            <v/>
          </cell>
          <cell r="AM1936" t="str">
            <v/>
          </cell>
          <cell r="AN1936">
            <v>0.1</v>
          </cell>
          <cell r="AO1936">
            <v>521.1</v>
          </cell>
          <cell r="AS1936" t="str">
            <v>TYP128 L1H1 2008 KIT COMPLET PRO</v>
          </cell>
        </row>
        <row r="1937">
          <cell r="N1937" t="str">
            <v>0963 940 241</v>
          </cell>
          <cell r="O1937">
            <v>0</v>
          </cell>
          <cell r="P1937">
            <v>217.79</v>
          </cell>
          <cell r="Q1937">
            <v>1</v>
          </cell>
          <cell r="R1937">
            <v>34</v>
          </cell>
          <cell r="S1937">
            <v>217.79</v>
          </cell>
          <cell r="T1937">
            <v>479</v>
          </cell>
          <cell r="U1937">
            <v>85</v>
          </cell>
          <cell r="V1937">
            <v>114</v>
          </cell>
          <cell r="W1937" t="str">
            <v>TYP129L1H1KITSTD</v>
          </cell>
          <cell r="X1937" t="e">
            <v>#REF!</v>
          </cell>
          <cell r="Y1937">
            <v>431.1</v>
          </cell>
          <cell r="Z1937">
            <v>431.1</v>
          </cell>
          <cell r="AA1937">
            <v>0.1</v>
          </cell>
          <cell r="AB1937">
            <v>0.1</v>
          </cell>
          <cell r="AC1937" t="str">
            <v>NC</v>
          </cell>
          <cell r="AD1937" t="str">
            <v>NC</v>
          </cell>
          <cell r="AE1937" t="str">
            <v>NC</v>
          </cell>
          <cell r="AF1937" t="str">
            <v>PROTECTION</v>
          </cell>
          <cell r="AG1937"/>
          <cell r="AI1937">
            <v>209.4</v>
          </cell>
          <cell r="AJ1937">
            <v>0.3</v>
          </cell>
          <cell r="AK1937">
            <v>335.29999999999995</v>
          </cell>
          <cell r="AL1937" t="str">
            <v/>
          </cell>
          <cell r="AM1937" t="str">
            <v/>
          </cell>
          <cell r="AN1937">
            <v>0.1</v>
          </cell>
          <cell r="AO1937">
            <v>431.1</v>
          </cell>
          <cell r="AS1937" t="str">
            <v>TYP129 L1H1 2008 KIT COMPLET ECO</v>
          </cell>
        </row>
        <row r="1938">
          <cell r="N1938" t="str">
            <v>0963 940 242</v>
          </cell>
          <cell r="O1938">
            <v>0</v>
          </cell>
          <cell r="P1938">
            <v>290.51</v>
          </cell>
          <cell r="Q1938">
            <v>1</v>
          </cell>
          <cell r="R1938">
            <v>34</v>
          </cell>
          <cell r="S1938">
            <v>290.51</v>
          </cell>
          <cell r="T1938">
            <v>639</v>
          </cell>
          <cell r="U1938">
            <v>85</v>
          </cell>
          <cell r="V1938">
            <v>114</v>
          </cell>
          <cell r="W1938" t="str">
            <v>TYP129L1H1KITPRO</v>
          </cell>
          <cell r="X1938" t="e">
            <v>#REF!</v>
          </cell>
          <cell r="Y1938">
            <v>575.1</v>
          </cell>
          <cell r="Z1938">
            <v>575.1</v>
          </cell>
          <cell r="AA1938">
            <v>0.1</v>
          </cell>
          <cell r="AB1938">
            <v>0.1</v>
          </cell>
          <cell r="AC1938" t="str">
            <v>NC</v>
          </cell>
          <cell r="AD1938" t="str">
            <v>NC</v>
          </cell>
          <cell r="AE1938" t="str">
            <v>NC</v>
          </cell>
          <cell r="AF1938" t="str">
            <v>PROTECTION</v>
          </cell>
          <cell r="AG1938"/>
          <cell r="AI1938">
            <v>279.33</v>
          </cell>
          <cell r="AJ1938">
            <v>0.3</v>
          </cell>
          <cell r="AK1938">
            <v>447.29999999999995</v>
          </cell>
          <cell r="AL1938" t="str">
            <v/>
          </cell>
          <cell r="AM1938" t="str">
            <v/>
          </cell>
          <cell r="AN1938">
            <v>0.1</v>
          </cell>
          <cell r="AO1938">
            <v>575.1</v>
          </cell>
          <cell r="AS1938" t="str">
            <v>TYP129 L1H1 2008 KIT COMPLET PRO</v>
          </cell>
        </row>
        <row r="1939">
          <cell r="N1939" t="str">
            <v>0963 940 249</v>
          </cell>
          <cell r="O1939">
            <v>0</v>
          </cell>
          <cell r="P1939">
            <v>237.3</v>
          </cell>
          <cell r="Q1939">
            <v>1</v>
          </cell>
          <cell r="R1939">
            <v>32</v>
          </cell>
          <cell r="S1939">
            <v>237.3</v>
          </cell>
          <cell r="T1939">
            <v>529</v>
          </cell>
          <cell r="U1939">
            <v>95</v>
          </cell>
          <cell r="V1939">
            <v>127</v>
          </cell>
          <cell r="W1939" t="str">
            <v>TYP131L2H1KITSTD</v>
          </cell>
          <cell r="X1939" t="e">
            <v>#REF!</v>
          </cell>
          <cell r="Y1939">
            <v>476.1</v>
          </cell>
          <cell r="Z1939">
            <v>476.1</v>
          </cell>
          <cell r="AA1939">
            <v>0.1</v>
          </cell>
          <cell r="AB1939">
            <v>0.1</v>
          </cell>
          <cell r="AC1939" t="str">
            <v>NC</v>
          </cell>
          <cell r="AD1939" t="str">
            <v>NC</v>
          </cell>
          <cell r="AE1939" t="str">
            <v>NC</v>
          </cell>
          <cell r="AF1939" t="str">
            <v>PROTECTION</v>
          </cell>
          <cell r="AG1939"/>
          <cell r="AI1939">
            <v>228.16</v>
          </cell>
          <cell r="AJ1939">
            <v>0.3</v>
          </cell>
          <cell r="AK1939">
            <v>370.29999999999995</v>
          </cell>
          <cell r="AL1939" t="str">
            <v/>
          </cell>
          <cell r="AM1939" t="str">
            <v/>
          </cell>
          <cell r="AN1939">
            <v>0.1</v>
          </cell>
          <cell r="AO1939">
            <v>476.1</v>
          </cell>
          <cell r="AS1939" t="str">
            <v>TYP131 L2H1 2008 KIT COMPLET ECO</v>
          </cell>
        </row>
        <row r="1940">
          <cell r="N1940" t="str">
            <v>0963 940 250</v>
          </cell>
          <cell r="O1940">
            <v>0</v>
          </cell>
          <cell r="P1940">
            <v>321.08</v>
          </cell>
          <cell r="Q1940">
            <v>1</v>
          </cell>
          <cell r="R1940">
            <v>36</v>
          </cell>
          <cell r="S1940">
            <v>321.08</v>
          </cell>
          <cell r="T1940">
            <v>709</v>
          </cell>
          <cell r="U1940">
            <v>95</v>
          </cell>
          <cell r="V1940">
            <v>127</v>
          </cell>
          <cell r="W1940" t="str">
            <v>TYP131L2H1KITPRO</v>
          </cell>
          <cell r="X1940" t="e">
            <v>#REF!</v>
          </cell>
          <cell r="Y1940">
            <v>638.1</v>
          </cell>
          <cell r="Z1940">
            <v>638.1</v>
          </cell>
          <cell r="AA1940">
            <v>0.1</v>
          </cell>
          <cell r="AB1940">
            <v>0.1</v>
          </cell>
          <cell r="AC1940" t="str">
            <v>NC</v>
          </cell>
          <cell r="AD1940" t="str">
            <v>NC</v>
          </cell>
          <cell r="AE1940" t="str">
            <v>NC</v>
          </cell>
          <cell r="AF1940" t="str">
            <v>PROTECTION</v>
          </cell>
          <cell r="AG1940"/>
          <cell r="AI1940">
            <v>308.71999999999997</v>
          </cell>
          <cell r="AJ1940">
            <v>0.3</v>
          </cell>
          <cell r="AK1940">
            <v>496.29999999999995</v>
          </cell>
          <cell r="AL1940" t="str">
            <v/>
          </cell>
          <cell r="AM1940" t="str">
            <v/>
          </cell>
          <cell r="AN1940">
            <v>0.1</v>
          </cell>
          <cell r="AO1940">
            <v>638.1</v>
          </cell>
          <cell r="AS1940" t="str">
            <v>TYP131 L2H1 2008 KIT COMPLET PRO</v>
          </cell>
        </row>
        <row r="1941">
          <cell r="N1941" t="str">
            <v>0963 940 689</v>
          </cell>
          <cell r="O1941">
            <v>0</v>
          </cell>
          <cell r="P1941">
            <v>286.38</v>
          </cell>
          <cell r="Q1941">
            <v>1</v>
          </cell>
          <cell r="R1941">
            <v>57</v>
          </cell>
          <cell r="S1941">
            <v>286.38</v>
          </cell>
          <cell r="T1941">
            <v>589</v>
          </cell>
          <cell r="U1941">
            <v>95</v>
          </cell>
          <cell r="V1941">
            <v>127</v>
          </cell>
          <cell r="W1941" t="str">
            <v>TYP173L2H1KITSTD</v>
          </cell>
          <cell r="X1941" t="e">
            <v>#REF!</v>
          </cell>
          <cell r="Y1941">
            <v>530.1</v>
          </cell>
          <cell r="Z1941">
            <v>530.1</v>
          </cell>
          <cell r="AA1941">
            <v>0.1</v>
          </cell>
          <cell r="AB1941">
            <v>0.1</v>
          </cell>
          <cell r="AC1941" t="str">
            <v>NC</v>
          </cell>
          <cell r="AD1941" t="str">
            <v>NC</v>
          </cell>
          <cell r="AE1941" t="str">
            <v>NC</v>
          </cell>
          <cell r="AF1941" t="str">
            <v>PROTECTION</v>
          </cell>
          <cell r="AG1941"/>
          <cell r="AI1941">
            <v>275.36</v>
          </cell>
          <cell r="AJ1941">
            <v>0.3</v>
          </cell>
          <cell r="AK1941">
            <v>412.29999999999995</v>
          </cell>
          <cell r="AL1941" t="str">
            <v/>
          </cell>
          <cell r="AM1941" t="str">
            <v/>
          </cell>
          <cell r="AN1941">
            <v>0.1</v>
          </cell>
          <cell r="AO1941">
            <v>530.1</v>
          </cell>
          <cell r="AS1941" t="str">
            <v>TYP173 L2H1 2016 KIT COMPLET ECO</v>
          </cell>
        </row>
        <row r="1942">
          <cell r="N1942" t="str">
            <v>0963 940 696</v>
          </cell>
          <cell r="O1942">
            <v>0</v>
          </cell>
          <cell r="P1942">
            <v>388.69</v>
          </cell>
          <cell r="Q1942">
            <v>1</v>
          </cell>
          <cell r="R1942">
            <v>53</v>
          </cell>
          <cell r="S1942">
            <v>388.69</v>
          </cell>
          <cell r="T1942">
            <v>809</v>
          </cell>
          <cell r="U1942">
            <v>95</v>
          </cell>
          <cell r="V1942">
            <v>127</v>
          </cell>
          <cell r="W1942" t="str">
            <v>TYP173L2H1KITPRO</v>
          </cell>
          <cell r="X1942" t="e">
            <v>#REF!</v>
          </cell>
          <cell r="Y1942">
            <v>728.1</v>
          </cell>
          <cell r="Z1942">
            <v>728.1</v>
          </cell>
          <cell r="AA1942">
            <v>0.1</v>
          </cell>
          <cell r="AB1942">
            <v>0.1</v>
          </cell>
          <cell r="AC1942" t="str">
            <v>NC</v>
          </cell>
          <cell r="AD1942" t="str">
            <v>NC</v>
          </cell>
          <cell r="AE1942" t="str">
            <v>NC</v>
          </cell>
          <cell r="AF1942" t="str">
            <v>PROTECTION</v>
          </cell>
          <cell r="AG1942"/>
          <cell r="AI1942">
            <v>373.73</v>
          </cell>
          <cell r="AJ1942">
            <v>0.3</v>
          </cell>
          <cell r="AK1942">
            <v>566.29999999999995</v>
          </cell>
          <cell r="AL1942" t="str">
            <v/>
          </cell>
          <cell r="AM1942" t="str">
            <v/>
          </cell>
          <cell r="AN1942">
            <v>0.1</v>
          </cell>
          <cell r="AO1942">
            <v>728.1</v>
          </cell>
          <cell r="AS1942" t="str">
            <v>TYP173 L2H1 2016 KIT COMPLET PRO</v>
          </cell>
        </row>
        <row r="1943">
          <cell r="N1943" t="str">
            <v>0963 940 153</v>
          </cell>
          <cell r="O1943">
            <v>0</v>
          </cell>
          <cell r="P1943">
            <v>341.58</v>
          </cell>
          <cell r="Q1943">
            <v>1</v>
          </cell>
          <cell r="R1943">
            <v>60</v>
          </cell>
          <cell r="S1943">
            <v>341.58</v>
          </cell>
          <cell r="T1943">
            <v>719</v>
          </cell>
          <cell r="U1943">
            <v>85</v>
          </cell>
          <cell r="V1943">
            <v>114</v>
          </cell>
          <cell r="W1943" t="str">
            <v>TYP120L1H1KITSTD</v>
          </cell>
          <cell r="X1943" t="e">
            <v>#REF!</v>
          </cell>
          <cell r="Y1943">
            <v>647.1</v>
          </cell>
          <cell r="Z1943">
            <v>647.1</v>
          </cell>
          <cell r="AA1943">
            <v>0.1</v>
          </cell>
          <cell r="AB1943">
            <v>0.1</v>
          </cell>
          <cell r="AC1943" t="str">
            <v>NC</v>
          </cell>
          <cell r="AD1943" t="str">
            <v>NC</v>
          </cell>
          <cell r="AE1943" t="str">
            <v>NC</v>
          </cell>
          <cell r="AF1943" t="str">
            <v>PROTECTION</v>
          </cell>
          <cell r="AG1943"/>
          <cell r="AI1943">
            <v>328.43</v>
          </cell>
          <cell r="AJ1943">
            <v>0.3</v>
          </cell>
          <cell r="AK1943">
            <v>503.29999999999995</v>
          </cell>
          <cell r="AL1943" t="str">
            <v/>
          </cell>
          <cell r="AM1943" t="str">
            <v/>
          </cell>
          <cell r="AN1943">
            <v>0.1</v>
          </cell>
          <cell r="AO1943">
            <v>647.1</v>
          </cell>
          <cell r="AS1943" t="str">
            <v>TYP120 L1H1 2006 KIT COMPLET ECO</v>
          </cell>
        </row>
        <row r="1944">
          <cell r="N1944" t="str">
            <v>0963 940 154</v>
          </cell>
          <cell r="O1944">
            <v>0</v>
          </cell>
          <cell r="P1944">
            <v>466.49</v>
          </cell>
          <cell r="Q1944">
            <v>1</v>
          </cell>
          <cell r="R1944">
            <v>60</v>
          </cell>
          <cell r="S1944">
            <v>466.49</v>
          </cell>
          <cell r="T1944">
            <v>949</v>
          </cell>
          <cell r="U1944">
            <v>85</v>
          </cell>
          <cell r="V1944">
            <v>114</v>
          </cell>
          <cell r="W1944" t="str">
            <v>TYP120L1H1KITPRO</v>
          </cell>
          <cell r="X1944" t="e">
            <v>#REF!</v>
          </cell>
          <cell r="Y1944">
            <v>854.1</v>
          </cell>
          <cell r="Z1944">
            <v>854.1</v>
          </cell>
          <cell r="AA1944">
            <v>0.1</v>
          </cell>
          <cell r="AB1944">
            <v>0.1</v>
          </cell>
          <cell r="AC1944" t="str">
            <v>NC</v>
          </cell>
          <cell r="AD1944" t="str">
            <v>NC</v>
          </cell>
          <cell r="AE1944" t="str">
            <v>NC</v>
          </cell>
          <cell r="AF1944" t="str">
            <v>PROTECTION</v>
          </cell>
          <cell r="AG1944"/>
          <cell r="AI1944">
            <v>448.53999999999996</v>
          </cell>
          <cell r="AJ1944">
            <v>0.3</v>
          </cell>
          <cell r="AK1944">
            <v>664.3</v>
          </cell>
          <cell r="AL1944" t="str">
            <v/>
          </cell>
          <cell r="AM1944" t="str">
            <v/>
          </cell>
          <cell r="AN1944">
            <v>0.1</v>
          </cell>
          <cell r="AO1944">
            <v>854.1</v>
          </cell>
          <cell r="AS1944" t="str">
            <v>TYP120 L1H1 2006 KIT COMPLET PRO</v>
          </cell>
        </row>
        <row r="1945">
          <cell r="N1945" t="str">
            <v>0963 940 173</v>
          </cell>
          <cell r="O1945">
            <v>0</v>
          </cell>
          <cell r="P1945">
            <v>365.66</v>
          </cell>
          <cell r="Q1945">
            <v>1</v>
          </cell>
          <cell r="R1945">
            <v>71</v>
          </cell>
          <cell r="S1945">
            <v>365.66</v>
          </cell>
          <cell r="T1945">
            <v>879</v>
          </cell>
          <cell r="U1945">
            <v>95</v>
          </cell>
          <cell r="V1945">
            <v>127</v>
          </cell>
          <cell r="W1945" t="str">
            <v>TYP121L2H1KITSTD</v>
          </cell>
          <cell r="X1945" t="e">
            <v>#REF!</v>
          </cell>
          <cell r="Y1945">
            <v>791.1</v>
          </cell>
          <cell r="Z1945">
            <v>791.1</v>
          </cell>
          <cell r="AA1945">
            <v>0.1</v>
          </cell>
          <cell r="AB1945">
            <v>0.1</v>
          </cell>
          <cell r="AC1945" t="str">
            <v>NC</v>
          </cell>
          <cell r="AD1945" t="str">
            <v>NC</v>
          </cell>
          <cell r="AE1945" t="str">
            <v>NC</v>
          </cell>
          <cell r="AF1945" t="str">
            <v>PROTECTION</v>
          </cell>
          <cell r="AG1945"/>
          <cell r="AI1945">
            <v>396.24</v>
          </cell>
          <cell r="AJ1945">
            <v>0.3</v>
          </cell>
          <cell r="AK1945">
            <v>615.29999999999995</v>
          </cell>
          <cell r="AL1945" t="str">
            <v/>
          </cell>
          <cell r="AM1945" t="str">
            <v/>
          </cell>
          <cell r="AN1945">
            <v>0.1</v>
          </cell>
          <cell r="AO1945">
            <v>791.1</v>
          </cell>
          <cell r="AS1945" t="str">
            <v>TYP121 L2H1 2006 KIT COMPLET ECO</v>
          </cell>
        </row>
        <row r="1946">
          <cell r="N1946" t="str">
            <v>0963 940 174</v>
          </cell>
          <cell r="O1946">
            <v>0</v>
          </cell>
          <cell r="P1946">
            <v>495.5</v>
          </cell>
          <cell r="Q1946">
            <v>1</v>
          </cell>
          <cell r="R1946">
            <v>69</v>
          </cell>
          <cell r="S1946">
            <v>495.5</v>
          </cell>
          <cell r="T1946">
            <v>1179</v>
          </cell>
          <cell r="U1946">
            <v>95</v>
          </cell>
          <cell r="V1946">
            <v>127</v>
          </cell>
          <cell r="W1946" t="str">
            <v>TYP121L2H1KITPRO</v>
          </cell>
          <cell r="X1946" t="e">
            <v>#REF!</v>
          </cell>
          <cell r="Y1946">
            <v>1061.0999999999999</v>
          </cell>
          <cell r="Z1946">
            <v>1061.0999999999999</v>
          </cell>
          <cell r="AA1946">
            <v>0.1</v>
          </cell>
          <cell r="AB1946">
            <v>0.1</v>
          </cell>
          <cell r="AC1946" t="str">
            <v>NC</v>
          </cell>
          <cell r="AD1946" t="str">
            <v>NC</v>
          </cell>
          <cell r="AE1946" t="str">
            <v>NC</v>
          </cell>
          <cell r="AF1946" t="str">
            <v>PROTECTION</v>
          </cell>
          <cell r="AG1946"/>
          <cell r="AI1946">
            <v>483.34000000000003</v>
          </cell>
          <cell r="AJ1946">
            <v>0.3</v>
          </cell>
          <cell r="AK1946">
            <v>825.3</v>
          </cell>
          <cell r="AL1946" t="str">
            <v/>
          </cell>
          <cell r="AM1946" t="str">
            <v/>
          </cell>
          <cell r="AN1946">
            <v>0.1</v>
          </cell>
          <cell r="AO1946">
            <v>1061.0999999999999</v>
          </cell>
          <cell r="AS1946" t="str">
            <v>TYP121 L2H1 2006 KIT COMPLET PRO</v>
          </cell>
        </row>
        <row r="1947">
          <cell r="N1947" t="str">
            <v>0963 940 156</v>
          </cell>
          <cell r="O1947">
            <v>0</v>
          </cell>
          <cell r="P1947">
            <v>466.49</v>
          </cell>
          <cell r="Q1947">
            <v>1</v>
          </cell>
          <cell r="R1947">
            <v>60</v>
          </cell>
          <cell r="S1947">
            <v>466.49</v>
          </cell>
          <cell r="T1947">
            <v>949</v>
          </cell>
          <cell r="U1947">
            <v>95</v>
          </cell>
          <cell r="V1947">
            <v>127</v>
          </cell>
          <cell r="W1947" t="str">
            <v>TYP120L1H2KITPRO</v>
          </cell>
          <cell r="X1947" t="e">
            <v>#REF!</v>
          </cell>
          <cell r="Y1947">
            <v>854.1</v>
          </cell>
          <cell r="Z1947">
            <v>854.1</v>
          </cell>
          <cell r="AA1947">
            <v>0.1</v>
          </cell>
          <cell r="AB1947">
            <v>0.1</v>
          </cell>
          <cell r="AC1947" t="str">
            <v>NC</v>
          </cell>
          <cell r="AD1947" t="str">
            <v>NC</v>
          </cell>
          <cell r="AE1947" t="str">
            <v>NC</v>
          </cell>
          <cell r="AF1947" t="str">
            <v>PROTECTION</v>
          </cell>
          <cell r="AG1947"/>
          <cell r="AI1947">
            <v>448.53999999999996</v>
          </cell>
          <cell r="AJ1947">
            <v>0.3</v>
          </cell>
          <cell r="AK1947">
            <v>664.3</v>
          </cell>
          <cell r="AL1947" t="str">
            <v/>
          </cell>
          <cell r="AM1947" t="str">
            <v/>
          </cell>
          <cell r="AN1947">
            <v>0.1</v>
          </cell>
          <cell r="AO1947">
            <v>854.1</v>
          </cell>
          <cell r="AS1947" t="str">
            <v>TYP120 L1H2 2006 KIT COMPLET PRO</v>
          </cell>
        </row>
        <row r="1948">
          <cell r="N1948" t="str">
            <v>0963 940 175</v>
          </cell>
          <cell r="O1948">
            <v>0</v>
          </cell>
          <cell r="P1948">
            <v>412.1</v>
          </cell>
          <cell r="Q1948">
            <v>1</v>
          </cell>
          <cell r="R1948">
            <v>71</v>
          </cell>
          <cell r="S1948">
            <v>412.1</v>
          </cell>
          <cell r="T1948">
            <v>899</v>
          </cell>
          <cell r="U1948">
            <v>115</v>
          </cell>
          <cell r="V1948">
            <v>154</v>
          </cell>
          <cell r="W1948" t="str">
            <v>TYP121L2H2KITSTD</v>
          </cell>
          <cell r="X1948" t="e">
            <v>#REF!</v>
          </cell>
          <cell r="Y1948">
            <v>809.1</v>
          </cell>
          <cell r="Z1948">
            <v>809.1</v>
          </cell>
          <cell r="AA1948">
            <v>0.1</v>
          </cell>
          <cell r="AB1948">
            <v>0.1</v>
          </cell>
          <cell r="AC1948" t="str">
            <v>NC</v>
          </cell>
          <cell r="AD1948" t="str">
            <v>NC</v>
          </cell>
          <cell r="AE1948" t="str">
            <v>NC</v>
          </cell>
          <cell r="AF1948" t="str">
            <v>PROTECTION</v>
          </cell>
          <cell r="AG1948"/>
          <cell r="AI1948">
            <v>396.24</v>
          </cell>
          <cell r="AJ1948">
            <v>0.3</v>
          </cell>
          <cell r="AK1948">
            <v>629.29999999999995</v>
          </cell>
          <cell r="AL1948" t="str">
            <v/>
          </cell>
          <cell r="AM1948" t="str">
            <v/>
          </cell>
          <cell r="AN1948">
            <v>0.1</v>
          </cell>
          <cell r="AO1948">
            <v>809.1</v>
          </cell>
          <cell r="AS1948" t="str">
            <v>TYP121 L2H2 2006 KIT COMPLET ECO</v>
          </cell>
        </row>
        <row r="1949">
          <cell r="N1949" t="str">
            <v>0963 940 176</v>
          </cell>
          <cell r="O1949">
            <v>0</v>
          </cell>
          <cell r="P1949">
            <v>502.68</v>
          </cell>
          <cell r="Q1949">
            <v>1</v>
          </cell>
          <cell r="R1949">
            <v>69</v>
          </cell>
          <cell r="S1949">
            <v>502.68</v>
          </cell>
          <cell r="T1949">
            <v>1179</v>
          </cell>
          <cell r="U1949">
            <v>115</v>
          </cell>
          <cell r="V1949">
            <v>154</v>
          </cell>
          <cell r="W1949" t="str">
            <v>TYP121L2H2KITPRO</v>
          </cell>
          <cell r="X1949" t="e">
            <v>#REF!</v>
          </cell>
          <cell r="Y1949">
            <v>1061.0999999999999</v>
          </cell>
          <cell r="Z1949">
            <v>1061.0999999999999</v>
          </cell>
          <cell r="AA1949">
            <v>0.1</v>
          </cell>
          <cell r="AB1949">
            <v>0.1</v>
          </cell>
          <cell r="AC1949" t="str">
            <v>NC</v>
          </cell>
          <cell r="AD1949" t="str">
            <v>NC</v>
          </cell>
          <cell r="AE1949" t="str">
            <v>NC</v>
          </cell>
          <cell r="AF1949" t="str">
            <v>PROTECTION</v>
          </cell>
          <cell r="AG1949"/>
          <cell r="AI1949">
            <v>483.34000000000003</v>
          </cell>
          <cell r="AJ1949">
            <v>0.3</v>
          </cell>
          <cell r="AK1949">
            <v>825.3</v>
          </cell>
          <cell r="AL1949" t="str">
            <v/>
          </cell>
          <cell r="AM1949" t="str">
            <v/>
          </cell>
          <cell r="AN1949">
            <v>0.1</v>
          </cell>
          <cell r="AO1949">
            <v>1061.0999999999999</v>
          </cell>
          <cell r="AS1949" t="str">
            <v>TYP121 L2H2 2006 KIT COMPLET PRO</v>
          </cell>
        </row>
        <row r="1950">
          <cell r="N1950" t="str">
            <v>0963 940 774</v>
          </cell>
          <cell r="O1950">
            <v>0</v>
          </cell>
          <cell r="P1950">
            <v>430.62</v>
          </cell>
          <cell r="Q1950">
            <v>1</v>
          </cell>
          <cell r="R1950" t="e">
            <v>#N/A</v>
          </cell>
          <cell r="S1950">
            <v>430.62</v>
          </cell>
          <cell r="T1950">
            <v>909</v>
          </cell>
          <cell r="U1950">
            <v>120</v>
          </cell>
          <cell r="V1950">
            <v>160</v>
          </cell>
          <cell r="W1950" t="str">
            <v>TYP122L3H2KITSTD</v>
          </cell>
          <cell r="X1950" t="e">
            <v>#REF!</v>
          </cell>
          <cell r="Y1950">
            <v>818.1</v>
          </cell>
          <cell r="Z1950">
            <v>818.1</v>
          </cell>
          <cell r="AA1950">
            <v>0.1</v>
          </cell>
          <cell r="AB1950">
            <v>0.1</v>
          </cell>
          <cell r="AC1950" t="str">
            <v>NC</v>
          </cell>
          <cell r="AD1950" t="str">
            <v>NC</v>
          </cell>
          <cell r="AE1950" t="str">
            <v>NC</v>
          </cell>
          <cell r="AF1950" t="str">
            <v>PROTECTION</v>
          </cell>
          <cell r="AG1950"/>
          <cell r="AI1950">
            <v>414.05</v>
          </cell>
          <cell r="AJ1950">
            <v>0.3</v>
          </cell>
          <cell r="AK1950">
            <v>636.29999999999995</v>
          </cell>
          <cell r="AL1950" t="str">
            <v/>
          </cell>
          <cell r="AM1950" t="str">
            <v/>
          </cell>
          <cell r="AN1950">
            <v>0.1</v>
          </cell>
          <cell r="AO1950">
            <v>818.1</v>
          </cell>
          <cell r="AS1950" t="str">
            <v>TYP122 L3H2 2006 KIT COMPLET ECO</v>
          </cell>
        </row>
        <row r="1951">
          <cell r="N1951" t="str">
            <v>0963 940 189</v>
          </cell>
          <cell r="O1951">
            <v>0</v>
          </cell>
          <cell r="P1951">
            <v>611.49</v>
          </cell>
          <cell r="Q1951">
            <v>1</v>
          </cell>
          <cell r="R1951">
            <v>81</v>
          </cell>
          <cell r="S1951">
            <v>611.49</v>
          </cell>
          <cell r="T1951">
            <v>1309</v>
          </cell>
          <cell r="U1951">
            <v>120</v>
          </cell>
          <cell r="V1951">
            <v>160</v>
          </cell>
          <cell r="W1951" t="str">
            <v>TYP122L3H2KITPRO</v>
          </cell>
          <cell r="X1951" t="e">
            <v>#REF!</v>
          </cell>
          <cell r="Y1951">
            <v>1178.0999999999999</v>
          </cell>
          <cell r="Z1951">
            <v>1178.0999999999999</v>
          </cell>
          <cell r="AA1951">
            <v>0.1</v>
          </cell>
          <cell r="AB1951">
            <v>0.1</v>
          </cell>
          <cell r="AC1951" t="str">
            <v>NC</v>
          </cell>
          <cell r="AD1951" t="str">
            <v>NC</v>
          </cell>
          <cell r="AE1951" t="str">
            <v>NC</v>
          </cell>
          <cell r="AF1951" t="str">
            <v>PROTECTION</v>
          </cell>
          <cell r="AG1951"/>
          <cell r="AI1951">
            <v>587.96</v>
          </cell>
          <cell r="AJ1951">
            <v>0.3</v>
          </cell>
          <cell r="AK1951">
            <v>916.3</v>
          </cell>
          <cell r="AL1951" t="str">
            <v/>
          </cell>
          <cell r="AM1951" t="str">
            <v/>
          </cell>
          <cell r="AN1951">
            <v>0.1</v>
          </cell>
          <cell r="AO1951">
            <v>1178.0999999999999</v>
          </cell>
          <cell r="AS1951" t="str">
            <v>TYP122 L3H2 2006 KIT COMPLET PRO</v>
          </cell>
        </row>
        <row r="1952">
          <cell r="N1952" t="str">
            <v>0963 940 775</v>
          </cell>
          <cell r="O1952">
            <v>0</v>
          </cell>
          <cell r="P1952">
            <v>192.22</v>
          </cell>
          <cell r="Q1952">
            <v>1</v>
          </cell>
          <cell r="R1952" t="e">
            <v>#N/A</v>
          </cell>
          <cell r="S1952">
            <v>192.22</v>
          </cell>
          <cell r="T1952">
            <v>409</v>
          </cell>
          <cell r="U1952">
            <v>135</v>
          </cell>
          <cell r="V1952">
            <v>180</v>
          </cell>
          <cell r="W1952" t="str">
            <v>TYP123L4H2KITSTD</v>
          </cell>
          <cell r="X1952" t="e">
            <v>#REF!</v>
          </cell>
          <cell r="Y1952">
            <v>368.1</v>
          </cell>
          <cell r="Z1952">
            <v>368.1</v>
          </cell>
          <cell r="AA1952">
            <v>0.1</v>
          </cell>
          <cell r="AB1952">
            <v>0.1</v>
          </cell>
          <cell r="AC1952" t="str">
            <v>NC</v>
          </cell>
          <cell r="AD1952" t="str">
            <v>NC</v>
          </cell>
          <cell r="AE1952" t="str">
            <v>NC</v>
          </cell>
          <cell r="AF1952" t="str">
            <v>PROTECTION</v>
          </cell>
          <cell r="AG1952"/>
          <cell r="AI1952">
            <v>478.04999999999995</v>
          </cell>
          <cell r="AJ1952">
            <v>0.3</v>
          </cell>
          <cell r="AK1952">
            <v>286.29999999999995</v>
          </cell>
          <cell r="AL1952" t="str">
            <v/>
          </cell>
          <cell r="AM1952" t="str">
            <v/>
          </cell>
          <cell r="AN1952">
            <v>0.1</v>
          </cell>
          <cell r="AO1952">
            <v>368.1</v>
          </cell>
          <cell r="AS1952" t="str">
            <v>TYP123 L4H2 2006 KIT COMPLET ECO</v>
          </cell>
        </row>
        <row r="1953">
          <cell r="N1953" t="str">
            <v>0963 940 777</v>
          </cell>
          <cell r="O1953">
            <v>0</v>
          </cell>
          <cell r="P1953">
            <v>192.22</v>
          </cell>
          <cell r="Q1953">
            <v>1</v>
          </cell>
          <cell r="R1953" t="e">
            <v>#N/A</v>
          </cell>
          <cell r="S1953">
            <v>192.22</v>
          </cell>
          <cell r="T1953">
            <v>409</v>
          </cell>
          <cell r="U1953">
            <v>120</v>
          </cell>
          <cell r="V1953">
            <v>160</v>
          </cell>
          <cell r="W1953" t="str">
            <v>TYP122L3H3KITSTD</v>
          </cell>
          <cell r="X1953" t="e">
            <v>#REF!</v>
          </cell>
          <cell r="Y1953">
            <v>368.1</v>
          </cell>
          <cell r="Z1953">
            <v>368.1</v>
          </cell>
          <cell r="AA1953">
            <v>0.1</v>
          </cell>
          <cell r="AB1953">
            <v>0.1</v>
          </cell>
          <cell r="AC1953" t="str">
            <v>NC</v>
          </cell>
          <cell r="AD1953" t="str">
            <v>NC</v>
          </cell>
          <cell r="AE1953" t="str">
            <v>NC</v>
          </cell>
          <cell r="AF1953" t="str">
            <v>PROTECTION</v>
          </cell>
          <cell r="AG1953"/>
          <cell r="AI1953">
            <v>414.05</v>
          </cell>
          <cell r="AJ1953">
            <v>0.3</v>
          </cell>
          <cell r="AK1953">
            <v>286.29999999999995</v>
          </cell>
          <cell r="AL1953" t="str">
            <v/>
          </cell>
          <cell r="AM1953" t="str">
            <v/>
          </cell>
          <cell r="AN1953">
            <v>0.1</v>
          </cell>
          <cell r="AO1953">
            <v>368.1</v>
          </cell>
          <cell r="AS1953" t="str">
            <v>TYP122 L3H3 2006 KIT COMPLET ECO</v>
          </cell>
        </row>
        <row r="1954">
          <cell r="N1954" t="str">
            <v>0963 940 190</v>
          </cell>
          <cell r="O1954">
            <v>0</v>
          </cell>
          <cell r="P1954">
            <v>611.49</v>
          </cell>
          <cell r="Q1954">
            <v>1</v>
          </cell>
          <cell r="R1954">
            <v>81</v>
          </cell>
          <cell r="S1954">
            <v>611.49</v>
          </cell>
          <cell r="T1954">
            <v>1309</v>
          </cell>
          <cell r="U1954">
            <v>120</v>
          </cell>
          <cell r="V1954">
            <v>160</v>
          </cell>
          <cell r="W1954" t="str">
            <v>TYP122L3H3KITPRO</v>
          </cell>
          <cell r="X1954" t="e">
            <v>#REF!</v>
          </cell>
          <cell r="Y1954">
            <v>1178.0999999999999</v>
          </cell>
          <cell r="Z1954">
            <v>1178.0999999999999</v>
          </cell>
          <cell r="AA1954">
            <v>0.1</v>
          </cell>
          <cell r="AB1954">
            <v>0.1</v>
          </cell>
          <cell r="AC1954" t="str">
            <v>NC</v>
          </cell>
          <cell r="AD1954" t="str">
            <v>NC</v>
          </cell>
          <cell r="AE1954" t="str">
            <v>NC</v>
          </cell>
          <cell r="AF1954" t="str">
            <v>PROTECTION</v>
          </cell>
          <cell r="AG1954"/>
          <cell r="AI1954">
            <v>587.96</v>
          </cell>
          <cell r="AJ1954">
            <v>0.3</v>
          </cell>
          <cell r="AK1954">
            <v>916.3</v>
          </cell>
          <cell r="AL1954" t="str">
            <v/>
          </cell>
          <cell r="AM1954" t="str">
            <v/>
          </cell>
          <cell r="AN1954">
            <v>0.1</v>
          </cell>
          <cell r="AO1954">
            <v>1178.0999999999999</v>
          </cell>
          <cell r="AS1954" t="str">
            <v>TYP122 L3H3 2006 KIT COMPLET PRO</v>
          </cell>
        </row>
        <row r="1955">
          <cell r="N1955" t="str">
            <v>0963 940 778</v>
          </cell>
          <cell r="O1955">
            <v>0</v>
          </cell>
          <cell r="P1955">
            <v>192.22</v>
          </cell>
          <cell r="Q1955">
            <v>1</v>
          </cell>
          <cell r="R1955" t="e">
            <v>#N/A</v>
          </cell>
          <cell r="S1955">
            <v>192.22</v>
          </cell>
          <cell r="T1955">
            <v>409</v>
          </cell>
          <cell r="U1955">
            <v>135</v>
          </cell>
          <cell r="V1955">
            <v>180</v>
          </cell>
          <cell r="W1955" t="str">
            <v>TYP123L4H3KITSTD</v>
          </cell>
          <cell r="X1955" t="e">
            <v>#REF!</v>
          </cell>
          <cell r="Y1955">
            <v>368.1</v>
          </cell>
          <cell r="Z1955">
            <v>368.1</v>
          </cell>
          <cell r="AA1955">
            <v>0.1</v>
          </cell>
          <cell r="AB1955">
            <v>0.1</v>
          </cell>
          <cell r="AC1955" t="str">
            <v>NC</v>
          </cell>
          <cell r="AD1955" t="str">
            <v>NC</v>
          </cell>
          <cell r="AE1955" t="str">
            <v>NC</v>
          </cell>
          <cell r="AF1955" t="str">
            <v>PROTECTION</v>
          </cell>
          <cell r="AG1955"/>
          <cell r="AI1955">
            <v>478.04999999999995</v>
          </cell>
          <cell r="AJ1955">
            <v>0.3</v>
          </cell>
          <cell r="AK1955">
            <v>286.29999999999995</v>
          </cell>
          <cell r="AL1955" t="str">
            <v/>
          </cell>
          <cell r="AM1955" t="str">
            <v/>
          </cell>
          <cell r="AN1955">
            <v>0.1</v>
          </cell>
          <cell r="AO1955">
            <v>368.1</v>
          </cell>
          <cell r="AS1955" t="str">
            <v>TYP123 L4H3 2006 KIT COMPLET ECO</v>
          </cell>
        </row>
        <row r="1956">
          <cell r="N1956" t="str">
            <v>0963 940 202</v>
          </cell>
          <cell r="O1956">
            <v>0</v>
          </cell>
          <cell r="P1956">
            <v>658.34</v>
          </cell>
          <cell r="Q1956">
            <v>1</v>
          </cell>
          <cell r="R1956">
            <v>85</v>
          </cell>
          <cell r="S1956">
            <v>658.34</v>
          </cell>
          <cell r="T1956">
            <v>1519</v>
          </cell>
          <cell r="U1956">
            <v>135</v>
          </cell>
          <cell r="V1956">
            <v>180</v>
          </cell>
          <cell r="W1956" t="str">
            <v>TYP123L4H3KITPRO</v>
          </cell>
          <cell r="X1956" t="e">
            <v>#REF!</v>
          </cell>
          <cell r="Y1956">
            <v>1367.1</v>
          </cell>
          <cell r="Z1956">
            <v>1367.1</v>
          </cell>
          <cell r="AA1956">
            <v>0.1</v>
          </cell>
          <cell r="AB1956">
            <v>0.1</v>
          </cell>
          <cell r="AC1956" t="str">
            <v>NC</v>
          </cell>
          <cell r="AD1956" t="str">
            <v>NC</v>
          </cell>
          <cell r="AE1956" t="str">
            <v>NC</v>
          </cell>
          <cell r="AF1956" t="str">
            <v>PROTECTION</v>
          </cell>
          <cell r="AG1956"/>
          <cell r="AI1956">
            <v>652.27</v>
          </cell>
          <cell r="AJ1956">
            <v>0.3</v>
          </cell>
          <cell r="AK1956">
            <v>1063.3</v>
          </cell>
          <cell r="AL1956" t="str">
            <v/>
          </cell>
          <cell r="AM1956" t="str">
            <v/>
          </cell>
          <cell r="AN1956">
            <v>0.1</v>
          </cell>
          <cell r="AO1956">
            <v>1367.1</v>
          </cell>
          <cell r="AS1956" t="str">
            <v>TYP123 L4H3 2006 KIT COMPLET PRO</v>
          </cell>
        </row>
        <row r="1957">
          <cell r="N1957" t="str">
            <v>0963 940 705</v>
          </cell>
          <cell r="O1957">
            <v>0</v>
          </cell>
          <cell r="P1957">
            <v>217.79</v>
          </cell>
          <cell r="Q1957">
            <v>1</v>
          </cell>
          <cell r="R1957">
            <v>39</v>
          </cell>
          <cell r="S1957">
            <v>217.79</v>
          </cell>
          <cell r="T1957">
            <v>489</v>
          </cell>
          <cell r="U1957">
            <v>85</v>
          </cell>
          <cell r="V1957">
            <v>114</v>
          </cell>
          <cell r="W1957" t="str">
            <v>TYP196L1H1KITSTD</v>
          </cell>
          <cell r="X1957" t="e">
            <v>#REF!</v>
          </cell>
          <cell r="Y1957">
            <v>440.1</v>
          </cell>
          <cell r="Z1957">
            <v>440.1</v>
          </cell>
          <cell r="AA1957">
            <v>0.1</v>
          </cell>
          <cell r="AB1957">
            <v>0.1</v>
          </cell>
          <cell r="AC1957" t="str">
            <v>NC</v>
          </cell>
          <cell r="AD1957" t="str">
            <v>NC</v>
          </cell>
          <cell r="AE1957" t="str">
            <v>NC</v>
          </cell>
          <cell r="AF1957" t="str">
            <v>PROTECTION</v>
          </cell>
          <cell r="AG1957"/>
          <cell r="AI1957">
            <v>209.4</v>
          </cell>
          <cell r="AJ1957">
            <v>0.3</v>
          </cell>
          <cell r="AK1957">
            <v>342.29999999999995</v>
          </cell>
          <cell r="AL1957" t="str">
            <v/>
          </cell>
          <cell r="AM1957" t="str">
            <v/>
          </cell>
          <cell r="AN1957">
            <v>0.1</v>
          </cell>
          <cell r="AO1957">
            <v>440.1</v>
          </cell>
          <cell r="AS1957" t="str">
            <v>TYP196 L1H1 2013 KIT COMPLET ECO</v>
          </cell>
        </row>
        <row r="1958">
          <cell r="N1958" t="str">
            <v>0963 940 712</v>
          </cell>
          <cell r="O1958">
            <v>0</v>
          </cell>
          <cell r="P1958">
            <v>290.51</v>
          </cell>
          <cell r="Q1958">
            <v>1</v>
          </cell>
          <cell r="R1958">
            <v>33</v>
          </cell>
          <cell r="S1958">
            <v>290.51</v>
          </cell>
          <cell r="T1958">
            <v>639</v>
          </cell>
          <cell r="U1958">
            <v>85</v>
          </cell>
          <cell r="V1958">
            <v>114</v>
          </cell>
          <cell r="W1958" t="str">
            <v>TYP196L1H1KITPRO</v>
          </cell>
          <cell r="X1958" t="e">
            <v>#REF!</v>
          </cell>
          <cell r="Y1958">
            <v>575.1</v>
          </cell>
          <cell r="Z1958">
            <v>575.1</v>
          </cell>
          <cell r="AA1958">
            <v>0.1</v>
          </cell>
          <cell r="AB1958">
            <v>0.1</v>
          </cell>
          <cell r="AC1958" t="str">
            <v>NC</v>
          </cell>
          <cell r="AD1958" t="str">
            <v>NC</v>
          </cell>
          <cell r="AE1958" t="str">
            <v>NC</v>
          </cell>
          <cell r="AF1958" t="str">
            <v>PROTECTION</v>
          </cell>
          <cell r="AG1958"/>
          <cell r="AI1958">
            <v>279.33</v>
          </cell>
          <cell r="AJ1958">
            <v>0.3</v>
          </cell>
          <cell r="AK1958">
            <v>447.29999999999995</v>
          </cell>
          <cell r="AL1958" t="str">
            <v/>
          </cell>
          <cell r="AM1958" t="str">
            <v/>
          </cell>
          <cell r="AN1958">
            <v>0.1</v>
          </cell>
          <cell r="AO1958">
            <v>575.1</v>
          </cell>
          <cell r="AS1958" t="str">
            <v>TYP196 L1H1 2013 KIT COMPLET PRO</v>
          </cell>
        </row>
        <row r="1959">
          <cell r="N1959" t="str">
            <v>0963 940 697</v>
          </cell>
          <cell r="O1959">
            <v>0</v>
          </cell>
          <cell r="P1959">
            <v>158.85</v>
          </cell>
          <cell r="Q1959">
            <v>1</v>
          </cell>
          <cell r="R1959">
            <v>28</v>
          </cell>
          <cell r="S1959">
            <v>158.85</v>
          </cell>
          <cell r="T1959">
            <v>379</v>
          </cell>
          <cell r="U1959">
            <v>85</v>
          </cell>
          <cell r="V1959">
            <v>114</v>
          </cell>
          <cell r="W1959" t="str">
            <v>TYP195L0H1KITSTD</v>
          </cell>
          <cell r="X1959" t="e">
            <v>#REF!</v>
          </cell>
          <cell r="Y1959">
            <v>341.1</v>
          </cell>
          <cell r="Z1959">
            <v>341.1</v>
          </cell>
          <cell r="AA1959">
            <v>0.1</v>
          </cell>
          <cell r="AB1959">
            <v>0.1</v>
          </cell>
          <cell r="AC1959" t="str">
            <v>NC</v>
          </cell>
          <cell r="AD1959" t="str">
            <v>NC</v>
          </cell>
          <cell r="AE1959" t="str">
            <v>NC</v>
          </cell>
          <cell r="AF1959" t="str">
            <v>PROTECTION</v>
          </cell>
          <cell r="AG1959"/>
          <cell r="AI1959">
            <v>152.73000000000002</v>
          </cell>
          <cell r="AJ1959">
            <v>0.3</v>
          </cell>
          <cell r="AK1959">
            <v>265.3</v>
          </cell>
          <cell r="AL1959" t="str">
            <v/>
          </cell>
          <cell r="AM1959" t="str">
            <v/>
          </cell>
          <cell r="AN1959">
            <v>0.1</v>
          </cell>
          <cell r="AO1959">
            <v>341.1</v>
          </cell>
          <cell r="AS1959" t="str">
            <v>TYP195 L0H1 2013 KIT COMPLET ECO</v>
          </cell>
        </row>
        <row r="1960">
          <cell r="N1960" t="str">
            <v>0963 940 704</v>
          </cell>
          <cell r="O1960">
            <v>0</v>
          </cell>
          <cell r="P1960">
            <v>258.27</v>
          </cell>
          <cell r="Q1960">
            <v>1</v>
          </cell>
          <cell r="R1960">
            <v>31</v>
          </cell>
          <cell r="S1960">
            <v>258.27</v>
          </cell>
          <cell r="T1960">
            <v>579</v>
          </cell>
          <cell r="U1960">
            <v>85</v>
          </cell>
          <cell r="V1960">
            <v>114</v>
          </cell>
          <cell r="W1960" t="str">
            <v>TYP195L0H1KITPRO</v>
          </cell>
          <cell r="X1960" t="e">
            <v>#REF!</v>
          </cell>
          <cell r="Y1960">
            <v>521.1</v>
          </cell>
          <cell r="Z1960">
            <v>521.1</v>
          </cell>
          <cell r="AA1960">
            <v>0.1</v>
          </cell>
          <cell r="AB1960">
            <v>0.1</v>
          </cell>
          <cell r="AC1960" t="str">
            <v>NC</v>
          </cell>
          <cell r="AD1960" t="str">
            <v>NC</v>
          </cell>
          <cell r="AE1960" t="str">
            <v>NC</v>
          </cell>
          <cell r="AF1960" t="str">
            <v>PROTECTION</v>
          </cell>
          <cell r="AG1960"/>
          <cell r="AI1960">
            <v>248.33999999999997</v>
          </cell>
          <cell r="AJ1960">
            <v>0.3</v>
          </cell>
          <cell r="AK1960">
            <v>405.29999999999995</v>
          </cell>
          <cell r="AL1960" t="str">
            <v/>
          </cell>
          <cell r="AM1960" t="str">
            <v/>
          </cell>
          <cell r="AN1960">
            <v>0.1</v>
          </cell>
          <cell r="AO1960">
            <v>521.1</v>
          </cell>
          <cell r="AS1960" t="str">
            <v>TYP195 L0H1 2013 KIT COMPLET PRO</v>
          </cell>
        </row>
        <row r="1961">
          <cell r="N1961" t="str">
            <v>0963 940 713</v>
          </cell>
          <cell r="O1961">
            <v>0</v>
          </cell>
          <cell r="P1961">
            <v>237.3</v>
          </cell>
          <cell r="Q1961">
            <v>1</v>
          </cell>
          <cell r="R1961">
            <v>45</v>
          </cell>
          <cell r="S1961">
            <v>237.3</v>
          </cell>
          <cell r="T1961">
            <v>529</v>
          </cell>
          <cell r="U1961">
            <v>95</v>
          </cell>
          <cell r="V1961">
            <v>127</v>
          </cell>
          <cell r="W1961" t="str">
            <v>TYP197L2H1KITSTD</v>
          </cell>
          <cell r="X1961" t="e">
            <v>#REF!</v>
          </cell>
          <cell r="Y1961">
            <v>476.1</v>
          </cell>
          <cell r="Z1961">
            <v>476.1</v>
          </cell>
          <cell r="AA1961">
            <v>0.1</v>
          </cell>
          <cell r="AB1961">
            <v>0.1</v>
          </cell>
          <cell r="AC1961" t="str">
            <v>NC</v>
          </cell>
          <cell r="AD1961" t="str">
            <v>NC</v>
          </cell>
          <cell r="AE1961" t="str">
            <v>NC</v>
          </cell>
          <cell r="AF1961" t="str">
            <v>PROTECTION</v>
          </cell>
          <cell r="AG1961"/>
          <cell r="AI1961">
            <v>228.16</v>
          </cell>
          <cell r="AJ1961">
            <v>0.3</v>
          </cell>
          <cell r="AK1961">
            <v>370.29999999999995</v>
          </cell>
          <cell r="AL1961" t="str">
            <v/>
          </cell>
          <cell r="AM1961" t="str">
            <v/>
          </cell>
          <cell r="AN1961">
            <v>0.1</v>
          </cell>
          <cell r="AO1961">
            <v>476.1</v>
          </cell>
          <cell r="AS1961" t="str">
            <v>TYP197 L2H1 2013 KIT COMPLET ECO</v>
          </cell>
        </row>
        <row r="1962">
          <cell r="N1962" t="str">
            <v>0963 940 720</v>
          </cell>
          <cell r="O1962">
            <v>0</v>
          </cell>
          <cell r="P1962">
            <v>321.08</v>
          </cell>
          <cell r="Q1962">
            <v>1</v>
          </cell>
          <cell r="R1962">
            <v>41</v>
          </cell>
          <cell r="S1962">
            <v>321.08</v>
          </cell>
          <cell r="T1962">
            <v>709</v>
          </cell>
          <cell r="U1962">
            <v>95</v>
          </cell>
          <cell r="V1962">
            <v>127</v>
          </cell>
          <cell r="W1962" t="str">
            <v>TYP197L2H1KITPRO</v>
          </cell>
          <cell r="X1962" t="e">
            <v>#REF!</v>
          </cell>
          <cell r="Y1962">
            <v>638.1</v>
          </cell>
          <cell r="Z1962">
            <v>638.1</v>
          </cell>
          <cell r="AA1962">
            <v>0.1</v>
          </cell>
          <cell r="AB1962">
            <v>0.1</v>
          </cell>
          <cell r="AC1962" t="str">
            <v>NC</v>
          </cell>
          <cell r="AD1962" t="str">
            <v>NC</v>
          </cell>
          <cell r="AE1962" t="str">
            <v>NC</v>
          </cell>
          <cell r="AF1962" t="str">
            <v>PROTECTION</v>
          </cell>
          <cell r="AG1962"/>
          <cell r="AI1962">
            <v>308.71999999999997</v>
          </cell>
          <cell r="AJ1962">
            <v>0.3</v>
          </cell>
          <cell r="AK1962">
            <v>496.29999999999995</v>
          </cell>
          <cell r="AL1962" t="str">
            <v/>
          </cell>
          <cell r="AM1962" t="str">
            <v/>
          </cell>
          <cell r="AN1962">
            <v>0.1</v>
          </cell>
          <cell r="AO1962">
            <v>638.1</v>
          </cell>
          <cell r="AS1962" t="str">
            <v>TYP197 L2H1 2013 KIT COMPLET PRO</v>
          </cell>
        </row>
        <row r="1963">
          <cell r="N1963" t="str">
            <v>0963 940 601</v>
          </cell>
          <cell r="O1963">
            <v>0</v>
          </cell>
          <cell r="P1963">
            <v>280.49</v>
          </cell>
          <cell r="Q1963">
            <v>1</v>
          </cell>
          <cell r="R1963">
            <v>47</v>
          </cell>
          <cell r="S1963">
            <v>280.49</v>
          </cell>
          <cell r="T1963">
            <v>599</v>
          </cell>
          <cell r="U1963">
            <v>85</v>
          </cell>
          <cell r="V1963">
            <v>114</v>
          </cell>
          <cell r="W1963" t="str">
            <v>TYP164L1H1KITSTD</v>
          </cell>
          <cell r="X1963" t="e">
            <v>#REF!</v>
          </cell>
          <cell r="Y1963">
            <v>539.1</v>
          </cell>
          <cell r="Z1963">
            <v>539.1</v>
          </cell>
          <cell r="AA1963">
            <v>0.1</v>
          </cell>
          <cell r="AB1963">
            <v>0.1</v>
          </cell>
          <cell r="AC1963" t="str">
            <v>NC</v>
          </cell>
          <cell r="AD1963" t="str">
            <v>NC</v>
          </cell>
          <cell r="AE1963" t="str">
            <v>NC</v>
          </cell>
          <cell r="AF1963" t="str">
            <v>PROTECTION</v>
          </cell>
          <cell r="AG1963"/>
          <cell r="AI1963">
            <v>269.69</v>
          </cell>
          <cell r="AJ1963">
            <v>0.3</v>
          </cell>
          <cell r="AK1963">
            <v>419.29999999999995</v>
          </cell>
          <cell r="AL1963" t="str">
            <v/>
          </cell>
          <cell r="AM1963" t="str">
            <v/>
          </cell>
          <cell r="AN1963">
            <v>0.1</v>
          </cell>
          <cell r="AO1963">
            <v>539.1</v>
          </cell>
          <cell r="AS1963" t="str">
            <v>TYP164 L1H1 2014 KIT COMPLET ECO</v>
          </cell>
        </row>
        <row r="1964">
          <cell r="N1964" t="str">
            <v>0963 940 608</v>
          </cell>
          <cell r="O1964">
            <v>0</v>
          </cell>
          <cell r="P1964">
            <v>383.87</v>
          </cell>
          <cell r="Q1964">
            <v>1</v>
          </cell>
          <cell r="R1964">
            <v>42</v>
          </cell>
          <cell r="S1964">
            <v>383.87</v>
          </cell>
          <cell r="T1964">
            <v>809</v>
          </cell>
          <cell r="U1964">
            <v>85</v>
          </cell>
          <cell r="V1964">
            <v>114</v>
          </cell>
          <cell r="W1964" t="str">
            <v>TYP164L1H1KITPRO</v>
          </cell>
          <cell r="X1964" t="e">
            <v>#REF!</v>
          </cell>
          <cell r="Y1964">
            <v>728.1</v>
          </cell>
          <cell r="Z1964">
            <v>728.1</v>
          </cell>
          <cell r="AA1964">
            <v>0.1</v>
          </cell>
          <cell r="AB1964">
            <v>0.1</v>
          </cell>
          <cell r="AC1964" t="str">
            <v>NC</v>
          </cell>
          <cell r="AD1964" t="str">
            <v>NC</v>
          </cell>
          <cell r="AE1964" t="str">
            <v>NC</v>
          </cell>
          <cell r="AF1964" t="str">
            <v>PROTECTION</v>
          </cell>
          <cell r="AG1964"/>
          <cell r="AI1964">
            <v>369.1</v>
          </cell>
          <cell r="AJ1964">
            <v>0.3</v>
          </cell>
          <cell r="AK1964">
            <v>566.29999999999995</v>
          </cell>
          <cell r="AL1964" t="str">
            <v/>
          </cell>
          <cell r="AM1964" t="str">
            <v/>
          </cell>
          <cell r="AN1964">
            <v>0.1</v>
          </cell>
          <cell r="AO1964">
            <v>728.1</v>
          </cell>
          <cell r="AS1964" t="str">
            <v>TYP164 L1H1 2014 KIT COMPLET PRO</v>
          </cell>
        </row>
        <row r="1965">
          <cell r="N1965" t="str">
            <v>0963 940 617</v>
          </cell>
          <cell r="O1965">
            <v>0</v>
          </cell>
          <cell r="P1965">
            <v>307.88</v>
          </cell>
          <cell r="Q1965">
            <v>1</v>
          </cell>
          <cell r="R1965">
            <v>55</v>
          </cell>
          <cell r="S1965">
            <v>307.88</v>
          </cell>
          <cell r="T1965">
            <v>649</v>
          </cell>
          <cell r="U1965">
            <v>95</v>
          </cell>
          <cell r="V1965">
            <v>127</v>
          </cell>
          <cell r="W1965" t="str">
            <v>TYP165L2H1KITSTD</v>
          </cell>
          <cell r="X1965" t="e">
            <v>#REF!</v>
          </cell>
          <cell r="Y1965">
            <v>584.1</v>
          </cell>
          <cell r="Z1965">
            <v>584.1</v>
          </cell>
          <cell r="AA1965">
            <v>0.1</v>
          </cell>
          <cell r="AB1965">
            <v>0.1</v>
          </cell>
          <cell r="AC1965" t="str">
            <v>NC</v>
          </cell>
          <cell r="AD1965" t="str">
            <v>NC</v>
          </cell>
          <cell r="AE1965" t="str">
            <v>NC</v>
          </cell>
          <cell r="AF1965" t="str">
            <v>PROTECTION</v>
          </cell>
          <cell r="AG1965"/>
          <cell r="AI1965">
            <v>296.02999999999997</v>
          </cell>
          <cell r="AJ1965">
            <v>0.3</v>
          </cell>
          <cell r="AK1965">
            <v>454.29999999999995</v>
          </cell>
          <cell r="AL1965" t="str">
            <v/>
          </cell>
          <cell r="AM1965" t="str">
            <v/>
          </cell>
          <cell r="AN1965">
            <v>0.1</v>
          </cell>
          <cell r="AO1965">
            <v>584.1</v>
          </cell>
          <cell r="AS1965" t="str">
            <v>TYP165 L2H1 2014 KIT COMPLET ECO</v>
          </cell>
        </row>
        <row r="1966">
          <cell r="N1966" t="str">
            <v>0963 940 624</v>
          </cell>
          <cell r="O1966">
            <v>0</v>
          </cell>
          <cell r="P1966">
            <v>418.27</v>
          </cell>
          <cell r="Q1966">
            <v>1</v>
          </cell>
          <cell r="R1966">
            <v>55</v>
          </cell>
          <cell r="S1966">
            <v>418.27</v>
          </cell>
          <cell r="T1966">
            <v>879</v>
          </cell>
          <cell r="U1966">
            <v>95</v>
          </cell>
          <cell r="V1966">
            <v>127</v>
          </cell>
          <cell r="W1966" t="str">
            <v>TYP165L2H1KITPRO</v>
          </cell>
          <cell r="X1966" t="e">
            <v>#REF!</v>
          </cell>
          <cell r="Y1966">
            <v>791.1</v>
          </cell>
          <cell r="Z1966">
            <v>791.1</v>
          </cell>
          <cell r="AA1966">
            <v>0.1</v>
          </cell>
          <cell r="AB1966">
            <v>0.1</v>
          </cell>
          <cell r="AC1966" t="str">
            <v>NC</v>
          </cell>
          <cell r="AD1966" t="str">
            <v>NC</v>
          </cell>
          <cell r="AE1966" t="str">
            <v>NC</v>
          </cell>
          <cell r="AF1966" t="str">
            <v>PROTECTION</v>
          </cell>
          <cell r="AG1966"/>
          <cell r="AI1966">
            <v>402.16999999999996</v>
          </cell>
          <cell r="AJ1966">
            <v>0.3</v>
          </cell>
          <cell r="AK1966">
            <v>615.29999999999995</v>
          </cell>
          <cell r="AL1966" t="str">
            <v/>
          </cell>
          <cell r="AM1966" t="str">
            <v/>
          </cell>
          <cell r="AN1966">
            <v>0.1</v>
          </cell>
          <cell r="AO1966">
            <v>791.1</v>
          </cell>
          <cell r="AS1966" t="str">
            <v>TYP165 L2H1 2014 KIT COMPLET PRO</v>
          </cell>
        </row>
        <row r="1967">
          <cell r="N1967" t="str">
            <v>0963 940 609</v>
          </cell>
          <cell r="O1967">
            <v>0</v>
          </cell>
          <cell r="P1967">
            <v>280.58</v>
          </cell>
          <cell r="Q1967">
            <v>1</v>
          </cell>
          <cell r="R1967">
            <v>47</v>
          </cell>
          <cell r="S1967">
            <v>280.58</v>
          </cell>
          <cell r="T1967">
            <v>589</v>
          </cell>
          <cell r="U1967">
            <v>95</v>
          </cell>
          <cell r="V1967">
            <v>127</v>
          </cell>
          <cell r="W1967" t="str">
            <v>TYP164L1H2KITSTD</v>
          </cell>
          <cell r="X1967" t="e">
            <v>#REF!</v>
          </cell>
          <cell r="Y1967">
            <v>530.1</v>
          </cell>
          <cell r="Z1967">
            <v>530.1</v>
          </cell>
          <cell r="AA1967">
            <v>0.1</v>
          </cell>
          <cell r="AB1967">
            <v>0.1</v>
          </cell>
          <cell r="AC1967" t="str">
            <v>NC</v>
          </cell>
          <cell r="AD1967" t="str">
            <v>NC</v>
          </cell>
          <cell r="AE1967" t="str">
            <v>NC</v>
          </cell>
          <cell r="AF1967" t="str">
            <v>PROTECTION</v>
          </cell>
          <cell r="AG1967"/>
          <cell r="AI1967">
            <v>269.69</v>
          </cell>
          <cell r="AJ1967">
            <v>0.3</v>
          </cell>
          <cell r="AK1967">
            <v>412.29999999999995</v>
          </cell>
          <cell r="AL1967" t="str">
            <v/>
          </cell>
          <cell r="AM1967" t="str">
            <v/>
          </cell>
          <cell r="AN1967">
            <v>0.1</v>
          </cell>
          <cell r="AO1967">
            <v>530.1</v>
          </cell>
          <cell r="AS1967" t="str">
            <v>TYP164 L1H2 2014 KIT COMPLET ECO</v>
          </cell>
        </row>
        <row r="1968">
          <cell r="N1968" t="str">
            <v>0963 940 616</v>
          </cell>
          <cell r="O1968">
            <v>0</v>
          </cell>
          <cell r="P1968">
            <v>383.87</v>
          </cell>
          <cell r="Q1968">
            <v>1</v>
          </cell>
          <cell r="R1968">
            <v>35</v>
          </cell>
          <cell r="S1968">
            <v>383.87</v>
          </cell>
          <cell r="T1968">
            <v>809</v>
          </cell>
          <cell r="U1968">
            <v>95</v>
          </cell>
          <cell r="V1968">
            <v>127</v>
          </cell>
          <cell r="W1968" t="str">
            <v>TYP164L1H2KITPRO</v>
          </cell>
          <cell r="X1968" t="e">
            <v>#REF!</v>
          </cell>
          <cell r="Y1968">
            <v>728.1</v>
          </cell>
          <cell r="Z1968">
            <v>728.1</v>
          </cell>
          <cell r="AA1968">
            <v>0.1</v>
          </cell>
          <cell r="AB1968">
            <v>0.1</v>
          </cell>
          <cell r="AC1968" t="str">
            <v>NC</v>
          </cell>
          <cell r="AD1968" t="str">
            <v>NC</v>
          </cell>
          <cell r="AE1968" t="str">
            <v>NC</v>
          </cell>
          <cell r="AF1968" t="str">
            <v>PROTECTION</v>
          </cell>
          <cell r="AG1968"/>
          <cell r="AI1968">
            <v>369.1</v>
          </cell>
          <cell r="AJ1968">
            <v>0.3</v>
          </cell>
          <cell r="AK1968">
            <v>566.29999999999995</v>
          </cell>
          <cell r="AL1968" t="str">
            <v/>
          </cell>
          <cell r="AM1968" t="str">
            <v/>
          </cell>
          <cell r="AN1968">
            <v>0.1</v>
          </cell>
          <cell r="AO1968">
            <v>728.1</v>
          </cell>
          <cell r="AS1968" t="str">
            <v>TYP164 L1H2 2014 KIT COMPLET PRO</v>
          </cell>
        </row>
        <row r="1969">
          <cell r="N1969" t="str">
            <v>0963 940 625</v>
          </cell>
          <cell r="O1969">
            <v>0</v>
          </cell>
          <cell r="P1969">
            <v>307.99</v>
          </cell>
          <cell r="Q1969">
            <v>1</v>
          </cell>
          <cell r="R1969">
            <v>55</v>
          </cell>
          <cell r="S1969">
            <v>307.99</v>
          </cell>
          <cell r="T1969">
            <v>649</v>
          </cell>
          <cell r="U1969">
            <v>115</v>
          </cell>
          <cell r="V1969">
            <v>154</v>
          </cell>
          <cell r="W1969" t="str">
            <v>TYP165L2H2KITSTD</v>
          </cell>
          <cell r="X1969" t="e">
            <v>#REF!</v>
          </cell>
          <cell r="Y1969">
            <v>584.1</v>
          </cell>
          <cell r="Z1969">
            <v>584.1</v>
          </cell>
          <cell r="AA1969">
            <v>0.1</v>
          </cell>
          <cell r="AB1969">
            <v>0.1</v>
          </cell>
          <cell r="AC1969" t="str">
            <v>NC</v>
          </cell>
          <cell r="AD1969" t="str">
            <v>NC</v>
          </cell>
          <cell r="AE1969" t="str">
            <v>NC</v>
          </cell>
          <cell r="AF1969" t="str">
            <v>PROTECTION</v>
          </cell>
          <cell r="AG1969"/>
          <cell r="AI1969">
            <v>296.02999999999997</v>
          </cell>
          <cell r="AJ1969">
            <v>0.3</v>
          </cell>
          <cell r="AK1969">
            <v>454.29999999999995</v>
          </cell>
          <cell r="AL1969" t="str">
            <v/>
          </cell>
          <cell r="AM1969" t="str">
            <v/>
          </cell>
          <cell r="AN1969">
            <v>0.1</v>
          </cell>
          <cell r="AO1969">
            <v>584.1</v>
          </cell>
          <cell r="AS1969" t="str">
            <v>TYP165 L2H2 2014 KIT COMPLET ECO</v>
          </cell>
        </row>
        <row r="1970">
          <cell r="N1970" t="str">
            <v>0963 940 632</v>
          </cell>
          <cell r="O1970">
            <v>0</v>
          </cell>
          <cell r="P1970">
            <v>418.27</v>
          </cell>
          <cell r="Q1970">
            <v>1</v>
          </cell>
          <cell r="R1970">
            <v>57</v>
          </cell>
          <cell r="S1970">
            <v>418.27</v>
          </cell>
          <cell r="T1970">
            <v>909</v>
          </cell>
          <cell r="U1970">
            <v>115</v>
          </cell>
          <cell r="V1970">
            <v>154</v>
          </cell>
          <cell r="W1970" t="str">
            <v>TYP165L2H2KITPRO</v>
          </cell>
          <cell r="X1970" t="e">
            <v>#REF!</v>
          </cell>
          <cell r="Y1970">
            <v>818.1</v>
          </cell>
          <cell r="Z1970">
            <v>818.1</v>
          </cell>
          <cell r="AA1970">
            <v>0.1</v>
          </cell>
          <cell r="AB1970">
            <v>0.1</v>
          </cell>
          <cell r="AC1970" t="str">
            <v>NC</v>
          </cell>
          <cell r="AD1970" t="str">
            <v>NC</v>
          </cell>
          <cell r="AE1970" t="str">
            <v>NC</v>
          </cell>
          <cell r="AF1970" t="str">
            <v>PROTECTION</v>
          </cell>
          <cell r="AG1970"/>
          <cell r="AI1970">
            <v>402.16999999999996</v>
          </cell>
          <cell r="AJ1970">
            <v>0.3</v>
          </cell>
          <cell r="AK1970">
            <v>636.29999999999995</v>
          </cell>
          <cell r="AL1970" t="str">
            <v/>
          </cell>
          <cell r="AM1970" t="str">
            <v/>
          </cell>
          <cell r="AN1970">
            <v>0.1</v>
          </cell>
          <cell r="AO1970">
            <v>818.1</v>
          </cell>
          <cell r="AS1970" t="str">
            <v>TYP165 L2H2 2014 KIT COMPLET PRO</v>
          </cell>
        </row>
        <row r="1971">
          <cell r="N1971" t="str">
            <v>0963 940 311</v>
          </cell>
          <cell r="O1971">
            <v>0</v>
          </cell>
          <cell r="P1971">
            <v>311.19</v>
          </cell>
          <cell r="Q1971">
            <v>1</v>
          </cell>
          <cell r="R1971">
            <v>76</v>
          </cell>
          <cell r="S1971">
            <v>311.19</v>
          </cell>
          <cell r="T1971">
            <v>719</v>
          </cell>
          <cell r="U1971">
            <v>85</v>
          </cell>
          <cell r="V1971">
            <v>114</v>
          </cell>
          <cell r="W1971" t="str">
            <v>TYP137L1H1KITSTD</v>
          </cell>
          <cell r="X1971" t="e">
            <v>#REF!</v>
          </cell>
          <cell r="Y1971">
            <v>647.1</v>
          </cell>
          <cell r="Z1971">
            <v>647.1</v>
          </cell>
          <cell r="AA1971">
            <v>0.1</v>
          </cell>
          <cell r="AB1971">
            <v>0.1</v>
          </cell>
          <cell r="AC1971" t="str">
            <v>NC</v>
          </cell>
          <cell r="AD1971" t="str">
            <v>NC</v>
          </cell>
          <cell r="AE1971" t="str">
            <v>NC</v>
          </cell>
          <cell r="AF1971" t="str">
            <v>PROTECTION</v>
          </cell>
          <cell r="AG1971"/>
          <cell r="AI1971">
            <v>328.43</v>
          </cell>
          <cell r="AJ1971">
            <v>0.3</v>
          </cell>
          <cell r="AK1971">
            <v>503.29999999999995</v>
          </cell>
          <cell r="AL1971" t="str">
            <v/>
          </cell>
          <cell r="AM1971" t="str">
            <v/>
          </cell>
          <cell r="AN1971">
            <v>0.1</v>
          </cell>
          <cell r="AO1971">
            <v>647.1</v>
          </cell>
          <cell r="AS1971" t="str">
            <v>TYP137 L1H1 2010 KIT COMPLET ECO</v>
          </cell>
        </row>
        <row r="1972">
          <cell r="N1972" t="str">
            <v>0963 940 312</v>
          </cell>
          <cell r="O1972">
            <v>0</v>
          </cell>
          <cell r="P1972">
            <v>466.49</v>
          </cell>
          <cell r="Q1972">
            <v>1</v>
          </cell>
          <cell r="R1972">
            <v>60</v>
          </cell>
          <cell r="S1972">
            <v>466.49</v>
          </cell>
          <cell r="T1972">
            <v>949</v>
          </cell>
          <cell r="U1972">
            <v>85</v>
          </cell>
          <cell r="V1972">
            <v>114</v>
          </cell>
          <cell r="W1972" t="str">
            <v>TYP137L1H1KITPRO</v>
          </cell>
          <cell r="X1972" t="e">
            <v>#REF!</v>
          </cell>
          <cell r="Y1972">
            <v>854.1</v>
          </cell>
          <cell r="Z1972">
            <v>854.1</v>
          </cell>
          <cell r="AA1972">
            <v>0.1</v>
          </cell>
          <cell r="AB1972">
            <v>0.1</v>
          </cell>
          <cell r="AC1972" t="str">
            <v>NC</v>
          </cell>
          <cell r="AD1972" t="str">
            <v>NC</v>
          </cell>
          <cell r="AE1972" t="str">
            <v>NC</v>
          </cell>
          <cell r="AF1972" t="str">
            <v>PROTECTION</v>
          </cell>
          <cell r="AG1972"/>
          <cell r="AI1972">
            <v>448.53999999999996</v>
          </cell>
          <cell r="AJ1972">
            <v>0.3</v>
          </cell>
          <cell r="AK1972">
            <v>664.3</v>
          </cell>
          <cell r="AL1972" t="str">
            <v/>
          </cell>
          <cell r="AM1972" t="str">
            <v/>
          </cell>
          <cell r="AN1972">
            <v>0.1</v>
          </cell>
          <cell r="AO1972">
            <v>854.1</v>
          </cell>
          <cell r="AS1972" t="str">
            <v>TYP137 L1H1 2010 KIT COMPLET PRO</v>
          </cell>
        </row>
        <row r="1973">
          <cell r="N1973" t="str">
            <v>0963 940 313</v>
          </cell>
          <cell r="O1973">
            <v>0</v>
          </cell>
          <cell r="P1973">
            <v>341.58</v>
          </cell>
          <cell r="Q1973">
            <v>1</v>
          </cell>
          <cell r="R1973">
            <v>76</v>
          </cell>
          <cell r="S1973">
            <v>341.58</v>
          </cell>
          <cell r="T1973">
            <v>719</v>
          </cell>
          <cell r="U1973">
            <v>95</v>
          </cell>
          <cell r="V1973">
            <v>127</v>
          </cell>
          <cell r="W1973" t="str">
            <v>TYP137L1H2KITSTD</v>
          </cell>
          <cell r="X1973" t="e">
            <v>#REF!</v>
          </cell>
          <cell r="Y1973">
            <v>647.1</v>
          </cell>
          <cell r="Z1973">
            <v>647.1</v>
          </cell>
          <cell r="AA1973">
            <v>0.1</v>
          </cell>
          <cell r="AB1973">
            <v>0.1</v>
          </cell>
          <cell r="AC1973" t="str">
            <v>NC</v>
          </cell>
          <cell r="AD1973" t="str">
            <v>NC</v>
          </cell>
          <cell r="AE1973" t="str">
            <v>NC</v>
          </cell>
          <cell r="AF1973" t="str">
            <v>PROTECTION</v>
          </cell>
          <cell r="AG1973"/>
          <cell r="AI1973">
            <v>328.43</v>
          </cell>
          <cell r="AJ1973">
            <v>0.3</v>
          </cell>
          <cell r="AK1973">
            <v>503.29999999999995</v>
          </cell>
          <cell r="AL1973" t="str">
            <v/>
          </cell>
          <cell r="AM1973" t="str">
            <v/>
          </cell>
          <cell r="AN1973">
            <v>0.1</v>
          </cell>
          <cell r="AO1973">
            <v>647.1</v>
          </cell>
          <cell r="AS1973" t="str">
            <v>TYP137 L1H2 2010 KIT COMPLET ECO</v>
          </cell>
        </row>
        <row r="1974">
          <cell r="N1974" t="str">
            <v>0963 940 314</v>
          </cell>
          <cell r="O1974">
            <v>0</v>
          </cell>
          <cell r="P1974">
            <v>454.2</v>
          </cell>
          <cell r="Q1974">
            <v>1</v>
          </cell>
          <cell r="R1974">
            <v>60</v>
          </cell>
          <cell r="S1974">
            <v>454.2</v>
          </cell>
          <cell r="T1974">
            <v>949</v>
          </cell>
          <cell r="U1974">
            <v>95</v>
          </cell>
          <cell r="V1974">
            <v>127</v>
          </cell>
          <cell r="W1974" t="str">
            <v>TYP137L1H2KITPRO</v>
          </cell>
          <cell r="X1974" t="e">
            <v>#REF!</v>
          </cell>
          <cell r="Y1974">
            <v>854.1</v>
          </cell>
          <cell r="Z1974">
            <v>854.1</v>
          </cell>
          <cell r="AA1974">
            <v>0.1</v>
          </cell>
          <cell r="AB1974">
            <v>0.1</v>
          </cell>
          <cell r="AC1974" t="str">
            <v>NC</v>
          </cell>
          <cell r="AD1974" t="str">
            <v>NC</v>
          </cell>
          <cell r="AE1974" t="str">
            <v>NC</v>
          </cell>
          <cell r="AF1974" t="str">
            <v>PROTECTION</v>
          </cell>
          <cell r="AG1974"/>
          <cell r="AI1974">
            <v>448.53999999999996</v>
          </cell>
          <cell r="AJ1974">
            <v>0.3</v>
          </cell>
          <cell r="AK1974">
            <v>664.3</v>
          </cell>
          <cell r="AL1974" t="str">
            <v/>
          </cell>
          <cell r="AM1974" t="str">
            <v/>
          </cell>
          <cell r="AN1974">
            <v>0.1</v>
          </cell>
          <cell r="AO1974">
            <v>854.1</v>
          </cell>
          <cell r="AS1974" t="str">
            <v>TYP137 L1H2 2010 KIT COMPLET PRO</v>
          </cell>
        </row>
        <row r="1975">
          <cell r="N1975" t="str">
            <v>0963 940 332</v>
          </cell>
          <cell r="O1975">
            <v>0</v>
          </cell>
          <cell r="P1975">
            <v>412.1</v>
          </cell>
          <cell r="Q1975">
            <v>1</v>
          </cell>
          <cell r="R1975">
            <v>78</v>
          </cell>
          <cell r="S1975">
            <v>412.1</v>
          </cell>
          <cell r="T1975">
            <v>899</v>
          </cell>
          <cell r="U1975">
            <v>115</v>
          </cell>
          <cell r="V1975">
            <v>154</v>
          </cell>
          <cell r="W1975" t="str">
            <v>TYP138L2H2KITSTD</v>
          </cell>
          <cell r="X1975" t="e">
            <v>#REF!</v>
          </cell>
          <cell r="Y1975">
            <v>809.1</v>
          </cell>
          <cell r="Z1975">
            <v>809.1</v>
          </cell>
          <cell r="AA1975">
            <v>0.1</v>
          </cell>
          <cell r="AB1975">
            <v>0.1</v>
          </cell>
          <cell r="AC1975" t="str">
            <v>NC</v>
          </cell>
          <cell r="AD1975" t="str">
            <v>NC</v>
          </cell>
          <cell r="AE1975" t="str">
            <v>NC</v>
          </cell>
          <cell r="AF1975" t="str">
            <v>PROTECTION</v>
          </cell>
          <cell r="AG1975"/>
          <cell r="AI1975">
            <v>396.24</v>
          </cell>
          <cell r="AJ1975">
            <v>0.3</v>
          </cell>
          <cell r="AK1975">
            <v>629.29999999999995</v>
          </cell>
          <cell r="AL1975" t="str">
            <v/>
          </cell>
          <cell r="AM1975" t="str">
            <v/>
          </cell>
          <cell r="AN1975">
            <v>0.1</v>
          </cell>
          <cell r="AO1975">
            <v>809.1</v>
          </cell>
          <cell r="AS1975" t="str">
            <v>TYP138 L2H2 2010 KIT COMPLET ECO</v>
          </cell>
        </row>
        <row r="1976">
          <cell r="N1976" t="str">
            <v>0963 940 333</v>
          </cell>
          <cell r="O1976">
            <v>0</v>
          </cell>
          <cell r="P1976">
            <v>502.68</v>
          </cell>
          <cell r="Q1976">
            <v>1</v>
          </cell>
          <cell r="R1976">
            <v>68</v>
          </cell>
          <cell r="S1976">
            <v>502.68</v>
          </cell>
          <cell r="T1976">
            <v>1179</v>
          </cell>
          <cell r="U1976">
            <v>115</v>
          </cell>
          <cell r="V1976">
            <v>154</v>
          </cell>
          <cell r="W1976" t="str">
            <v>TYP138L2H2KITPRO</v>
          </cell>
          <cell r="X1976" t="e">
            <v>#REF!</v>
          </cell>
          <cell r="Y1976">
            <v>1061.0999999999999</v>
          </cell>
          <cell r="Z1976">
            <v>1061.0999999999999</v>
          </cell>
          <cell r="AA1976">
            <v>0.1</v>
          </cell>
          <cell r="AB1976">
            <v>0.1</v>
          </cell>
          <cell r="AC1976" t="str">
            <v>NC</v>
          </cell>
          <cell r="AD1976" t="str">
            <v>NC</v>
          </cell>
          <cell r="AE1976" t="str">
            <v>NC</v>
          </cell>
          <cell r="AF1976" t="str">
            <v>PROTECTION</v>
          </cell>
          <cell r="AG1976"/>
          <cell r="AI1976">
            <v>483.34000000000003</v>
          </cell>
          <cell r="AJ1976">
            <v>0.3</v>
          </cell>
          <cell r="AK1976">
            <v>825.3</v>
          </cell>
          <cell r="AL1976" t="str">
            <v/>
          </cell>
          <cell r="AM1976" t="str">
            <v/>
          </cell>
          <cell r="AN1976">
            <v>0.1</v>
          </cell>
          <cell r="AO1976">
            <v>1061.0999999999999</v>
          </cell>
          <cell r="AS1976" t="str">
            <v>TYP138 L2H2 2010 KIT COMPLET PRO</v>
          </cell>
        </row>
        <row r="1977">
          <cell r="N1977" t="str">
            <v>0963 940 334</v>
          </cell>
          <cell r="O1977">
            <v>0</v>
          </cell>
          <cell r="P1977">
            <v>412.24</v>
          </cell>
          <cell r="Q1977">
            <v>1</v>
          </cell>
          <cell r="R1977">
            <v>82</v>
          </cell>
          <cell r="S1977">
            <v>412.24</v>
          </cell>
          <cell r="T1977">
            <v>879</v>
          </cell>
          <cell r="U1977">
            <v>115</v>
          </cell>
          <cell r="V1977">
            <v>154</v>
          </cell>
          <cell r="W1977" t="str">
            <v>TYP138L2H3KITSTD</v>
          </cell>
          <cell r="X1977" t="e">
            <v>#REF!</v>
          </cell>
          <cell r="Y1977">
            <v>791.1</v>
          </cell>
          <cell r="Z1977">
            <v>791.1</v>
          </cell>
          <cell r="AA1977">
            <v>0.1</v>
          </cell>
          <cell r="AB1977">
            <v>0.1</v>
          </cell>
          <cell r="AC1977" t="str">
            <v>NC</v>
          </cell>
          <cell r="AD1977" t="str">
            <v>NC</v>
          </cell>
          <cell r="AE1977" t="str">
            <v>NC</v>
          </cell>
          <cell r="AF1977" t="str">
            <v>PROTECTION</v>
          </cell>
          <cell r="AG1977"/>
          <cell r="AI1977">
            <v>396.24</v>
          </cell>
          <cell r="AJ1977">
            <v>0.3</v>
          </cell>
          <cell r="AK1977">
            <v>615.29999999999995</v>
          </cell>
          <cell r="AL1977" t="str">
            <v/>
          </cell>
          <cell r="AM1977" t="str">
            <v/>
          </cell>
          <cell r="AN1977">
            <v>0.1</v>
          </cell>
          <cell r="AO1977">
            <v>791.1</v>
          </cell>
          <cell r="AS1977" t="str">
            <v>TYP138 L2H3 2010 KIT COMPLET ECO</v>
          </cell>
        </row>
        <row r="1978">
          <cell r="N1978" t="str">
            <v>0963 940 335</v>
          </cell>
          <cell r="O1978">
            <v>0</v>
          </cell>
          <cell r="P1978">
            <v>533.84</v>
          </cell>
          <cell r="Q1978">
            <v>1</v>
          </cell>
          <cell r="R1978">
            <v>68</v>
          </cell>
          <cell r="S1978">
            <v>533.84</v>
          </cell>
          <cell r="T1978">
            <v>1179</v>
          </cell>
          <cell r="U1978">
            <v>115</v>
          </cell>
          <cell r="V1978">
            <v>154</v>
          </cell>
          <cell r="W1978" t="str">
            <v>TYP138L2H3KITPRO</v>
          </cell>
          <cell r="X1978" t="e">
            <v>#REF!</v>
          </cell>
          <cell r="Y1978">
            <v>1061.0999999999999</v>
          </cell>
          <cell r="Z1978">
            <v>1061.0999999999999</v>
          </cell>
          <cell r="AA1978">
            <v>0.1</v>
          </cell>
          <cell r="AB1978">
            <v>0.1</v>
          </cell>
          <cell r="AC1978" t="str">
            <v>NC</v>
          </cell>
          <cell r="AD1978" t="str">
            <v>NC</v>
          </cell>
          <cell r="AE1978" t="str">
            <v>NC</v>
          </cell>
          <cell r="AF1978" t="str">
            <v>PROTECTION</v>
          </cell>
          <cell r="AG1978"/>
          <cell r="AI1978">
            <v>483.34000000000003</v>
          </cell>
          <cell r="AJ1978">
            <v>0.3</v>
          </cell>
          <cell r="AK1978">
            <v>825.3</v>
          </cell>
          <cell r="AL1978" t="str">
            <v/>
          </cell>
          <cell r="AM1978" t="str">
            <v/>
          </cell>
          <cell r="AN1978">
            <v>0.1</v>
          </cell>
          <cell r="AO1978">
            <v>1061.0999999999999</v>
          </cell>
          <cell r="AS1978" t="str">
            <v>TYP138 L2H3 2010 KIT COMPLET PRO</v>
          </cell>
        </row>
        <row r="1979">
          <cell r="N1979" t="str">
            <v>0963 940 348</v>
          </cell>
          <cell r="O1979">
            <v>0</v>
          </cell>
          <cell r="P1979">
            <v>430.62</v>
          </cell>
          <cell r="Q1979">
            <v>1</v>
          </cell>
          <cell r="R1979">
            <v>102</v>
          </cell>
          <cell r="S1979">
            <v>430.62</v>
          </cell>
          <cell r="T1979">
            <v>959</v>
          </cell>
          <cell r="U1979">
            <v>120</v>
          </cell>
          <cell r="V1979">
            <v>160</v>
          </cell>
          <cell r="W1979" t="str">
            <v>TYP139L3H2KITSTD</v>
          </cell>
          <cell r="X1979" t="e">
            <v>#REF!</v>
          </cell>
          <cell r="Y1979">
            <v>863.1</v>
          </cell>
          <cell r="Z1979">
            <v>863.1</v>
          </cell>
          <cell r="AA1979">
            <v>0.1</v>
          </cell>
          <cell r="AB1979">
            <v>0.1</v>
          </cell>
          <cell r="AC1979" t="str">
            <v>NC</v>
          </cell>
          <cell r="AD1979" t="str">
            <v>NC</v>
          </cell>
          <cell r="AE1979" t="str">
            <v>NC</v>
          </cell>
          <cell r="AF1979" t="str">
            <v>PROTECTION</v>
          </cell>
          <cell r="AG1979"/>
          <cell r="AI1979">
            <v>414.05</v>
          </cell>
          <cell r="AJ1979">
            <v>0.3</v>
          </cell>
          <cell r="AK1979">
            <v>671.3</v>
          </cell>
          <cell r="AL1979" t="str">
            <v/>
          </cell>
          <cell r="AM1979" t="str">
            <v/>
          </cell>
          <cell r="AN1979">
            <v>0.1</v>
          </cell>
          <cell r="AO1979">
            <v>863.1</v>
          </cell>
          <cell r="AS1979" t="str">
            <v>TYP139 L3H2 2010 KIT COMPLET ECO</v>
          </cell>
        </row>
        <row r="1980">
          <cell r="N1980" t="str">
            <v>0963 940 349</v>
          </cell>
          <cell r="O1980">
            <v>0</v>
          </cell>
          <cell r="P1980">
            <v>611.49</v>
          </cell>
          <cell r="Q1980">
            <v>1</v>
          </cell>
          <cell r="R1980">
            <v>87</v>
          </cell>
          <cell r="S1980">
            <v>611.49</v>
          </cell>
          <cell r="T1980">
            <v>1309</v>
          </cell>
          <cell r="U1980">
            <v>120</v>
          </cell>
          <cell r="V1980">
            <v>160</v>
          </cell>
          <cell r="W1980" t="str">
            <v>TYP139L3H2KITPRO</v>
          </cell>
          <cell r="X1980" t="e">
            <v>#REF!</v>
          </cell>
          <cell r="Y1980">
            <v>1178.0999999999999</v>
          </cell>
          <cell r="Z1980">
            <v>1178.0999999999999</v>
          </cell>
          <cell r="AA1980">
            <v>0.1</v>
          </cell>
          <cell r="AB1980">
            <v>0.1</v>
          </cell>
          <cell r="AC1980" t="str">
            <v>NC</v>
          </cell>
          <cell r="AD1980" t="str">
            <v>NC</v>
          </cell>
          <cell r="AE1980" t="str">
            <v>NC</v>
          </cell>
          <cell r="AF1980" t="str">
            <v>PROTECTION</v>
          </cell>
          <cell r="AG1980"/>
          <cell r="AI1980">
            <v>587.96</v>
          </cell>
          <cell r="AJ1980">
            <v>0.3</v>
          </cell>
          <cell r="AK1980">
            <v>916.3</v>
          </cell>
          <cell r="AL1980" t="str">
            <v/>
          </cell>
          <cell r="AM1980" t="str">
            <v/>
          </cell>
          <cell r="AN1980">
            <v>0.1</v>
          </cell>
          <cell r="AO1980">
            <v>1178.0999999999999</v>
          </cell>
          <cell r="AS1980" t="str">
            <v>TYP139 L3H2 2010 KIT COMPLET PRO</v>
          </cell>
        </row>
        <row r="1981">
          <cell r="N1981" t="str">
            <v>0963 940 350</v>
          </cell>
          <cell r="O1981">
            <v>0</v>
          </cell>
          <cell r="P1981">
            <v>430.62</v>
          </cell>
          <cell r="Q1981">
            <v>1</v>
          </cell>
          <cell r="R1981">
            <v>102</v>
          </cell>
          <cell r="S1981">
            <v>430.62</v>
          </cell>
          <cell r="T1981">
            <v>959</v>
          </cell>
          <cell r="U1981">
            <v>120</v>
          </cell>
          <cell r="V1981">
            <v>160</v>
          </cell>
          <cell r="W1981" t="str">
            <v>TYP139L3H3KITSTD</v>
          </cell>
          <cell r="X1981" t="e">
            <v>#REF!</v>
          </cell>
          <cell r="Y1981">
            <v>863.1</v>
          </cell>
          <cell r="Z1981">
            <v>863.1</v>
          </cell>
          <cell r="AA1981">
            <v>0.1</v>
          </cell>
          <cell r="AB1981">
            <v>0.1</v>
          </cell>
          <cell r="AC1981" t="str">
            <v>NC</v>
          </cell>
          <cell r="AD1981" t="str">
            <v>NC</v>
          </cell>
          <cell r="AE1981" t="str">
            <v>NC</v>
          </cell>
          <cell r="AF1981" t="str">
            <v>PROTECTION</v>
          </cell>
          <cell r="AG1981"/>
          <cell r="AI1981">
            <v>414.05</v>
          </cell>
          <cell r="AJ1981">
            <v>0.3</v>
          </cell>
          <cell r="AK1981">
            <v>671.3</v>
          </cell>
          <cell r="AL1981" t="str">
            <v/>
          </cell>
          <cell r="AM1981" t="str">
            <v/>
          </cell>
          <cell r="AN1981">
            <v>0.1</v>
          </cell>
          <cell r="AO1981">
            <v>863.1</v>
          </cell>
          <cell r="AS1981" t="str">
            <v>TYP139 L3H3 2010 KIT COMPLET ECO</v>
          </cell>
        </row>
        <row r="1982">
          <cell r="N1982" t="str">
            <v>0963 940 351</v>
          </cell>
          <cell r="O1982">
            <v>0</v>
          </cell>
          <cell r="P1982">
            <v>611.49</v>
          </cell>
          <cell r="Q1982">
            <v>1</v>
          </cell>
          <cell r="R1982">
            <v>87</v>
          </cell>
          <cell r="S1982">
            <v>611.49</v>
          </cell>
          <cell r="T1982">
            <v>1309</v>
          </cell>
          <cell r="U1982">
            <v>120</v>
          </cell>
          <cell r="V1982">
            <v>160</v>
          </cell>
          <cell r="W1982" t="str">
            <v>TYP139L3H3KITPRO</v>
          </cell>
          <cell r="X1982" t="e">
            <v>#REF!</v>
          </cell>
          <cell r="Y1982">
            <v>1178.0999999999999</v>
          </cell>
          <cell r="Z1982">
            <v>1178.0999999999999</v>
          </cell>
          <cell r="AA1982">
            <v>0.1</v>
          </cell>
          <cell r="AB1982">
            <v>0.1</v>
          </cell>
          <cell r="AC1982" t="str">
            <v>NC</v>
          </cell>
          <cell r="AD1982" t="str">
            <v>NC</v>
          </cell>
          <cell r="AE1982" t="str">
            <v>NC</v>
          </cell>
          <cell r="AF1982" t="str">
            <v>PROTECTION</v>
          </cell>
          <cell r="AG1982"/>
          <cell r="AI1982">
            <v>587.96</v>
          </cell>
          <cell r="AJ1982">
            <v>0.3</v>
          </cell>
          <cell r="AK1982">
            <v>916.3</v>
          </cell>
          <cell r="AL1982" t="str">
            <v/>
          </cell>
          <cell r="AM1982" t="str">
            <v/>
          </cell>
          <cell r="AN1982">
            <v>0.1</v>
          </cell>
          <cell r="AO1982">
            <v>1178.0999999999999</v>
          </cell>
          <cell r="AS1982" t="str">
            <v>TYP139 L3H3 2010 KIT COMPLET PRO</v>
          </cell>
        </row>
        <row r="1983">
          <cell r="N1983" t="str">
            <v>0963 940 365</v>
          </cell>
          <cell r="O1983">
            <v>0</v>
          </cell>
          <cell r="P1983">
            <v>448.26</v>
          </cell>
          <cell r="Q1983">
            <v>1</v>
          </cell>
          <cell r="R1983">
            <v>103</v>
          </cell>
          <cell r="S1983">
            <v>448.26</v>
          </cell>
          <cell r="T1983">
            <v>959</v>
          </cell>
          <cell r="U1983">
            <v>120</v>
          </cell>
          <cell r="V1983">
            <v>160</v>
          </cell>
          <cell r="W1983" t="str">
            <v>TYP140L3H2KITSTD</v>
          </cell>
          <cell r="X1983" t="e">
            <v>#REF!</v>
          </cell>
          <cell r="Y1983">
            <v>863.1</v>
          </cell>
          <cell r="Z1983">
            <v>863.1</v>
          </cell>
          <cell r="AA1983">
            <v>0.1</v>
          </cell>
          <cell r="AB1983">
            <v>0.1</v>
          </cell>
          <cell r="AC1983" t="str">
            <v>NC</v>
          </cell>
          <cell r="AD1983" t="str">
            <v>NC</v>
          </cell>
          <cell r="AE1983" t="str">
            <v>NC</v>
          </cell>
          <cell r="AF1983" t="str">
            <v>PROTECTION</v>
          </cell>
          <cell r="AG1983"/>
          <cell r="AI1983">
            <v>414.05</v>
          </cell>
          <cell r="AJ1983">
            <v>0.3</v>
          </cell>
          <cell r="AK1983">
            <v>671.3</v>
          </cell>
          <cell r="AL1983" t="str">
            <v/>
          </cell>
          <cell r="AM1983" t="str">
            <v/>
          </cell>
          <cell r="AN1983">
            <v>0.1</v>
          </cell>
          <cell r="AO1983">
            <v>863.1</v>
          </cell>
          <cell r="AS1983" t="str">
            <v>TYP140 L3H2 2010 KIT COMPLET ECO</v>
          </cell>
        </row>
        <row r="1984">
          <cell r="N1984" t="str">
            <v>0963 940 366</v>
          </cell>
          <cell r="O1984">
            <v>0</v>
          </cell>
          <cell r="P1984">
            <v>611.49</v>
          </cell>
          <cell r="Q1984">
            <v>1</v>
          </cell>
          <cell r="R1984">
            <v>94</v>
          </cell>
          <cell r="S1984">
            <v>611.49</v>
          </cell>
          <cell r="T1984">
            <v>1309</v>
          </cell>
          <cell r="U1984">
            <v>120</v>
          </cell>
          <cell r="V1984">
            <v>160</v>
          </cell>
          <cell r="W1984" t="str">
            <v>TYP140L3H2KITPRO</v>
          </cell>
          <cell r="X1984" t="e">
            <v>#REF!</v>
          </cell>
          <cell r="Y1984">
            <v>1178.0999999999999</v>
          </cell>
          <cell r="Z1984">
            <v>1178.0999999999999</v>
          </cell>
          <cell r="AA1984">
            <v>0.1</v>
          </cell>
          <cell r="AB1984">
            <v>0.1</v>
          </cell>
          <cell r="AC1984" t="str">
            <v>NC</v>
          </cell>
          <cell r="AD1984" t="str">
            <v>NC</v>
          </cell>
          <cell r="AE1984" t="str">
            <v>NC</v>
          </cell>
          <cell r="AF1984" t="str">
            <v>PROTECTION</v>
          </cell>
          <cell r="AG1984"/>
          <cell r="AI1984">
            <v>587.96</v>
          </cell>
          <cell r="AJ1984">
            <v>0.3</v>
          </cell>
          <cell r="AK1984">
            <v>916.3</v>
          </cell>
          <cell r="AL1984" t="str">
            <v/>
          </cell>
          <cell r="AM1984" t="str">
            <v/>
          </cell>
          <cell r="AN1984">
            <v>0.1</v>
          </cell>
          <cell r="AO1984">
            <v>1178.0999999999999</v>
          </cell>
          <cell r="AS1984" t="str">
            <v>TYP140 L3H2 2010 KIT COMPLET PRO</v>
          </cell>
        </row>
        <row r="1985">
          <cell r="N1985" t="str">
            <v>0963 940 368</v>
          </cell>
          <cell r="O1985">
            <v>0</v>
          </cell>
          <cell r="P1985">
            <v>448.26</v>
          </cell>
          <cell r="Q1985">
            <v>1</v>
          </cell>
          <cell r="R1985">
            <v>103</v>
          </cell>
          <cell r="S1985">
            <v>448.26</v>
          </cell>
          <cell r="T1985">
            <v>959</v>
          </cell>
          <cell r="U1985">
            <v>120</v>
          </cell>
          <cell r="V1985">
            <v>160</v>
          </cell>
          <cell r="W1985" t="str">
            <v>TYP140L3H3KITSTD</v>
          </cell>
          <cell r="X1985" t="e">
            <v>#REF!</v>
          </cell>
          <cell r="Y1985">
            <v>863.1</v>
          </cell>
          <cell r="Z1985">
            <v>863.1</v>
          </cell>
          <cell r="AA1985">
            <v>0.1</v>
          </cell>
          <cell r="AB1985">
            <v>0.1</v>
          </cell>
          <cell r="AC1985" t="str">
            <v>NC</v>
          </cell>
          <cell r="AD1985" t="str">
            <v>NC</v>
          </cell>
          <cell r="AE1985" t="str">
            <v>NC</v>
          </cell>
          <cell r="AF1985" t="str">
            <v>PROTECTION</v>
          </cell>
          <cell r="AG1985"/>
          <cell r="AI1985">
            <v>414.05</v>
          </cell>
          <cell r="AJ1985">
            <v>0.3</v>
          </cell>
          <cell r="AK1985">
            <v>671.3</v>
          </cell>
          <cell r="AL1985" t="str">
            <v/>
          </cell>
          <cell r="AM1985" t="str">
            <v/>
          </cell>
          <cell r="AN1985">
            <v>0.1</v>
          </cell>
          <cell r="AO1985">
            <v>863.1</v>
          </cell>
          <cell r="AS1985" t="str">
            <v>TYP140 L3H3 2010 KIT COMPLET ECO</v>
          </cell>
        </row>
        <row r="1986">
          <cell r="N1986" t="str">
            <v>0963 940 369</v>
          </cell>
          <cell r="O1986">
            <v>0</v>
          </cell>
          <cell r="P1986">
            <v>591.42999999999995</v>
          </cell>
          <cell r="Q1986">
            <v>1</v>
          </cell>
          <cell r="R1986">
            <v>94</v>
          </cell>
          <cell r="S1986">
            <v>591.42999999999995</v>
          </cell>
          <cell r="T1986">
            <v>1309</v>
          </cell>
          <cell r="U1986">
            <v>120</v>
          </cell>
          <cell r="V1986">
            <v>160</v>
          </cell>
          <cell r="W1986" t="str">
            <v>TYP140L3H3KITPRO</v>
          </cell>
          <cell r="X1986" t="e">
            <v>#REF!</v>
          </cell>
          <cell r="Y1986">
            <v>1178.0999999999999</v>
          </cell>
          <cell r="Z1986">
            <v>1178.0999999999999</v>
          </cell>
          <cell r="AA1986">
            <v>0.1</v>
          </cell>
          <cell r="AB1986">
            <v>0.1</v>
          </cell>
          <cell r="AC1986" t="str">
            <v>NC</v>
          </cell>
          <cell r="AD1986" t="str">
            <v>NC</v>
          </cell>
          <cell r="AE1986" t="str">
            <v>NC</v>
          </cell>
          <cell r="AF1986" t="str">
            <v>PROTECTION</v>
          </cell>
          <cell r="AG1986"/>
          <cell r="AI1986">
            <v>587.96</v>
          </cell>
          <cell r="AJ1986">
            <v>0.3</v>
          </cell>
          <cell r="AK1986">
            <v>916.3</v>
          </cell>
          <cell r="AL1986" t="str">
            <v/>
          </cell>
          <cell r="AM1986" t="str">
            <v/>
          </cell>
          <cell r="AN1986">
            <v>0.1</v>
          </cell>
          <cell r="AO1986">
            <v>1178.0999999999999</v>
          </cell>
          <cell r="AS1986" t="str">
            <v>TYP140 L3H3 2010 KIT COMPLET PRO</v>
          </cell>
        </row>
        <row r="1987">
          <cell r="N1987" t="str">
            <v>0963 940 783</v>
          </cell>
          <cell r="O1987">
            <v>0</v>
          </cell>
          <cell r="P1987">
            <v>192.22</v>
          </cell>
          <cell r="Q1987">
            <v>1</v>
          </cell>
          <cell r="R1987" t="e">
            <v>#N/A</v>
          </cell>
          <cell r="S1987">
            <v>192.22</v>
          </cell>
          <cell r="T1987">
            <v>409</v>
          </cell>
          <cell r="U1987">
            <v>135</v>
          </cell>
          <cell r="V1987">
            <v>180</v>
          </cell>
          <cell r="W1987" t="str">
            <v>TYP141L4H2KITSTD</v>
          </cell>
          <cell r="X1987" t="e">
            <v>#REF!</v>
          </cell>
          <cell r="Y1987">
            <v>368.1</v>
          </cell>
          <cell r="Z1987">
            <v>368.1</v>
          </cell>
          <cell r="AA1987">
            <v>0.1</v>
          </cell>
          <cell r="AB1987">
            <v>0.1</v>
          </cell>
          <cell r="AC1987" t="str">
            <v>NC</v>
          </cell>
          <cell r="AD1987" t="str">
            <v>NC</v>
          </cell>
          <cell r="AE1987" t="str">
            <v>NC</v>
          </cell>
          <cell r="AF1987" t="str">
            <v>PROTECTION</v>
          </cell>
          <cell r="AG1987"/>
          <cell r="AI1987">
            <v>478.04999999999995</v>
          </cell>
          <cell r="AJ1987">
            <v>0.3</v>
          </cell>
          <cell r="AK1987">
            <v>286.29999999999995</v>
          </cell>
          <cell r="AL1987" t="str">
            <v/>
          </cell>
          <cell r="AM1987" t="str">
            <v/>
          </cell>
          <cell r="AN1987">
            <v>0.1</v>
          </cell>
          <cell r="AO1987">
            <v>368.1</v>
          </cell>
          <cell r="AS1987" t="str">
            <v>TYP141 L4H2 2010 KIT COMPLET ECO</v>
          </cell>
        </row>
        <row r="1988">
          <cell r="N1988" t="str">
            <v>0963 940 384</v>
          </cell>
          <cell r="O1988">
            <v>0</v>
          </cell>
          <cell r="P1988">
            <v>658.34</v>
          </cell>
          <cell r="Q1988">
            <v>1</v>
          </cell>
          <cell r="R1988">
            <v>101</v>
          </cell>
          <cell r="S1988">
            <v>658.34</v>
          </cell>
          <cell r="T1988">
            <v>1519</v>
          </cell>
          <cell r="U1988">
            <v>135</v>
          </cell>
          <cell r="V1988">
            <v>180</v>
          </cell>
          <cell r="W1988" t="str">
            <v>TYP141L4H2KITPRO</v>
          </cell>
          <cell r="X1988" t="e">
            <v>#REF!</v>
          </cell>
          <cell r="Y1988">
            <v>1367.1</v>
          </cell>
          <cell r="Z1988">
            <v>1367.1</v>
          </cell>
          <cell r="AA1988">
            <v>0.1</v>
          </cell>
          <cell r="AB1988">
            <v>0.1</v>
          </cell>
          <cell r="AC1988" t="str">
            <v>NC</v>
          </cell>
          <cell r="AD1988" t="str">
            <v>NC</v>
          </cell>
          <cell r="AE1988" t="str">
            <v>NC</v>
          </cell>
          <cell r="AF1988" t="str">
            <v>PROTECTION</v>
          </cell>
          <cell r="AG1988"/>
          <cell r="AI1988">
            <v>652.27</v>
          </cell>
          <cell r="AJ1988">
            <v>0.3</v>
          </cell>
          <cell r="AK1988">
            <v>1063.3</v>
          </cell>
          <cell r="AL1988" t="str">
            <v/>
          </cell>
          <cell r="AM1988" t="str">
            <v/>
          </cell>
          <cell r="AN1988">
            <v>0.1</v>
          </cell>
          <cell r="AO1988">
            <v>1367.1</v>
          </cell>
          <cell r="AS1988" t="str">
            <v>TYP141 L4H2 2010 KIT COMPLET PRO</v>
          </cell>
        </row>
        <row r="1989">
          <cell r="N1989" t="str">
            <v>0963 940 784</v>
          </cell>
          <cell r="O1989">
            <v>0</v>
          </cell>
          <cell r="P1989">
            <v>192.22</v>
          </cell>
          <cell r="Q1989">
            <v>1</v>
          </cell>
          <cell r="R1989" t="e">
            <v>#N/A</v>
          </cell>
          <cell r="S1989">
            <v>192.22</v>
          </cell>
          <cell r="T1989">
            <v>409</v>
          </cell>
          <cell r="U1989">
            <v>135</v>
          </cell>
          <cell r="V1989">
            <v>180</v>
          </cell>
          <cell r="W1989" t="str">
            <v>TYP141L4H3KITSTD</v>
          </cell>
          <cell r="X1989" t="e">
            <v>#REF!</v>
          </cell>
          <cell r="Y1989">
            <v>368.1</v>
          </cell>
          <cell r="Z1989">
            <v>368.1</v>
          </cell>
          <cell r="AA1989">
            <v>0.1</v>
          </cell>
          <cell r="AB1989">
            <v>0.1</v>
          </cell>
          <cell r="AC1989" t="str">
            <v>NC</v>
          </cell>
          <cell r="AD1989" t="str">
            <v>NC</v>
          </cell>
          <cell r="AE1989" t="str">
            <v>NC</v>
          </cell>
          <cell r="AF1989" t="str">
            <v>PROTECTION</v>
          </cell>
          <cell r="AG1989"/>
          <cell r="AI1989">
            <v>478.04999999999995</v>
          </cell>
          <cell r="AJ1989">
            <v>0.3</v>
          </cell>
          <cell r="AK1989">
            <v>286.29999999999995</v>
          </cell>
          <cell r="AL1989" t="str">
            <v/>
          </cell>
          <cell r="AM1989" t="str">
            <v/>
          </cell>
          <cell r="AN1989">
            <v>0.1</v>
          </cell>
          <cell r="AO1989">
            <v>368.1</v>
          </cell>
          <cell r="AS1989" t="str">
            <v>TYP141 L4H3 2010 KIT COMPLET ECO</v>
          </cell>
        </row>
        <row r="1990">
          <cell r="N1990" t="str">
            <v>0963 940 385</v>
          </cell>
          <cell r="O1990">
            <v>0</v>
          </cell>
          <cell r="P1990">
            <v>658.34</v>
          </cell>
          <cell r="Q1990">
            <v>1</v>
          </cell>
          <cell r="R1990">
            <v>101</v>
          </cell>
          <cell r="S1990">
            <v>658.34</v>
          </cell>
          <cell r="T1990">
            <v>1519</v>
          </cell>
          <cell r="U1990">
            <v>135</v>
          </cell>
          <cell r="V1990">
            <v>180</v>
          </cell>
          <cell r="W1990" t="str">
            <v>TYP141L4H3KITPRO</v>
          </cell>
          <cell r="X1990" t="e">
            <v>#REF!</v>
          </cell>
          <cell r="Y1990">
            <v>1367.1</v>
          </cell>
          <cell r="Z1990">
            <v>1367.1</v>
          </cell>
          <cell r="AA1990">
            <v>0.1</v>
          </cell>
          <cell r="AB1990">
            <v>0.1</v>
          </cell>
          <cell r="AC1990" t="str">
            <v>NC</v>
          </cell>
          <cell r="AD1990" t="str">
            <v>NC</v>
          </cell>
          <cell r="AE1990" t="str">
            <v>NC</v>
          </cell>
          <cell r="AF1990" t="str">
            <v>PROTECTION</v>
          </cell>
          <cell r="AG1990"/>
          <cell r="AI1990">
            <v>652.27</v>
          </cell>
          <cell r="AJ1990">
            <v>0.3</v>
          </cell>
          <cell r="AK1990">
            <v>1063.3</v>
          </cell>
          <cell r="AL1990" t="str">
            <v/>
          </cell>
          <cell r="AM1990" t="str">
            <v/>
          </cell>
          <cell r="AN1990">
            <v>0.1</v>
          </cell>
          <cell r="AO1990">
            <v>1367.1</v>
          </cell>
          <cell r="AS1990" t="str">
            <v>TYP141 L4H3 2010 KIT COMPLET PRO</v>
          </cell>
        </row>
        <row r="1991">
          <cell r="N1991" t="str">
            <v>0963 940 689</v>
          </cell>
          <cell r="O1991">
            <v>0</v>
          </cell>
          <cell r="P1991">
            <v>286.38</v>
          </cell>
          <cell r="Q1991">
            <v>1</v>
          </cell>
          <cell r="R1991">
            <v>57</v>
          </cell>
          <cell r="S1991">
            <v>286.38</v>
          </cell>
          <cell r="T1991">
            <v>589</v>
          </cell>
          <cell r="U1991">
            <v>95</v>
          </cell>
          <cell r="V1991">
            <v>127</v>
          </cell>
          <cell r="W1991" t="str">
            <v>TYP173L2H1KITSTD</v>
          </cell>
          <cell r="X1991" t="e">
            <v>#REF!</v>
          </cell>
          <cell r="Y1991">
            <v>530.1</v>
          </cell>
          <cell r="Z1991">
            <v>530.1</v>
          </cell>
          <cell r="AA1991">
            <v>0.1</v>
          </cell>
          <cell r="AB1991">
            <v>0.1</v>
          </cell>
          <cell r="AC1991" t="str">
            <v>NC</v>
          </cell>
          <cell r="AD1991" t="str">
            <v>NC</v>
          </cell>
          <cell r="AE1991" t="str">
            <v>NC</v>
          </cell>
          <cell r="AF1991" t="str">
            <v>PROTECTION</v>
          </cell>
          <cell r="AG1991"/>
          <cell r="AH1991" t="str">
            <v>PROACE Medium</v>
          </cell>
          <cell r="AI1991">
            <v>275.36</v>
          </cell>
          <cell r="AJ1991">
            <v>0.3</v>
          </cell>
          <cell r="AK1991">
            <v>412.29999999999995</v>
          </cell>
          <cell r="AL1991" t="str">
            <v/>
          </cell>
          <cell r="AM1991" t="str">
            <v/>
          </cell>
          <cell r="AN1991">
            <v>0.1</v>
          </cell>
          <cell r="AO1991">
            <v>530.1</v>
          </cell>
          <cell r="AS1991" t="str">
            <v>TYP173 L2H1 2016 KIT COMPLET ECO</v>
          </cell>
        </row>
        <row r="1992">
          <cell r="N1992" t="str">
            <v>0963 940 696</v>
          </cell>
          <cell r="O1992">
            <v>0</v>
          </cell>
          <cell r="P1992">
            <v>388.69</v>
          </cell>
          <cell r="Q1992">
            <v>1</v>
          </cell>
          <cell r="R1992">
            <v>53</v>
          </cell>
          <cell r="S1992">
            <v>388.69</v>
          </cell>
          <cell r="T1992">
            <v>809</v>
          </cell>
          <cell r="U1992">
            <v>95</v>
          </cell>
          <cell r="V1992">
            <v>127</v>
          </cell>
          <cell r="W1992" t="str">
            <v>TYP173L2H1KITPRO</v>
          </cell>
          <cell r="X1992" t="e">
            <v>#REF!</v>
          </cell>
          <cell r="Y1992">
            <v>728.1</v>
          </cell>
          <cell r="Z1992">
            <v>728.1</v>
          </cell>
          <cell r="AA1992">
            <v>0.1</v>
          </cell>
          <cell r="AB1992">
            <v>0.1</v>
          </cell>
          <cell r="AC1992" t="str">
            <v>NC</v>
          </cell>
          <cell r="AD1992" t="str">
            <v>NC</v>
          </cell>
          <cell r="AE1992" t="str">
            <v>NC</v>
          </cell>
          <cell r="AF1992" t="str">
            <v>PROTECTION</v>
          </cell>
          <cell r="AG1992"/>
          <cell r="AH1992" t="str">
            <v>PROACE Medium</v>
          </cell>
          <cell r="AI1992">
            <v>373.73</v>
          </cell>
          <cell r="AJ1992">
            <v>0.3</v>
          </cell>
          <cell r="AK1992">
            <v>566.29999999999995</v>
          </cell>
          <cell r="AL1992" t="str">
            <v/>
          </cell>
          <cell r="AM1992" t="str">
            <v/>
          </cell>
          <cell r="AN1992">
            <v>0.1</v>
          </cell>
          <cell r="AO1992">
            <v>728.1</v>
          </cell>
          <cell r="AS1992" t="str">
            <v>TYP173 L2H1 2016 KIT COMPLET PRO</v>
          </cell>
        </row>
        <row r="1993">
          <cell r="N1993" t="str">
            <v>0963 940 673</v>
          </cell>
          <cell r="O1993">
            <v>0</v>
          </cell>
          <cell r="P1993">
            <v>217.79</v>
          </cell>
          <cell r="Q1993">
            <v>1</v>
          </cell>
          <cell r="R1993">
            <v>39</v>
          </cell>
          <cell r="S1993">
            <v>217.79</v>
          </cell>
          <cell r="T1993">
            <v>479</v>
          </cell>
          <cell r="U1993">
            <v>85</v>
          </cell>
          <cell r="V1993">
            <v>114</v>
          </cell>
          <cell r="W1993" t="str">
            <v>TYP168L1H1KITSTD</v>
          </cell>
          <cell r="X1993" t="e">
            <v>#REF!</v>
          </cell>
          <cell r="Y1993">
            <v>431.1</v>
          </cell>
          <cell r="Z1993">
            <v>431.1</v>
          </cell>
          <cell r="AA1993">
            <v>0.1</v>
          </cell>
          <cell r="AB1993">
            <v>0.1</v>
          </cell>
          <cell r="AC1993" t="str">
            <v>NC</v>
          </cell>
          <cell r="AD1993" t="str">
            <v>NC</v>
          </cell>
          <cell r="AE1993" t="str">
            <v>NC</v>
          </cell>
          <cell r="AF1993" t="str">
            <v>PROTECTION</v>
          </cell>
          <cell r="AG1993"/>
          <cell r="AI1993">
            <v>209.4</v>
          </cell>
          <cell r="AJ1993">
            <v>0.3</v>
          </cell>
          <cell r="AK1993">
            <v>335.29999999999995</v>
          </cell>
          <cell r="AL1993" t="str">
            <v/>
          </cell>
          <cell r="AM1993" t="str">
            <v/>
          </cell>
          <cell r="AN1993">
            <v>0.1</v>
          </cell>
          <cell r="AO1993">
            <v>431.1</v>
          </cell>
          <cell r="AS1993" t="str">
            <v>TYP168 L1H1 2015 KIT COMPLET ECO</v>
          </cell>
        </row>
        <row r="1994">
          <cell r="N1994" t="str">
            <v>0963 940 680</v>
          </cell>
          <cell r="O1994">
            <v>0</v>
          </cell>
          <cell r="P1994">
            <v>290.51</v>
          </cell>
          <cell r="Q1994">
            <v>1</v>
          </cell>
          <cell r="R1994">
            <v>39</v>
          </cell>
          <cell r="S1994">
            <v>290.51</v>
          </cell>
          <cell r="T1994">
            <v>639</v>
          </cell>
          <cell r="U1994">
            <v>85</v>
          </cell>
          <cell r="V1994">
            <v>114</v>
          </cell>
          <cell r="W1994" t="str">
            <v>TYP168L1H1KITPRO</v>
          </cell>
          <cell r="X1994" t="e">
            <v>#REF!</v>
          </cell>
          <cell r="Y1994">
            <v>575.1</v>
          </cell>
          <cell r="Z1994">
            <v>575.1</v>
          </cell>
          <cell r="AA1994">
            <v>0.1</v>
          </cell>
          <cell r="AB1994">
            <v>0.1</v>
          </cell>
          <cell r="AC1994" t="str">
            <v>NC</v>
          </cell>
          <cell r="AD1994" t="str">
            <v>NC</v>
          </cell>
          <cell r="AE1994" t="str">
            <v>NC</v>
          </cell>
          <cell r="AF1994" t="str">
            <v>PROTECTION</v>
          </cell>
          <cell r="AG1994"/>
          <cell r="AI1994">
            <v>279.33</v>
          </cell>
          <cell r="AJ1994">
            <v>0.3</v>
          </cell>
          <cell r="AK1994">
            <v>447.29999999999995</v>
          </cell>
          <cell r="AL1994" t="str">
            <v/>
          </cell>
          <cell r="AM1994" t="str">
            <v/>
          </cell>
          <cell r="AN1994">
            <v>0.1</v>
          </cell>
          <cell r="AO1994">
            <v>575.1</v>
          </cell>
          <cell r="AS1994" t="str">
            <v>TYP168 L1H1 2015 KIT COMPLET PRO</v>
          </cell>
        </row>
        <row r="1995">
          <cell r="N1995" t="str">
            <v>0963 940 681</v>
          </cell>
          <cell r="O1995">
            <v>0</v>
          </cell>
          <cell r="P1995">
            <v>237.37</v>
          </cell>
          <cell r="Q1995">
            <v>1</v>
          </cell>
          <cell r="R1995">
            <v>44</v>
          </cell>
          <cell r="S1995">
            <v>237.37</v>
          </cell>
          <cell r="T1995">
            <v>529</v>
          </cell>
          <cell r="U1995">
            <v>95</v>
          </cell>
          <cell r="V1995">
            <v>127</v>
          </cell>
          <cell r="W1995" t="str">
            <v>TYP169L2H1KITSTD</v>
          </cell>
          <cell r="X1995" t="e">
            <v>#REF!</v>
          </cell>
          <cell r="Y1995">
            <v>476.1</v>
          </cell>
          <cell r="Z1995">
            <v>476.1</v>
          </cell>
          <cell r="AA1995">
            <v>0.1</v>
          </cell>
          <cell r="AB1995">
            <v>0.1</v>
          </cell>
          <cell r="AC1995" t="str">
            <v>NC</v>
          </cell>
          <cell r="AD1995" t="str">
            <v>NC</v>
          </cell>
          <cell r="AE1995" t="str">
            <v>NC</v>
          </cell>
          <cell r="AF1995" t="str">
            <v>PROTECTION</v>
          </cell>
          <cell r="AG1995"/>
          <cell r="AI1995">
            <v>228.16</v>
          </cell>
          <cell r="AJ1995">
            <v>0.3</v>
          </cell>
          <cell r="AK1995">
            <v>370.29999999999995</v>
          </cell>
          <cell r="AL1995" t="str">
            <v/>
          </cell>
          <cell r="AM1995" t="str">
            <v/>
          </cell>
          <cell r="AN1995">
            <v>0.1</v>
          </cell>
          <cell r="AO1995">
            <v>476.1</v>
          </cell>
          <cell r="AS1995" t="str">
            <v>TYP169 L2H1 2015 KIT COMPLET ECO</v>
          </cell>
        </row>
        <row r="1996">
          <cell r="N1996" t="str">
            <v>0963 940 688</v>
          </cell>
          <cell r="O1996">
            <v>0</v>
          </cell>
          <cell r="P1996">
            <v>321.08</v>
          </cell>
          <cell r="Q1996">
            <v>1</v>
          </cell>
          <cell r="R1996">
            <v>54</v>
          </cell>
          <cell r="S1996">
            <v>321.08</v>
          </cell>
          <cell r="T1996">
            <v>739</v>
          </cell>
          <cell r="U1996">
            <v>95</v>
          </cell>
          <cell r="V1996">
            <v>127</v>
          </cell>
          <cell r="W1996" t="str">
            <v>TYP169L2H1KITPRO</v>
          </cell>
          <cell r="X1996" t="e">
            <v>#REF!</v>
          </cell>
          <cell r="Y1996">
            <v>665.1</v>
          </cell>
          <cell r="Z1996">
            <v>665.1</v>
          </cell>
          <cell r="AA1996">
            <v>0.1</v>
          </cell>
          <cell r="AB1996">
            <v>0.1</v>
          </cell>
          <cell r="AC1996" t="str">
            <v>NC</v>
          </cell>
          <cell r="AD1996" t="str">
            <v>NC</v>
          </cell>
          <cell r="AE1996" t="str">
            <v>NC</v>
          </cell>
          <cell r="AF1996" t="str">
            <v>PROTECTION</v>
          </cell>
          <cell r="AG1996"/>
          <cell r="AI1996">
            <v>308.71999999999997</v>
          </cell>
          <cell r="AJ1996">
            <v>0.3</v>
          </cell>
          <cell r="AK1996">
            <v>517.29999999999995</v>
          </cell>
          <cell r="AL1996" t="str">
            <v/>
          </cell>
          <cell r="AM1996" t="str">
            <v/>
          </cell>
          <cell r="AN1996">
            <v>0.1</v>
          </cell>
          <cell r="AO1996">
            <v>665.1</v>
          </cell>
          <cell r="AS1996" t="str">
            <v>TYP169 L2H1 2015 KIT COMPLET PRO</v>
          </cell>
        </row>
        <row r="1997">
          <cell r="N1997" t="str">
            <v>0963 940 633</v>
          </cell>
          <cell r="O1997">
            <v>0</v>
          </cell>
          <cell r="P1997">
            <v>280.49</v>
          </cell>
          <cell r="Q1997">
            <v>1</v>
          </cell>
          <cell r="R1997">
            <v>54</v>
          </cell>
          <cell r="S1997">
            <v>280.49</v>
          </cell>
          <cell r="T1997">
            <v>589</v>
          </cell>
          <cell r="U1997">
            <v>85</v>
          </cell>
          <cell r="V1997">
            <v>114</v>
          </cell>
          <cell r="W1997" t="str">
            <v>TYP166L1H1KITSTD</v>
          </cell>
          <cell r="X1997" t="e">
            <v>#REF!</v>
          </cell>
          <cell r="Y1997">
            <v>530.1</v>
          </cell>
          <cell r="Z1997">
            <v>530.1</v>
          </cell>
          <cell r="AA1997">
            <v>0.1</v>
          </cell>
          <cell r="AB1997">
            <v>0.1</v>
          </cell>
          <cell r="AC1997" t="str">
            <v>NC</v>
          </cell>
          <cell r="AD1997" t="str">
            <v>NC</v>
          </cell>
          <cell r="AE1997" t="str">
            <v>NC</v>
          </cell>
          <cell r="AF1997" t="str">
            <v>PROTECTION</v>
          </cell>
          <cell r="AG1997"/>
          <cell r="AI1997">
            <v>269.69</v>
          </cell>
          <cell r="AJ1997">
            <v>0.3</v>
          </cell>
          <cell r="AK1997">
            <v>412.29999999999995</v>
          </cell>
          <cell r="AL1997" t="str">
            <v/>
          </cell>
          <cell r="AM1997" t="str">
            <v/>
          </cell>
          <cell r="AN1997">
            <v>0.1</v>
          </cell>
          <cell r="AO1997">
            <v>530.1</v>
          </cell>
          <cell r="AS1997" t="str">
            <v>TYP166 L1H1 2015 KIT COMPLET ECO</v>
          </cell>
        </row>
        <row r="1998">
          <cell r="N1998" t="str">
            <v>0963 940 640</v>
          </cell>
          <cell r="O1998">
            <v>0</v>
          </cell>
          <cell r="P1998">
            <v>380.69</v>
          </cell>
          <cell r="Q1998">
            <v>1</v>
          </cell>
          <cell r="R1998">
            <v>63</v>
          </cell>
          <cell r="S1998">
            <v>380.69</v>
          </cell>
          <cell r="T1998">
            <v>809</v>
          </cell>
          <cell r="U1998">
            <v>85</v>
          </cell>
          <cell r="V1998">
            <v>114</v>
          </cell>
          <cell r="W1998" t="str">
            <v>TYP166L1H1KITPRO</v>
          </cell>
          <cell r="X1998" t="e">
            <v>#REF!</v>
          </cell>
          <cell r="Y1998">
            <v>728.1</v>
          </cell>
          <cell r="Z1998">
            <v>728.1</v>
          </cell>
          <cell r="AA1998">
            <v>0.1</v>
          </cell>
          <cell r="AB1998">
            <v>0.1</v>
          </cell>
          <cell r="AC1998" t="str">
            <v>NC</v>
          </cell>
          <cell r="AD1998" t="str">
            <v>NC</v>
          </cell>
          <cell r="AE1998" t="str">
            <v>NC</v>
          </cell>
          <cell r="AF1998" t="str">
            <v>PROTECTION</v>
          </cell>
          <cell r="AG1998"/>
          <cell r="AI1998">
            <v>366.04</v>
          </cell>
          <cell r="AJ1998">
            <v>0.3</v>
          </cell>
          <cell r="AK1998">
            <v>566.29999999999995</v>
          </cell>
          <cell r="AL1998" t="str">
            <v/>
          </cell>
          <cell r="AM1998" t="str">
            <v/>
          </cell>
          <cell r="AN1998">
            <v>0.1</v>
          </cell>
          <cell r="AO1998">
            <v>728.1</v>
          </cell>
          <cell r="AS1998" t="str">
            <v>TYP166 L1H1 2015 KIT COMPLET PRO</v>
          </cell>
        </row>
        <row r="1999">
          <cell r="N1999" t="str">
            <v>0963 940 641</v>
          </cell>
          <cell r="O1999">
            <v>0</v>
          </cell>
          <cell r="P1999">
            <v>239.43</v>
          </cell>
          <cell r="Q1999">
            <v>1</v>
          </cell>
          <cell r="R1999">
            <v>64</v>
          </cell>
          <cell r="S1999">
            <v>239.43</v>
          </cell>
          <cell r="T1999">
            <v>589</v>
          </cell>
          <cell r="U1999">
            <v>95</v>
          </cell>
          <cell r="V1999">
            <v>127</v>
          </cell>
          <cell r="W1999" t="str">
            <v>TYP166L1H2KITSTD</v>
          </cell>
          <cell r="X1999" t="e">
            <v>#REF!</v>
          </cell>
          <cell r="Y1999">
            <v>530.1</v>
          </cell>
          <cell r="Z1999">
            <v>530.1</v>
          </cell>
          <cell r="AA1999">
            <v>0.1</v>
          </cell>
          <cell r="AB1999">
            <v>0.1</v>
          </cell>
          <cell r="AC1999" t="str">
            <v>NC</v>
          </cell>
          <cell r="AD1999" t="str">
            <v>NC</v>
          </cell>
          <cell r="AE1999" t="str">
            <v>NC</v>
          </cell>
          <cell r="AF1999" t="str">
            <v>PROTECTION</v>
          </cell>
          <cell r="AG1999"/>
          <cell r="AI1999">
            <v>269.69</v>
          </cell>
          <cell r="AJ1999">
            <v>0.3</v>
          </cell>
          <cell r="AK1999">
            <v>412.29999999999995</v>
          </cell>
          <cell r="AL1999" t="str">
            <v/>
          </cell>
          <cell r="AM1999" t="str">
            <v/>
          </cell>
          <cell r="AN1999">
            <v>0.1</v>
          </cell>
          <cell r="AO1999">
            <v>530.1</v>
          </cell>
          <cell r="AS1999" t="str">
            <v>TYP166 L1H2 2015 KIT COMPLET ECO</v>
          </cell>
        </row>
        <row r="2000">
          <cell r="N2000" t="str">
            <v>0963 940 648</v>
          </cell>
          <cell r="O2000">
            <v>0</v>
          </cell>
          <cell r="P2000">
            <v>328.04</v>
          </cell>
          <cell r="Q2000">
            <v>1</v>
          </cell>
          <cell r="R2000">
            <v>72</v>
          </cell>
          <cell r="S2000">
            <v>328.04</v>
          </cell>
          <cell r="T2000">
            <v>809</v>
          </cell>
          <cell r="U2000">
            <v>95</v>
          </cell>
          <cell r="V2000">
            <v>127</v>
          </cell>
          <cell r="W2000" t="str">
            <v>TYP166L1H2KITPRO</v>
          </cell>
          <cell r="X2000" t="e">
            <v>#REF!</v>
          </cell>
          <cell r="Y2000">
            <v>728.1</v>
          </cell>
          <cell r="Z2000">
            <v>728.1</v>
          </cell>
          <cell r="AA2000">
            <v>0.1</v>
          </cell>
          <cell r="AB2000">
            <v>0.1</v>
          </cell>
          <cell r="AC2000" t="str">
            <v>NC</v>
          </cell>
          <cell r="AD2000" t="str">
            <v>NC</v>
          </cell>
          <cell r="AE2000" t="str">
            <v>NC</v>
          </cell>
          <cell r="AF2000" t="str">
            <v>PROTECTION</v>
          </cell>
          <cell r="AG2000"/>
          <cell r="AI2000">
            <v>366.04</v>
          </cell>
          <cell r="AJ2000">
            <v>0.3</v>
          </cell>
          <cell r="AK2000">
            <v>566.29999999999995</v>
          </cell>
          <cell r="AL2000" t="str">
            <v/>
          </cell>
          <cell r="AM2000" t="str">
            <v/>
          </cell>
          <cell r="AN2000">
            <v>0.1</v>
          </cell>
          <cell r="AO2000">
            <v>728.1</v>
          </cell>
          <cell r="AS2000" t="str">
            <v>TYP166 L1H2 2015 KIT COMPLET PRO</v>
          </cell>
        </row>
        <row r="2001">
          <cell r="N2001" t="str">
            <v>0963 940 649</v>
          </cell>
          <cell r="O2001">
            <v>0</v>
          </cell>
          <cell r="P2001">
            <v>307.88</v>
          </cell>
          <cell r="Q2001">
            <v>1</v>
          </cell>
          <cell r="R2001">
            <v>58</v>
          </cell>
          <cell r="S2001">
            <v>307.88</v>
          </cell>
          <cell r="T2001">
            <v>649</v>
          </cell>
          <cell r="U2001">
            <v>95</v>
          </cell>
          <cell r="V2001">
            <v>127</v>
          </cell>
          <cell r="W2001" t="str">
            <v>TYP167L2H1KITSTD</v>
          </cell>
          <cell r="X2001" t="e">
            <v>#REF!</v>
          </cell>
          <cell r="Y2001">
            <v>584.1</v>
          </cell>
          <cell r="Z2001">
            <v>584.1</v>
          </cell>
          <cell r="AA2001">
            <v>0.1</v>
          </cell>
          <cell r="AB2001">
            <v>0.1</v>
          </cell>
          <cell r="AC2001" t="str">
            <v>NC</v>
          </cell>
          <cell r="AD2001" t="str">
            <v>NC</v>
          </cell>
          <cell r="AE2001" t="str">
            <v>NC</v>
          </cell>
          <cell r="AF2001" t="str">
            <v>PROTECTION</v>
          </cell>
          <cell r="AG2001"/>
          <cell r="AI2001">
            <v>296.02999999999997</v>
          </cell>
          <cell r="AJ2001">
            <v>0.3</v>
          </cell>
          <cell r="AK2001">
            <v>454.29999999999995</v>
          </cell>
          <cell r="AL2001" t="str">
            <v/>
          </cell>
          <cell r="AM2001" t="str">
            <v/>
          </cell>
          <cell r="AN2001">
            <v>0.1</v>
          </cell>
          <cell r="AO2001">
            <v>584.1</v>
          </cell>
          <cell r="AS2001" t="str">
            <v>TYP167 L2H1 2015 KIT COMPLET ECO</v>
          </cell>
        </row>
        <row r="2002">
          <cell r="N2002" t="str">
            <v>0963 940 656</v>
          </cell>
          <cell r="O2002">
            <v>0</v>
          </cell>
          <cell r="P2002">
            <v>418.27</v>
          </cell>
          <cell r="Q2002">
            <v>1</v>
          </cell>
          <cell r="R2002">
            <v>56</v>
          </cell>
          <cell r="S2002">
            <v>418.27</v>
          </cell>
          <cell r="T2002">
            <v>879</v>
          </cell>
          <cell r="U2002">
            <v>95</v>
          </cell>
          <cell r="V2002">
            <v>127</v>
          </cell>
          <cell r="W2002" t="str">
            <v>TYP167L2H1KITPRO</v>
          </cell>
          <cell r="X2002" t="e">
            <v>#REF!</v>
          </cell>
          <cell r="Y2002">
            <v>791.1</v>
          </cell>
          <cell r="Z2002">
            <v>791.1</v>
          </cell>
          <cell r="AA2002">
            <v>0.1</v>
          </cell>
          <cell r="AB2002">
            <v>0.1</v>
          </cell>
          <cell r="AC2002" t="str">
            <v>NC</v>
          </cell>
          <cell r="AD2002" t="str">
            <v>NC</v>
          </cell>
          <cell r="AE2002" t="str">
            <v>NC</v>
          </cell>
          <cell r="AF2002" t="str">
            <v>PROTECTION</v>
          </cell>
          <cell r="AG2002"/>
          <cell r="AI2002">
            <v>402.16999999999996</v>
          </cell>
          <cell r="AJ2002">
            <v>0.3</v>
          </cell>
          <cell r="AK2002">
            <v>615.29999999999995</v>
          </cell>
          <cell r="AL2002" t="str">
            <v/>
          </cell>
          <cell r="AM2002" t="str">
            <v/>
          </cell>
          <cell r="AN2002">
            <v>0.1</v>
          </cell>
          <cell r="AO2002">
            <v>791.1</v>
          </cell>
          <cell r="AS2002" t="str">
            <v>TYP167 L2H1 2015 KIT COMPLET PRO</v>
          </cell>
        </row>
        <row r="2003">
          <cell r="N2003" t="str">
            <v>0963 940 657</v>
          </cell>
          <cell r="O2003">
            <v>0</v>
          </cell>
          <cell r="P2003">
            <v>307.99</v>
          </cell>
          <cell r="Q2003">
            <v>1</v>
          </cell>
          <cell r="R2003">
            <v>32</v>
          </cell>
          <cell r="S2003">
            <v>307.99</v>
          </cell>
          <cell r="T2003">
            <v>649</v>
          </cell>
          <cell r="U2003">
            <v>115</v>
          </cell>
          <cell r="V2003">
            <v>154</v>
          </cell>
          <cell r="W2003" t="str">
            <v>TYP167L2H2KITSTD</v>
          </cell>
          <cell r="X2003" t="e">
            <v>#REF!</v>
          </cell>
          <cell r="Y2003">
            <v>584.1</v>
          </cell>
          <cell r="Z2003">
            <v>584.1</v>
          </cell>
          <cell r="AA2003">
            <v>0.1</v>
          </cell>
          <cell r="AB2003">
            <v>0.1</v>
          </cell>
          <cell r="AC2003" t="str">
            <v>NC</v>
          </cell>
          <cell r="AD2003" t="str">
            <v>NC</v>
          </cell>
          <cell r="AE2003" t="str">
            <v>NC</v>
          </cell>
          <cell r="AF2003" t="str">
            <v>PROTECTION</v>
          </cell>
          <cell r="AG2003"/>
          <cell r="AI2003">
            <v>296.02999999999997</v>
          </cell>
          <cell r="AJ2003">
            <v>0.3</v>
          </cell>
          <cell r="AK2003">
            <v>454.29999999999995</v>
          </cell>
          <cell r="AL2003" t="str">
            <v/>
          </cell>
          <cell r="AM2003" t="str">
            <v/>
          </cell>
          <cell r="AN2003">
            <v>0.1</v>
          </cell>
          <cell r="AO2003">
            <v>584.1</v>
          </cell>
          <cell r="AS2003" t="str">
            <v>TYP167 L2H2 2015 KIT COMPLET ECO</v>
          </cell>
        </row>
        <row r="2004">
          <cell r="N2004" t="str">
            <v>0963 940 664</v>
          </cell>
          <cell r="O2004">
            <v>0</v>
          </cell>
          <cell r="P2004">
            <v>418.41</v>
          </cell>
          <cell r="Q2004">
            <v>1</v>
          </cell>
          <cell r="R2004">
            <v>40</v>
          </cell>
          <cell r="S2004">
            <v>418.41</v>
          </cell>
          <cell r="T2004">
            <v>879</v>
          </cell>
          <cell r="U2004">
            <v>115</v>
          </cell>
          <cell r="V2004">
            <v>154</v>
          </cell>
          <cell r="W2004" t="str">
            <v>TYP167L2H2KITPRO</v>
          </cell>
          <cell r="X2004" t="e">
            <v>#REF!</v>
          </cell>
          <cell r="Y2004">
            <v>791.1</v>
          </cell>
          <cell r="Z2004">
            <v>791.1</v>
          </cell>
          <cell r="AA2004">
            <v>0.1</v>
          </cell>
          <cell r="AB2004">
            <v>0.1</v>
          </cell>
          <cell r="AC2004" t="str">
            <v>NC</v>
          </cell>
          <cell r="AD2004" t="str">
            <v>NC</v>
          </cell>
          <cell r="AE2004" t="str">
            <v>NC</v>
          </cell>
          <cell r="AF2004" t="str">
            <v>PROTECTION</v>
          </cell>
          <cell r="AG2004"/>
          <cell r="AI2004">
            <v>402.16999999999996</v>
          </cell>
          <cell r="AJ2004">
            <v>0.3</v>
          </cell>
          <cell r="AK2004">
            <v>615.29999999999995</v>
          </cell>
          <cell r="AL2004" t="str">
            <v/>
          </cell>
          <cell r="AM2004" t="str">
            <v/>
          </cell>
          <cell r="AN2004">
            <v>0.1</v>
          </cell>
          <cell r="AO2004">
            <v>791.1</v>
          </cell>
          <cell r="AS2004" t="str">
            <v>TYP167 L2H2 2015 KIT COMPLET PRO</v>
          </cell>
        </row>
        <row r="2005">
          <cell r="N2005" t="str">
            <v>0963 940 665</v>
          </cell>
          <cell r="O2005">
            <v>0</v>
          </cell>
          <cell r="P2005">
            <v>307.99</v>
          </cell>
          <cell r="Q2005">
            <v>1</v>
          </cell>
          <cell r="R2005">
            <v>32</v>
          </cell>
          <cell r="S2005">
            <v>307.99</v>
          </cell>
          <cell r="T2005">
            <v>649</v>
          </cell>
          <cell r="U2005">
            <v>115</v>
          </cell>
          <cell r="V2005">
            <v>154</v>
          </cell>
          <cell r="W2005" t="str">
            <v>TYP167L2H3KITSTD</v>
          </cell>
          <cell r="X2005" t="e">
            <v>#REF!</v>
          </cell>
          <cell r="Y2005">
            <v>584.1</v>
          </cell>
          <cell r="Z2005">
            <v>584.1</v>
          </cell>
          <cell r="AA2005">
            <v>0.1</v>
          </cell>
          <cell r="AB2005">
            <v>0.1</v>
          </cell>
          <cell r="AC2005" t="str">
            <v>NC</v>
          </cell>
          <cell r="AD2005" t="str">
            <v>NC</v>
          </cell>
          <cell r="AE2005" t="str">
            <v>NC</v>
          </cell>
          <cell r="AF2005" t="str">
            <v>PROTECTION</v>
          </cell>
          <cell r="AG2005"/>
          <cell r="AI2005">
            <v>296.02999999999997</v>
          </cell>
          <cell r="AJ2005">
            <v>0.3</v>
          </cell>
          <cell r="AK2005">
            <v>454.29999999999995</v>
          </cell>
          <cell r="AL2005" t="str">
            <v/>
          </cell>
          <cell r="AM2005" t="str">
            <v/>
          </cell>
          <cell r="AN2005">
            <v>0.1</v>
          </cell>
          <cell r="AO2005">
            <v>584.1</v>
          </cell>
          <cell r="AS2005" t="str">
            <v>TYP167 L2H3 2015 KIT COMPLET ECO</v>
          </cell>
        </row>
        <row r="2006">
          <cell r="N2006" t="str">
            <v>0963 940 672</v>
          </cell>
          <cell r="O2006">
            <v>0</v>
          </cell>
          <cell r="P2006">
            <v>418.41</v>
          </cell>
          <cell r="Q2006">
            <v>1</v>
          </cell>
          <cell r="R2006">
            <v>40</v>
          </cell>
          <cell r="S2006">
            <v>418.41</v>
          </cell>
          <cell r="T2006">
            <v>879</v>
          </cell>
          <cell r="U2006">
            <v>115</v>
          </cell>
          <cell r="V2006">
            <v>154</v>
          </cell>
          <cell r="W2006" t="str">
            <v>TYP167L2H3KITPRO</v>
          </cell>
          <cell r="X2006" t="e">
            <v>#REF!</v>
          </cell>
          <cell r="Y2006">
            <v>791.1</v>
          </cell>
          <cell r="Z2006">
            <v>791.1</v>
          </cell>
          <cell r="AA2006">
            <v>0.1</v>
          </cell>
          <cell r="AB2006">
            <v>0.1</v>
          </cell>
          <cell r="AC2006" t="str">
            <v>NC</v>
          </cell>
          <cell r="AD2006" t="str">
            <v>NC</v>
          </cell>
          <cell r="AE2006" t="str">
            <v>NC</v>
          </cell>
          <cell r="AF2006" t="str">
            <v>PROTECTION</v>
          </cell>
          <cell r="AG2006"/>
          <cell r="AI2006">
            <v>402.16999999999996</v>
          </cell>
          <cell r="AJ2006">
            <v>0.3</v>
          </cell>
          <cell r="AK2006">
            <v>615.29999999999995</v>
          </cell>
          <cell r="AL2006" t="str">
            <v/>
          </cell>
          <cell r="AM2006" t="str">
            <v/>
          </cell>
          <cell r="AN2006">
            <v>0.1</v>
          </cell>
          <cell r="AO2006">
            <v>791.1</v>
          </cell>
          <cell r="AS2006" t="str">
            <v>TYP167 L2H3 2015 KIT COMPLET PRO</v>
          </cell>
        </row>
        <row r="2007">
          <cell r="N2007" t="str">
            <v>0963 940 081</v>
          </cell>
          <cell r="O2007">
            <v>0</v>
          </cell>
          <cell r="P2007">
            <v>341.58</v>
          </cell>
          <cell r="Q2007">
            <v>1</v>
          </cell>
          <cell r="R2007">
            <v>63</v>
          </cell>
          <cell r="S2007">
            <v>341.58</v>
          </cell>
          <cell r="T2007">
            <v>719</v>
          </cell>
          <cell r="U2007">
            <v>85</v>
          </cell>
          <cell r="V2007">
            <v>114</v>
          </cell>
          <cell r="W2007" t="str">
            <v>TYP114L1H1KITSTD</v>
          </cell>
          <cell r="X2007" t="e">
            <v>#REF!</v>
          </cell>
          <cell r="Y2007">
            <v>647.1</v>
          </cell>
          <cell r="Z2007">
            <v>647.1</v>
          </cell>
          <cell r="AA2007">
            <v>0.1</v>
          </cell>
          <cell r="AB2007">
            <v>0.1</v>
          </cell>
          <cell r="AC2007" t="str">
            <v>NC</v>
          </cell>
          <cell r="AD2007" t="str">
            <v>NC</v>
          </cell>
          <cell r="AE2007" t="str">
            <v>NC</v>
          </cell>
          <cell r="AF2007" t="str">
            <v>PROTECTION</v>
          </cell>
          <cell r="AG2007"/>
          <cell r="AI2007">
            <v>328.42999999999995</v>
          </cell>
          <cell r="AJ2007">
            <v>0.3</v>
          </cell>
          <cell r="AK2007">
            <v>503.29999999999995</v>
          </cell>
          <cell r="AL2007" t="str">
            <v/>
          </cell>
          <cell r="AM2007" t="str">
            <v/>
          </cell>
          <cell r="AN2007">
            <v>0.1</v>
          </cell>
          <cell r="AO2007">
            <v>647.1</v>
          </cell>
          <cell r="AS2007" t="str">
            <v>TYP114 L1H1 2006 KIT COMPLET ECO</v>
          </cell>
        </row>
        <row r="2008">
          <cell r="N2008" t="str">
            <v>0963 940 782</v>
          </cell>
          <cell r="O2008">
            <v>0</v>
          </cell>
          <cell r="P2008">
            <v>192.22</v>
          </cell>
          <cell r="Q2008">
            <v>1</v>
          </cell>
          <cell r="R2008" t="e">
            <v>#N/A</v>
          </cell>
          <cell r="S2008">
            <v>192.22</v>
          </cell>
          <cell r="T2008">
            <v>409</v>
          </cell>
          <cell r="U2008">
            <v>135</v>
          </cell>
          <cell r="V2008">
            <v>180</v>
          </cell>
          <cell r="W2008" t="e">
            <v>#N/A</v>
          </cell>
          <cell r="X2008" t="e">
            <v>#REF!</v>
          </cell>
          <cell r="Y2008">
            <v>368.1</v>
          </cell>
          <cell r="Z2008">
            <v>368.1</v>
          </cell>
          <cell r="AA2008">
            <v>0.1</v>
          </cell>
          <cell r="AB2008">
            <v>0.1</v>
          </cell>
          <cell r="AC2008" t="str">
            <v>NC</v>
          </cell>
          <cell r="AD2008" t="str">
            <v>NC</v>
          </cell>
          <cell r="AE2008" t="str">
            <v>NC</v>
          </cell>
          <cell r="AF2008" t="str">
            <v>PROTECTION</v>
          </cell>
          <cell r="AG2008"/>
          <cell r="AI2008">
            <v>504.37</v>
          </cell>
          <cell r="AJ2008">
            <v>0.3</v>
          </cell>
          <cell r="AK2008">
            <v>286.29999999999995</v>
          </cell>
          <cell r="AL2008" t="str">
            <v/>
          </cell>
          <cell r="AM2008" t="str">
            <v/>
          </cell>
          <cell r="AN2008">
            <v>0.1</v>
          </cell>
          <cell r="AO2008">
            <v>368.1</v>
          </cell>
          <cell r="AS2008" t="str">
            <v>TYP117 L4H3 2006 KIT COMPLET ECO</v>
          </cell>
        </row>
        <row r="2009">
          <cell r="N2009" t="str">
            <v>0963 940 100</v>
          </cell>
          <cell r="O2009">
            <v>0</v>
          </cell>
          <cell r="P2009">
            <v>502.68</v>
          </cell>
          <cell r="Q2009">
            <v>1</v>
          </cell>
          <cell r="R2009">
            <v>76</v>
          </cell>
          <cell r="S2009">
            <v>502.68</v>
          </cell>
          <cell r="T2009">
            <v>1179</v>
          </cell>
          <cell r="U2009">
            <v>115</v>
          </cell>
          <cell r="V2009">
            <v>154</v>
          </cell>
          <cell r="W2009" t="str">
            <v>TYP115L2H2KITPRO</v>
          </cell>
          <cell r="X2009" t="e">
            <v>#REF!</v>
          </cell>
          <cell r="Y2009">
            <v>1061.0999999999999</v>
          </cell>
          <cell r="Z2009">
            <v>1061.0999999999999</v>
          </cell>
          <cell r="AA2009">
            <v>0.1</v>
          </cell>
          <cell r="AB2009">
            <v>0.1</v>
          </cell>
          <cell r="AC2009" t="str">
            <v>NC</v>
          </cell>
          <cell r="AD2009" t="str">
            <v>NC</v>
          </cell>
          <cell r="AE2009" t="str">
            <v>NC</v>
          </cell>
          <cell r="AF2009" t="str">
            <v>PROTECTION</v>
          </cell>
          <cell r="AG2009"/>
          <cell r="AI2009">
            <v>483.34000000000003</v>
          </cell>
          <cell r="AJ2009">
            <v>0.3</v>
          </cell>
          <cell r="AK2009">
            <v>825.3</v>
          </cell>
          <cell r="AL2009" t="str">
            <v/>
          </cell>
          <cell r="AM2009" t="str">
            <v/>
          </cell>
          <cell r="AN2009">
            <v>0.1</v>
          </cell>
          <cell r="AO2009">
            <v>1061.0999999999999</v>
          </cell>
          <cell r="AS2009" t="str">
            <v>TYP115 L2H2 2006 KIT COMPLET PRO</v>
          </cell>
        </row>
        <row r="2010">
          <cell r="N2010" t="str">
            <v>0963 940 779</v>
          </cell>
          <cell r="O2010">
            <v>0</v>
          </cell>
          <cell r="P2010">
            <v>192.22</v>
          </cell>
          <cell r="Q2010">
            <v>1</v>
          </cell>
          <cell r="R2010" t="e">
            <v>#N/A</v>
          </cell>
          <cell r="S2010">
            <v>192.22</v>
          </cell>
          <cell r="T2010">
            <v>409</v>
          </cell>
          <cell r="U2010">
            <v>120</v>
          </cell>
          <cell r="V2010">
            <v>160</v>
          </cell>
          <cell r="W2010" t="e">
            <v>#N/A</v>
          </cell>
          <cell r="X2010" t="e">
            <v>#REF!</v>
          </cell>
          <cell r="Y2010">
            <v>368.1</v>
          </cell>
          <cell r="Z2010">
            <v>368.1</v>
          </cell>
          <cell r="AA2010">
            <v>0.1</v>
          </cell>
          <cell r="AB2010">
            <v>0.1</v>
          </cell>
          <cell r="AC2010" t="str">
            <v>NC</v>
          </cell>
          <cell r="AD2010" t="str">
            <v>NC</v>
          </cell>
          <cell r="AE2010" t="str">
            <v>NC</v>
          </cell>
          <cell r="AF2010" t="str">
            <v>PROTECTION</v>
          </cell>
          <cell r="AG2010"/>
          <cell r="AI2010">
            <v>478.04999999999995</v>
          </cell>
          <cell r="AJ2010">
            <v>0.3</v>
          </cell>
          <cell r="AK2010">
            <v>286.29999999999995</v>
          </cell>
          <cell r="AL2010" t="str">
            <v/>
          </cell>
          <cell r="AM2010" t="str">
            <v/>
          </cell>
          <cell r="AN2010">
            <v>0.1</v>
          </cell>
          <cell r="AO2010">
            <v>368.1</v>
          </cell>
          <cell r="AS2010" t="str">
            <v>TYP116 L3H2 2006 KIT COMPLET ECO</v>
          </cell>
        </row>
        <row r="2011">
          <cell r="N2011" t="str">
            <v>0963 940 122</v>
          </cell>
          <cell r="O2011">
            <v>0</v>
          </cell>
          <cell r="P2011">
            <v>678.37</v>
          </cell>
          <cell r="Q2011">
            <v>1</v>
          </cell>
          <cell r="R2011">
            <v>98</v>
          </cell>
          <cell r="S2011">
            <v>678.37</v>
          </cell>
          <cell r="T2011">
            <v>1519</v>
          </cell>
          <cell r="U2011">
            <v>120</v>
          </cell>
          <cell r="V2011">
            <v>160</v>
          </cell>
          <cell r="W2011" t="str">
            <v>TYP116L3H2KITPRO</v>
          </cell>
          <cell r="X2011" t="e">
            <v>#REF!</v>
          </cell>
          <cell r="Y2011">
            <v>1367.1</v>
          </cell>
          <cell r="Z2011">
            <v>1367.1</v>
          </cell>
          <cell r="AA2011">
            <v>0.1</v>
          </cell>
          <cell r="AB2011">
            <v>0.1</v>
          </cell>
          <cell r="AC2011" t="str">
            <v>NC</v>
          </cell>
          <cell r="AD2011" t="str">
            <v>NC</v>
          </cell>
          <cell r="AE2011" t="str">
            <v>NC</v>
          </cell>
          <cell r="AF2011" t="str">
            <v>PROTECTION</v>
          </cell>
          <cell r="AG2011"/>
          <cell r="AI2011">
            <v>652.27</v>
          </cell>
          <cell r="AJ2011">
            <v>0.3</v>
          </cell>
          <cell r="AK2011">
            <v>1063.3</v>
          </cell>
          <cell r="AL2011" t="str">
            <v/>
          </cell>
          <cell r="AM2011" t="str">
            <v/>
          </cell>
          <cell r="AN2011">
            <v>0.1</v>
          </cell>
          <cell r="AO2011">
            <v>1367.1</v>
          </cell>
          <cell r="AS2011" t="str">
            <v>TYP116 L3H2 2006 KIT COMPLET PRO</v>
          </cell>
        </row>
        <row r="2012">
          <cell r="N2012" t="str">
            <v>0963 940 780</v>
          </cell>
          <cell r="O2012">
            <v>0</v>
          </cell>
          <cell r="P2012">
            <v>192.22</v>
          </cell>
          <cell r="Q2012">
            <v>1</v>
          </cell>
          <cell r="R2012" t="e">
            <v>#N/A</v>
          </cell>
          <cell r="S2012">
            <v>192.22</v>
          </cell>
          <cell r="T2012">
            <v>409</v>
          </cell>
          <cell r="U2012">
            <v>120</v>
          </cell>
          <cell r="V2012">
            <v>160</v>
          </cell>
          <cell r="W2012" t="e">
            <v>#N/A</v>
          </cell>
          <cell r="X2012" t="e">
            <v>#REF!</v>
          </cell>
          <cell r="Y2012">
            <v>368.1</v>
          </cell>
          <cell r="Z2012">
            <v>368.1</v>
          </cell>
          <cell r="AA2012">
            <v>0.1</v>
          </cell>
          <cell r="AB2012">
            <v>0.1</v>
          </cell>
          <cell r="AC2012" t="str">
            <v>NC</v>
          </cell>
          <cell r="AD2012" t="str">
            <v>NC</v>
          </cell>
          <cell r="AE2012" t="str">
            <v>NC</v>
          </cell>
          <cell r="AF2012" t="str">
            <v>PROTECTION</v>
          </cell>
          <cell r="AG2012"/>
          <cell r="AI2012">
            <v>478.04999999999995</v>
          </cell>
          <cell r="AJ2012">
            <v>0.3</v>
          </cell>
          <cell r="AK2012">
            <v>286.29999999999995</v>
          </cell>
          <cell r="AL2012" t="str">
            <v/>
          </cell>
          <cell r="AM2012" t="str">
            <v/>
          </cell>
          <cell r="AN2012">
            <v>0.1</v>
          </cell>
          <cell r="AO2012">
            <v>368.1</v>
          </cell>
          <cell r="AS2012" t="str">
            <v>TYP116 L3H3 2006 KIT COMPLET ECO</v>
          </cell>
        </row>
        <row r="2013">
          <cell r="N2013" t="str">
            <v>0963 940 781</v>
          </cell>
          <cell r="O2013">
            <v>0</v>
          </cell>
          <cell r="P2013">
            <v>192.22</v>
          </cell>
          <cell r="Q2013">
            <v>1</v>
          </cell>
          <cell r="R2013" t="e">
            <v>#N/A</v>
          </cell>
          <cell r="S2013">
            <v>192.22</v>
          </cell>
          <cell r="T2013">
            <v>409</v>
          </cell>
          <cell r="U2013">
            <v>135</v>
          </cell>
          <cell r="V2013">
            <v>180</v>
          </cell>
          <cell r="W2013" t="e">
            <v>#N/A</v>
          </cell>
          <cell r="X2013" t="e">
            <v>#REF!</v>
          </cell>
          <cell r="Y2013">
            <v>368.1</v>
          </cell>
          <cell r="Z2013">
            <v>368.1</v>
          </cell>
          <cell r="AA2013">
            <v>0.1</v>
          </cell>
          <cell r="AB2013">
            <v>0.1</v>
          </cell>
          <cell r="AC2013" t="str">
            <v>NC</v>
          </cell>
          <cell r="AD2013" t="str">
            <v>NC</v>
          </cell>
          <cell r="AE2013" t="str">
            <v>NC</v>
          </cell>
          <cell r="AF2013" t="str">
            <v>PROTECTION</v>
          </cell>
          <cell r="AG2013"/>
          <cell r="AI2013">
            <v>504.37</v>
          </cell>
          <cell r="AJ2013">
            <v>0.3</v>
          </cell>
          <cell r="AK2013">
            <v>286.29999999999995</v>
          </cell>
          <cell r="AL2013" t="str">
            <v/>
          </cell>
          <cell r="AM2013" t="str">
            <v/>
          </cell>
          <cell r="AN2013">
            <v>0.1</v>
          </cell>
          <cell r="AO2013">
            <v>368.1</v>
          </cell>
          <cell r="AS2013" t="str">
            <v>TYP117 L4H2 2006 KIT COMPLET ECO</v>
          </cell>
        </row>
        <row r="2014">
          <cell r="N2014" t="str">
            <v>0963 940 792</v>
          </cell>
          <cell r="O2014">
            <v>0</v>
          </cell>
          <cell r="P2014">
            <v>83.49</v>
          </cell>
          <cell r="Q2014">
            <v>1</v>
          </cell>
          <cell r="R2014">
            <v>21</v>
          </cell>
          <cell r="S2014">
            <v>83.49</v>
          </cell>
          <cell r="T2014">
            <v>199</v>
          </cell>
          <cell r="U2014">
            <v>15</v>
          </cell>
          <cell r="V2014">
            <v>20</v>
          </cell>
          <cell r="W2014" t="str">
            <v>TYP172L1H1PLSTD</v>
          </cell>
          <cell r="X2014" t="e">
            <v>#REF!</v>
          </cell>
          <cell r="Y2014">
            <v>179.1</v>
          </cell>
          <cell r="Z2014">
            <v>179.1</v>
          </cell>
          <cell r="AA2014">
            <v>0.1</v>
          </cell>
          <cell r="AB2014">
            <v>0.1</v>
          </cell>
          <cell r="AC2014" t="str">
            <v>NC</v>
          </cell>
          <cell r="AD2014" t="str">
            <v>NC</v>
          </cell>
          <cell r="AE2014" t="str">
            <v>NC</v>
          </cell>
          <cell r="AF2014" t="str">
            <v>PROTECTION</v>
          </cell>
          <cell r="AG2014"/>
          <cell r="AI2014">
            <v>80.27</v>
          </cell>
          <cell r="AJ2014">
            <v>0.3</v>
          </cell>
          <cell r="AK2014">
            <v>139.29999999999998</v>
          </cell>
          <cell r="AL2014" t="str">
            <v/>
          </cell>
          <cell r="AM2014" t="str">
            <v/>
          </cell>
          <cell r="AN2014">
            <v>0.1</v>
          </cell>
          <cell r="AO2014">
            <v>179.1</v>
          </cell>
          <cell r="AS2014" t="str">
            <v>TYP172 L1H1 2016 Plancher 9mm</v>
          </cell>
        </row>
        <row r="2015">
          <cell r="N2015" t="str">
            <v>0963 940 818</v>
          </cell>
          <cell r="O2015">
            <v>0</v>
          </cell>
          <cell r="P2015">
            <v>46.57</v>
          </cell>
          <cell r="Q2015">
            <v>1</v>
          </cell>
          <cell r="R2015">
            <v>5.5</v>
          </cell>
          <cell r="S2015">
            <v>46.57</v>
          </cell>
          <cell r="T2015">
            <v>129</v>
          </cell>
          <cell r="U2015">
            <v>20</v>
          </cell>
          <cell r="V2015">
            <v>27</v>
          </cell>
          <cell r="W2015" t="str">
            <v>TYP172L1H1PDRSTD</v>
          </cell>
          <cell r="X2015" t="e">
            <v>#REF!</v>
          </cell>
          <cell r="Y2015">
            <v>116.1</v>
          </cell>
          <cell r="Z2015">
            <v>116.1</v>
          </cell>
          <cell r="AA2015">
            <v>0.1</v>
          </cell>
          <cell r="AB2015">
            <v>0.1</v>
          </cell>
          <cell r="AC2015" t="str">
            <v>NC</v>
          </cell>
          <cell r="AD2015" t="str">
            <v>NC</v>
          </cell>
          <cell r="AE2015" t="str">
            <v>NC</v>
          </cell>
          <cell r="AF2015" t="str">
            <v>PROTECTION</v>
          </cell>
          <cell r="AG2015"/>
          <cell r="AI2015">
            <v>44.77</v>
          </cell>
          <cell r="AJ2015">
            <v>0.3</v>
          </cell>
          <cell r="AK2015">
            <v>90.3</v>
          </cell>
          <cell r="AL2015" t="str">
            <v/>
          </cell>
          <cell r="AM2015" t="str">
            <v/>
          </cell>
          <cell r="AN2015">
            <v>0.1</v>
          </cell>
          <cell r="AO2015">
            <v>116.1</v>
          </cell>
          <cell r="AS2015" t="str">
            <v>TYP172 L1H1 2016 Passages de Roue 9mm</v>
          </cell>
        </row>
        <row r="2016">
          <cell r="N2016" t="str">
            <v>0963 940 807</v>
          </cell>
          <cell r="O2016">
            <v>0</v>
          </cell>
          <cell r="P2016">
            <v>102.94</v>
          </cell>
          <cell r="Q2016">
            <v>1</v>
          </cell>
          <cell r="R2016">
            <v>13.5</v>
          </cell>
          <cell r="S2016">
            <v>102.94</v>
          </cell>
          <cell r="T2016">
            <v>219</v>
          </cell>
          <cell r="U2016">
            <v>50</v>
          </cell>
          <cell r="V2016">
            <v>67</v>
          </cell>
          <cell r="W2016" t="str">
            <v>TYP172L1H1HASTD</v>
          </cell>
          <cell r="X2016" t="e">
            <v>#REF!</v>
          </cell>
          <cell r="Y2016">
            <v>197.1</v>
          </cell>
          <cell r="Z2016">
            <v>197.1</v>
          </cell>
          <cell r="AA2016">
            <v>0.1</v>
          </cell>
          <cell r="AB2016">
            <v>0.1</v>
          </cell>
          <cell r="AC2016" t="str">
            <v>NC</v>
          </cell>
          <cell r="AD2016" t="str">
            <v>NC</v>
          </cell>
          <cell r="AE2016" t="str">
            <v>NC</v>
          </cell>
          <cell r="AF2016" t="str">
            <v>PROTECTION</v>
          </cell>
          <cell r="AG2016"/>
          <cell r="AI2016">
            <v>98.97</v>
          </cell>
          <cell r="AJ2016">
            <v>0.3</v>
          </cell>
          <cell r="AK2016">
            <v>153.29999999999998</v>
          </cell>
          <cell r="AL2016" t="str">
            <v/>
          </cell>
          <cell r="AM2016" t="str">
            <v/>
          </cell>
          <cell r="AN2016">
            <v>0.1</v>
          </cell>
          <cell r="AO2016">
            <v>197.1</v>
          </cell>
          <cell r="AS2016" t="str">
            <v>TYP172 L1H1 2016 Protections latérales HDF 4mm</v>
          </cell>
        </row>
        <row r="2017">
          <cell r="N2017" t="str">
            <v>0963 940 823</v>
          </cell>
          <cell r="O2017">
            <v>0</v>
          </cell>
          <cell r="P2017">
            <v>232.98</v>
          </cell>
          <cell r="Q2017">
            <v>1</v>
          </cell>
          <cell r="R2017">
            <v>40</v>
          </cell>
          <cell r="S2017">
            <v>232.98</v>
          </cell>
          <cell r="T2017">
            <v>479</v>
          </cell>
          <cell r="U2017">
            <v>85</v>
          </cell>
          <cell r="V2017">
            <v>114</v>
          </cell>
          <cell r="W2017" t="str">
            <v>TYP172L1H1KITSTD</v>
          </cell>
          <cell r="X2017" t="e">
            <v>#REF!</v>
          </cell>
          <cell r="Y2017">
            <v>431.1</v>
          </cell>
          <cell r="Z2017">
            <v>431.1</v>
          </cell>
          <cell r="AA2017">
            <v>0.1</v>
          </cell>
          <cell r="AB2017">
            <v>0.1</v>
          </cell>
          <cell r="AC2017" t="str">
            <v>NC</v>
          </cell>
          <cell r="AD2017" t="str">
            <v>NC</v>
          </cell>
          <cell r="AE2017" t="str">
            <v>NC</v>
          </cell>
          <cell r="AF2017" t="str">
            <v>PROTECTION</v>
          </cell>
          <cell r="AG2017"/>
          <cell r="AI2017">
            <v>224.01</v>
          </cell>
          <cell r="AJ2017">
            <v>0.3</v>
          </cell>
          <cell r="AK2017">
            <v>335.29999999999995</v>
          </cell>
          <cell r="AL2017" t="str">
            <v/>
          </cell>
          <cell r="AM2017" t="str">
            <v/>
          </cell>
          <cell r="AN2017">
            <v>0.1</v>
          </cell>
          <cell r="AO2017">
            <v>431.1</v>
          </cell>
          <cell r="AS2017" t="str">
            <v>TYP172 L1H1 2016 Kit complet Standard</v>
          </cell>
        </row>
        <row r="2018">
          <cell r="N2018" t="str">
            <v>0963 940 788</v>
          </cell>
          <cell r="O2018">
            <v>0</v>
          </cell>
          <cell r="P2018">
            <v>128.44</v>
          </cell>
          <cell r="Q2018">
            <v>1</v>
          </cell>
          <cell r="R2018">
            <v>27</v>
          </cell>
          <cell r="S2018">
            <v>128.44</v>
          </cell>
          <cell r="T2018">
            <v>299</v>
          </cell>
          <cell r="U2018">
            <v>15</v>
          </cell>
          <cell r="V2018">
            <v>20</v>
          </cell>
          <cell r="W2018" t="str">
            <v>TYP172L1H1PLPRO</v>
          </cell>
          <cell r="X2018" t="e">
            <v>#REF!</v>
          </cell>
          <cell r="Y2018">
            <v>269.10000000000002</v>
          </cell>
          <cell r="Z2018">
            <v>269.10000000000002</v>
          </cell>
          <cell r="AA2018">
            <v>0.1</v>
          </cell>
          <cell r="AB2018">
            <v>0.1</v>
          </cell>
          <cell r="AC2018" t="str">
            <v>NC</v>
          </cell>
          <cell r="AD2018" t="str">
            <v>NC</v>
          </cell>
          <cell r="AE2018" t="str">
            <v>NC</v>
          </cell>
          <cell r="AF2018" t="str">
            <v>PROTECTION</v>
          </cell>
          <cell r="AG2018"/>
          <cell r="AI2018">
            <v>123.5</v>
          </cell>
          <cell r="AJ2018">
            <v>0.3</v>
          </cell>
          <cell r="AK2018">
            <v>209.29999999999998</v>
          </cell>
          <cell r="AL2018" t="str">
            <v/>
          </cell>
          <cell r="AM2018" t="str">
            <v/>
          </cell>
          <cell r="AN2018">
            <v>0.1</v>
          </cell>
          <cell r="AO2018">
            <v>269.10000000000002</v>
          </cell>
          <cell r="AS2018" t="str">
            <v>TYP172 L1H1 2016 Plancher 12 mm</v>
          </cell>
        </row>
        <row r="2019">
          <cell r="N2019" t="str">
            <v>0963 940 790</v>
          </cell>
          <cell r="O2019">
            <v>0</v>
          </cell>
          <cell r="P2019">
            <v>51.99</v>
          </cell>
          <cell r="Q2019">
            <v>1</v>
          </cell>
          <cell r="R2019">
            <v>5.5</v>
          </cell>
          <cell r="S2019">
            <v>51.99</v>
          </cell>
          <cell r="T2019">
            <v>139</v>
          </cell>
          <cell r="U2019">
            <v>20</v>
          </cell>
          <cell r="V2019">
            <v>27</v>
          </cell>
          <cell r="W2019" t="str">
            <v>TYP172L1H1PDRPRO</v>
          </cell>
          <cell r="X2019" t="e">
            <v>#REF!</v>
          </cell>
          <cell r="Y2019">
            <v>125.1</v>
          </cell>
          <cell r="Z2019">
            <v>125.1</v>
          </cell>
          <cell r="AA2019">
            <v>0.1</v>
          </cell>
          <cell r="AB2019">
            <v>0.1</v>
          </cell>
          <cell r="AC2019" t="str">
            <v>NC</v>
          </cell>
          <cell r="AD2019" t="str">
            <v>NC</v>
          </cell>
          <cell r="AE2019" t="str">
            <v>NC</v>
          </cell>
          <cell r="AF2019" t="str">
            <v>PROTECTION</v>
          </cell>
          <cell r="AG2019"/>
          <cell r="AI2019">
            <v>49.98</v>
          </cell>
          <cell r="AJ2019">
            <v>0.3</v>
          </cell>
          <cell r="AK2019">
            <v>97.3</v>
          </cell>
          <cell r="AL2019" t="str">
            <v/>
          </cell>
          <cell r="AM2019" t="str">
            <v/>
          </cell>
          <cell r="AN2019">
            <v>0.1</v>
          </cell>
          <cell r="AO2019">
            <v>125.1</v>
          </cell>
          <cell r="AS2019" t="str">
            <v>TYP172 L1H1 2016 Passages de Roue 12 mm</v>
          </cell>
        </row>
        <row r="2020">
          <cell r="N2020" t="str">
            <v>0963 940 798</v>
          </cell>
          <cell r="O2020">
            <v>0</v>
          </cell>
          <cell r="P2020">
            <v>116.2</v>
          </cell>
          <cell r="Q2020">
            <v>1</v>
          </cell>
          <cell r="R2020">
            <v>10</v>
          </cell>
          <cell r="S2020">
            <v>116.2</v>
          </cell>
          <cell r="T2020">
            <v>279</v>
          </cell>
          <cell r="U2020">
            <v>50</v>
          </cell>
          <cell r="V2020">
            <v>67</v>
          </cell>
          <cell r="W2020" t="str">
            <v>TYP172L1H1HAPRO</v>
          </cell>
          <cell r="X2020" t="e">
            <v>#REF!</v>
          </cell>
          <cell r="Y2020">
            <v>251.1</v>
          </cell>
          <cell r="Z2020">
            <v>251.1</v>
          </cell>
          <cell r="AA2020">
            <v>0.1</v>
          </cell>
          <cell r="AB2020">
            <v>0.1</v>
          </cell>
          <cell r="AC2020" t="str">
            <v>NC</v>
          </cell>
          <cell r="AD2020" t="str">
            <v>NC</v>
          </cell>
          <cell r="AE2020" t="str">
            <v>NC</v>
          </cell>
          <cell r="AF2020" t="str">
            <v>PROTECTION</v>
          </cell>
          <cell r="AG2020"/>
          <cell r="AI2020">
            <v>111.72</v>
          </cell>
          <cell r="AJ2020">
            <v>0.3</v>
          </cell>
          <cell r="AK2020">
            <v>195.29999999999998</v>
          </cell>
          <cell r="AL2020" t="str">
            <v/>
          </cell>
          <cell r="AM2020" t="str">
            <v/>
          </cell>
          <cell r="AN2020">
            <v>0.1</v>
          </cell>
          <cell r="AO2020">
            <v>251.1</v>
          </cell>
          <cell r="AS2020" t="str">
            <v>TYP172 L1H1 2016 Protections latérales PP 4,8mm</v>
          </cell>
        </row>
        <row r="2021">
          <cell r="N2021" t="str">
            <v>0963 940 824</v>
          </cell>
          <cell r="O2021">
            <v>0</v>
          </cell>
          <cell r="P2021">
            <v>296.58999999999997</v>
          </cell>
          <cell r="Q2021">
            <v>1</v>
          </cell>
          <cell r="R2021">
            <v>42.5</v>
          </cell>
          <cell r="S2021">
            <v>296.58999999999997</v>
          </cell>
          <cell r="T2021">
            <v>649</v>
          </cell>
          <cell r="U2021">
            <v>85</v>
          </cell>
          <cell r="V2021">
            <v>114</v>
          </cell>
          <cell r="W2021" t="str">
            <v>TYP172L1H1KITPRO</v>
          </cell>
          <cell r="X2021" t="e">
            <v>#REF!</v>
          </cell>
          <cell r="Y2021">
            <v>584.1</v>
          </cell>
          <cell r="Z2021">
            <v>584.1</v>
          </cell>
          <cell r="AA2021">
            <v>0.1</v>
          </cell>
          <cell r="AB2021">
            <v>0.1</v>
          </cell>
          <cell r="AC2021" t="str">
            <v>NC</v>
          </cell>
          <cell r="AD2021" t="str">
            <v>NC</v>
          </cell>
          <cell r="AE2021" t="str">
            <v>NC</v>
          </cell>
          <cell r="AF2021" t="str">
            <v>PROTECTION</v>
          </cell>
          <cell r="AG2021"/>
          <cell r="AI2021">
            <v>285.17</v>
          </cell>
          <cell r="AJ2021">
            <v>0.3</v>
          </cell>
          <cell r="AK2021">
            <v>454.29999999999995</v>
          </cell>
          <cell r="AL2021" t="str">
            <v/>
          </cell>
          <cell r="AM2021" t="str">
            <v/>
          </cell>
          <cell r="AN2021">
            <v>0.1</v>
          </cell>
          <cell r="AO2021">
            <v>584.1</v>
          </cell>
          <cell r="AS2021" t="str">
            <v>TYP172 L1H1 2016 Kit complet Pro</v>
          </cell>
        </row>
        <row r="2022">
          <cell r="N2022" t="str">
            <v>0963 940 793</v>
          </cell>
          <cell r="O2022">
            <v>0</v>
          </cell>
          <cell r="P2022">
            <v>121.33</v>
          </cell>
          <cell r="Q2022">
            <v>1</v>
          </cell>
          <cell r="R2022">
            <v>28</v>
          </cell>
          <cell r="S2022">
            <v>121.33</v>
          </cell>
          <cell r="T2022">
            <v>279</v>
          </cell>
          <cell r="U2022">
            <v>20</v>
          </cell>
          <cell r="V2022">
            <v>27</v>
          </cell>
          <cell r="W2022" t="str">
            <v>TYP174L3H1PLSTD</v>
          </cell>
          <cell r="X2022" t="e">
            <v>#REF!</v>
          </cell>
          <cell r="Y2022">
            <v>251.1</v>
          </cell>
          <cell r="Z2022">
            <v>251.1</v>
          </cell>
          <cell r="AA2022">
            <v>0.1</v>
          </cell>
          <cell r="AB2022">
            <v>0.1</v>
          </cell>
          <cell r="AC2022" t="str">
            <v>NC</v>
          </cell>
          <cell r="AD2022" t="str">
            <v>NC</v>
          </cell>
          <cell r="AE2022" t="str">
            <v>NC</v>
          </cell>
          <cell r="AF2022" t="str">
            <v>PROTECTION</v>
          </cell>
          <cell r="AG2022"/>
          <cell r="AI2022">
            <v>116.65</v>
          </cell>
          <cell r="AJ2022">
            <v>0.3</v>
          </cell>
          <cell r="AK2022">
            <v>195.29999999999998</v>
          </cell>
          <cell r="AL2022" t="str">
            <v/>
          </cell>
          <cell r="AM2022" t="str">
            <v/>
          </cell>
          <cell r="AN2022">
            <v>0.1</v>
          </cell>
          <cell r="AO2022">
            <v>251.1</v>
          </cell>
          <cell r="AS2022" t="str">
            <v>TYP174 L3H1 2016 Plancher 9mm</v>
          </cell>
        </row>
        <row r="2023">
          <cell r="N2023" t="str">
            <v>0963 940 899</v>
          </cell>
          <cell r="O2023">
            <v>0</v>
          </cell>
          <cell r="P2023">
            <v>79.650000000000006</v>
          </cell>
          <cell r="Q2023">
            <v>1</v>
          </cell>
          <cell r="R2023">
            <v>5.5</v>
          </cell>
          <cell r="S2023">
            <v>79.650000000000006</v>
          </cell>
          <cell r="T2023">
            <v>179</v>
          </cell>
          <cell r="U2023">
            <v>20</v>
          </cell>
          <cell r="V2023">
            <v>27</v>
          </cell>
          <cell r="W2023" t="str">
            <v>TYP174L3H1PDRSTD</v>
          </cell>
          <cell r="X2023" t="e">
            <v>#REF!</v>
          </cell>
          <cell r="Y2023">
            <v>161.1</v>
          </cell>
          <cell r="Z2023">
            <v>161.1</v>
          </cell>
          <cell r="AA2023">
            <v>0.1</v>
          </cell>
          <cell r="AB2023">
            <v>0.1</v>
          </cell>
          <cell r="AC2023" t="str">
            <v>NC</v>
          </cell>
          <cell r="AD2023" t="str">
            <v>NC</v>
          </cell>
          <cell r="AE2023" t="str">
            <v>NC</v>
          </cell>
          <cell r="AF2023" t="str">
            <v>PROTECTION</v>
          </cell>
          <cell r="AG2023"/>
          <cell r="AI2023">
            <v>59.87</v>
          </cell>
          <cell r="AJ2023">
            <v>0.3</v>
          </cell>
          <cell r="AK2023">
            <v>125.3</v>
          </cell>
          <cell r="AL2023" t="str">
            <v/>
          </cell>
          <cell r="AM2023" t="str">
            <v/>
          </cell>
          <cell r="AN2023">
            <v>0.1</v>
          </cell>
          <cell r="AO2023">
            <v>161.1</v>
          </cell>
          <cell r="AS2023" t="str">
            <v>TYP174 L3H1 2016 PDR brun 12mm</v>
          </cell>
        </row>
        <row r="2024">
          <cell r="N2024" t="str">
            <v>0963 940 808</v>
          </cell>
          <cell r="O2024">
            <v>0</v>
          </cell>
          <cell r="P2024">
            <v>130.77000000000001</v>
          </cell>
          <cell r="Q2024">
            <v>1</v>
          </cell>
          <cell r="R2024">
            <v>22</v>
          </cell>
          <cell r="S2024">
            <v>130.77000000000001</v>
          </cell>
          <cell r="T2024">
            <v>309</v>
          </cell>
          <cell r="U2024">
            <v>80</v>
          </cell>
          <cell r="V2024">
            <v>107</v>
          </cell>
          <cell r="W2024" t="str">
            <v>TYP174L3H1HASTD</v>
          </cell>
          <cell r="X2024" t="e">
            <v>#REF!</v>
          </cell>
          <cell r="Y2024">
            <v>278.10000000000002</v>
          </cell>
          <cell r="Z2024">
            <v>278.10000000000002</v>
          </cell>
          <cell r="AA2024">
            <v>0.1</v>
          </cell>
          <cell r="AB2024">
            <v>0.1</v>
          </cell>
          <cell r="AC2024" t="str">
            <v>NC</v>
          </cell>
          <cell r="AD2024" t="str">
            <v>NC</v>
          </cell>
          <cell r="AE2024" t="str">
            <v>NC</v>
          </cell>
          <cell r="AF2024" t="str">
            <v>PROTECTION</v>
          </cell>
          <cell r="AG2024"/>
          <cell r="AI2024">
            <v>125.73</v>
          </cell>
          <cell r="AJ2024">
            <v>0.3</v>
          </cell>
          <cell r="AK2024">
            <v>216.29999999999998</v>
          </cell>
          <cell r="AL2024" t="str">
            <v/>
          </cell>
          <cell r="AM2024" t="str">
            <v/>
          </cell>
          <cell r="AN2024">
            <v>0.1</v>
          </cell>
          <cell r="AO2024">
            <v>278.10000000000002</v>
          </cell>
          <cell r="AS2024" t="str">
            <v>TYP174 L3H1 2016 Protections latérales HDF 4mm</v>
          </cell>
        </row>
        <row r="2025">
          <cell r="N2025" t="str">
            <v>0963 940 825</v>
          </cell>
          <cell r="O2025">
            <v>0</v>
          </cell>
          <cell r="P2025">
            <v>314.77</v>
          </cell>
          <cell r="Q2025">
            <v>1</v>
          </cell>
          <cell r="R2025">
            <v>55.5</v>
          </cell>
          <cell r="S2025">
            <v>314.77</v>
          </cell>
          <cell r="T2025">
            <v>649</v>
          </cell>
          <cell r="U2025">
            <v>120</v>
          </cell>
          <cell r="V2025">
            <v>160</v>
          </cell>
          <cell r="W2025" t="str">
            <v>TYP174L3H1KITSTD</v>
          </cell>
          <cell r="X2025" t="e">
            <v>#REF!</v>
          </cell>
          <cell r="Y2025">
            <v>584.1</v>
          </cell>
          <cell r="Z2025">
            <v>584.1</v>
          </cell>
          <cell r="AA2025">
            <v>0.1</v>
          </cell>
          <cell r="AB2025">
            <v>0.1</v>
          </cell>
          <cell r="AC2025" t="str">
            <v>NC</v>
          </cell>
          <cell r="AD2025" t="str">
            <v>NC</v>
          </cell>
          <cell r="AE2025" t="str">
            <v>NC</v>
          </cell>
          <cell r="AF2025" t="str">
            <v>PROTECTION</v>
          </cell>
          <cell r="AG2025"/>
          <cell r="AI2025">
            <v>302.64999999999998</v>
          </cell>
          <cell r="AJ2025">
            <v>0.3</v>
          </cell>
          <cell r="AK2025">
            <v>454.29999999999995</v>
          </cell>
          <cell r="AL2025" t="str">
            <v/>
          </cell>
          <cell r="AM2025" t="str">
            <v/>
          </cell>
          <cell r="AN2025">
            <v>0.1</v>
          </cell>
          <cell r="AO2025">
            <v>584.1</v>
          </cell>
          <cell r="AS2025" t="str">
            <v>TYP174 L3H1 2016 Kit complet Standard</v>
          </cell>
        </row>
        <row r="2026">
          <cell r="N2026" t="str">
            <v>0963 940 789</v>
          </cell>
          <cell r="O2026">
            <v>0</v>
          </cell>
          <cell r="P2026">
            <v>180.72</v>
          </cell>
          <cell r="Q2026">
            <v>1</v>
          </cell>
          <cell r="R2026">
            <v>36</v>
          </cell>
          <cell r="S2026">
            <v>180.72</v>
          </cell>
          <cell r="T2026">
            <v>409</v>
          </cell>
          <cell r="U2026">
            <v>20</v>
          </cell>
          <cell r="V2026">
            <v>27</v>
          </cell>
          <cell r="W2026" t="str">
            <v>TYP174L3H1PLPRO</v>
          </cell>
          <cell r="X2026" t="e">
            <v>#REF!</v>
          </cell>
          <cell r="Y2026">
            <v>368.1</v>
          </cell>
          <cell r="Z2026">
            <v>368.1</v>
          </cell>
          <cell r="AA2026">
            <v>0.1</v>
          </cell>
          <cell r="AB2026">
            <v>0.1</v>
          </cell>
          <cell r="AC2026" t="str">
            <v>NC</v>
          </cell>
          <cell r="AD2026" t="str">
            <v>NC</v>
          </cell>
          <cell r="AE2026" t="str">
            <v>NC</v>
          </cell>
          <cell r="AF2026" t="str">
            <v>PROTECTION</v>
          </cell>
          <cell r="AG2026"/>
          <cell r="AI2026">
            <v>173.76</v>
          </cell>
          <cell r="AJ2026">
            <v>0.3</v>
          </cell>
          <cell r="AK2026">
            <v>286.29999999999995</v>
          </cell>
          <cell r="AL2026" t="str">
            <v/>
          </cell>
          <cell r="AM2026" t="str">
            <v/>
          </cell>
          <cell r="AN2026">
            <v>0.1</v>
          </cell>
          <cell r="AO2026">
            <v>368.1</v>
          </cell>
          <cell r="AS2026" t="str">
            <v>TYP174 L3H1 2016 Plancher 12 mm</v>
          </cell>
        </row>
        <row r="2027">
          <cell r="N2027" t="str">
            <v>0963 940 813</v>
          </cell>
          <cell r="O2027">
            <v>0</v>
          </cell>
          <cell r="P2027">
            <v>79.650000000000006</v>
          </cell>
          <cell r="Q2027">
            <v>1</v>
          </cell>
          <cell r="R2027">
            <v>5.5</v>
          </cell>
          <cell r="S2027">
            <v>79.650000000000006</v>
          </cell>
          <cell r="T2027">
            <v>779</v>
          </cell>
          <cell r="U2027">
            <v>20</v>
          </cell>
          <cell r="V2027">
            <v>27</v>
          </cell>
          <cell r="W2027" t="str">
            <v>TYP174L3H1PDRPRO</v>
          </cell>
          <cell r="X2027" t="e">
            <v>#REF!</v>
          </cell>
          <cell r="Y2027">
            <v>701.1</v>
          </cell>
          <cell r="Z2027">
            <v>701.1</v>
          </cell>
          <cell r="AA2027">
            <v>0.1</v>
          </cell>
          <cell r="AB2027">
            <v>0.1</v>
          </cell>
          <cell r="AC2027" t="str">
            <v>NC</v>
          </cell>
          <cell r="AD2027" t="str">
            <v>NC</v>
          </cell>
          <cell r="AE2027" t="str">
            <v>NC</v>
          </cell>
          <cell r="AF2027" t="str">
            <v>PROTECTION</v>
          </cell>
          <cell r="AG2027"/>
          <cell r="AI2027">
            <v>76.58</v>
          </cell>
          <cell r="AJ2027">
            <v>0.3</v>
          </cell>
          <cell r="AK2027">
            <v>545.29999999999995</v>
          </cell>
          <cell r="AL2027" t="str">
            <v/>
          </cell>
          <cell r="AM2027" t="str">
            <v/>
          </cell>
          <cell r="AN2027">
            <v>0.1</v>
          </cell>
          <cell r="AO2027">
            <v>701.1</v>
          </cell>
          <cell r="AS2027" t="str">
            <v>TYP174 L3H1 2016 Passages de Roue 12 mm</v>
          </cell>
        </row>
        <row r="2028">
          <cell r="N2028" t="str">
            <v>0963 940 799</v>
          </cell>
          <cell r="O2028">
            <v>0</v>
          </cell>
          <cell r="P2028">
            <v>166.7</v>
          </cell>
          <cell r="Q2028">
            <v>1</v>
          </cell>
          <cell r="R2028">
            <v>12</v>
          </cell>
          <cell r="S2028">
            <v>166.7</v>
          </cell>
          <cell r="T2028">
            <v>389</v>
          </cell>
          <cell r="U2028">
            <v>80</v>
          </cell>
          <cell r="V2028">
            <v>107</v>
          </cell>
          <cell r="W2028" t="str">
            <v>TYP174L3H1HAPRO</v>
          </cell>
          <cell r="X2028" t="e">
            <v>#REF!</v>
          </cell>
          <cell r="Y2028">
            <v>350.1</v>
          </cell>
          <cell r="Z2028">
            <v>350.1</v>
          </cell>
          <cell r="AA2028">
            <v>0.1</v>
          </cell>
          <cell r="AB2028">
            <v>0.1</v>
          </cell>
          <cell r="AC2028" t="str">
            <v>NC</v>
          </cell>
          <cell r="AD2028" t="str">
            <v>NC</v>
          </cell>
          <cell r="AE2028" t="str">
            <v>NC</v>
          </cell>
          <cell r="AF2028" t="str">
            <v>PROTECTION</v>
          </cell>
          <cell r="AG2028"/>
          <cell r="AI2028">
            <v>160.28</v>
          </cell>
          <cell r="AJ2028">
            <v>0.3</v>
          </cell>
          <cell r="AK2028">
            <v>272.29999999999995</v>
          </cell>
          <cell r="AL2028" t="str">
            <v/>
          </cell>
          <cell r="AM2028" t="str">
            <v/>
          </cell>
          <cell r="AN2028">
            <v>0.1</v>
          </cell>
          <cell r="AO2028">
            <v>350.1</v>
          </cell>
          <cell r="AS2028" t="str">
            <v>TYP174 L3H1 2016 Protections latérales PP 4,8mm</v>
          </cell>
        </row>
        <row r="2029">
          <cell r="N2029" t="str">
            <v>0963 940 826</v>
          </cell>
          <cell r="O2029">
            <v>0</v>
          </cell>
          <cell r="P2029">
            <v>427.06</v>
          </cell>
          <cell r="Q2029">
            <v>1</v>
          </cell>
          <cell r="R2029"/>
          <cell r="S2029">
            <v>427.06</v>
          </cell>
          <cell r="T2029">
            <v>889</v>
          </cell>
          <cell r="U2029">
            <v>120</v>
          </cell>
          <cell r="V2029">
            <v>160</v>
          </cell>
          <cell r="W2029" t="str">
            <v>TYP174L3H1KITPRO</v>
          </cell>
          <cell r="X2029" t="e">
            <v>#REF!</v>
          </cell>
          <cell r="Y2029">
            <v>800.1</v>
          </cell>
          <cell r="Z2029">
            <v>800.1</v>
          </cell>
          <cell r="AA2029">
            <v>0.1</v>
          </cell>
          <cell r="AB2029">
            <v>0.1</v>
          </cell>
          <cell r="AC2029" t="str">
            <v>NC</v>
          </cell>
          <cell r="AD2029" t="str">
            <v>NC</v>
          </cell>
          <cell r="AE2029" t="str">
            <v>NC</v>
          </cell>
          <cell r="AF2029" t="str">
            <v>PROTECTION</v>
          </cell>
          <cell r="AG2029"/>
          <cell r="AI2029">
            <v>410.62</v>
          </cell>
          <cell r="AJ2029">
            <v>0.3</v>
          </cell>
          <cell r="AK2029">
            <v>622.29999999999995</v>
          </cell>
          <cell r="AL2029" t="str">
            <v/>
          </cell>
          <cell r="AM2029" t="str">
            <v/>
          </cell>
          <cell r="AN2029">
            <v>0.1</v>
          </cell>
          <cell r="AO2029">
            <v>800.1</v>
          </cell>
          <cell r="AS2029" t="str">
            <v>TYP174 L3H1 2016 Kit complet Pro</v>
          </cell>
        </row>
        <row r="2030">
          <cell r="N2030" t="str">
            <v>0963 940 792</v>
          </cell>
          <cell r="O2030">
            <v>0</v>
          </cell>
          <cell r="P2030">
            <v>83.49</v>
          </cell>
          <cell r="Q2030">
            <v>1</v>
          </cell>
          <cell r="R2030">
            <v>21</v>
          </cell>
          <cell r="S2030">
            <v>83.49</v>
          </cell>
          <cell r="T2030">
            <v>199</v>
          </cell>
          <cell r="U2030">
            <v>15</v>
          </cell>
          <cell r="V2030">
            <v>20</v>
          </cell>
          <cell r="W2030" t="str">
            <v>TYP172L1H1PLSTD</v>
          </cell>
          <cell r="X2030" t="e">
            <v>#REF!</v>
          </cell>
          <cell r="Y2030">
            <v>179.1</v>
          </cell>
          <cell r="Z2030">
            <v>179.1</v>
          </cell>
          <cell r="AA2030">
            <v>0.1</v>
          </cell>
          <cell r="AB2030">
            <v>0.1</v>
          </cell>
          <cell r="AC2030" t="str">
            <v>NC</v>
          </cell>
          <cell r="AD2030" t="str">
            <v>NC</v>
          </cell>
          <cell r="AE2030" t="str">
            <v>NC</v>
          </cell>
          <cell r="AF2030" t="str">
            <v>PROTECTION</v>
          </cell>
          <cell r="AG2030"/>
          <cell r="AH2030" t="str">
            <v>PROACE Compact</v>
          </cell>
          <cell r="AI2030">
            <v>80.27</v>
          </cell>
          <cell r="AJ2030">
            <v>0.3</v>
          </cell>
          <cell r="AK2030">
            <v>139.29999999999998</v>
          </cell>
          <cell r="AL2030" t="str">
            <v/>
          </cell>
          <cell r="AM2030" t="str">
            <v/>
          </cell>
          <cell r="AN2030">
            <v>0.1</v>
          </cell>
          <cell r="AO2030">
            <v>179.1</v>
          </cell>
          <cell r="AS2030" t="str">
            <v>TYP172 L1H1 2016 Plancher 9mm</v>
          </cell>
        </row>
        <row r="2031">
          <cell r="N2031" t="str">
            <v>0963 940 818</v>
          </cell>
          <cell r="O2031">
            <v>0</v>
          </cell>
          <cell r="P2031">
            <v>46.57</v>
          </cell>
          <cell r="Q2031">
            <v>1</v>
          </cell>
          <cell r="R2031">
            <v>5.5</v>
          </cell>
          <cell r="S2031">
            <v>46.57</v>
          </cell>
          <cell r="T2031">
            <v>129</v>
          </cell>
          <cell r="U2031">
            <v>20</v>
          </cell>
          <cell r="V2031">
            <v>27</v>
          </cell>
          <cell r="W2031" t="str">
            <v>TYP172L1H1PDRSTD</v>
          </cell>
          <cell r="X2031" t="e">
            <v>#REF!</v>
          </cell>
          <cell r="Y2031">
            <v>116.1</v>
          </cell>
          <cell r="Z2031">
            <v>116.1</v>
          </cell>
          <cell r="AA2031">
            <v>0.1</v>
          </cell>
          <cell r="AB2031">
            <v>0.1</v>
          </cell>
          <cell r="AC2031" t="str">
            <v>NC</v>
          </cell>
          <cell r="AD2031" t="str">
            <v>NC</v>
          </cell>
          <cell r="AE2031" t="str">
            <v>NC</v>
          </cell>
          <cell r="AF2031" t="str">
            <v>PROTECTION</v>
          </cell>
          <cell r="AG2031"/>
          <cell r="AH2031" t="str">
            <v>PROACE Compact</v>
          </cell>
          <cell r="AI2031">
            <v>44.77</v>
          </cell>
          <cell r="AJ2031">
            <v>0.3</v>
          </cell>
          <cell r="AK2031">
            <v>90.3</v>
          </cell>
          <cell r="AL2031" t="str">
            <v/>
          </cell>
          <cell r="AM2031" t="str">
            <v/>
          </cell>
          <cell r="AN2031">
            <v>0.1</v>
          </cell>
          <cell r="AO2031">
            <v>116.1</v>
          </cell>
          <cell r="AS2031" t="str">
            <v>TYP172 L1H1 2016 Passages de Roue 9mm</v>
          </cell>
        </row>
        <row r="2032">
          <cell r="N2032" t="str">
            <v>0963 940 807</v>
          </cell>
          <cell r="O2032">
            <v>0</v>
          </cell>
          <cell r="P2032">
            <v>102.94</v>
          </cell>
          <cell r="Q2032">
            <v>1</v>
          </cell>
          <cell r="R2032">
            <v>13.5</v>
          </cell>
          <cell r="S2032">
            <v>102.94</v>
          </cell>
          <cell r="T2032">
            <v>219</v>
          </cell>
          <cell r="U2032">
            <v>50</v>
          </cell>
          <cell r="V2032">
            <v>67</v>
          </cell>
          <cell r="W2032" t="str">
            <v>TYP172L1H1HASTD</v>
          </cell>
          <cell r="X2032" t="e">
            <v>#REF!</v>
          </cell>
          <cell r="Y2032">
            <v>197.1</v>
          </cell>
          <cell r="Z2032">
            <v>197.1</v>
          </cell>
          <cell r="AA2032">
            <v>0.1</v>
          </cell>
          <cell r="AB2032">
            <v>0.1</v>
          </cell>
          <cell r="AC2032" t="str">
            <v>NC</v>
          </cell>
          <cell r="AD2032" t="str">
            <v>NC</v>
          </cell>
          <cell r="AE2032" t="str">
            <v>NC</v>
          </cell>
          <cell r="AF2032" t="str">
            <v>PROTECTION</v>
          </cell>
          <cell r="AG2032"/>
          <cell r="AH2032" t="str">
            <v>PROACE Compact</v>
          </cell>
          <cell r="AI2032">
            <v>98.97</v>
          </cell>
          <cell r="AJ2032">
            <v>0.3</v>
          </cell>
          <cell r="AK2032">
            <v>153.29999999999998</v>
          </cell>
          <cell r="AL2032" t="str">
            <v/>
          </cell>
          <cell r="AM2032" t="str">
            <v/>
          </cell>
          <cell r="AN2032">
            <v>0.1</v>
          </cell>
          <cell r="AO2032">
            <v>197.1</v>
          </cell>
          <cell r="AS2032" t="str">
            <v>TYP172 L1H1 2016 Protections latérales HDF 4mm</v>
          </cell>
        </row>
        <row r="2033">
          <cell r="N2033" t="str">
            <v>0963 940 823</v>
          </cell>
          <cell r="O2033">
            <v>0</v>
          </cell>
          <cell r="P2033">
            <v>232.98</v>
          </cell>
          <cell r="Q2033">
            <v>1</v>
          </cell>
          <cell r="R2033">
            <v>40</v>
          </cell>
          <cell r="S2033">
            <v>232.98</v>
          </cell>
          <cell r="T2033">
            <v>479</v>
          </cell>
          <cell r="U2033">
            <v>85</v>
          </cell>
          <cell r="V2033">
            <v>114</v>
          </cell>
          <cell r="W2033" t="str">
            <v>TYP172L1H1KITSTD</v>
          </cell>
          <cell r="X2033" t="e">
            <v>#REF!</v>
          </cell>
          <cell r="Y2033">
            <v>431.1</v>
          </cell>
          <cell r="Z2033">
            <v>431.1</v>
          </cell>
          <cell r="AA2033">
            <v>0.1</v>
          </cell>
          <cell r="AB2033">
            <v>0.1</v>
          </cell>
          <cell r="AC2033" t="str">
            <v>NC</v>
          </cell>
          <cell r="AD2033" t="str">
            <v>NC</v>
          </cell>
          <cell r="AE2033" t="str">
            <v>NC</v>
          </cell>
          <cell r="AF2033" t="str">
            <v>PROTECTION</v>
          </cell>
          <cell r="AG2033"/>
          <cell r="AH2033" t="str">
            <v>PROACE Compact</v>
          </cell>
          <cell r="AI2033">
            <v>224.01</v>
          </cell>
          <cell r="AJ2033">
            <v>0.3</v>
          </cell>
          <cell r="AK2033">
            <v>335.29999999999995</v>
          </cell>
          <cell r="AL2033" t="str">
            <v/>
          </cell>
          <cell r="AM2033" t="str">
            <v/>
          </cell>
          <cell r="AN2033">
            <v>0.1</v>
          </cell>
          <cell r="AO2033">
            <v>431.1</v>
          </cell>
          <cell r="AS2033" t="str">
            <v>TYP172 L1H1 2016 Kit complet Standard</v>
          </cell>
        </row>
        <row r="2034">
          <cell r="N2034" t="str">
            <v>0963 940 788</v>
          </cell>
          <cell r="O2034">
            <v>0</v>
          </cell>
          <cell r="P2034">
            <v>128.44</v>
          </cell>
          <cell r="Q2034">
            <v>1</v>
          </cell>
          <cell r="R2034">
            <v>27</v>
          </cell>
          <cell r="S2034">
            <v>128.44</v>
          </cell>
          <cell r="T2034">
            <v>299</v>
          </cell>
          <cell r="U2034">
            <v>15</v>
          </cell>
          <cell r="V2034">
            <v>20</v>
          </cell>
          <cell r="W2034" t="str">
            <v>TYP172L1H1PLPRO</v>
          </cell>
          <cell r="X2034" t="e">
            <v>#REF!</v>
          </cell>
          <cell r="Y2034">
            <v>269.10000000000002</v>
          </cell>
          <cell r="Z2034">
            <v>269.10000000000002</v>
          </cell>
          <cell r="AA2034">
            <v>0.1</v>
          </cell>
          <cell r="AB2034">
            <v>0.1</v>
          </cell>
          <cell r="AC2034" t="str">
            <v>NC</v>
          </cell>
          <cell r="AD2034" t="str">
            <v>NC</v>
          </cell>
          <cell r="AE2034" t="str">
            <v>NC</v>
          </cell>
          <cell r="AF2034" t="str">
            <v>PROTECTION</v>
          </cell>
          <cell r="AG2034"/>
          <cell r="AH2034" t="str">
            <v>PROACE Compact</v>
          </cell>
          <cell r="AI2034">
            <v>123.5</v>
          </cell>
          <cell r="AJ2034">
            <v>0.3</v>
          </cell>
          <cell r="AK2034">
            <v>209.29999999999998</v>
          </cell>
          <cell r="AL2034" t="str">
            <v/>
          </cell>
          <cell r="AM2034" t="str">
            <v/>
          </cell>
          <cell r="AN2034">
            <v>0.1</v>
          </cell>
          <cell r="AO2034">
            <v>269.10000000000002</v>
          </cell>
          <cell r="AS2034" t="str">
            <v>TYP172 L1H1 2016 Plancher 12 mm</v>
          </cell>
        </row>
        <row r="2035">
          <cell r="N2035" t="str">
            <v>0963 940 790</v>
          </cell>
          <cell r="O2035">
            <v>0</v>
          </cell>
          <cell r="P2035">
            <v>51.99</v>
          </cell>
          <cell r="Q2035">
            <v>1</v>
          </cell>
          <cell r="R2035">
            <v>5.5</v>
          </cell>
          <cell r="S2035">
            <v>51.99</v>
          </cell>
          <cell r="T2035">
            <v>139</v>
          </cell>
          <cell r="U2035">
            <v>20</v>
          </cell>
          <cell r="V2035">
            <v>27</v>
          </cell>
          <cell r="W2035" t="str">
            <v>TYP172L1H1PDRPRO</v>
          </cell>
          <cell r="X2035" t="e">
            <v>#REF!</v>
          </cell>
          <cell r="Y2035">
            <v>125.1</v>
          </cell>
          <cell r="Z2035">
            <v>125.1</v>
          </cell>
          <cell r="AA2035">
            <v>0.1</v>
          </cell>
          <cell r="AB2035">
            <v>0.1</v>
          </cell>
          <cell r="AC2035" t="str">
            <v>NC</v>
          </cell>
          <cell r="AD2035" t="str">
            <v>NC</v>
          </cell>
          <cell r="AE2035" t="str">
            <v>NC</v>
          </cell>
          <cell r="AF2035" t="str">
            <v>PROTECTION</v>
          </cell>
          <cell r="AG2035"/>
          <cell r="AH2035" t="str">
            <v>PROACE Compact</v>
          </cell>
          <cell r="AI2035">
            <v>49.98</v>
          </cell>
          <cell r="AJ2035">
            <v>0.3</v>
          </cell>
          <cell r="AK2035">
            <v>97.3</v>
          </cell>
          <cell r="AL2035" t="str">
            <v/>
          </cell>
          <cell r="AM2035" t="str">
            <v/>
          </cell>
          <cell r="AN2035">
            <v>0.1</v>
          </cell>
          <cell r="AO2035">
            <v>125.1</v>
          </cell>
          <cell r="AS2035" t="str">
            <v>TYP172 L1H1 2016 Passages de Roue 12 mm</v>
          </cell>
        </row>
        <row r="2036">
          <cell r="N2036" t="str">
            <v>0963 940 798</v>
          </cell>
          <cell r="O2036">
            <v>0</v>
          </cell>
          <cell r="P2036">
            <v>116.2</v>
          </cell>
          <cell r="Q2036">
            <v>1</v>
          </cell>
          <cell r="R2036">
            <v>10</v>
          </cell>
          <cell r="S2036">
            <v>116.2</v>
          </cell>
          <cell r="T2036">
            <v>279</v>
          </cell>
          <cell r="U2036">
            <v>50</v>
          </cell>
          <cell r="V2036">
            <v>67</v>
          </cell>
          <cell r="W2036" t="str">
            <v>TYP172L1H1HAPRO</v>
          </cell>
          <cell r="X2036" t="e">
            <v>#REF!</v>
          </cell>
          <cell r="Y2036">
            <v>251.1</v>
          </cell>
          <cell r="Z2036">
            <v>251.1</v>
          </cell>
          <cell r="AA2036">
            <v>0.1</v>
          </cell>
          <cell r="AB2036">
            <v>0.1</v>
          </cell>
          <cell r="AC2036" t="str">
            <v>NC</v>
          </cell>
          <cell r="AD2036" t="str">
            <v>NC</v>
          </cell>
          <cell r="AE2036" t="str">
            <v>NC</v>
          </cell>
          <cell r="AF2036" t="str">
            <v>PROTECTION</v>
          </cell>
          <cell r="AG2036"/>
          <cell r="AH2036" t="str">
            <v>PROACE Compact</v>
          </cell>
          <cell r="AI2036">
            <v>111.72</v>
          </cell>
          <cell r="AJ2036">
            <v>0.3</v>
          </cell>
          <cell r="AK2036">
            <v>195.29999999999998</v>
          </cell>
          <cell r="AL2036" t="str">
            <v/>
          </cell>
          <cell r="AM2036" t="str">
            <v/>
          </cell>
          <cell r="AN2036">
            <v>0.1</v>
          </cell>
          <cell r="AO2036">
            <v>251.1</v>
          </cell>
          <cell r="AS2036" t="str">
            <v>TYP172 L1H1 2016 Protections latérales PP 4,8mm</v>
          </cell>
        </row>
        <row r="2037">
          <cell r="N2037" t="str">
            <v>0963 940 824</v>
          </cell>
          <cell r="O2037">
            <v>0</v>
          </cell>
          <cell r="P2037">
            <v>296.58999999999997</v>
          </cell>
          <cell r="Q2037">
            <v>1</v>
          </cell>
          <cell r="R2037">
            <v>42.5</v>
          </cell>
          <cell r="S2037">
            <v>296.58999999999997</v>
          </cell>
          <cell r="T2037">
            <v>649</v>
          </cell>
          <cell r="U2037">
            <v>85</v>
          </cell>
          <cell r="V2037">
            <v>114</v>
          </cell>
          <cell r="W2037" t="str">
            <v>TYP172L1H1KITPRO</v>
          </cell>
          <cell r="X2037" t="e">
            <v>#REF!</v>
          </cell>
          <cell r="Y2037">
            <v>584.1</v>
          </cell>
          <cell r="Z2037">
            <v>584.1</v>
          </cell>
          <cell r="AA2037">
            <v>0.1</v>
          </cell>
          <cell r="AB2037">
            <v>0.1</v>
          </cell>
          <cell r="AC2037" t="str">
            <v>NC</v>
          </cell>
          <cell r="AD2037" t="str">
            <v>NC</v>
          </cell>
          <cell r="AE2037" t="str">
            <v>NC</v>
          </cell>
          <cell r="AF2037" t="str">
            <v>PROTECTION</v>
          </cell>
          <cell r="AG2037"/>
          <cell r="AH2037" t="str">
            <v>PROACE Compact</v>
          </cell>
          <cell r="AI2037">
            <v>285.17</v>
          </cell>
          <cell r="AJ2037">
            <v>0.3</v>
          </cell>
          <cell r="AK2037">
            <v>454.29999999999995</v>
          </cell>
          <cell r="AL2037" t="str">
            <v/>
          </cell>
          <cell r="AM2037" t="str">
            <v/>
          </cell>
          <cell r="AN2037">
            <v>0.1</v>
          </cell>
          <cell r="AO2037">
            <v>584.1</v>
          </cell>
          <cell r="AS2037" t="str">
            <v>TYP172 L1H1 2016 Kit complet Pro</v>
          </cell>
        </row>
        <row r="2038">
          <cell r="N2038" t="str">
            <v>0963 940 793</v>
          </cell>
          <cell r="O2038">
            <v>0</v>
          </cell>
          <cell r="P2038">
            <v>121.33</v>
          </cell>
          <cell r="Q2038">
            <v>1</v>
          </cell>
          <cell r="R2038">
            <v>28</v>
          </cell>
          <cell r="S2038">
            <v>121.33</v>
          </cell>
          <cell r="T2038">
            <v>279</v>
          </cell>
          <cell r="U2038">
            <v>20</v>
          </cell>
          <cell r="V2038">
            <v>27</v>
          </cell>
          <cell r="W2038" t="str">
            <v>TYP174L3H1PLSTD</v>
          </cell>
          <cell r="X2038" t="e">
            <v>#REF!</v>
          </cell>
          <cell r="Y2038">
            <v>251.1</v>
          </cell>
          <cell r="Z2038">
            <v>251.1</v>
          </cell>
          <cell r="AA2038">
            <v>0.1</v>
          </cell>
          <cell r="AB2038">
            <v>0.1</v>
          </cell>
          <cell r="AC2038" t="str">
            <v>NC</v>
          </cell>
          <cell r="AD2038" t="str">
            <v>NC</v>
          </cell>
          <cell r="AE2038" t="str">
            <v>NC</v>
          </cell>
          <cell r="AF2038" t="str">
            <v>PROTECTION</v>
          </cell>
          <cell r="AG2038"/>
          <cell r="AH2038" t="str">
            <v>PROACE Long</v>
          </cell>
          <cell r="AI2038">
            <v>116.65</v>
          </cell>
          <cell r="AJ2038">
            <v>0.3</v>
          </cell>
          <cell r="AK2038">
            <v>195.29999999999998</v>
          </cell>
          <cell r="AL2038" t="str">
            <v/>
          </cell>
          <cell r="AM2038" t="str">
            <v/>
          </cell>
          <cell r="AN2038">
            <v>0.1</v>
          </cell>
          <cell r="AO2038">
            <v>251.1</v>
          </cell>
          <cell r="AS2038" t="str">
            <v>TYP174 L3H1 2016 Plancher 9mm</v>
          </cell>
        </row>
        <row r="2039">
          <cell r="N2039" t="str">
            <v>0963 940 899</v>
          </cell>
          <cell r="O2039">
            <v>0</v>
          </cell>
          <cell r="P2039">
            <v>79.650000000000006</v>
          </cell>
          <cell r="Q2039">
            <v>1</v>
          </cell>
          <cell r="R2039">
            <v>5.5</v>
          </cell>
          <cell r="S2039">
            <v>79.650000000000006</v>
          </cell>
          <cell r="T2039">
            <v>179</v>
          </cell>
          <cell r="U2039">
            <v>20</v>
          </cell>
          <cell r="V2039">
            <v>27</v>
          </cell>
          <cell r="W2039" t="str">
            <v>TYP174L3H1PDRSTD</v>
          </cell>
          <cell r="X2039" t="e">
            <v>#REF!</v>
          </cell>
          <cell r="Y2039">
            <v>161.1</v>
          </cell>
          <cell r="Z2039">
            <v>161.1</v>
          </cell>
          <cell r="AA2039">
            <v>0.1</v>
          </cell>
          <cell r="AB2039">
            <v>0.1</v>
          </cell>
          <cell r="AC2039" t="str">
            <v>NC</v>
          </cell>
          <cell r="AD2039" t="str">
            <v>NC</v>
          </cell>
          <cell r="AE2039" t="str">
            <v>NC</v>
          </cell>
          <cell r="AF2039" t="str">
            <v>PROTECTION</v>
          </cell>
          <cell r="AG2039"/>
          <cell r="AH2039" t="str">
            <v>PROACE Long</v>
          </cell>
          <cell r="AI2039">
            <v>59.87</v>
          </cell>
          <cell r="AJ2039">
            <v>0.3</v>
          </cell>
          <cell r="AK2039">
            <v>125.3</v>
          </cell>
          <cell r="AL2039" t="str">
            <v/>
          </cell>
          <cell r="AM2039" t="str">
            <v/>
          </cell>
          <cell r="AN2039">
            <v>0.1</v>
          </cell>
          <cell r="AO2039">
            <v>161.1</v>
          </cell>
          <cell r="AS2039" t="str">
            <v>TYP174 L3H1 2016 PDR brun 12mm</v>
          </cell>
        </row>
        <row r="2040">
          <cell r="N2040" t="str">
            <v>0963 940 808</v>
          </cell>
          <cell r="O2040">
            <v>0</v>
          </cell>
          <cell r="P2040">
            <v>130.77000000000001</v>
          </cell>
          <cell r="Q2040">
            <v>1</v>
          </cell>
          <cell r="R2040">
            <v>22</v>
          </cell>
          <cell r="S2040">
            <v>130.77000000000001</v>
          </cell>
          <cell r="T2040">
            <v>309</v>
          </cell>
          <cell r="U2040">
            <v>80</v>
          </cell>
          <cell r="V2040">
            <v>107</v>
          </cell>
          <cell r="W2040" t="str">
            <v>TYP174L3H1HASTD</v>
          </cell>
          <cell r="X2040" t="e">
            <v>#REF!</v>
          </cell>
          <cell r="Y2040">
            <v>278.10000000000002</v>
          </cell>
          <cell r="Z2040">
            <v>278.10000000000002</v>
          </cell>
          <cell r="AA2040">
            <v>0.1</v>
          </cell>
          <cell r="AB2040">
            <v>0.1</v>
          </cell>
          <cell r="AC2040" t="str">
            <v>NC</v>
          </cell>
          <cell r="AD2040" t="str">
            <v>NC</v>
          </cell>
          <cell r="AE2040" t="str">
            <v>NC</v>
          </cell>
          <cell r="AF2040" t="str">
            <v>PROTECTION</v>
          </cell>
          <cell r="AG2040"/>
          <cell r="AH2040" t="str">
            <v>PROACE Long</v>
          </cell>
          <cell r="AI2040">
            <v>125.73</v>
          </cell>
          <cell r="AJ2040">
            <v>0.3</v>
          </cell>
          <cell r="AK2040">
            <v>216.29999999999998</v>
          </cell>
          <cell r="AL2040" t="str">
            <v/>
          </cell>
          <cell r="AM2040" t="str">
            <v/>
          </cell>
          <cell r="AN2040">
            <v>0.1</v>
          </cell>
          <cell r="AO2040">
            <v>278.10000000000002</v>
          </cell>
          <cell r="AS2040" t="str">
            <v>TYP174 L3H1 2016 Protections latérales HDF 4mm</v>
          </cell>
        </row>
        <row r="2041">
          <cell r="N2041" t="str">
            <v>0963 940 825</v>
          </cell>
          <cell r="O2041">
            <v>0</v>
          </cell>
          <cell r="P2041">
            <v>314.77</v>
          </cell>
          <cell r="Q2041">
            <v>1</v>
          </cell>
          <cell r="R2041">
            <v>55.5</v>
          </cell>
          <cell r="S2041">
            <v>314.77</v>
          </cell>
          <cell r="T2041">
            <v>649</v>
          </cell>
          <cell r="U2041">
            <v>120</v>
          </cell>
          <cell r="V2041">
            <v>160</v>
          </cell>
          <cell r="W2041" t="str">
            <v>TYP174L3H1KITSTD</v>
          </cell>
          <cell r="X2041" t="e">
            <v>#REF!</v>
          </cell>
          <cell r="Y2041">
            <v>584.1</v>
          </cell>
          <cell r="Z2041">
            <v>584.1</v>
          </cell>
          <cell r="AA2041">
            <v>0.1</v>
          </cell>
          <cell r="AB2041">
            <v>0.1</v>
          </cell>
          <cell r="AC2041" t="str">
            <v>NC</v>
          </cell>
          <cell r="AD2041" t="str">
            <v>NC</v>
          </cell>
          <cell r="AE2041" t="str">
            <v>NC</v>
          </cell>
          <cell r="AF2041" t="str">
            <v>PROTECTION</v>
          </cell>
          <cell r="AG2041"/>
          <cell r="AH2041" t="str">
            <v>PROACE Long</v>
          </cell>
          <cell r="AI2041">
            <v>302.64999999999998</v>
          </cell>
          <cell r="AJ2041">
            <v>0.3</v>
          </cell>
          <cell r="AK2041">
            <v>454.29999999999995</v>
          </cell>
          <cell r="AL2041" t="str">
            <v/>
          </cell>
          <cell r="AM2041" t="str">
            <v/>
          </cell>
          <cell r="AN2041">
            <v>0.1</v>
          </cell>
          <cell r="AO2041">
            <v>584.1</v>
          </cell>
          <cell r="AS2041" t="str">
            <v>TYP174 L3H1 2016 Kit complet Standard</v>
          </cell>
        </row>
        <row r="2042">
          <cell r="N2042" t="str">
            <v>0963 940 789</v>
          </cell>
          <cell r="O2042">
            <v>0</v>
          </cell>
          <cell r="P2042">
            <v>180.72</v>
          </cell>
          <cell r="Q2042">
            <v>1</v>
          </cell>
          <cell r="R2042">
            <v>36</v>
          </cell>
          <cell r="S2042">
            <v>180.72</v>
          </cell>
          <cell r="T2042">
            <v>409</v>
          </cell>
          <cell r="U2042">
            <v>20</v>
          </cell>
          <cell r="V2042">
            <v>27</v>
          </cell>
          <cell r="W2042" t="str">
            <v>TYP174L3H1PLPRO</v>
          </cell>
          <cell r="X2042" t="e">
            <v>#REF!</v>
          </cell>
          <cell r="Y2042">
            <v>368.1</v>
          </cell>
          <cell r="Z2042">
            <v>368.1</v>
          </cell>
          <cell r="AA2042">
            <v>0.1</v>
          </cell>
          <cell r="AB2042">
            <v>0.1</v>
          </cell>
          <cell r="AC2042" t="str">
            <v>NC</v>
          </cell>
          <cell r="AD2042" t="str">
            <v>NC</v>
          </cell>
          <cell r="AE2042" t="str">
            <v>NC</v>
          </cell>
          <cell r="AF2042" t="str">
            <v>PROTECTION</v>
          </cell>
          <cell r="AG2042"/>
          <cell r="AH2042" t="str">
            <v>PROACE Long</v>
          </cell>
          <cell r="AI2042">
            <v>173.76</v>
          </cell>
          <cell r="AJ2042">
            <v>0.3</v>
          </cell>
          <cell r="AK2042">
            <v>286.29999999999995</v>
          </cell>
          <cell r="AL2042" t="str">
            <v/>
          </cell>
          <cell r="AM2042" t="str">
            <v/>
          </cell>
          <cell r="AN2042">
            <v>0.1</v>
          </cell>
          <cell r="AO2042">
            <v>368.1</v>
          </cell>
          <cell r="AS2042" t="str">
            <v>TYP174 L3H1 2016 Plancher 12 mm</v>
          </cell>
        </row>
        <row r="2043">
          <cell r="N2043" t="str">
            <v>0963 940 813</v>
          </cell>
          <cell r="O2043">
            <v>0</v>
          </cell>
          <cell r="P2043">
            <v>79.650000000000006</v>
          </cell>
          <cell r="Q2043">
            <v>1</v>
          </cell>
          <cell r="R2043">
            <v>5.5</v>
          </cell>
          <cell r="S2043">
            <v>79.650000000000006</v>
          </cell>
          <cell r="T2043">
            <v>779</v>
          </cell>
          <cell r="U2043">
            <v>20</v>
          </cell>
          <cell r="V2043">
            <v>27</v>
          </cell>
          <cell r="W2043" t="str">
            <v>TYP174L3H1PDRPRO</v>
          </cell>
          <cell r="X2043" t="e">
            <v>#REF!</v>
          </cell>
          <cell r="Y2043">
            <v>701.1</v>
          </cell>
          <cell r="Z2043">
            <v>701.1</v>
          </cell>
          <cell r="AA2043">
            <v>0.1</v>
          </cell>
          <cell r="AB2043">
            <v>0.1</v>
          </cell>
          <cell r="AC2043" t="str">
            <v>NC</v>
          </cell>
          <cell r="AD2043" t="str">
            <v>NC</v>
          </cell>
          <cell r="AE2043" t="str">
            <v>NC</v>
          </cell>
          <cell r="AF2043" t="str">
            <v>PROTECTION</v>
          </cell>
          <cell r="AG2043"/>
          <cell r="AH2043" t="str">
            <v>PROACE Long</v>
          </cell>
          <cell r="AI2043">
            <v>76.58</v>
          </cell>
          <cell r="AJ2043">
            <v>0.3</v>
          </cell>
          <cell r="AK2043">
            <v>545.29999999999995</v>
          </cell>
          <cell r="AL2043" t="str">
            <v/>
          </cell>
          <cell r="AM2043" t="str">
            <v/>
          </cell>
          <cell r="AN2043">
            <v>0.1</v>
          </cell>
          <cell r="AO2043">
            <v>701.1</v>
          </cell>
          <cell r="AS2043" t="str">
            <v>TYP174 L3H1 2016 Passages de Roue 12 mm</v>
          </cell>
        </row>
        <row r="2044">
          <cell r="N2044" t="str">
            <v>0963 940 799</v>
          </cell>
          <cell r="O2044">
            <v>0</v>
          </cell>
          <cell r="P2044">
            <v>166.7</v>
          </cell>
          <cell r="Q2044">
            <v>1</v>
          </cell>
          <cell r="R2044">
            <v>12</v>
          </cell>
          <cell r="S2044">
            <v>166.7</v>
          </cell>
          <cell r="T2044">
            <v>389</v>
          </cell>
          <cell r="U2044">
            <v>80</v>
          </cell>
          <cell r="V2044">
            <v>107</v>
          </cell>
          <cell r="W2044" t="str">
            <v>TYP174L3H1HAPRO</v>
          </cell>
          <cell r="X2044" t="e">
            <v>#REF!</v>
          </cell>
          <cell r="Y2044">
            <v>350.1</v>
          </cell>
          <cell r="Z2044">
            <v>350.1</v>
          </cell>
          <cell r="AA2044">
            <v>0.1</v>
          </cell>
          <cell r="AB2044">
            <v>0.1</v>
          </cell>
          <cell r="AC2044" t="str">
            <v>NC</v>
          </cell>
          <cell r="AD2044" t="str">
            <v>NC</v>
          </cell>
          <cell r="AE2044" t="str">
            <v>NC</v>
          </cell>
          <cell r="AF2044" t="str">
            <v>PROTECTION</v>
          </cell>
          <cell r="AG2044"/>
          <cell r="AH2044" t="str">
            <v>PROACE Long</v>
          </cell>
          <cell r="AI2044">
            <v>160.28</v>
          </cell>
          <cell r="AJ2044">
            <v>0.3</v>
          </cell>
          <cell r="AK2044">
            <v>272.29999999999995</v>
          </cell>
          <cell r="AL2044" t="str">
            <v/>
          </cell>
          <cell r="AM2044" t="str">
            <v/>
          </cell>
          <cell r="AN2044">
            <v>0.1</v>
          </cell>
          <cell r="AO2044">
            <v>350.1</v>
          </cell>
          <cell r="AS2044" t="str">
            <v>TYP174 L3H1 2016 Protections latérales PP 4,8mm</v>
          </cell>
        </row>
        <row r="2045">
          <cell r="N2045" t="str">
            <v>0963 940 826</v>
          </cell>
          <cell r="O2045">
            <v>0</v>
          </cell>
          <cell r="P2045">
            <v>427.06</v>
          </cell>
          <cell r="Q2045">
            <v>1</v>
          </cell>
          <cell r="R2045"/>
          <cell r="S2045">
            <v>427.06</v>
          </cell>
          <cell r="T2045">
            <v>889</v>
          </cell>
          <cell r="U2045">
            <v>120</v>
          </cell>
          <cell r="V2045">
            <v>160</v>
          </cell>
          <cell r="W2045" t="str">
            <v>TYP174L3H1KITPRO</v>
          </cell>
          <cell r="X2045" t="e">
            <v>#REF!</v>
          </cell>
          <cell r="Y2045">
            <v>800.1</v>
          </cell>
          <cell r="Z2045">
            <v>800.1</v>
          </cell>
          <cell r="AA2045">
            <v>0.1</v>
          </cell>
          <cell r="AB2045">
            <v>0.1</v>
          </cell>
          <cell r="AC2045" t="str">
            <v>NC</v>
          </cell>
          <cell r="AD2045" t="str">
            <v>NC</v>
          </cell>
          <cell r="AE2045" t="str">
            <v>NC</v>
          </cell>
          <cell r="AF2045" t="str">
            <v>PROTECTION</v>
          </cell>
          <cell r="AG2045"/>
          <cell r="AH2045" t="str">
            <v>PROACE Long</v>
          </cell>
          <cell r="AI2045">
            <v>410.62</v>
          </cell>
          <cell r="AJ2045">
            <v>0.3</v>
          </cell>
          <cell r="AK2045">
            <v>622.29999999999995</v>
          </cell>
          <cell r="AL2045" t="str">
            <v/>
          </cell>
          <cell r="AM2045" t="str">
            <v/>
          </cell>
          <cell r="AN2045">
            <v>0.1</v>
          </cell>
          <cell r="AO2045">
            <v>800.1</v>
          </cell>
          <cell r="AS2045" t="str">
            <v>TYP174 L3H1 2016 Kit complet Pro</v>
          </cell>
        </row>
        <row r="2046">
          <cell r="N2046" t="str">
            <v>0963 940 792</v>
          </cell>
          <cell r="O2046">
            <v>0</v>
          </cell>
          <cell r="P2046">
            <v>83.49</v>
          </cell>
          <cell r="Q2046">
            <v>1</v>
          </cell>
          <cell r="R2046">
            <v>21</v>
          </cell>
          <cell r="S2046">
            <v>83.49</v>
          </cell>
          <cell r="T2046">
            <v>199</v>
          </cell>
          <cell r="U2046">
            <v>15</v>
          </cell>
          <cell r="V2046">
            <v>20</v>
          </cell>
          <cell r="W2046" t="str">
            <v>TYP172L1H1PLSTD</v>
          </cell>
          <cell r="X2046" t="e">
            <v>#REF!</v>
          </cell>
          <cell r="Y2046">
            <v>179.1</v>
          </cell>
          <cell r="Z2046">
            <v>179.1</v>
          </cell>
          <cell r="AA2046">
            <v>0.1</v>
          </cell>
          <cell r="AB2046">
            <v>0.1</v>
          </cell>
          <cell r="AC2046" t="str">
            <v>NC</v>
          </cell>
          <cell r="AD2046" t="str">
            <v>NC</v>
          </cell>
          <cell r="AE2046" t="str">
            <v>NC</v>
          </cell>
          <cell r="AF2046" t="str">
            <v>PROTECTION</v>
          </cell>
          <cell r="AG2046"/>
          <cell r="AH2046" t="str">
            <v>Jumpy XS</v>
          </cell>
          <cell r="AI2046">
            <v>80.27</v>
          </cell>
          <cell r="AJ2046">
            <v>0.3</v>
          </cell>
          <cell r="AK2046">
            <v>139.29999999999998</v>
          </cell>
          <cell r="AL2046" t="str">
            <v/>
          </cell>
          <cell r="AM2046" t="str">
            <v/>
          </cell>
          <cell r="AN2046">
            <v>0.1</v>
          </cell>
          <cell r="AO2046">
            <v>179.1</v>
          </cell>
          <cell r="AS2046" t="str">
            <v>TYP172 L1H1 2016 Plancher 9mm</v>
          </cell>
        </row>
        <row r="2047">
          <cell r="N2047" t="str">
            <v>0963 940 818</v>
          </cell>
          <cell r="O2047">
            <v>0</v>
          </cell>
          <cell r="P2047">
            <v>46.57</v>
          </cell>
          <cell r="Q2047">
            <v>1</v>
          </cell>
          <cell r="R2047">
            <v>5.5</v>
          </cell>
          <cell r="S2047">
            <v>46.57</v>
          </cell>
          <cell r="T2047">
            <v>129</v>
          </cell>
          <cell r="U2047">
            <v>20</v>
          </cell>
          <cell r="V2047">
            <v>27</v>
          </cell>
          <cell r="W2047" t="str">
            <v>TYP172L1H1PDRSTD</v>
          </cell>
          <cell r="X2047" t="e">
            <v>#REF!</v>
          </cell>
          <cell r="Y2047">
            <v>116.1</v>
          </cell>
          <cell r="Z2047">
            <v>116.1</v>
          </cell>
          <cell r="AA2047">
            <v>0.1</v>
          </cell>
          <cell r="AB2047">
            <v>0.1</v>
          </cell>
          <cell r="AC2047" t="str">
            <v>NC</v>
          </cell>
          <cell r="AD2047" t="str">
            <v>NC</v>
          </cell>
          <cell r="AE2047" t="str">
            <v>NC</v>
          </cell>
          <cell r="AF2047" t="str">
            <v>PROTECTION</v>
          </cell>
          <cell r="AG2047"/>
          <cell r="AH2047" t="str">
            <v>Jumpy XS</v>
          </cell>
          <cell r="AI2047">
            <v>44.77</v>
          </cell>
          <cell r="AJ2047">
            <v>0.3</v>
          </cell>
          <cell r="AK2047">
            <v>90.3</v>
          </cell>
          <cell r="AL2047" t="str">
            <v/>
          </cell>
          <cell r="AM2047" t="str">
            <v/>
          </cell>
          <cell r="AN2047">
            <v>0.1</v>
          </cell>
          <cell r="AO2047">
            <v>116.1</v>
          </cell>
          <cell r="AS2047" t="str">
            <v>TYP172 L1H1 2016 Passages de Roue 9mm</v>
          </cell>
        </row>
        <row r="2048">
          <cell r="N2048" t="str">
            <v>0963 940 807</v>
          </cell>
          <cell r="O2048">
            <v>0</v>
          </cell>
          <cell r="P2048">
            <v>102.94</v>
          </cell>
          <cell r="Q2048">
            <v>1</v>
          </cell>
          <cell r="R2048">
            <v>13.5</v>
          </cell>
          <cell r="S2048">
            <v>102.94</v>
          </cell>
          <cell r="T2048">
            <v>219</v>
          </cell>
          <cell r="U2048">
            <v>50</v>
          </cell>
          <cell r="V2048">
            <v>67</v>
          </cell>
          <cell r="W2048" t="str">
            <v>TYP172L1H1HASTD</v>
          </cell>
          <cell r="X2048" t="e">
            <v>#REF!</v>
          </cell>
          <cell r="Y2048">
            <v>197.1</v>
          </cell>
          <cell r="Z2048">
            <v>197.1</v>
          </cell>
          <cell r="AA2048">
            <v>0.1</v>
          </cell>
          <cell r="AB2048">
            <v>0.1</v>
          </cell>
          <cell r="AC2048" t="str">
            <v>NC</v>
          </cell>
          <cell r="AD2048" t="str">
            <v>NC</v>
          </cell>
          <cell r="AE2048" t="str">
            <v>NC</v>
          </cell>
          <cell r="AF2048" t="str">
            <v>PROTECTION</v>
          </cell>
          <cell r="AG2048"/>
          <cell r="AH2048" t="str">
            <v>Jumpy XS</v>
          </cell>
          <cell r="AI2048">
            <v>98.97</v>
          </cell>
          <cell r="AJ2048">
            <v>0.3</v>
          </cell>
          <cell r="AK2048">
            <v>153.29999999999998</v>
          </cell>
          <cell r="AL2048" t="str">
            <v/>
          </cell>
          <cell r="AM2048" t="str">
            <v/>
          </cell>
          <cell r="AN2048">
            <v>0.1</v>
          </cell>
          <cell r="AO2048">
            <v>197.1</v>
          </cell>
          <cell r="AS2048" t="str">
            <v>TYP172 L1H1 2016 Protections latérales HDF 4mm</v>
          </cell>
        </row>
        <row r="2049">
          <cell r="N2049" t="str">
            <v>0963 940 823</v>
          </cell>
          <cell r="O2049">
            <v>0</v>
          </cell>
          <cell r="P2049">
            <v>232.98</v>
          </cell>
          <cell r="Q2049">
            <v>1</v>
          </cell>
          <cell r="R2049">
            <v>40</v>
          </cell>
          <cell r="S2049">
            <v>232.98</v>
          </cell>
          <cell r="T2049">
            <v>479</v>
          </cell>
          <cell r="U2049">
            <v>85</v>
          </cell>
          <cell r="V2049">
            <v>114</v>
          </cell>
          <cell r="W2049" t="str">
            <v>TYP172L1H1KITSTD</v>
          </cell>
          <cell r="X2049" t="e">
            <v>#REF!</v>
          </cell>
          <cell r="Y2049">
            <v>431.1</v>
          </cell>
          <cell r="Z2049">
            <v>431.1</v>
          </cell>
          <cell r="AA2049">
            <v>0.1</v>
          </cell>
          <cell r="AB2049">
            <v>0.1</v>
          </cell>
          <cell r="AC2049" t="str">
            <v>NC</v>
          </cell>
          <cell r="AD2049" t="str">
            <v>NC</v>
          </cell>
          <cell r="AE2049" t="str">
            <v>NC</v>
          </cell>
          <cell r="AF2049" t="str">
            <v>PROTECTION</v>
          </cell>
          <cell r="AG2049"/>
          <cell r="AH2049" t="str">
            <v>Jumpy XS</v>
          </cell>
          <cell r="AI2049">
            <v>224.01</v>
          </cell>
          <cell r="AJ2049">
            <v>0.3</v>
          </cell>
          <cell r="AK2049">
            <v>335.29999999999995</v>
          </cell>
          <cell r="AL2049" t="str">
            <v/>
          </cell>
          <cell r="AM2049" t="str">
            <v/>
          </cell>
          <cell r="AN2049">
            <v>0.1</v>
          </cell>
          <cell r="AO2049">
            <v>431.1</v>
          </cell>
          <cell r="AS2049" t="str">
            <v>TYP172 L1H1 2016 Kit complet Standard</v>
          </cell>
        </row>
        <row r="2050">
          <cell r="N2050" t="str">
            <v>0963 940 788</v>
          </cell>
          <cell r="O2050">
            <v>0</v>
          </cell>
          <cell r="P2050">
            <v>128.44</v>
          </cell>
          <cell r="Q2050">
            <v>1</v>
          </cell>
          <cell r="R2050">
            <v>27</v>
          </cell>
          <cell r="S2050">
            <v>128.44</v>
          </cell>
          <cell r="T2050">
            <v>299</v>
          </cell>
          <cell r="U2050">
            <v>15</v>
          </cell>
          <cell r="V2050">
            <v>20</v>
          </cell>
          <cell r="W2050" t="str">
            <v>TYP172L1H1PLPRO</v>
          </cell>
          <cell r="X2050" t="e">
            <v>#REF!</v>
          </cell>
          <cell r="Y2050">
            <v>269.10000000000002</v>
          </cell>
          <cell r="Z2050">
            <v>269.10000000000002</v>
          </cell>
          <cell r="AA2050">
            <v>0.1</v>
          </cell>
          <cell r="AB2050">
            <v>0.1</v>
          </cell>
          <cell r="AC2050" t="str">
            <v>NC</v>
          </cell>
          <cell r="AD2050" t="str">
            <v>NC</v>
          </cell>
          <cell r="AE2050" t="str">
            <v>NC</v>
          </cell>
          <cell r="AF2050" t="str">
            <v>PROTECTION</v>
          </cell>
          <cell r="AG2050"/>
          <cell r="AH2050" t="str">
            <v>Jumpy XS</v>
          </cell>
          <cell r="AI2050">
            <v>123.5</v>
          </cell>
          <cell r="AJ2050">
            <v>0.3</v>
          </cell>
          <cell r="AK2050">
            <v>209.29999999999998</v>
          </cell>
          <cell r="AL2050" t="str">
            <v/>
          </cell>
          <cell r="AM2050" t="str">
            <v/>
          </cell>
          <cell r="AN2050">
            <v>0.1</v>
          </cell>
          <cell r="AO2050">
            <v>269.10000000000002</v>
          </cell>
          <cell r="AS2050" t="str">
            <v>TYP172 L1H1 2016 Plancher 12 mm</v>
          </cell>
        </row>
        <row r="2051">
          <cell r="N2051" t="str">
            <v>0963 940 790</v>
          </cell>
          <cell r="O2051">
            <v>0</v>
          </cell>
          <cell r="P2051">
            <v>51.99</v>
          </cell>
          <cell r="Q2051">
            <v>1</v>
          </cell>
          <cell r="R2051">
            <v>5.5</v>
          </cell>
          <cell r="S2051">
            <v>51.99</v>
          </cell>
          <cell r="T2051">
            <v>139</v>
          </cell>
          <cell r="U2051">
            <v>20</v>
          </cell>
          <cell r="V2051">
            <v>27</v>
          </cell>
          <cell r="W2051" t="str">
            <v>TYP172L1H1PDRPRO</v>
          </cell>
          <cell r="X2051" t="e">
            <v>#REF!</v>
          </cell>
          <cell r="Y2051">
            <v>125.1</v>
          </cell>
          <cell r="Z2051">
            <v>125.1</v>
          </cell>
          <cell r="AA2051">
            <v>0.1</v>
          </cell>
          <cell r="AB2051">
            <v>0.1</v>
          </cell>
          <cell r="AC2051" t="str">
            <v>NC</v>
          </cell>
          <cell r="AD2051" t="str">
            <v>NC</v>
          </cell>
          <cell r="AE2051" t="str">
            <v>NC</v>
          </cell>
          <cell r="AF2051" t="str">
            <v>PROTECTION</v>
          </cell>
          <cell r="AG2051"/>
          <cell r="AH2051" t="str">
            <v>Jumpy XS</v>
          </cell>
          <cell r="AI2051">
            <v>49.98</v>
          </cell>
          <cell r="AJ2051">
            <v>0.3</v>
          </cell>
          <cell r="AK2051">
            <v>97.3</v>
          </cell>
          <cell r="AL2051" t="str">
            <v/>
          </cell>
          <cell r="AM2051" t="str">
            <v/>
          </cell>
          <cell r="AN2051">
            <v>0.1</v>
          </cell>
          <cell r="AO2051">
            <v>125.1</v>
          </cell>
          <cell r="AS2051" t="str">
            <v>TYP172 L1H1 2016 Passages de Roue 12 mm</v>
          </cell>
        </row>
        <row r="2052">
          <cell r="N2052" t="str">
            <v>0963 940 798</v>
          </cell>
          <cell r="O2052">
            <v>0</v>
          </cell>
          <cell r="P2052">
            <v>116.2</v>
          </cell>
          <cell r="Q2052">
            <v>1</v>
          </cell>
          <cell r="R2052">
            <v>10</v>
          </cell>
          <cell r="S2052">
            <v>116.2</v>
          </cell>
          <cell r="T2052">
            <v>279</v>
          </cell>
          <cell r="U2052">
            <v>50</v>
          </cell>
          <cell r="V2052">
            <v>67</v>
          </cell>
          <cell r="W2052" t="str">
            <v>TYP172L1H1HAPRO</v>
          </cell>
          <cell r="X2052" t="e">
            <v>#REF!</v>
          </cell>
          <cell r="Y2052">
            <v>251.1</v>
          </cell>
          <cell r="Z2052">
            <v>251.1</v>
          </cell>
          <cell r="AA2052">
            <v>0.1</v>
          </cell>
          <cell r="AB2052">
            <v>0.1</v>
          </cell>
          <cell r="AC2052" t="str">
            <v>NC</v>
          </cell>
          <cell r="AD2052" t="str">
            <v>NC</v>
          </cell>
          <cell r="AE2052" t="str">
            <v>NC</v>
          </cell>
          <cell r="AF2052" t="str">
            <v>PROTECTION</v>
          </cell>
          <cell r="AG2052"/>
          <cell r="AH2052" t="str">
            <v>Jumpy XS</v>
          </cell>
          <cell r="AI2052">
            <v>111.72</v>
          </cell>
          <cell r="AJ2052">
            <v>0.3</v>
          </cell>
          <cell r="AK2052">
            <v>195.29999999999998</v>
          </cell>
          <cell r="AL2052" t="str">
            <v/>
          </cell>
          <cell r="AM2052" t="str">
            <v/>
          </cell>
          <cell r="AN2052">
            <v>0.1</v>
          </cell>
          <cell r="AO2052">
            <v>251.1</v>
          </cell>
          <cell r="AS2052" t="str">
            <v>TYP172 L1H1 2016 Protections latérales PP 4,8mm</v>
          </cell>
        </row>
        <row r="2053">
          <cell r="N2053" t="str">
            <v>0963 940 824</v>
          </cell>
          <cell r="O2053">
            <v>0</v>
          </cell>
          <cell r="P2053">
            <v>296.58999999999997</v>
          </cell>
          <cell r="Q2053">
            <v>1</v>
          </cell>
          <cell r="R2053">
            <v>42.5</v>
          </cell>
          <cell r="S2053">
            <v>296.58999999999997</v>
          </cell>
          <cell r="T2053">
            <v>649</v>
          </cell>
          <cell r="U2053">
            <v>85</v>
          </cell>
          <cell r="V2053">
            <v>114</v>
          </cell>
          <cell r="W2053" t="str">
            <v>TYP172L1H1KITPRO</v>
          </cell>
          <cell r="X2053" t="e">
            <v>#REF!</v>
          </cell>
          <cell r="Y2053">
            <v>584.1</v>
          </cell>
          <cell r="Z2053">
            <v>584.1</v>
          </cell>
          <cell r="AA2053">
            <v>0.1</v>
          </cell>
          <cell r="AB2053">
            <v>0.1</v>
          </cell>
          <cell r="AC2053" t="str">
            <v>NC</v>
          </cell>
          <cell r="AD2053" t="str">
            <v>NC</v>
          </cell>
          <cell r="AE2053" t="str">
            <v>NC</v>
          </cell>
          <cell r="AF2053" t="str">
            <v>PROTECTION</v>
          </cell>
          <cell r="AG2053"/>
          <cell r="AH2053" t="str">
            <v>Jumpy XS</v>
          </cell>
          <cell r="AI2053">
            <v>285.17</v>
          </cell>
          <cell r="AJ2053">
            <v>0.3</v>
          </cell>
          <cell r="AK2053">
            <v>454.29999999999995</v>
          </cell>
          <cell r="AL2053" t="str">
            <v/>
          </cell>
          <cell r="AM2053" t="str">
            <v/>
          </cell>
          <cell r="AN2053">
            <v>0.1</v>
          </cell>
          <cell r="AO2053">
            <v>584.1</v>
          </cell>
          <cell r="AS2053" t="str">
            <v>TYP172 L1H1 2016 Kit complet Pro</v>
          </cell>
        </row>
        <row r="2054">
          <cell r="N2054" t="str">
            <v>0963 940 793</v>
          </cell>
          <cell r="O2054">
            <v>0</v>
          </cell>
          <cell r="P2054">
            <v>121.33</v>
          </cell>
          <cell r="Q2054">
            <v>1</v>
          </cell>
          <cell r="R2054">
            <v>28</v>
          </cell>
          <cell r="S2054">
            <v>121.33</v>
          </cell>
          <cell r="T2054">
            <v>279</v>
          </cell>
          <cell r="U2054">
            <v>20</v>
          </cell>
          <cell r="V2054">
            <v>27</v>
          </cell>
          <cell r="W2054" t="str">
            <v>TYP174L3H1PLSTD</v>
          </cell>
          <cell r="X2054" t="e">
            <v>#REF!</v>
          </cell>
          <cell r="Y2054">
            <v>251.1</v>
          </cell>
          <cell r="Z2054">
            <v>251.1</v>
          </cell>
          <cell r="AA2054">
            <v>0.1</v>
          </cell>
          <cell r="AB2054">
            <v>0.1</v>
          </cell>
          <cell r="AC2054" t="str">
            <v>NC</v>
          </cell>
          <cell r="AD2054" t="str">
            <v>NC</v>
          </cell>
          <cell r="AE2054" t="str">
            <v>NC</v>
          </cell>
          <cell r="AF2054" t="str">
            <v>PROTECTION</v>
          </cell>
          <cell r="AG2054"/>
          <cell r="AH2054" t="str">
            <v>Jumpy XL</v>
          </cell>
          <cell r="AI2054">
            <v>116.65</v>
          </cell>
          <cell r="AJ2054">
            <v>0.3</v>
          </cell>
          <cell r="AK2054">
            <v>195.29999999999998</v>
          </cell>
          <cell r="AL2054" t="str">
            <v/>
          </cell>
          <cell r="AM2054" t="str">
            <v/>
          </cell>
          <cell r="AN2054">
            <v>0.1</v>
          </cell>
          <cell r="AO2054">
            <v>251.1</v>
          </cell>
          <cell r="AS2054" t="str">
            <v>TYP174 L3H1 2016 Plancher 9mm</v>
          </cell>
        </row>
        <row r="2055">
          <cell r="N2055" t="str">
            <v>0963 940 899</v>
          </cell>
          <cell r="O2055">
            <v>0</v>
          </cell>
          <cell r="P2055">
            <v>79.650000000000006</v>
          </cell>
          <cell r="Q2055">
            <v>1</v>
          </cell>
          <cell r="R2055">
            <v>5.5</v>
          </cell>
          <cell r="S2055">
            <v>79.650000000000006</v>
          </cell>
          <cell r="T2055">
            <v>179</v>
          </cell>
          <cell r="U2055">
            <v>20</v>
          </cell>
          <cell r="V2055">
            <v>27</v>
          </cell>
          <cell r="W2055" t="str">
            <v>TYP174L3H1PDRSTD</v>
          </cell>
          <cell r="X2055" t="e">
            <v>#REF!</v>
          </cell>
          <cell r="Y2055">
            <v>161.1</v>
          </cell>
          <cell r="Z2055">
            <v>161.1</v>
          </cell>
          <cell r="AA2055">
            <v>0.1</v>
          </cell>
          <cell r="AB2055">
            <v>0.1</v>
          </cell>
          <cell r="AC2055" t="str">
            <v>NC</v>
          </cell>
          <cell r="AD2055" t="str">
            <v>NC</v>
          </cell>
          <cell r="AE2055" t="str">
            <v>NC</v>
          </cell>
          <cell r="AF2055" t="str">
            <v>PROTECTION</v>
          </cell>
          <cell r="AG2055"/>
          <cell r="AH2055" t="str">
            <v>Jumpy XL</v>
          </cell>
          <cell r="AI2055">
            <v>59.87</v>
          </cell>
          <cell r="AJ2055">
            <v>0.3</v>
          </cell>
          <cell r="AK2055">
            <v>125.3</v>
          </cell>
          <cell r="AL2055" t="str">
            <v/>
          </cell>
          <cell r="AM2055" t="str">
            <v/>
          </cell>
          <cell r="AN2055">
            <v>0.1</v>
          </cell>
          <cell r="AO2055">
            <v>161.1</v>
          </cell>
          <cell r="AS2055" t="str">
            <v>TYP174 L3H1 2016 PDR brun 12mm</v>
          </cell>
        </row>
        <row r="2056">
          <cell r="N2056" t="str">
            <v>0963 940 808</v>
          </cell>
          <cell r="O2056">
            <v>0</v>
          </cell>
          <cell r="P2056">
            <v>130.77000000000001</v>
          </cell>
          <cell r="Q2056">
            <v>1</v>
          </cell>
          <cell r="R2056">
            <v>22</v>
          </cell>
          <cell r="S2056">
            <v>130.77000000000001</v>
          </cell>
          <cell r="T2056">
            <v>309</v>
          </cell>
          <cell r="U2056">
            <v>80</v>
          </cell>
          <cell r="V2056">
            <v>107</v>
          </cell>
          <cell r="W2056" t="str">
            <v>TYP174L3H1HASTD</v>
          </cell>
          <cell r="X2056" t="e">
            <v>#REF!</v>
          </cell>
          <cell r="Y2056">
            <v>278.10000000000002</v>
          </cell>
          <cell r="Z2056">
            <v>278.10000000000002</v>
          </cell>
          <cell r="AA2056">
            <v>0.1</v>
          </cell>
          <cell r="AB2056">
            <v>0.1</v>
          </cell>
          <cell r="AC2056" t="str">
            <v>NC</v>
          </cell>
          <cell r="AD2056" t="str">
            <v>NC</v>
          </cell>
          <cell r="AE2056" t="str">
            <v>NC</v>
          </cell>
          <cell r="AF2056" t="str">
            <v>PROTECTION</v>
          </cell>
          <cell r="AG2056"/>
          <cell r="AH2056" t="str">
            <v>Jumpy XL</v>
          </cell>
          <cell r="AI2056">
            <v>125.73</v>
          </cell>
          <cell r="AJ2056">
            <v>0.3</v>
          </cell>
          <cell r="AK2056">
            <v>216.29999999999998</v>
          </cell>
          <cell r="AL2056" t="str">
            <v/>
          </cell>
          <cell r="AM2056" t="str">
            <v/>
          </cell>
          <cell r="AN2056">
            <v>0.1</v>
          </cell>
          <cell r="AO2056">
            <v>278.10000000000002</v>
          </cell>
          <cell r="AS2056" t="str">
            <v>TYP174 L3H1 2016 Protections latérales HDF 4mm</v>
          </cell>
        </row>
        <row r="2057">
          <cell r="N2057" t="str">
            <v>0963 940 825</v>
          </cell>
          <cell r="O2057">
            <v>0</v>
          </cell>
          <cell r="P2057">
            <v>314.77</v>
          </cell>
          <cell r="Q2057">
            <v>1</v>
          </cell>
          <cell r="R2057">
            <v>55.5</v>
          </cell>
          <cell r="S2057">
            <v>314.77</v>
          </cell>
          <cell r="T2057">
            <v>649</v>
          </cell>
          <cell r="U2057">
            <v>120</v>
          </cell>
          <cell r="V2057">
            <v>160</v>
          </cell>
          <cell r="W2057" t="str">
            <v>TYP174L3H1KITSTD</v>
          </cell>
          <cell r="X2057" t="e">
            <v>#REF!</v>
          </cell>
          <cell r="Y2057">
            <v>584.1</v>
          </cell>
          <cell r="Z2057">
            <v>584.1</v>
          </cell>
          <cell r="AA2057">
            <v>0.1</v>
          </cell>
          <cell r="AB2057">
            <v>0.1</v>
          </cell>
          <cell r="AC2057" t="str">
            <v>NC</v>
          </cell>
          <cell r="AD2057" t="str">
            <v>NC</v>
          </cell>
          <cell r="AE2057" t="str">
            <v>NC</v>
          </cell>
          <cell r="AF2057" t="str">
            <v>PROTECTION</v>
          </cell>
          <cell r="AG2057"/>
          <cell r="AH2057" t="str">
            <v>Jumpy XL</v>
          </cell>
          <cell r="AI2057">
            <v>302.64999999999998</v>
          </cell>
          <cell r="AJ2057">
            <v>0.3</v>
          </cell>
          <cell r="AK2057">
            <v>454.29999999999995</v>
          </cell>
          <cell r="AL2057" t="str">
            <v/>
          </cell>
          <cell r="AM2057" t="str">
            <v/>
          </cell>
          <cell r="AN2057">
            <v>0.1</v>
          </cell>
          <cell r="AO2057">
            <v>584.1</v>
          </cell>
          <cell r="AS2057" t="str">
            <v>TYP174 L3H1 2016 Kit complet Standard</v>
          </cell>
        </row>
        <row r="2058">
          <cell r="N2058" t="str">
            <v>0963 940 789</v>
          </cell>
          <cell r="O2058">
            <v>0</v>
          </cell>
          <cell r="P2058">
            <v>180.72</v>
          </cell>
          <cell r="Q2058">
            <v>1</v>
          </cell>
          <cell r="R2058">
            <v>36</v>
          </cell>
          <cell r="S2058">
            <v>180.72</v>
          </cell>
          <cell r="T2058">
            <v>409</v>
          </cell>
          <cell r="U2058">
            <v>20</v>
          </cell>
          <cell r="V2058">
            <v>27</v>
          </cell>
          <cell r="W2058" t="str">
            <v>TYP174L3H1PLPRO</v>
          </cell>
          <cell r="X2058" t="e">
            <v>#REF!</v>
          </cell>
          <cell r="Y2058">
            <v>368.1</v>
          </cell>
          <cell r="Z2058">
            <v>368.1</v>
          </cell>
          <cell r="AA2058">
            <v>0.1</v>
          </cell>
          <cell r="AB2058">
            <v>0.1</v>
          </cell>
          <cell r="AC2058" t="str">
            <v>NC</v>
          </cell>
          <cell r="AD2058" t="str">
            <v>NC</v>
          </cell>
          <cell r="AE2058" t="str">
            <v>NC</v>
          </cell>
          <cell r="AF2058" t="str">
            <v>PROTECTION</v>
          </cell>
          <cell r="AG2058"/>
          <cell r="AH2058" t="str">
            <v>Jumpy XL</v>
          </cell>
          <cell r="AI2058">
            <v>173.76</v>
          </cell>
          <cell r="AJ2058">
            <v>0.3</v>
          </cell>
          <cell r="AK2058">
            <v>286.29999999999995</v>
          </cell>
          <cell r="AL2058" t="str">
            <v/>
          </cell>
          <cell r="AM2058" t="str">
            <v/>
          </cell>
          <cell r="AN2058">
            <v>0.1</v>
          </cell>
          <cell r="AO2058">
            <v>368.1</v>
          </cell>
          <cell r="AS2058" t="str">
            <v>TYP174 L3H1 2016 Plancher 12 mm</v>
          </cell>
        </row>
        <row r="2059">
          <cell r="N2059" t="str">
            <v>0963 940 813</v>
          </cell>
          <cell r="O2059">
            <v>0</v>
          </cell>
          <cell r="P2059">
            <v>79.650000000000006</v>
          </cell>
          <cell r="Q2059">
            <v>1</v>
          </cell>
          <cell r="R2059">
            <v>5.5</v>
          </cell>
          <cell r="S2059">
            <v>79.650000000000006</v>
          </cell>
          <cell r="T2059">
            <v>779</v>
          </cell>
          <cell r="U2059">
            <v>20</v>
          </cell>
          <cell r="V2059">
            <v>27</v>
          </cell>
          <cell r="W2059" t="str">
            <v>TYP174L3H1PDRPRO</v>
          </cell>
          <cell r="X2059" t="e">
            <v>#REF!</v>
          </cell>
          <cell r="Y2059">
            <v>701.1</v>
          </cell>
          <cell r="Z2059">
            <v>701.1</v>
          </cell>
          <cell r="AA2059">
            <v>0.1</v>
          </cell>
          <cell r="AB2059">
            <v>0.1</v>
          </cell>
          <cell r="AC2059" t="str">
            <v>NC</v>
          </cell>
          <cell r="AD2059" t="str">
            <v>NC</v>
          </cell>
          <cell r="AE2059" t="str">
            <v>NC</v>
          </cell>
          <cell r="AF2059" t="str">
            <v>PROTECTION</v>
          </cell>
          <cell r="AG2059"/>
          <cell r="AH2059" t="str">
            <v>Jumpy XL</v>
          </cell>
          <cell r="AI2059">
            <v>76.58</v>
          </cell>
          <cell r="AJ2059">
            <v>0.3</v>
          </cell>
          <cell r="AK2059">
            <v>545.29999999999995</v>
          </cell>
          <cell r="AL2059" t="str">
            <v/>
          </cell>
          <cell r="AM2059" t="str">
            <v/>
          </cell>
          <cell r="AN2059">
            <v>0.1</v>
          </cell>
          <cell r="AO2059">
            <v>701.1</v>
          </cell>
          <cell r="AS2059" t="str">
            <v>TYP174 L3H1 2016 Passages de Roue 12 mm</v>
          </cell>
        </row>
        <row r="2060">
          <cell r="N2060" t="str">
            <v>0963 940 799</v>
          </cell>
          <cell r="O2060">
            <v>0</v>
          </cell>
          <cell r="P2060">
            <v>166.7</v>
          </cell>
          <cell r="Q2060">
            <v>1</v>
          </cell>
          <cell r="R2060">
            <v>12</v>
          </cell>
          <cell r="S2060">
            <v>166.7</v>
          </cell>
          <cell r="T2060">
            <v>389</v>
          </cell>
          <cell r="U2060">
            <v>80</v>
          </cell>
          <cell r="V2060">
            <v>107</v>
          </cell>
          <cell r="W2060" t="str">
            <v>TYP174L3H1HAPRO</v>
          </cell>
          <cell r="X2060" t="e">
            <v>#REF!</v>
          </cell>
          <cell r="Y2060">
            <v>350.1</v>
          </cell>
          <cell r="Z2060">
            <v>350.1</v>
          </cell>
          <cell r="AA2060">
            <v>0.1</v>
          </cell>
          <cell r="AB2060">
            <v>0.1</v>
          </cell>
          <cell r="AC2060" t="str">
            <v>NC</v>
          </cell>
          <cell r="AD2060" t="str">
            <v>NC</v>
          </cell>
          <cell r="AE2060" t="str">
            <v>NC</v>
          </cell>
          <cell r="AF2060" t="str">
            <v>PROTECTION</v>
          </cell>
          <cell r="AG2060"/>
          <cell r="AH2060" t="str">
            <v>Jumpy XL</v>
          </cell>
          <cell r="AI2060">
            <v>160.28</v>
          </cell>
          <cell r="AJ2060">
            <v>0.3</v>
          </cell>
          <cell r="AK2060">
            <v>272.29999999999995</v>
          </cell>
          <cell r="AL2060" t="str">
            <v/>
          </cell>
          <cell r="AM2060" t="str">
            <v/>
          </cell>
          <cell r="AN2060">
            <v>0.1</v>
          </cell>
          <cell r="AO2060">
            <v>350.1</v>
          </cell>
          <cell r="AS2060" t="str">
            <v>TYP174 L3H1 2016 Protections latérales PP 4,8mm</v>
          </cell>
        </row>
        <row r="2061">
          <cell r="N2061" t="str">
            <v>0963 940 826</v>
          </cell>
          <cell r="O2061">
            <v>0</v>
          </cell>
          <cell r="P2061">
            <v>427.06</v>
          </cell>
          <cell r="Q2061">
            <v>1</v>
          </cell>
          <cell r="S2061">
            <v>427.06</v>
          </cell>
          <cell r="T2061">
            <v>889</v>
          </cell>
          <cell r="U2061">
            <v>120</v>
          </cell>
          <cell r="V2061">
            <v>160</v>
          </cell>
          <cell r="W2061" t="str">
            <v>TYP174L3H1KITPRO</v>
          </cell>
          <cell r="X2061" t="e">
            <v>#REF!</v>
          </cell>
          <cell r="Y2061">
            <v>800.1</v>
          </cell>
          <cell r="Z2061">
            <v>800.1</v>
          </cell>
          <cell r="AA2061">
            <v>0.1</v>
          </cell>
          <cell r="AB2061">
            <v>0.1</v>
          </cell>
          <cell r="AC2061" t="str">
            <v>NC</v>
          </cell>
          <cell r="AD2061" t="str">
            <v>NC</v>
          </cell>
          <cell r="AE2061" t="str">
            <v>NC</v>
          </cell>
          <cell r="AF2061" t="str">
            <v>PROTECTION</v>
          </cell>
          <cell r="AG2061"/>
          <cell r="AH2061" t="str">
            <v>Jumpy XL</v>
          </cell>
          <cell r="AI2061">
            <v>410.62</v>
          </cell>
          <cell r="AJ2061">
            <v>0.3</v>
          </cell>
          <cell r="AK2061">
            <v>622.29999999999995</v>
          </cell>
          <cell r="AL2061" t="str">
            <v/>
          </cell>
          <cell r="AM2061" t="str">
            <v/>
          </cell>
          <cell r="AN2061">
            <v>0.1</v>
          </cell>
          <cell r="AO2061">
            <v>800.1</v>
          </cell>
          <cell r="AS2061" t="str">
            <v>TYP174 L3H1 2016 Kit complet Pro</v>
          </cell>
        </row>
        <row r="2062">
          <cell r="N2062" t="str">
            <v>0963 940 827</v>
          </cell>
          <cell r="O2062">
            <v>0</v>
          </cell>
          <cell r="P2062">
            <v>140.22999999999999</v>
          </cell>
          <cell r="Q2062">
            <v>1</v>
          </cell>
          <cell r="R2062" t="str">
            <v xml:space="preserve"> - </v>
          </cell>
          <cell r="S2062">
            <v>140.22999999999999</v>
          </cell>
          <cell r="T2062">
            <v>329</v>
          </cell>
          <cell r="U2062">
            <v>20</v>
          </cell>
          <cell r="V2062">
            <v>27</v>
          </cell>
          <cell r="W2062" t="str">
            <v>TYP176L3H2PLSTD</v>
          </cell>
          <cell r="X2062" t="e">
            <v>#REF!</v>
          </cell>
          <cell r="Y2062">
            <v>296.10000000000002</v>
          </cell>
          <cell r="Z2062">
            <v>296.10000000000002</v>
          </cell>
          <cell r="AA2062">
            <v>0.1</v>
          </cell>
          <cell r="AB2062">
            <v>0.1</v>
          </cell>
          <cell r="AC2062" t="str">
            <v>NC</v>
          </cell>
          <cell r="AD2062" t="str">
            <v>NC</v>
          </cell>
          <cell r="AE2062" t="str">
            <v>NC</v>
          </cell>
          <cell r="AF2062" t="str">
            <v>PROTECTION</v>
          </cell>
          <cell r="AH2062" t="str">
            <v>Crafter Moyen</v>
          </cell>
          <cell r="AI2062">
            <v>134.83326</v>
          </cell>
          <cell r="AJ2062">
            <v>0.3</v>
          </cell>
          <cell r="AK2062">
            <v>230.29999999999998</v>
          </cell>
          <cell r="AL2062" t="str">
            <v>ZF.WU004-1491</v>
          </cell>
          <cell r="AM2062">
            <v>239.4</v>
          </cell>
          <cell r="AN2062">
            <v>0.1</v>
          </cell>
          <cell r="AO2062">
            <v>296.10000000000002</v>
          </cell>
          <cell r="AS2062" t="str">
            <v>TYP176 L3H2 2017 Plancher 9mm</v>
          </cell>
        </row>
        <row r="2063">
          <cell r="N2063" t="str">
            <v>0963 940 828</v>
          </cell>
          <cell r="O2063">
            <v>0</v>
          </cell>
          <cell r="P2063">
            <v>59.83</v>
          </cell>
          <cell r="Q2063">
            <v>1</v>
          </cell>
          <cell r="R2063" t="str">
            <v xml:space="preserve"> - </v>
          </cell>
          <cell r="S2063">
            <v>59.83</v>
          </cell>
          <cell r="T2063">
            <v>179</v>
          </cell>
          <cell r="U2063">
            <v>20</v>
          </cell>
          <cell r="V2063">
            <v>27</v>
          </cell>
          <cell r="W2063" t="str">
            <v>TYP176L3H2PDRSTD</v>
          </cell>
          <cell r="X2063" t="e">
            <v>#REF!</v>
          </cell>
          <cell r="Y2063">
            <v>161.1</v>
          </cell>
          <cell r="Z2063">
            <v>161.1</v>
          </cell>
          <cell r="AA2063">
            <v>0.1</v>
          </cell>
          <cell r="AB2063">
            <v>0.1</v>
          </cell>
          <cell r="AC2063" t="str">
            <v>NC</v>
          </cell>
          <cell r="AD2063" t="str">
            <v>NC</v>
          </cell>
          <cell r="AE2063" t="str">
            <v>NC</v>
          </cell>
          <cell r="AF2063" t="str">
            <v>PROTECTION</v>
          </cell>
          <cell r="AH2063" t="str">
            <v>Crafter Moyen</v>
          </cell>
          <cell r="AI2063">
            <v>76.58</v>
          </cell>
          <cell r="AJ2063">
            <v>0.3</v>
          </cell>
          <cell r="AK2063">
            <v>125.3</v>
          </cell>
          <cell r="AL2063" t="str">
            <v>ZF.WU004-1492</v>
          </cell>
          <cell r="AM2063">
            <v>129.19999999999999</v>
          </cell>
          <cell r="AN2063">
            <v>0.1</v>
          </cell>
          <cell r="AO2063">
            <v>161.1</v>
          </cell>
          <cell r="AS2063" t="str">
            <v>TYP176 L3H2 2017 PDR brun 12mm</v>
          </cell>
        </row>
        <row r="2064">
          <cell r="N2064" t="str">
            <v>0963 940 829</v>
          </cell>
          <cell r="O2064">
            <v>0</v>
          </cell>
          <cell r="P2064">
            <v>210.36</v>
          </cell>
          <cell r="Q2064">
            <v>1</v>
          </cell>
          <cell r="R2064" t="str">
            <v xml:space="preserve"> - </v>
          </cell>
          <cell r="S2064">
            <v>210.36</v>
          </cell>
          <cell r="T2064">
            <v>469</v>
          </cell>
          <cell r="U2064">
            <v>80</v>
          </cell>
          <cell r="V2064">
            <v>107</v>
          </cell>
          <cell r="W2064" t="str">
            <v>TYP176L3H2HASTD</v>
          </cell>
          <cell r="X2064" t="e">
            <v>#REF!</v>
          </cell>
          <cell r="Y2064">
            <v>422.1</v>
          </cell>
          <cell r="Z2064">
            <v>422.1</v>
          </cell>
          <cell r="AA2064">
            <v>0.1</v>
          </cell>
          <cell r="AB2064">
            <v>0.1</v>
          </cell>
          <cell r="AC2064" t="str">
            <v>NC</v>
          </cell>
          <cell r="AD2064" t="str">
            <v>NC</v>
          </cell>
          <cell r="AE2064" t="str">
            <v>NC</v>
          </cell>
          <cell r="AF2064" t="str">
            <v>PROTECTION</v>
          </cell>
          <cell r="AH2064" t="str">
            <v>Crafter Moyen</v>
          </cell>
          <cell r="AI2064">
            <v>202.26</v>
          </cell>
          <cell r="AJ2064">
            <v>0.3</v>
          </cell>
          <cell r="AK2064">
            <v>328.29999999999995</v>
          </cell>
          <cell r="AL2064" t="str">
            <v>ZF.WU004-1493</v>
          </cell>
          <cell r="AM2064">
            <v>342</v>
          </cell>
          <cell r="AN2064">
            <v>0.1</v>
          </cell>
          <cell r="AO2064">
            <v>422.1</v>
          </cell>
          <cell r="AS2064" t="str">
            <v>TYP176 L3H2 2017 Protections latérales HDF 4mm</v>
          </cell>
        </row>
        <row r="2065">
          <cell r="N2065" t="str">
            <v>0963 940 830</v>
          </cell>
          <cell r="O2065">
            <v>0</v>
          </cell>
          <cell r="P2065">
            <v>430.24</v>
          </cell>
          <cell r="Q2065">
            <v>1</v>
          </cell>
          <cell r="R2065" t="str">
            <v xml:space="preserve"> - </v>
          </cell>
          <cell r="S2065">
            <v>430.24</v>
          </cell>
          <cell r="T2065">
            <v>879</v>
          </cell>
          <cell r="U2065">
            <v>120</v>
          </cell>
          <cell r="V2065">
            <v>160</v>
          </cell>
          <cell r="W2065" t="str">
            <v>TYP176L3H2KITSTD</v>
          </cell>
          <cell r="X2065" t="e">
            <v>#REF!</v>
          </cell>
          <cell r="Y2065">
            <v>791.1</v>
          </cell>
          <cell r="Z2065">
            <v>791.1</v>
          </cell>
          <cell r="AA2065">
            <v>0.1</v>
          </cell>
          <cell r="AB2065">
            <v>0.1</v>
          </cell>
          <cell r="AC2065" t="str">
            <v>NC</v>
          </cell>
          <cell r="AD2065" t="str">
            <v>NC</v>
          </cell>
          <cell r="AE2065" t="str">
            <v>NC</v>
          </cell>
          <cell r="AF2065" t="str">
            <v>PROTECTION</v>
          </cell>
          <cell r="AH2065" t="str">
            <v>Crafter Moyen</v>
          </cell>
          <cell r="AI2065">
            <v>413.67325999999997</v>
          </cell>
          <cell r="AJ2065">
            <v>0.3</v>
          </cell>
          <cell r="AK2065">
            <v>615.29999999999995</v>
          </cell>
          <cell r="AL2065" t="str">
            <v>ZF.WU004-1494</v>
          </cell>
          <cell r="AM2065">
            <v>646</v>
          </cell>
          <cell r="AN2065">
            <v>0.1</v>
          </cell>
          <cell r="AO2065">
            <v>791.1</v>
          </cell>
          <cell r="AS2065" t="str">
            <v>TYP176 L3H2 2017 Kit complet Standard</v>
          </cell>
        </row>
        <row r="2066">
          <cell r="N2066" t="str">
            <v>0963 940 831</v>
          </cell>
          <cell r="O2066">
            <v>0</v>
          </cell>
          <cell r="P2066">
            <v>206.87</v>
          </cell>
          <cell r="Q2066">
            <v>1</v>
          </cell>
          <cell r="R2066" t="str">
            <v xml:space="preserve"> - </v>
          </cell>
          <cell r="S2066">
            <v>206.87</v>
          </cell>
          <cell r="T2066">
            <v>469</v>
          </cell>
          <cell r="U2066">
            <v>20</v>
          </cell>
          <cell r="V2066">
            <v>27</v>
          </cell>
          <cell r="W2066" t="str">
            <v>TYP176L3H2PLPRO</v>
          </cell>
          <cell r="X2066" t="e">
            <v>#REF!</v>
          </cell>
          <cell r="Y2066">
            <v>422.1</v>
          </cell>
          <cell r="Z2066">
            <v>422.1</v>
          </cell>
          <cell r="AA2066">
            <v>0.1</v>
          </cell>
          <cell r="AB2066">
            <v>0.1</v>
          </cell>
          <cell r="AC2066" t="str">
            <v>NC</v>
          </cell>
          <cell r="AD2066" t="str">
            <v>NC</v>
          </cell>
          <cell r="AE2066" t="str">
            <v>NC</v>
          </cell>
          <cell r="AF2066" t="str">
            <v>PROTECTION</v>
          </cell>
          <cell r="AH2066" t="str">
            <v>Crafter Moyen</v>
          </cell>
          <cell r="AI2066">
            <v>198.9</v>
          </cell>
          <cell r="AJ2066">
            <v>0.3</v>
          </cell>
          <cell r="AK2066">
            <v>328.29999999999995</v>
          </cell>
          <cell r="AL2066" t="str">
            <v>ZF.WU004-1495</v>
          </cell>
          <cell r="AM2066">
            <v>342</v>
          </cell>
          <cell r="AN2066">
            <v>0.1</v>
          </cell>
          <cell r="AO2066">
            <v>422.1</v>
          </cell>
          <cell r="AS2066" t="str">
            <v>TYP176 L3H2 2017 Plancher 12 mm</v>
          </cell>
        </row>
        <row r="2067">
          <cell r="N2067" t="str">
            <v>0963 940 832</v>
          </cell>
          <cell r="O2067">
            <v>0</v>
          </cell>
          <cell r="P2067">
            <v>76.8</v>
          </cell>
          <cell r="Q2067">
            <v>1</v>
          </cell>
          <cell r="R2067" t="str">
            <v xml:space="preserve"> - </v>
          </cell>
          <cell r="S2067">
            <v>76.8</v>
          </cell>
          <cell r="T2067">
            <v>209</v>
          </cell>
          <cell r="U2067">
            <v>20</v>
          </cell>
          <cell r="V2067">
            <v>27</v>
          </cell>
          <cell r="W2067" t="str">
            <v>TYP176L3H2PDRPRO</v>
          </cell>
          <cell r="X2067" t="e">
            <v>#REF!</v>
          </cell>
          <cell r="Y2067">
            <v>188.1</v>
          </cell>
          <cell r="Z2067">
            <v>188.1</v>
          </cell>
          <cell r="AA2067">
            <v>0.1</v>
          </cell>
          <cell r="AB2067">
            <v>0.1</v>
          </cell>
          <cell r="AC2067" t="str">
            <v>NC</v>
          </cell>
          <cell r="AD2067" t="str">
            <v>NC</v>
          </cell>
          <cell r="AE2067" t="str">
            <v>NC</v>
          </cell>
          <cell r="AF2067" t="str">
            <v>PROTECTION</v>
          </cell>
          <cell r="AH2067" t="str">
            <v>Crafter Moyen</v>
          </cell>
          <cell r="AI2067">
            <v>94.5</v>
          </cell>
          <cell r="AJ2067">
            <v>0.3</v>
          </cell>
          <cell r="AK2067">
            <v>146.29999999999998</v>
          </cell>
          <cell r="AL2067" t="str">
            <v>ZF.WU004-1496</v>
          </cell>
          <cell r="AM2067">
            <v>152</v>
          </cell>
          <cell r="AN2067">
            <v>0.1</v>
          </cell>
          <cell r="AO2067">
            <v>188.1</v>
          </cell>
          <cell r="AS2067" t="str">
            <v>TYP176 L3H2 2017 Passages de Roue 12 mm</v>
          </cell>
        </row>
        <row r="2068">
          <cell r="N2068" t="str">
            <v>0963 940 833</v>
          </cell>
          <cell r="O2068">
            <v>0</v>
          </cell>
          <cell r="P2068">
            <v>206.03</v>
          </cell>
          <cell r="Q2068">
            <v>1</v>
          </cell>
          <cell r="R2068" t="str">
            <v xml:space="preserve"> - </v>
          </cell>
          <cell r="S2068">
            <v>206.03</v>
          </cell>
          <cell r="T2068">
            <v>609</v>
          </cell>
          <cell r="U2068">
            <v>80</v>
          </cell>
          <cell r="V2068">
            <v>107</v>
          </cell>
          <cell r="W2068" t="str">
            <v>TYP176L3H2HAPRO</v>
          </cell>
          <cell r="X2068" t="e">
            <v>#REF!</v>
          </cell>
          <cell r="Y2068">
            <v>548.1</v>
          </cell>
          <cell r="Z2068">
            <v>548.1</v>
          </cell>
          <cell r="AA2068">
            <v>0.1</v>
          </cell>
          <cell r="AB2068">
            <v>0.1</v>
          </cell>
          <cell r="AC2068" t="str">
            <v>NC</v>
          </cell>
          <cell r="AD2068" t="str">
            <v>NC</v>
          </cell>
          <cell r="AE2068" t="str">
            <v>NC</v>
          </cell>
          <cell r="AF2068" t="str">
            <v>PROTECTION</v>
          </cell>
          <cell r="AH2068" t="str">
            <v>Crafter Moyen</v>
          </cell>
          <cell r="AI2068">
            <v>198.1</v>
          </cell>
          <cell r="AJ2068">
            <v>0.3</v>
          </cell>
          <cell r="AK2068">
            <v>426.29999999999995</v>
          </cell>
          <cell r="AL2068" t="str">
            <v>ZF.WU004-1497</v>
          </cell>
          <cell r="AM2068">
            <v>448.4</v>
          </cell>
          <cell r="AN2068">
            <v>0.1</v>
          </cell>
          <cell r="AO2068">
            <v>548.1</v>
          </cell>
          <cell r="AS2068" t="str">
            <v>TYP176 L3H2 2017 Protections latérales PP 4,8mm</v>
          </cell>
        </row>
        <row r="2069">
          <cell r="N2069" t="str">
            <v>0963 940 834</v>
          </cell>
          <cell r="O2069">
            <v>0</v>
          </cell>
          <cell r="P2069">
            <v>511.16</v>
          </cell>
          <cell r="Q2069">
            <v>1</v>
          </cell>
          <cell r="R2069" t="str">
            <v xml:space="preserve"> - </v>
          </cell>
          <cell r="S2069">
            <v>511.16</v>
          </cell>
          <cell r="T2069">
            <v>1179</v>
          </cell>
          <cell r="U2069">
            <v>120</v>
          </cell>
          <cell r="V2069">
            <v>160</v>
          </cell>
          <cell r="W2069" t="str">
            <v>TYP176L3H2KITPRO</v>
          </cell>
          <cell r="X2069" t="e">
            <v>#REF!</v>
          </cell>
          <cell r="Y2069">
            <v>1061.0999999999999</v>
          </cell>
          <cell r="Z2069">
            <v>1061.0999999999999</v>
          </cell>
          <cell r="AA2069">
            <v>0.1</v>
          </cell>
          <cell r="AB2069">
            <v>0.1</v>
          </cell>
          <cell r="AC2069" t="str">
            <v>NC</v>
          </cell>
          <cell r="AD2069" t="str">
            <v>NC</v>
          </cell>
          <cell r="AE2069" t="str">
            <v>NC</v>
          </cell>
          <cell r="AF2069" t="str">
            <v>PROTECTION</v>
          </cell>
          <cell r="AH2069" t="str">
            <v>Crafter Moyen</v>
          </cell>
          <cell r="AI2069">
            <v>491.5</v>
          </cell>
          <cell r="AJ2069">
            <v>0.3</v>
          </cell>
          <cell r="AK2069">
            <v>825.3</v>
          </cell>
          <cell r="AL2069" t="str">
            <v>ZF.WU004-1498</v>
          </cell>
          <cell r="AM2069">
            <v>866.4</v>
          </cell>
          <cell r="AN2069">
            <v>0.1</v>
          </cell>
          <cell r="AO2069">
            <v>1061.0999999999999</v>
          </cell>
          <cell r="AS2069" t="str">
            <v>TYP176 L3H2 2017 Kit complet Pro</v>
          </cell>
        </row>
        <row r="2070">
          <cell r="N2070" t="str">
            <v>0963 940 835</v>
          </cell>
          <cell r="O2070">
            <v>0</v>
          </cell>
          <cell r="P2070">
            <v>140.22999999999999</v>
          </cell>
          <cell r="Q2070">
            <v>1</v>
          </cell>
          <cell r="R2070" t="str">
            <v xml:space="preserve"> - </v>
          </cell>
          <cell r="S2070">
            <v>140.22999999999999</v>
          </cell>
          <cell r="T2070">
            <v>329</v>
          </cell>
          <cell r="U2070">
            <v>20</v>
          </cell>
          <cell r="V2070">
            <v>27</v>
          </cell>
          <cell r="W2070" t="str">
            <v>TYP175L3H2PLSTD</v>
          </cell>
          <cell r="X2070" t="e">
            <v>#REF!</v>
          </cell>
          <cell r="Y2070">
            <v>296.10000000000002</v>
          </cell>
          <cell r="Z2070">
            <v>296.10000000000002</v>
          </cell>
          <cell r="AA2070">
            <v>0.1</v>
          </cell>
          <cell r="AB2070">
            <v>0.1</v>
          </cell>
          <cell r="AC2070" t="str">
            <v>NC</v>
          </cell>
          <cell r="AD2070" t="str">
            <v>NC</v>
          </cell>
          <cell r="AE2070" t="str">
            <v>NC</v>
          </cell>
          <cell r="AF2070" t="str">
            <v>PROTECTION</v>
          </cell>
          <cell r="AG2070"/>
          <cell r="AH2070" t="str">
            <v>Crafter Moyen</v>
          </cell>
          <cell r="AI2070">
            <v>134.83326</v>
          </cell>
          <cell r="AJ2070">
            <v>0.3</v>
          </cell>
          <cell r="AK2070">
            <v>230.29999999999998</v>
          </cell>
          <cell r="AL2070" t="str">
            <v/>
          </cell>
          <cell r="AM2070" t="str">
            <v/>
          </cell>
          <cell r="AN2070">
            <v>0.1</v>
          </cell>
          <cell r="AO2070">
            <v>296.10000000000002</v>
          </cell>
          <cell r="AS2070" t="str">
            <v>TYP175 L3H2 2017 Plancher 9mm</v>
          </cell>
        </row>
        <row r="2071">
          <cell r="N2071" t="str">
            <v>0963 940 836</v>
          </cell>
          <cell r="O2071">
            <v>0</v>
          </cell>
          <cell r="P2071">
            <v>59.83</v>
          </cell>
          <cell r="Q2071">
            <v>1</v>
          </cell>
          <cell r="R2071" t="str">
            <v xml:space="preserve"> - </v>
          </cell>
          <cell r="S2071">
            <v>59.83</v>
          </cell>
          <cell r="T2071">
            <v>179</v>
          </cell>
          <cell r="U2071">
            <v>20</v>
          </cell>
          <cell r="V2071">
            <v>27</v>
          </cell>
          <cell r="W2071" t="str">
            <v>TYP175L3H2PDRSTD</v>
          </cell>
          <cell r="X2071" t="e">
            <v>#REF!</v>
          </cell>
          <cell r="Y2071">
            <v>161.1</v>
          </cell>
          <cell r="Z2071">
            <v>161.1</v>
          </cell>
          <cell r="AA2071">
            <v>0.1</v>
          </cell>
          <cell r="AB2071">
            <v>0.1</v>
          </cell>
          <cell r="AC2071" t="str">
            <v>NC</v>
          </cell>
          <cell r="AD2071" t="str">
            <v>NC</v>
          </cell>
          <cell r="AE2071" t="str">
            <v>NC</v>
          </cell>
          <cell r="AF2071" t="str">
            <v>PROTECTION</v>
          </cell>
          <cell r="AG2071"/>
          <cell r="AH2071" t="str">
            <v>Crafter Moyen</v>
          </cell>
          <cell r="AI2071">
            <v>76.58</v>
          </cell>
          <cell r="AJ2071">
            <v>0.3</v>
          </cell>
          <cell r="AK2071">
            <v>125.3</v>
          </cell>
          <cell r="AL2071" t="str">
            <v/>
          </cell>
          <cell r="AM2071" t="str">
            <v/>
          </cell>
          <cell r="AN2071">
            <v>0.1</v>
          </cell>
          <cell r="AO2071">
            <v>161.1</v>
          </cell>
          <cell r="AS2071" t="str">
            <v>TYP175 L3H2 2017 PDR brun 12mm</v>
          </cell>
        </row>
        <row r="2072">
          <cell r="N2072" t="str">
            <v>0963 940 837</v>
          </cell>
          <cell r="O2072">
            <v>0</v>
          </cell>
          <cell r="P2072">
            <v>210.36</v>
          </cell>
          <cell r="Q2072">
            <v>1</v>
          </cell>
          <cell r="R2072" t="str">
            <v xml:space="preserve"> - </v>
          </cell>
          <cell r="S2072">
            <v>210.36</v>
          </cell>
          <cell r="T2072">
            <v>469</v>
          </cell>
          <cell r="U2072">
            <v>80</v>
          </cell>
          <cell r="V2072">
            <v>107</v>
          </cell>
          <cell r="W2072" t="str">
            <v>TYP175L3H2HASTD</v>
          </cell>
          <cell r="X2072" t="e">
            <v>#REF!</v>
          </cell>
          <cell r="Y2072">
            <v>422.1</v>
          </cell>
          <cell r="Z2072">
            <v>422.1</v>
          </cell>
          <cell r="AA2072">
            <v>0.1</v>
          </cell>
          <cell r="AB2072">
            <v>0.1</v>
          </cell>
          <cell r="AC2072" t="str">
            <v>NC</v>
          </cell>
          <cell r="AD2072" t="str">
            <v>NC</v>
          </cell>
          <cell r="AE2072" t="str">
            <v>NC</v>
          </cell>
          <cell r="AF2072" t="str">
            <v>PROTECTION</v>
          </cell>
          <cell r="AG2072"/>
          <cell r="AH2072" t="str">
            <v>Crafter Moyen</v>
          </cell>
          <cell r="AI2072">
            <v>202.26</v>
          </cell>
          <cell r="AJ2072">
            <v>0.3</v>
          </cell>
          <cell r="AK2072">
            <v>328.29999999999995</v>
          </cell>
          <cell r="AL2072" t="str">
            <v/>
          </cell>
          <cell r="AM2072" t="str">
            <v/>
          </cell>
          <cell r="AN2072">
            <v>0.1</v>
          </cell>
          <cell r="AO2072">
            <v>422.1</v>
          </cell>
          <cell r="AS2072" t="str">
            <v>TYP175 L3H2 2017 Protections latérales HDF 4mm</v>
          </cell>
        </row>
        <row r="2073">
          <cell r="N2073" t="str">
            <v>0963 940 838</v>
          </cell>
          <cell r="O2073">
            <v>0</v>
          </cell>
          <cell r="P2073">
            <v>331.6</v>
          </cell>
          <cell r="Q2073">
            <v>1</v>
          </cell>
          <cell r="R2073" t="str">
            <v xml:space="preserve"> - </v>
          </cell>
          <cell r="S2073">
            <v>331.6</v>
          </cell>
          <cell r="T2073">
            <v>879</v>
          </cell>
          <cell r="U2073">
            <v>120</v>
          </cell>
          <cell r="V2073">
            <v>160</v>
          </cell>
          <cell r="W2073" t="str">
            <v>TYP175L3H2KITSTD</v>
          </cell>
          <cell r="X2073" t="e">
            <v>#REF!</v>
          </cell>
          <cell r="Y2073">
            <v>791.1</v>
          </cell>
          <cell r="Z2073">
            <v>791.1</v>
          </cell>
          <cell r="AA2073">
            <v>0.1</v>
          </cell>
          <cell r="AB2073">
            <v>0.1</v>
          </cell>
          <cell r="AC2073" t="str">
            <v>NC</v>
          </cell>
          <cell r="AD2073" t="str">
            <v>NC</v>
          </cell>
          <cell r="AE2073" t="str">
            <v>NC</v>
          </cell>
          <cell r="AF2073" t="str">
            <v>PROTECTION</v>
          </cell>
          <cell r="AG2073"/>
          <cell r="AH2073" t="str">
            <v>Crafter Moyen</v>
          </cell>
          <cell r="AI2073">
            <v>413.67325999999997</v>
          </cell>
          <cell r="AJ2073">
            <v>0.3</v>
          </cell>
          <cell r="AK2073">
            <v>615.29999999999995</v>
          </cell>
          <cell r="AL2073" t="str">
            <v/>
          </cell>
          <cell r="AM2073" t="str">
            <v/>
          </cell>
          <cell r="AN2073">
            <v>0.1</v>
          </cell>
          <cell r="AO2073">
            <v>791.1</v>
          </cell>
          <cell r="AS2073" t="str">
            <v>TYP175 L3H2 2017 Kit complet Standard</v>
          </cell>
        </row>
        <row r="2074">
          <cell r="N2074" t="str">
            <v>0963 940 839</v>
          </cell>
          <cell r="O2074">
            <v>0</v>
          </cell>
          <cell r="P2074">
            <v>206.87</v>
          </cell>
          <cell r="Q2074">
            <v>1</v>
          </cell>
          <cell r="R2074" t="str">
            <v xml:space="preserve"> - </v>
          </cell>
          <cell r="S2074">
            <v>206.87</v>
          </cell>
          <cell r="T2074">
            <v>469</v>
          </cell>
          <cell r="U2074">
            <v>20</v>
          </cell>
          <cell r="V2074">
            <v>27</v>
          </cell>
          <cell r="W2074" t="str">
            <v>TYP175L3H2PLPRO</v>
          </cell>
          <cell r="X2074" t="e">
            <v>#REF!</v>
          </cell>
          <cell r="Y2074">
            <v>422.1</v>
          </cell>
          <cell r="Z2074">
            <v>422.1</v>
          </cell>
          <cell r="AA2074">
            <v>0.1</v>
          </cell>
          <cell r="AB2074">
            <v>0.1</v>
          </cell>
          <cell r="AC2074" t="str">
            <v>NC</v>
          </cell>
          <cell r="AD2074" t="str">
            <v>NC</v>
          </cell>
          <cell r="AE2074" t="str">
            <v>NC</v>
          </cell>
          <cell r="AF2074" t="str">
            <v>PROTECTION</v>
          </cell>
          <cell r="AG2074"/>
          <cell r="AH2074" t="str">
            <v>Crafter Moyen</v>
          </cell>
          <cell r="AI2074">
            <v>198.9</v>
          </cell>
          <cell r="AJ2074">
            <v>0.3</v>
          </cell>
          <cell r="AK2074">
            <v>328.29999999999995</v>
          </cell>
          <cell r="AL2074" t="str">
            <v/>
          </cell>
          <cell r="AM2074" t="str">
            <v/>
          </cell>
          <cell r="AN2074">
            <v>0.1</v>
          </cell>
          <cell r="AO2074">
            <v>422.1</v>
          </cell>
          <cell r="AS2074" t="str">
            <v>TYP175 L3H2 2017 Plancher 12 mm</v>
          </cell>
        </row>
        <row r="2075">
          <cell r="N2075" t="str">
            <v>0963 940 840</v>
          </cell>
          <cell r="O2075">
            <v>0</v>
          </cell>
          <cell r="P2075">
            <v>76.8</v>
          </cell>
          <cell r="Q2075">
            <v>1</v>
          </cell>
          <cell r="R2075" t="str">
            <v xml:space="preserve"> - </v>
          </cell>
          <cell r="S2075">
            <v>76.8</v>
          </cell>
          <cell r="T2075">
            <v>209</v>
          </cell>
          <cell r="U2075">
            <v>20</v>
          </cell>
          <cell r="V2075">
            <v>27</v>
          </cell>
          <cell r="W2075" t="str">
            <v>TYP175L3H2PDRPRO</v>
          </cell>
          <cell r="X2075" t="e">
            <v>#REF!</v>
          </cell>
          <cell r="Y2075">
            <v>188.1</v>
          </cell>
          <cell r="Z2075">
            <v>188.1</v>
          </cell>
          <cell r="AA2075">
            <v>0.1</v>
          </cell>
          <cell r="AB2075">
            <v>0.1</v>
          </cell>
          <cell r="AC2075" t="str">
            <v>NC</v>
          </cell>
          <cell r="AD2075" t="str">
            <v>NC</v>
          </cell>
          <cell r="AE2075" t="str">
            <v>NC</v>
          </cell>
          <cell r="AF2075" t="str">
            <v>PROTECTION</v>
          </cell>
          <cell r="AG2075"/>
          <cell r="AH2075" t="str">
            <v>Crafter Moyen</v>
          </cell>
          <cell r="AI2075">
            <v>94.5</v>
          </cell>
          <cell r="AJ2075">
            <v>0.3</v>
          </cell>
          <cell r="AK2075">
            <v>146.29999999999998</v>
          </cell>
          <cell r="AL2075" t="str">
            <v/>
          </cell>
          <cell r="AM2075" t="str">
            <v/>
          </cell>
          <cell r="AN2075">
            <v>0.1</v>
          </cell>
          <cell r="AO2075">
            <v>188.1</v>
          </cell>
          <cell r="AS2075" t="str">
            <v>TYP175 L3H2 2017 Passages de Roue 12 mm</v>
          </cell>
        </row>
        <row r="2076">
          <cell r="N2076" t="str">
            <v>0963 940 841</v>
          </cell>
          <cell r="O2076">
            <v>0</v>
          </cell>
          <cell r="P2076">
            <v>206.03</v>
          </cell>
          <cell r="Q2076">
            <v>1</v>
          </cell>
          <cell r="R2076" t="str">
            <v xml:space="preserve"> - </v>
          </cell>
          <cell r="S2076">
            <v>206.03</v>
          </cell>
          <cell r="T2076">
            <v>609</v>
          </cell>
          <cell r="U2076">
            <v>80</v>
          </cell>
          <cell r="V2076">
            <v>107</v>
          </cell>
          <cell r="W2076" t="str">
            <v>TYP175L3H2HAPRO</v>
          </cell>
          <cell r="X2076" t="e">
            <v>#REF!</v>
          </cell>
          <cell r="Y2076">
            <v>548.1</v>
          </cell>
          <cell r="Z2076">
            <v>548.1</v>
          </cell>
          <cell r="AA2076">
            <v>0.1</v>
          </cell>
          <cell r="AB2076">
            <v>0.1</v>
          </cell>
          <cell r="AC2076" t="str">
            <v>NC</v>
          </cell>
          <cell r="AD2076" t="str">
            <v>NC</v>
          </cell>
          <cell r="AE2076" t="str">
            <v>NC</v>
          </cell>
          <cell r="AF2076" t="str">
            <v>PROTECTION</v>
          </cell>
          <cell r="AG2076"/>
          <cell r="AH2076" t="str">
            <v>Crafter Moyen</v>
          </cell>
          <cell r="AI2076">
            <v>198.1</v>
          </cell>
          <cell r="AJ2076">
            <v>0.3</v>
          </cell>
          <cell r="AK2076">
            <v>426.29999999999995</v>
          </cell>
          <cell r="AL2076" t="str">
            <v/>
          </cell>
          <cell r="AM2076" t="str">
            <v/>
          </cell>
          <cell r="AN2076">
            <v>0.1</v>
          </cell>
          <cell r="AO2076">
            <v>548.1</v>
          </cell>
          <cell r="AS2076" t="str">
            <v>TYP175 L3H2 2017 Protections latérales PP 4,8mm</v>
          </cell>
        </row>
        <row r="2077">
          <cell r="N2077" t="str">
            <v>0963 940 842</v>
          </cell>
          <cell r="O2077">
            <v>0</v>
          </cell>
          <cell r="P2077">
            <v>452.48</v>
          </cell>
          <cell r="Q2077">
            <v>1</v>
          </cell>
          <cell r="R2077" t="str">
            <v xml:space="preserve"> - </v>
          </cell>
          <cell r="S2077">
            <v>452.48</v>
          </cell>
          <cell r="T2077">
            <v>1179</v>
          </cell>
          <cell r="U2077">
            <v>120</v>
          </cell>
          <cell r="V2077">
            <v>160</v>
          </cell>
          <cell r="W2077" t="str">
            <v>TYP175L3H2KITPRO</v>
          </cell>
          <cell r="X2077" t="e">
            <v>#REF!</v>
          </cell>
          <cell r="Y2077">
            <v>1061.0999999999999</v>
          </cell>
          <cell r="Z2077">
            <v>1061.0999999999999</v>
          </cell>
          <cell r="AA2077">
            <v>0.1</v>
          </cell>
          <cell r="AB2077">
            <v>0.1</v>
          </cell>
          <cell r="AC2077" t="str">
            <v>NC</v>
          </cell>
          <cell r="AD2077" t="str">
            <v>NC</v>
          </cell>
          <cell r="AE2077" t="str">
            <v>NC</v>
          </cell>
          <cell r="AF2077" t="str">
            <v>PROTECTION</v>
          </cell>
          <cell r="AG2077"/>
          <cell r="AH2077" t="str">
            <v>Crafter Moyen</v>
          </cell>
          <cell r="AI2077">
            <v>491.5</v>
          </cell>
          <cell r="AJ2077">
            <v>0.3</v>
          </cell>
          <cell r="AK2077">
            <v>825.3</v>
          </cell>
          <cell r="AL2077" t="str">
            <v/>
          </cell>
          <cell r="AM2077" t="str">
            <v/>
          </cell>
          <cell r="AN2077">
            <v>0.1</v>
          </cell>
          <cell r="AO2077">
            <v>1061.0999999999999</v>
          </cell>
          <cell r="AS2077" t="str">
            <v>TYP175 L3H2 2017 Kit complet Pro</v>
          </cell>
        </row>
        <row r="2078">
          <cell r="N2078" t="str">
            <v>0963 940 843</v>
          </cell>
          <cell r="O2078">
            <v>0</v>
          </cell>
          <cell r="P2078">
            <v>140.22999999999999</v>
          </cell>
          <cell r="Q2078">
            <v>1</v>
          </cell>
          <cell r="R2078">
            <v>32.5</v>
          </cell>
          <cell r="S2078">
            <v>140.22999999999999</v>
          </cell>
          <cell r="T2078">
            <v>329</v>
          </cell>
          <cell r="U2078">
            <v>20</v>
          </cell>
          <cell r="V2078">
            <v>27</v>
          </cell>
          <cell r="W2078" t="str">
            <v>TYP176L3H3PLSTD</v>
          </cell>
          <cell r="X2078" t="e">
            <v>#REF!</v>
          </cell>
          <cell r="Y2078">
            <v>296.10000000000002</v>
          </cell>
          <cell r="Z2078">
            <v>296.10000000000002</v>
          </cell>
          <cell r="AA2078">
            <v>0.1</v>
          </cell>
          <cell r="AB2078">
            <v>0.1</v>
          </cell>
          <cell r="AC2078" t="str">
            <v>NC</v>
          </cell>
          <cell r="AD2078" t="str">
            <v>NC</v>
          </cell>
          <cell r="AE2078" t="str">
            <v>NC</v>
          </cell>
          <cell r="AF2078" t="str">
            <v>PROTECTION</v>
          </cell>
          <cell r="AH2078" t="str">
            <v>Crafter Moyen</v>
          </cell>
          <cell r="AI2078">
            <v>134.83326</v>
          </cell>
          <cell r="AJ2078">
            <v>0.3</v>
          </cell>
          <cell r="AK2078">
            <v>230.29999999999998</v>
          </cell>
          <cell r="AL2078" t="str">
            <v>ZF.WU004-1444</v>
          </cell>
          <cell r="AM2078">
            <v>239.4</v>
          </cell>
          <cell r="AN2078">
            <v>0.1</v>
          </cell>
          <cell r="AO2078">
            <v>296.10000000000002</v>
          </cell>
          <cell r="AS2078" t="str">
            <v>TYP176 L3H3 2017 Plancher 9mm</v>
          </cell>
        </row>
        <row r="2079">
          <cell r="N2079" t="str">
            <v>0963 940 844</v>
          </cell>
          <cell r="O2079">
            <v>0</v>
          </cell>
          <cell r="P2079">
            <v>79.650000000000006</v>
          </cell>
          <cell r="Q2079">
            <v>1</v>
          </cell>
          <cell r="R2079">
            <v>10</v>
          </cell>
          <cell r="S2079">
            <v>79.650000000000006</v>
          </cell>
          <cell r="T2079">
            <v>179</v>
          </cell>
          <cell r="U2079">
            <v>20</v>
          </cell>
          <cell r="V2079">
            <v>27</v>
          </cell>
          <cell r="W2079" t="str">
            <v>TYP176L3H3PDRSTD</v>
          </cell>
          <cell r="X2079" t="e">
            <v>#REF!</v>
          </cell>
          <cell r="Y2079">
            <v>161.1</v>
          </cell>
          <cell r="Z2079">
            <v>161.1</v>
          </cell>
          <cell r="AA2079">
            <v>0.1</v>
          </cell>
          <cell r="AB2079">
            <v>0.1</v>
          </cell>
          <cell r="AC2079" t="str">
            <v>NC</v>
          </cell>
          <cell r="AD2079" t="str">
            <v>NC</v>
          </cell>
          <cell r="AE2079" t="str">
            <v>NC</v>
          </cell>
          <cell r="AF2079" t="str">
            <v>PROTECTION</v>
          </cell>
          <cell r="AH2079" t="str">
            <v>Crafter Moyen</v>
          </cell>
          <cell r="AI2079">
            <v>76.58</v>
          </cell>
          <cell r="AJ2079">
            <v>0.3</v>
          </cell>
          <cell r="AK2079">
            <v>125.3</v>
          </cell>
          <cell r="AL2079" t="str">
            <v>ZF.WU004-1445</v>
          </cell>
          <cell r="AM2079">
            <v>129.19999999999999</v>
          </cell>
          <cell r="AN2079">
            <v>0.1</v>
          </cell>
          <cell r="AO2079">
            <v>161.1</v>
          </cell>
          <cell r="AS2079" t="str">
            <v>TYP176 L3H3 2017 PDR brun 12mm</v>
          </cell>
        </row>
        <row r="2080">
          <cell r="N2080" t="str">
            <v>0963 940 845</v>
          </cell>
          <cell r="O2080">
            <v>0</v>
          </cell>
          <cell r="P2080">
            <v>210.36</v>
          </cell>
          <cell r="Q2080">
            <v>1</v>
          </cell>
          <cell r="R2080">
            <v>39</v>
          </cell>
          <cell r="S2080">
            <v>210.36</v>
          </cell>
          <cell r="T2080">
            <v>469</v>
          </cell>
          <cell r="U2080">
            <v>80</v>
          </cell>
          <cell r="V2080">
            <v>107</v>
          </cell>
          <cell r="W2080" t="str">
            <v>TYP176L3H3HASTD</v>
          </cell>
          <cell r="X2080" t="e">
            <v>#REF!</v>
          </cell>
          <cell r="Y2080">
            <v>422.1</v>
          </cell>
          <cell r="Z2080">
            <v>422.1</v>
          </cell>
          <cell r="AA2080">
            <v>0.1</v>
          </cell>
          <cell r="AB2080">
            <v>0.1</v>
          </cell>
          <cell r="AC2080" t="str">
            <v>NC</v>
          </cell>
          <cell r="AD2080" t="str">
            <v>NC</v>
          </cell>
          <cell r="AE2080" t="str">
            <v>NC</v>
          </cell>
          <cell r="AF2080" t="str">
            <v>PROTECTION</v>
          </cell>
          <cell r="AH2080" t="str">
            <v>Crafter Moyen</v>
          </cell>
          <cell r="AI2080">
            <v>202.26</v>
          </cell>
          <cell r="AJ2080">
            <v>0.3</v>
          </cell>
          <cell r="AK2080">
            <v>328.29999999999995</v>
          </cell>
          <cell r="AL2080" t="str">
            <v>ZF.WU004-1411</v>
          </cell>
          <cell r="AM2080">
            <v>342</v>
          </cell>
          <cell r="AN2080">
            <v>0.1</v>
          </cell>
          <cell r="AO2080">
            <v>422.1</v>
          </cell>
          <cell r="AS2080" t="str">
            <v>TYP176 L3H3 2017 Protections latérales HDF 4mm</v>
          </cell>
        </row>
        <row r="2081">
          <cell r="N2081" t="str">
            <v>0963 940 846</v>
          </cell>
          <cell r="O2081">
            <v>0</v>
          </cell>
          <cell r="P2081">
            <v>430.24</v>
          </cell>
          <cell r="Q2081">
            <v>1</v>
          </cell>
          <cell r="R2081">
            <v>81.5</v>
          </cell>
          <cell r="S2081">
            <v>430.24</v>
          </cell>
          <cell r="T2081">
            <v>879</v>
          </cell>
          <cell r="U2081">
            <v>120</v>
          </cell>
          <cell r="V2081">
            <v>160</v>
          </cell>
          <cell r="W2081" t="str">
            <v>TYP176L3H3KITSTD</v>
          </cell>
          <cell r="X2081" t="e">
            <v>#REF!</v>
          </cell>
          <cell r="Y2081">
            <v>791.1</v>
          </cell>
          <cell r="Z2081">
            <v>791.1</v>
          </cell>
          <cell r="AA2081">
            <v>0.1</v>
          </cell>
          <cell r="AB2081">
            <v>0.1</v>
          </cell>
          <cell r="AC2081" t="str">
            <v>NC</v>
          </cell>
          <cell r="AD2081" t="str">
            <v>NC</v>
          </cell>
          <cell r="AE2081" t="str">
            <v>NC</v>
          </cell>
          <cell r="AF2081" t="str">
            <v>PROTECTION</v>
          </cell>
          <cell r="AH2081" t="str">
            <v>Crafter Moyen</v>
          </cell>
          <cell r="AI2081">
            <v>413.67325999999997</v>
          </cell>
          <cell r="AJ2081">
            <v>0.3</v>
          </cell>
          <cell r="AK2081">
            <v>615.29999999999995</v>
          </cell>
          <cell r="AL2081" t="str">
            <v>ZF.WU004-1446</v>
          </cell>
          <cell r="AM2081">
            <v>646</v>
          </cell>
          <cell r="AN2081">
            <v>0.1</v>
          </cell>
          <cell r="AO2081">
            <v>791.1</v>
          </cell>
          <cell r="AS2081" t="str">
            <v>TYP176 L3H3 2017 Kit complet Standard</v>
          </cell>
        </row>
        <row r="2082">
          <cell r="N2082" t="str">
            <v>0963 940 847</v>
          </cell>
          <cell r="O2082">
            <v>0</v>
          </cell>
          <cell r="P2082">
            <v>206.87</v>
          </cell>
          <cell r="Q2082">
            <v>1</v>
          </cell>
          <cell r="R2082">
            <v>43</v>
          </cell>
          <cell r="S2082">
            <v>206.87</v>
          </cell>
          <cell r="T2082">
            <v>469</v>
          </cell>
          <cell r="U2082">
            <v>20</v>
          </cell>
          <cell r="V2082">
            <v>27</v>
          </cell>
          <cell r="W2082" t="str">
            <v>TYP176L3H3PLPRO</v>
          </cell>
          <cell r="X2082" t="e">
            <v>#REF!</v>
          </cell>
          <cell r="Y2082">
            <v>422.1</v>
          </cell>
          <cell r="Z2082">
            <v>422.1</v>
          </cell>
          <cell r="AA2082">
            <v>0.1</v>
          </cell>
          <cell r="AB2082">
            <v>0.1</v>
          </cell>
          <cell r="AC2082" t="str">
            <v>NC</v>
          </cell>
          <cell r="AD2082" t="str">
            <v>NC</v>
          </cell>
          <cell r="AE2082" t="str">
            <v>NC</v>
          </cell>
          <cell r="AF2082" t="str">
            <v>PROTECTION</v>
          </cell>
          <cell r="AH2082" t="str">
            <v>Crafter Moyen</v>
          </cell>
          <cell r="AI2082">
            <v>198.9</v>
          </cell>
          <cell r="AJ2082">
            <v>0.3</v>
          </cell>
          <cell r="AK2082">
            <v>328.29999999999995</v>
          </cell>
          <cell r="AL2082" t="str">
            <v>ZF.WU004-1410</v>
          </cell>
          <cell r="AM2082">
            <v>342</v>
          </cell>
          <cell r="AN2082">
            <v>0.1</v>
          </cell>
          <cell r="AO2082">
            <v>422.1</v>
          </cell>
          <cell r="AS2082" t="str">
            <v>TYP176 L3H3 2017 Plancher 12 mm</v>
          </cell>
        </row>
        <row r="2083">
          <cell r="N2083" t="str">
            <v>0963 940 848</v>
          </cell>
          <cell r="O2083">
            <v>0</v>
          </cell>
          <cell r="P2083">
            <v>98.28</v>
          </cell>
          <cell r="Q2083">
            <v>1</v>
          </cell>
          <cell r="R2083">
            <v>14</v>
          </cell>
          <cell r="S2083">
            <v>98.28</v>
          </cell>
          <cell r="T2083">
            <v>209</v>
          </cell>
          <cell r="U2083">
            <v>20</v>
          </cell>
          <cell r="V2083">
            <v>27</v>
          </cell>
          <cell r="W2083" t="str">
            <v>TYP176L3H3PDRPRO</v>
          </cell>
          <cell r="X2083" t="e">
            <v>#REF!</v>
          </cell>
          <cell r="Y2083">
            <v>188.1</v>
          </cell>
          <cell r="Z2083">
            <v>188.1</v>
          </cell>
          <cell r="AA2083">
            <v>0.1</v>
          </cell>
          <cell r="AB2083">
            <v>0.1</v>
          </cell>
          <cell r="AC2083" t="str">
            <v>NC</v>
          </cell>
          <cell r="AD2083" t="str">
            <v>NC</v>
          </cell>
          <cell r="AE2083" t="str">
            <v>NC</v>
          </cell>
          <cell r="AF2083" t="str">
            <v>PROTECTION</v>
          </cell>
          <cell r="AH2083" t="str">
            <v>Crafter Moyen</v>
          </cell>
          <cell r="AI2083">
            <v>94.5</v>
          </cell>
          <cell r="AJ2083">
            <v>0.3</v>
          </cell>
          <cell r="AK2083">
            <v>146.29999999999998</v>
          </cell>
          <cell r="AL2083" t="str">
            <v>ZF.WU004-1412</v>
          </cell>
          <cell r="AM2083">
            <v>152</v>
          </cell>
          <cell r="AN2083">
            <v>0.1</v>
          </cell>
          <cell r="AO2083">
            <v>188.1</v>
          </cell>
          <cell r="AS2083" t="str">
            <v>TYP176 L3H3 2017 Passages de Roue 12 mm</v>
          </cell>
        </row>
        <row r="2084">
          <cell r="N2084" t="str">
            <v>0963 940 849</v>
          </cell>
          <cell r="O2084">
            <v>0</v>
          </cell>
          <cell r="P2084">
            <v>206.03</v>
          </cell>
          <cell r="Q2084">
            <v>1</v>
          </cell>
          <cell r="R2084">
            <v>15</v>
          </cell>
          <cell r="S2084">
            <v>206.03</v>
          </cell>
          <cell r="T2084">
            <v>609</v>
          </cell>
          <cell r="U2084">
            <v>80</v>
          </cell>
          <cell r="V2084">
            <v>107</v>
          </cell>
          <cell r="W2084" t="str">
            <v>TYP176L3H3HAPRO</v>
          </cell>
          <cell r="X2084" t="e">
            <v>#REF!</v>
          </cell>
          <cell r="Y2084">
            <v>548.1</v>
          </cell>
          <cell r="Z2084">
            <v>548.1</v>
          </cell>
          <cell r="AA2084">
            <v>0.1</v>
          </cell>
          <cell r="AB2084">
            <v>0.1</v>
          </cell>
          <cell r="AC2084" t="str">
            <v>NC</v>
          </cell>
          <cell r="AD2084" t="str">
            <v>NC</v>
          </cell>
          <cell r="AE2084" t="str">
            <v>NC</v>
          </cell>
          <cell r="AF2084" t="str">
            <v>PROTECTION</v>
          </cell>
          <cell r="AH2084" t="str">
            <v>Crafter Moyen</v>
          </cell>
          <cell r="AI2084">
            <v>198.1</v>
          </cell>
          <cell r="AJ2084">
            <v>0.3</v>
          </cell>
          <cell r="AK2084">
            <v>426.29999999999995</v>
          </cell>
          <cell r="AL2084" t="str">
            <v>ZF.WU004-1447</v>
          </cell>
          <cell r="AM2084">
            <v>448.4</v>
          </cell>
          <cell r="AN2084">
            <v>0.1</v>
          </cell>
          <cell r="AO2084">
            <v>548.1</v>
          </cell>
          <cell r="AS2084" t="str">
            <v>TYP176 L3H3 2017 Protections latérales PP 4,8mm</v>
          </cell>
        </row>
        <row r="2085">
          <cell r="N2085" t="str">
            <v>0963 940 850</v>
          </cell>
          <cell r="O2085">
            <v>0</v>
          </cell>
          <cell r="P2085">
            <v>511.16</v>
          </cell>
          <cell r="Q2085">
            <v>1</v>
          </cell>
          <cell r="R2085">
            <v>72</v>
          </cell>
          <cell r="S2085">
            <v>511.16</v>
          </cell>
          <cell r="T2085">
            <v>1179</v>
          </cell>
          <cell r="U2085">
            <v>120</v>
          </cell>
          <cell r="V2085">
            <v>160</v>
          </cell>
          <cell r="W2085" t="str">
            <v>TYP176L3H3KITPRO</v>
          </cell>
          <cell r="X2085" t="e">
            <v>#REF!</v>
          </cell>
          <cell r="Y2085">
            <v>1061.0999999999999</v>
          </cell>
          <cell r="Z2085">
            <v>1061.0999999999999</v>
          </cell>
          <cell r="AA2085">
            <v>0.1</v>
          </cell>
          <cell r="AB2085">
            <v>0.1</v>
          </cell>
          <cell r="AC2085" t="str">
            <v>NC</v>
          </cell>
          <cell r="AD2085" t="str">
            <v>NC</v>
          </cell>
          <cell r="AE2085" t="str">
            <v>NC</v>
          </cell>
          <cell r="AF2085" t="str">
            <v>PROTECTION</v>
          </cell>
          <cell r="AH2085" t="str">
            <v>Crafter Moyen</v>
          </cell>
          <cell r="AI2085">
            <v>491.5</v>
          </cell>
          <cell r="AJ2085">
            <v>0.3</v>
          </cell>
          <cell r="AK2085">
            <v>825.3</v>
          </cell>
          <cell r="AL2085" t="str">
            <v>ZF.WU004-1448</v>
          </cell>
          <cell r="AM2085">
            <v>866.4</v>
          </cell>
          <cell r="AN2085">
            <v>0.1</v>
          </cell>
          <cell r="AO2085">
            <v>1061.0999999999999</v>
          </cell>
          <cell r="AS2085" t="str">
            <v>TYP176 L3H3 2017 Kit complet Pro</v>
          </cell>
        </row>
        <row r="2086">
          <cell r="N2086" t="str">
            <v>0963 940 851</v>
          </cell>
          <cell r="O2086">
            <v>0</v>
          </cell>
          <cell r="P2086">
            <v>140.22999999999999</v>
          </cell>
          <cell r="Q2086">
            <v>1</v>
          </cell>
          <cell r="R2086" t="str">
            <v xml:space="preserve"> - </v>
          </cell>
          <cell r="S2086">
            <v>140.22999999999999</v>
          </cell>
          <cell r="T2086">
            <v>329</v>
          </cell>
          <cell r="U2086">
            <v>20</v>
          </cell>
          <cell r="V2086">
            <v>27</v>
          </cell>
          <cell r="W2086" t="str">
            <v>TYP175L3H3PLSTD</v>
          </cell>
          <cell r="X2086" t="e">
            <v>#REF!</v>
          </cell>
          <cell r="Y2086">
            <v>296.10000000000002</v>
          </cell>
          <cell r="Z2086">
            <v>296.10000000000002</v>
          </cell>
          <cell r="AA2086">
            <v>0.1</v>
          </cell>
          <cell r="AB2086">
            <v>0.1</v>
          </cell>
          <cell r="AC2086" t="str">
            <v>NC</v>
          </cell>
          <cell r="AD2086" t="str">
            <v>NC</v>
          </cell>
          <cell r="AE2086" t="str">
            <v>NC</v>
          </cell>
          <cell r="AF2086" t="str">
            <v>PROTECTION</v>
          </cell>
          <cell r="AG2086"/>
          <cell r="AH2086" t="str">
            <v>Crafter Moyen</v>
          </cell>
          <cell r="AI2086">
            <v>134.83326</v>
          </cell>
          <cell r="AJ2086">
            <v>0.3</v>
          </cell>
          <cell r="AK2086">
            <v>230.29999999999998</v>
          </cell>
          <cell r="AL2086" t="str">
            <v/>
          </cell>
          <cell r="AM2086" t="str">
            <v/>
          </cell>
          <cell r="AN2086">
            <v>0.1</v>
          </cell>
          <cell r="AO2086">
            <v>296.10000000000002</v>
          </cell>
          <cell r="AS2086" t="str">
            <v>TYP175 L3H3 2017 Plancher 9mm</v>
          </cell>
        </row>
        <row r="2087">
          <cell r="N2087" t="str">
            <v>0963 940 852</v>
          </cell>
          <cell r="O2087">
            <v>0</v>
          </cell>
          <cell r="P2087">
            <v>59.83</v>
          </cell>
          <cell r="Q2087">
            <v>1</v>
          </cell>
          <cell r="R2087" t="str">
            <v xml:space="preserve"> - </v>
          </cell>
          <cell r="S2087">
            <v>59.83</v>
          </cell>
          <cell r="T2087">
            <v>179</v>
          </cell>
          <cell r="U2087">
            <v>20</v>
          </cell>
          <cell r="V2087">
            <v>27</v>
          </cell>
          <cell r="W2087" t="str">
            <v>TYP175L3H3PDRSTD</v>
          </cell>
          <cell r="X2087" t="e">
            <v>#REF!</v>
          </cell>
          <cell r="Y2087">
            <v>161.1</v>
          </cell>
          <cell r="Z2087">
            <v>161.1</v>
          </cell>
          <cell r="AA2087">
            <v>0.1</v>
          </cell>
          <cell r="AB2087">
            <v>0.1</v>
          </cell>
          <cell r="AC2087" t="str">
            <v>NC</v>
          </cell>
          <cell r="AD2087" t="str">
            <v>NC</v>
          </cell>
          <cell r="AE2087" t="str">
            <v>NC</v>
          </cell>
          <cell r="AF2087" t="str">
            <v>PROTECTION</v>
          </cell>
          <cell r="AG2087"/>
          <cell r="AH2087" t="str">
            <v>Crafter Moyen</v>
          </cell>
          <cell r="AI2087">
            <v>76.58</v>
          </cell>
          <cell r="AJ2087">
            <v>0.3</v>
          </cell>
          <cell r="AK2087">
            <v>125.3</v>
          </cell>
          <cell r="AL2087" t="str">
            <v/>
          </cell>
          <cell r="AM2087" t="str">
            <v/>
          </cell>
          <cell r="AN2087">
            <v>0.1</v>
          </cell>
          <cell r="AO2087">
            <v>161.1</v>
          </cell>
          <cell r="AS2087" t="str">
            <v>TYP175 L3H3 2017 PDR brun 12mm</v>
          </cell>
        </row>
        <row r="2088">
          <cell r="N2088" t="str">
            <v>0963 940 853</v>
          </cell>
          <cell r="O2088">
            <v>0</v>
          </cell>
          <cell r="P2088">
            <v>210.36</v>
          </cell>
          <cell r="Q2088">
            <v>1</v>
          </cell>
          <cell r="R2088" t="str">
            <v xml:space="preserve"> - </v>
          </cell>
          <cell r="S2088">
            <v>210.36</v>
          </cell>
          <cell r="T2088">
            <v>469</v>
          </cell>
          <cell r="U2088">
            <v>80</v>
          </cell>
          <cell r="V2088">
            <v>107</v>
          </cell>
          <cell r="W2088" t="str">
            <v>TYP175L3H3HASTD</v>
          </cell>
          <cell r="X2088" t="e">
            <v>#REF!</v>
          </cell>
          <cell r="Y2088">
            <v>422.1</v>
          </cell>
          <cell r="Z2088">
            <v>422.1</v>
          </cell>
          <cell r="AA2088">
            <v>0.1</v>
          </cell>
          <cell r="AB2088">
            <v>0.1</v>
          </cell>
          <cell r="AC2088" t="str">
            <v>NC</v>
          </cell>
          <cell r="AD2088" t="str">
            <v>NC</v>
          </cell>
          <cell r="AE2088" t="str">
            <v>NC</v>
          </cell>
          <cell r="AF2088" t="str">
            <v>PROTECTION</v>
          </cell>
          <cell r="AG2088"/>
          <cell r="AH2088" t="str">
            <v>Crafter Moyen</v>
          </cell>
          <cell r="AI2088">
            <v>202.26</v>
          </cell>
          <cell r="AJ2088">
            <v>0.3</v>
          </cell>
          <cell r="AK2088">
            <v>328.29999999999995</v>
          </cell>
          <cell r="AL2088" t="str">
            <v/>
          </cell>
          <cell r="AM2088" t="str">
            <v/>
          </cell>
          <cell r="AN2088">
            <v>0.1</v>
          </cell>
          <cell r="AO2088">
            <v>422.1</v>
          </cell>
          <cell r="AS2088" t="str">
            <v>TYP175 L3H3 2017 Protections latérales HDF 4mm</v>
          </cell>
        </row>
        <row r="2089">
          <cell r="N2089" t="str">
            <v>0963 940 854</v>
          </cell>
          <cell r="O2089">
            <v>0</v>
          </cell>
          <cell r="P2089">
            <v>430.24</v>
          </cell>
          <cell r="Q2089">
            <v>1</v>
          </cell>
          <cell r="R2089" t="str">
            <v xml:space="preserve"> - </v>
          </cell>
          <cell r="S2089">
            <v>430.24</v>
          </cell>
          <cell r="T2089">
            <v>879</v>
          </cell>
          <cell r="U2089">
            <v>120</v>
          </cell>
          <cell r="V2089">
            <v>160</v>
          </cell>
          <cell r="W2089" t="str">
            <v>TYP175L3H3KITSTD</v>
          </cell>
          <cell r="X2089" t="e">
            <v>#REF!</v>
          </cell>
          <cell r="Y2089">
            <v>791.1</v>
          </cell>
          <cell r="Z2089">
            <v>791.1</v>
          </cell>
          <cell r="AA2089">
            <v>0.1</v>
          </cell>
          <cell r="AB2089">
            <v>0.1</v>
          </cell>
          <cell r="AC2089" t="str">
            <v>NC</v>
          </cell>
          <cell r="AD2089" t="str">
            <v>NC</v>
          </cell>
          <cell r="AE2089" t="str">
            <v>NC</v>
          </cell>
          <cell r="AF2089" t="str">
            <v>PROTECTION</v>
          </cell>
          <cell r="AG2089"/>
          <cell r="AH2089" t="str">
            <v>Crafter Moyen</v>
          </cell>
          <cell r="AI2089">
            <v>413.67325999999997</v>
          </cell>
          <cell r="AJ2089">
            <v>0.3</v>
          </cell>
          <cell r="AK2089">
            <v>615.29999999999995</v>
          </cell>
          <cell r="AL2089" t="str">
            <v/>
          </cell>
          <cell r="AM2089" t="str">
            <v/>
          </cell>
          <cell r="AN2089">
            <v>0.1</v>
          </cell>
          <cell r="AO2089">
            <v>791.1</v>
          </cell>
          <cell r="AS2089" t="str">
            <v>TYP175 L3H3 2017 Kit complet Standard</v>
          </cell>
        </row>
        <row r="2090">
          <cell r="N2090" t="str">
            <v>0963 940 855</v>
          </cell>
          <cell r="O2090">
            <v>0</v>
          </cell>
          <cell r="P2090">
            <v>206.87</v>
          </cell>
          <cell r="Q2090">
            <v>1</v>
          </cell>
          <cell r="R2090" t="str">
            <v xml:space="preserve"> - </v>
          </cell>
          <cell r="S2090">
            <v>206.87</v>
          </cell>
          <cell r="T2090">
            <v>469</v>
          </cell>
          <cell r="U2090">
            <v>20</v>
          </cell>
          <cell r="V2090">
            <v>27</v>
          </cell>
          <cell r="W2090" t="str">
            <v>TYP175L3H3PLPRO</v>
          </cell>
          <cell r="X2090" t="e">
            <v>#REF!</v>
          </cell>
          <cell r="Y2090">
            <v>422.1</v>
          </cell>
          <cell r="Z2090">
            <v>422.1</v>
          </cell>
          <cell r="AA2090">
            <v>0.1</v>
          </cell>
          <cell r="AB2090">
            <v>0.1</v>
          </cell>
          <cell r="AC2090" t="str">
            <v>NC</v>
          </cell>
          <cell r="AD2090" t="str">
            <v>NC</v>
          </cell>
          <cell r="AE2090" t="str">
            <v>NC</v>
          </cell>
          <cell r="AF2090" t="str">
            <v>PROTECTION</v>
          </cell>
          <cell r="AG2090"/>
          <cell r="AH2090" t="str">
            <v>Crafter Moyen</v>
          </cell>
          <cell r="AI2090">
            <v>198.9</v>
          </cell>
          <cell r="AJ2090">
            <v>0.3</v>
          </cell>
          <cell r="AK2090">
            <v>328.29999999999995</v>
          </cell>
          <cell r="AL2090" t="str">
            <v/>
          </cell>
          <cell r="AM2090" t="str">
            <v/>
          </cell>
          <cell r="AN2090">
            <v>0.1</v>
          </cell>
          <cell r="AO2090">
            <v>422.1</v>
          </cell>
          <cell r="AS2090" t="str">
            <v>TYP175 L3H3 2017 Plancher 12 mm</v>
          </cell>
        </row>
        <row r="2091">
          <cell r="N2091" t="str">
            <v>0963 940 856</v>
          </cell>
          <cell r="O2091">
            <v>0</v>
          </cell>
          <cell r="P2091">
            <v>76.8</v>
          </cell>
          <cell r="Q2091">
            <v>1</v>
          </cell>
          <cell r="R2091" t="str">
            <v xml:space="preserve"> - </v>
          </cell>
          <cell r="S2091">
            <v>76.8</v>
          </cell>
          <cell r="T2091">
            <v>209</v>
          </cell>
          <cell r="U2091">
            <v>20</v>
          </cell>
          <cell r="V2091">
            <v>27</v>
          </cell>
          <cell r="W2091" t="str">
            <v>TYP175L3H3PDRPRO</v>
          </cell>
          <cell r="X2091" t="e">
            <v>#REF!</v>
          </cell>
          <cell r="Y2091">
            <v>188.1</v>
          </cell>
          <cell r="Z2091">
            <v>188.1</v>
          </cell>
          <cell r="AA2091">
            <v>0.1</v>
          </cell>
          <cell r="AB2091">
            <v>0.1</v>
          </cell>
          <cell r="AC2091" t="str">
            <v>NC</v>
          </cell>
          <cell r="AD2091" t="str">
            <v>NC</v>
          </cell>
          <cell r="AE2091" t="str">
            <v>NC</v>
          </cell>
          <cell r="AF2091" t="str">
            <v>PROTECTION</v>
          </cell>
          <cell r="AG2091"/>
          <cell r="AH2091" t="str">
            <v>Crafter Moyen</v>
          </cell>
          <cell r="AI2091">
            <v>94.5</v>
          </cell>
          <cell r="AJ2091">
            <v>0.3</v>
          </cell>
          <cell r="AK2091">
            <v>146.29999999999998</v>
          </cell>
          <cell r="AL2091" t="str">
            <v/>
          </cell>
          <cell r="AM2091" t="str">
            <v/>
          </cell>
          <cell r="AN2091">
            <v>0.1</v>
          </cell>
          <cell r="AO2091">
            <v>188.1</v>
          </cell>
          <cell r="AS2091" t="str">
            <v>TYP175 L3H3 2017 Passages de Roue 12 mm</v>
          </cell>
        </row>
        <row r="2092">
          <cell r="N2092" t="str">
            <v>0963 940 857</v>
          </cell>
          <cell r="O2092">
            <v>0</v>
          </cell>
          <cell r="P2092">
            <v>206.03</v>
          </cell>
          <cell r="Q2092">
            <v>1</v>
          </cell>
          <cell r="R2092" t="str">
            <v xml:space="preserve"> - </v>
          </cell>
          <cell r="S2092">
            <v>206.03</v>
          </cell>
          <cell r="T2092">
            <v>609</v>
          </cell>
          <cell r="U2092">
            <v>80</v>
          </cell>
          <cell r="V2092">
            <v>107</v>
          </cell>
          <cell r="W2092" t="str">
            <v>TYP175L3H3HAPRO</v>
          </cell>
          <cell r="X2092" t="e">
            <v>#REF!</v>
          </cell>
          <cell r="Y2092">
            <v>548.1</v>
          </cell>
          <cell r="Z2092">
            <v>548.1</v>
          </cell>
          <cell r="AA2092">
            <v>0.1</v>
          </cell>
          <cell r="AB2092">
            <v>0.1</v>
          </cell>
          <cell r="AC2092" t="str">
            <v>NC</v>
          </cell>
          <cell r="AD2092" t="str">
            <v>NC</v>
          </cell>
          <cell r="AE2092" t="str">
            <v>NC</v>
          </cell>
          <cell r="AF2092" t="str">
            <v>PROTECTION</v>
          </cell>
          <cell r="AG2092"/>
          <cell r="AH2092" t="str">
            <v>Crafter Moyen</v>
          </cell>
          <cell r="AI2092">
            <v>198.1</v>
          </cell>
          <cell r="AJ2092">
            <v>0.3</v>
          </cell>
          <cell r="AK2092">
            <v>426.29999999999995</v>
          </cell>
          <cell r="AL2092" t="str">
            <v/>
          </cell>
          <cell r="AM2092" t="str">
            <v/>
          </cell>
          <cell r="AN2092">
            <v>0.1</v>
          </cell>
          <cell r="AO2092">
            <v>548.1</v>
          </cell>
          <cell r="AS2092" t="str">
            <v>TYP175 L3H3 2017 Protections latérales PP 4,8mm</v>
          </cell>
        </row>
        <row r="2093">
          <cell r="N2093" t="str">
            <v>0963 940 858</v>
          </cell>
          <cell r="O2093">
            <v>0</v>
          </cell>
          <cell r="P2093">
            <v>511.16</v>
          </cell>
          <cell r="Q2093">
            <v>1</v>
          </cell>
          <cell r="R2093" t="str">
            <v xml:space="preserve"> - </v>
          </cell>
          <cell r="S2093">
            <v>511.16</v>
          </cell>
          <cell r="T2093">
            <v>1189</v>
          </cell>
          <cell r="U2093">
            <v>120</v>
          </cell>
          <cell r="V2093">
            <v>160</v>
          </cell>
          <cell r="W2093" t="str">
            <v>TYP175L3H3KITPRO</v>
          </cell>
          <cell r="X2093" t="e">
            <v>#REF!</v>
          </cell>
          <cell r="Y2093">
            <v>1070.0999999999999</v>
          </cell>
          <cell r="Z2093">
            <v>1070.0999999999999</v>
          </cell>
          <cell r="AA2093">
            <v>0.1</v>
          </cell>
          <cell r="AB2093">
            <v>0.1</v>
          </cell>
          <cell r="AC2093" t="str">
            <v>NC</v>
          </cell>
          <cell r="AD2093" t="str">
            <v>NC</v>
          </cell>
          <cell r="AE2093" t="str">
            <v>NC</v>
          </cell>
          <cell r="AF2093" t="str">
            <v>PROTECTION</v>
          </cell>
          <cell r="AG2093"/>
          <cell r="AH2093" t="str">
            <v>Crafter Moyen</v>
          </cell>
          <cell r="AI2093">
            <v>491.5</v>
          </cell>
          <cell r="AJ2093">
            <v>0.3</v>
          </cell>
          <cell r="AK2093">
            <v>832.3</v>
          </cell>
          <cell r="AL2093" t="str">
            <v/>
          </cell>
          <cell r="AM2093" t="str">
            <v/>
          </cell>
          <cell r="AN2093">
            <v>0.1</v>
          </cell>
          <cell r="AO2093">
            <v>1070.0999999999999</v>
          </cell>
          <cell r="AS2093" t="str">
            <v>TYP175 L3H3 2017 Kit complet Pro</v>
          </cell>
        </row>
        <row r="2094">
          <cell r="N2094" t="str">
            <v>0963 940 794</v>
          </cell>
          <cell r="O2094">
            <v>0</v>
          </cell>
          <cell r="P2094">
            <v>178.05</v>
          </cell>
          <cell r="Q2094">
            <v>1</v>
          </cell>
          <cell r="R2094">
            <v>42</v>
          </cell>
          <cell r="S2094">
            <v>178.05</v>
          </cell>
          <cell r="T2094">
            <v>419</v>
          </cell>
          <cell r="U2094">
            <v>25</v>
          </cell>
          <cell r="V2094">
            <v>34</v>
          </cell>
          <cell r="W2094" t="str">
            <v>TYP177L4H3PLSTD</v>
          </cell>
          <cell r="X2094" t="e">
            <v>#REF!</v>
          </cell>
          <cell r="Y2094">
            <v>377.1</v>
          </cell>
          <cell r="Z2094">
            <v>377.1</v>
          </cell>
          <cell r="AA2094">
            <v>0.1</v>
          </cell>
          <cell r="AB2094">
            <v>0.1</v>
          </cell>
          <cell r="AC2094" t="str">
            <v>NC</v>
          </cell>
          <cell r="AD2094" t="str">
            <v>NC</v>
          </cell>
          <cell r="AE2094" t="str">
            <v>NC</v>
          </cell>
          <cell r="AF2094" t="str">
            <v>PROTECTION</v>
          </cell>
          <cell r="AH2094" t="str">
            <v>Crafter Long</v>
          </cell>
          <cell r="AI2094">
            <v>171.19106999999997</v>
          </cell>
          <cell r="AJ2094">
            <v>0.3</v>
          </cell>
          <cell r="AK2094">
            <v>293.29999999999995</v>
          </cell>
          <cell r="AL2094" t="str">
            <v>ZF.WU004-1439</v>
          </cell>
          <cell r="AM2094">
            <v>304</v>
          </cell>
          <cell r="AN2094">
            <v>0.1</v>
          </cell>
          <cell r="AO2094">
            <v>377.1</v>
          </cell>
          <cell r="AS2094" t="str">
            <v>TYP177 L4H3 2017 Plancher 9mm</v>
          </cell>
        </row>
        <row r="2095">
          <cell r="N2095" t="str">
            <v>0963 940 819</v>
          </cell>
          <cell r="O2095">
            <v>0</v>
          </cell>
          <cell r="P2095">
            <v>47.86</v>
          </cell>
          <cell r="Q2095">
            <v>1</v>
          </cell>
          <cell r="R2095" t="str">
            <v xml:space="preserve"> - </v>
          </cell>
          <cell r="S2095">
            <v>47.86</v>
          </cell>
          <cell r="T2095">
            <v>149</v>
          </cell>
          <cell r="U2095">
            <v>20</v>
          </cell>
          <cell r="V2095">
            <v>27</v>
          </cell>
          <cell r="W2095" t="str">
            <v>TYP177L4H3PDRSTD</v>
          </cell>
          <cell r="X2095" t="e">
            <v>#REF!</v>
          </cell>
          <cell r="Y2095">
            <v>134.1</v>
          </cell>
          <cell r="Z2095">
            <v>134.1</v>
          </cell>
          <cell r="AA2095">
            <v>0.1</v>
          </cell>
          <cell r="AB2095">
            <v>0.1</v>
          </cell>
          <cell r="AC2095" t="str">
            <v>NC</v>
          </cell>
          <cell r="AD2095" t="str">
            <v>NC</v>
          </cell>
          <cell r="AE2095" t="str">
            <v>NC</v>
          </cell>
          <cell r="AF2095" t="str">
            <v>PROTECTION</v>
          </cell>
          <cell r="AH2095" t="str">
            <v>Crafter Long</v>
          </cell>
          <cell r="AI2095">
            <v>76.58</v>
          </cell>
          <cell r="AJ2095">
            <v>0.3</v>
          </cell>
          <cell r="AK2095">
            <v>104.3</v>
          </cell>
          <cell r="AL2095" t="str">
            <v>ZF.WU004-1443</v>
          </cell>
          <cell r="AM2095">
            <v>106.39999999999999</v>
          </cell>
          <cell r="AN2095">
            <v>0.1</v>
          </cell>
          <cell r="AO2095">
            <v>134.1</v>
          </cell>
          <cell r="AS2095" t="str">
            <v>TYP177 L4H3 2017 PDR brun 12mm</v>
          </cell>
        </row>
        <row r="2096">
          <cell r="N2096" t="str">
            <v>0963 940 809</v>
          </cell>
          <cell r="O2096">
            <v>0</v>
          </cell>
          <cell r="P2096">
            <v>208.53</v>
          </cell>
          <cell r="Q2096">
            <v>1</v>
          </cell>
          <cell r="R2096">
            <v>50</v>
          </cell>
          <cell r="S2096">
            <v>208.53</v>
          </cell>
          <cell r="T2096">
            <v>609</v>
          </cell>
          <cell r="U2096">
            <v>90</v>
          </cell>
          <cell r="V2096">
            <v>120</v>
          </cell>
          <cell r="W2096" t="str">
            <v>TYP177L4H3HASTD</v>
          </cell>
          <cell r="X2096" t="e">
            <v>#REF!</v>
          </cell>
          <cell r="Y2096">
            <v>548.1</v>
          </cell>
          <cell r="Z2096">
            <v>548.1</v>
          </cell>
          <cell r="AA2096">
            <v>0.1</v>
          </cell>
          <cell r="AB2096">
            <v>0.1</v>
          </cell>
          <cell r="AC2096" t="str">
            <v>NC</v>
          </cell>
          <cell r="AD2096" t="str">
            <v>NC</v>
          </cell>
          <cell r="AE2096" t="str">
            <v>NC</v>
          </cell>
          <cell r="AF2096" t="str">
            <v>PROTECTION</v>
          </cell>
          <cell r="AH2096" t="str">
            <v>Crafter Long</v>
          </cell>
          <cell r="AI2096">
            <v>250.42</v>
          </cell>
          <cell r="AJ2096">
            <v>0.3</v>
          </cell>
          <cell r="AK2096">
            <v>426.29999999999995</v>
          </cell>
          <cell r="AL2096" t="str">
            <v>ZF.WU004-1441</v>
          </cell>
          <cell r="AM2096">
            <v>448.4</v>
          </cell>
          <cell r="AN2096">
            <v>0.1</v>
          </cell>
          <cell r="AO2096">
            <v>548.1</v>
          </cell>
          <cell r="AS2096" t="str">
            <v>TYP177 L4H3 2017 Protections latérales HDF 4mm</v>
          </cell>
        </row>
        <row r="2097">
          <cell r="N2097" t="str">
            <v>0963 940 859</v>
          </cell>
          <cell r="O2097">
            <v>0</v>
          </cell>
          <cell r="P2097">
            <v>518.13</v>
          </cell>
          <cell r="Q2097">
            <v>1</v>
          </cell>
          <cell r="R2097" t="str">
            <v xml:space="preserve"> - </v>
          </cell>
          <cell r="S2097">
            <v>518.13</v>
          </cell>
          <cell r="T2097">
            <v>1109</v>
          </cell>
          <cell r="U2097">
            <v>135</v>
          </cell>
          <cell r="V2097">
            <v>180</v>
          </cell>
          <cell r="W2097" t="str">
            <v>TYP177L4H3KITSTD</v>
          </cell>
          <cell r="X2097" t="e">
            <v>#REF!</v>
          </cell>
          <cell r="Y2097">
            <v>998.1</v>
          </cell>
          <cell r="Z2097">
            <v>998.1</v>
          </cell>
          <cell r="AA2097">
            <v>0.1</v>
          </cell>
          <cell r="AB2097">
            <v>0.1</v>
          </cell>
          <cell r="AC2097" t="str">
            <v>NC</v>
          </cell>
          <cell r="AD2097" t="str">
            <v>NC</v>
          </cell>
          <cell r="AE2097" t="str">
            <v>NC</v>
          </cell>
          <cell r="AF2097" t="str">
            <v>PROTECTION</v>
          </cell>
          <cell r="AH2097" t="str">
            <v>Crafter Long</v>
          </cell>
          <cell r="AI2097">
            <v>498.19106999999997</v>
          </cell>
          <cell r="AJ2097">
            <v>0.3</v>
          </cell>
          <cell r="AK2097">
            <v>776.3</v>
          </cell>
          <cell r="AL2097" t="str">
            <v>ZF.WU004-1449</v>
          </cell>
          <cell r="AM2097">
            <v>817</v>
          </cell>
          <cell r="AN2097">
            <v>0.1</v>
          </cell>
          <cell r="AO2097">
            <v>998.1</v>
          </cell>
          <cell r="AS2097" t="str">
            <v>TYP177 L4H3 2017 Kit complet Standard</v>
          </cell>
        </row>
        <row r="2098">
          <cell r="N2098" t="str">
            <v>0963 940 791</v>
          </cell>
          <cell r="O2098">
            <v>0</v>
          </cell>
          <cell r="P2098">
            <v>259.14</v>
          </cell>
          <cell r="Q2098">
            <v>1</v>
          </cell>
          <cell r="R2098">
            <v>55</v>
          </cell>
          <cell r="S2098">
            <v>259.14</v>
          </cell>
          <cell r="T2098">
            <v>599</v>
          </cell>
          <cell r="U2098">
            <v>25</v>
          </cell>
          <cell r="V2098">
            <v>34</v>
          </cell>
          <cell r="W2098" t="str">
            <v>TYP177L4H3PLPRO</v>
          </cell>
          <cell r="X2098" t="e">
            <v>#REF!</v>
          </cell>
          <cell r="Y2098">
            <v>539.1</v>
          </cell>
          <cell r="Z2098">
            <v>539.1</v>
          </cell>
          <cell r="AA2098">
            <v>0.1</v>
          </cell>
          <cell r="AB2098">
            <v>0.1</v>
          </cell>
          <cell r="AC2098" t="str">
            <v>NC</v>
          </cell>
          <cell r="AD2098" t="str">
            <v>NC</v>
          </cell>
          <cell r="AE2098" t="str">
            <v>NC</v>
          </cell>
          <cell r="AF2098" t="str">
            <v>PROTECTION</v>
          </cell>
          <cell r="AH2098" t="str">
            <v>Crafter Long</v>
          </cell>
          <cell r="AI2098">
            <v>249.16</v>
          </cell>
          <cell r="AJ2098">
            <v>0.3</v>
          </cell>
          <cell r="AK2098">
            <v>419.29999999999995</v>
          </cell>
          <cell r="AL2098" t="str">
            <v>ZF.WU004-1438</v>
          </cell>
          <cell r="AM2098">
            <v>443.84</v>
          </cell>
          <cell r="AN2098">
            <v>0.1</v>
          </cell>
          <cell r="AO2098">
            <v>539.1</v>
          </cell>
          <cell r="AS2098" t="str">
            <v>TYP177 L4H3 2017 Plancher 12 mm</v>
          </cell>
        </row>
        <row r="2099">
          <cell r="N2099" t="str">
            <v>0963 940 814</v>
          </cell>
          <cell r="O2099">
            <v>0</v>
          </cell>
          <cell r="P2099">
            <v>76.8</v>
          </cell>
          <cell r="Q2099">
            <v>1</v>
          </cell>
          <cell r="R2099" t="str">
            <v xml:space="preserve"> - </v>
          </cell>
          <cell r="S2099">
            <v>76.8</v>
          </cell>
          <cell r="T2099">
            <v>209</v>
          </cell>
          <cell r="U2099">
            <v>20</v>
          </cell>
          <cell r="V2099">
            <v>27</v>
          </cell>
          <cell r="W2099" t="str">
            <v>TYP177L4H3PDRPRO</v>
          </cell>
          <cell r="X2099" t="e">
            <v>#REF!</v>
          </cell>
          <cell r="Y2099">
            <v>188.1</v>
          </cell>
          <cell r="Z2099">
            <v>188.1</v>
          </cell>
          <cell r="AA2099">
            <v>0.1</v>
          </cell>
          <cell r="AB2099">
            <v>0.1</v>
          </cell>
          <cell r="AC2099" t="str">
            <v>NC</v>
          </cell>
          <cell r="AD2099" t="str">
            <v>NC</v>
          </cell>
          <cell r="AE2099" t="str">
            <v>NC</v>
          </cell>
          <cell r="AF2099" t="str">
            <v>PROTECTION</v>
          </cell>
          <cell r="AH2099" t="str">
            <v>Crafter Long</v>
          </cell>
          <cell r="AI2099">
            <v>94.5</v>
          </cell>
          <cell r="AJ2099">
            <v>0.3</v>
          </cell>
          <cell r="AK2099">
            <v>146.29999999999998</v>
          </cell>
          <cell r="AL2099" t="str">
            <v>ZF.WU004-1442</v>
          </cell>
          <cell r="AM2099">
            <v>152</v>
          </cell>
          <cell r="AN2099">
            <v>0.1</v>
          </cell>
          <cell r="AO2099">
            <v>188.1</v>
          </cell>
          <cell r="AS2099" t="str">
            <v>TYP177 L4H3 2017 Passages de Roue 12 mm</v>
          </cell>
        </row>
        <row r="2100">
          <cell r="N2100" t="str">
            <v>0963 940 800</v>
          </cell>
          <cell r="O2100">
            <v>0</v>
          </cell>
          <cell r="P2100">
            <v>333.14</v>
          </cell>
          <cell r="Q2100">
            <v>1</v>
          </cell>
          <cell r="R2100">
            <v>19</v>
          </cell>
          <cell r="S2100">
            <v>333.14</v>
          </cell>
          <cell r="T2100">
            <v>819</v>
          </cell>
          <cell r="U2100">
            <v>90</v>
          </cell>
          <cell r="V2100">
            <v>120</v>
          </cell>
          <cell r="W2100" t="str">
            <v>TYP177L4H3HAPRO</v>
          </cell>
          <cell r="X2100" t="e">
            <v>#REF!</v>
          </cell>
          <cell r="Y2100">
            <v>737.1</v>
          </cell>
          <cell r="Z2100">
            <v>737.1</v>
          </cell>
          <cell r="AA2100">
            <v>0.1</v>
          </cell>
          <cell r="AB2100">
            <v>0.1</v>
          </cell>
          <cell r="AC2100" t="str">
            <v>NC</v>
          </cell>
          <cell r="AD2100" t="str">
            <v>NC</v>
          </cell>
          <cell r="AE2100" t="str">
            <v>NC</v>
          </cell>
          <cell r="AF2100" t="str">
            <v>PROTECTION</v>
          </cell>
          <cell r="AH2100" t="str">
            <v>Crafter Long</v>
          </cell>
          <cell r="AI2100">
            <v>320.32</v>
          </cell>
          <cell r="AJ2100">
            <v>0.3</v>
          </cell>
          <cell r="AK2100">
            <v>573.29999999999995</v>
          </cell>
          <cell r="AL2100" t="str">
            <v>ZF.WU004-1440</v>
          </cell>
          <cell r="AM2100">
            <v>600.4</v>
          </cell>
          <cell r="AN2100">
            <v>0.1</v>
          </cell>
          <cell r="AO2100">
            <v>737.1</v>
          </cell>
          <cell r="AS2100" t="str">
            <v>TYP177 L4H3 2017 Protections latérales PP 4,8mm</v>
          </cell>
        </row>
        <row r="2101">
          <cell r="N2101" t="str">
            <v>0963 940 860</v>
          </cell>
          <cell r="O2101">
            <v>0</v>
          </cell>
          <cell r="P2101">
            <v>690.55</v>
          </cell>
          <cell r="Q2101">
            <v>1</v>
          </cell>
          <cell r="R2101" t="str">
            <v xml:space="preserve"> - </v>
          </cell>
          <cell r="S2101">
            <v>690.55</v>
          </cell>
          <cell r="T2101">
            <v>1519</v>
          </cell>
          <cell r="U2101">
            <v>135</v>
          </cell>
          <cell r="V2101">
            <v>180</v>
          </cell>
          <cell r="W2101" t="str">
            <v>TYP177L4H3KITPRO</v>
          </cell>
          <cell r="X2101" t="e">
            <v>#REF!</v>
          </cell>
          <cell r="Y2101">
            <v>1367.1</v>
          </cell>
          <cell r="Z2101">
            <v>1367.1</v>
          </cell>
          <cell r="AA2101">
            <v>0.1</v>
          </cell>
          <cell r="AB2101">
            <v>0.1</v>
          </cell>
          <cell r="AC2101" t="str">
            <v>NC</v>
          </cell>
          <cell r="AD2101" t="str">
            <v>NC</v>
          </cell>
          <cell r="AE2101" t="str">
            <v>NC</v>
          </cell>
          <cell r="AF2101" t="str">
            <v>PROTECTION</v>
          </cell>
          <cell r="AH2101" t="str">
            <v>Crafter Long</v>
          </cell>
          <cell r="AI2101">
            <v>663.98</v>
          </cell>
          <cell r="AJ2101">
            <v>0.3</v>
          </cell>
          <cell r="AK2101">
            <v>1063.3</v>
          </cell>
          <cell r="AL2101" t="str">
            <v>ZF.WU004-1450</v>
          </cell>
          <cell r="AM2101">
            <v>1120.24</v>
          </cell>
          <cell r="AN2101">
            <v>0.1</v>
          </cell>
          <cell r="AO2101">
            <v>1367.1</v>
          </cell>
          <cell r="AS2101" t="str">
            <v>TYP177 L4H3 2017 Kit complet Pro</v>
          </cell>
        </row>
        <row r="2102">
          <cell r="N2102" t="str">
            <v>0963 940 796</v>
          </cell>
          <cell r="O2102">
            <v>0</v>
          </cell>
          <cell r="P2102">
            <v>215.37</v>
          </cell>
          <cell r="Q2102">
            <v>1</v>
          </cell>
          <cell r="R2102" t="str">
            <v xml:space="preserve"> - </v>
          </cell>
          <cell r="S2102">
            <v>215.37</v>
          </cell>
          <cell r="T2102">
            <v>419</v>
          </cell>
          <cell r="U2102">
            <v>25</v>
          </cell>
          <cell r="V2102">
            <v>34</v>
          </cell>
          <cell r="W2102" t="str">
            <v>TYP179L4H3PLSTD</v>
          </cell>
          <cell r="X2102" t="e">
            <v>#REF!</v>
          </cell>
          <cell r="Y2102">
            <v>377.1</v>
          </cell>
          <cell r="Z2102">
            <v>377.1</v>
          </cell>
          <cell r="AA2102">
            <v>0.1</v>
          </cell>
          <cell r="AB2102">
            <v>0.1</v>
          </cell>
          <cell r="AC2102" t="str">
            <v>NC</v>
          </cell>
          <cell r="AD2102" t="str">
            <v>NC</v>
          </cell>
          <cell r="AE2102" t="str">
            <v>NC</v>
          </cell>
          <cell r="AF2102" t="str">
            <v>PROTECTION</v>
          </cell>
          <cell r="AG2102"/>
          <cell r="AH2102" t="str">
            <v>Crafter Long</v>
          </cell>
          <cell r="AI2102">
            <v>171.19106999999997</v>
          </cell>
          <cell r="AJ2102">
            <v>0.3</v>
          </cell>
          <cell r="AK2102">
            <v>293.29999999999995</v>
          </cell>
          <cell r="AL2102" t="str">
            <v/>
          </cell>
          <cell r="AM2102" t="str">
            <v/>
          </cell>
          <cell r="AN2102">
            <v>0.1</v>
          </cell>
          <cell r="AO2102">
            <v>377.1</v>
          </cell>
          <cell r="AS2102" t="str">
            <v>TYP179 L4H3 2017 Plancher 9mm</v>
          </cell>
        </row>
        <row r="2103">
          <cell r="N2103" t="str">
            <v>0963 940 820</v>
          </cell>
          <cell r="O2103">
            <v>0</v>
          </cell>
          <cell r="P2103">
            <v>47.86</v>
          </cell>
          <cell r="Q2103">
            <v>1</v>
          </cell>
          <cell r="R2103" t="str">
            <v xml:space="preserve"> - </v>
          </cell>
          <cell r="S2103">
            <v>47.86</v>
          </cell>
          <cell r="T2103">
            <v>179</v>
          </cell>
          <cell r="U2103">
            <v>20</v>
          </cell>
          <cell r="V2103">
            <v>27</v>
          </cell>
          <cell r="W2103" t="str">
            <v>TYP179L4H3PDRSTD</v>
          </cell>
          <cell r="X2103" t="e">
            <v>#REF!</v>
          </cell>
          <cell r="Y2103">
            <v>161.1</v>
          </cell>
          <cell r="Z2103">
            <v>161.1</v>
          </cell>
          <cell r="AA2103">
            <v>0.1</v>
          </cell>
          <cell r="AB2103">
            <v>0.1</v>
          </cell>
          <cell r="AC2103" t="str">
            <v>NC</v>
          </cell>
          <cell r="AD2103" t="str">
            <v>NC</v>
          </cell>
          <cell r="AE2103" t="str">
            <v>NC</v>
          </cell>
          <cell r="AF2103" t="str">
            <v>PROTECTION</v>
          </cell>
          <cell r="AG2103"/>
          <cell r="AH2103" t="str">
            <v>Crafter Long</v>
          </cell>
          <cell r="AI2103">
            <v>76.58</v>
          </cell>
          <cell r="AJ2103">
            <v>0.3</v>
          </cell>
          <cell r="AK2103">
            <v>125.3</v>
          </cell>
          <cell r="AL2103" t="str">
            <v/>
          </cell>
          <cell r="AM2103" t="str">
            <v/>
          </cell>
          <cell r="AN2103">
            <v>0.1</v>
          </cell>
          <cell r="AO2103">
            <v>161.1</v>
          </cell>
          <cell r="AS2103" t="str">
            <v>TYP179 L4H3 2017 PDR brun 12mm</v>
          </cell>
        </row>
        <row r="2104">
          <cell r="N2104" t="str">
            <v>0963 940 811</v>
          </cell>
          <cell r="O2104">
            <v>0</v>
          </cell>
          <cell r="P2104">
            <v>208.53</v>
          </cell>
          <cell r="Q2104">
            <v>1</v>
          </cell>
          <cell r="R2104" t="str">
            <v xml:space="preserve"> - </v>
          </cell>
          <cell r="S2104">
            <v>208.53</v>
          </cell>
          <cell r="T2104">
            <v>609</v>
          </cell>
          <cell r="U2104">
            <v>90</v>
          </cell>
          <cell r="V2104">
            <v>120</v>
          </cell>
          <cell r="W2104" t="str">
            <v>TYP179L4H3HASTD</v>
          </cell>
          <cell r="X2104" t="e">
            <v>#REF!</v>
          </cell>
          <cell r="Y2104">
            <v>548.1</v>
          </cell>
          <cell r="Z2104">
            <v>548.1</v>
          </cell>
          <cell r="AA2104">
            <v>0.1</v>
          </cell>
          <cell r="AB2104">
            <v>0.1</v>
          </cell>
          <cell r="AC2104" t="str">
            <v>NC</v>
          </cell>
          <cell r="AD2104" t="str">
            <v>NC</v>
          </cell>
          <cell r="AE2104" t="str">
            <v>NC</v>
          </cell>
          <cell r="AF2104" t="str">
            <v>PROTECTION</v>
          </cell>
          <cell r="AG2104"/>
          <cell r="AH2104" t="str">
            <v>Crafter Long</v>
          </cell>
          <cell r="AI2104">
            <v>250.42</v>
          </cell>
          <cell r="AJ2104">
            <v>0.3</v>
          </cell>
          <cell r="AK2104">
            <v>426.29999999999995</v>
          </cell>
          <cell r="AL2104" t="str">
            <v/>
          </cell>
          <cell r="AM2104" t="str">
            <v/>
          </cell>
          <cell r="AN2104">
            <v>0.1</v>
          </cell>
          <cell r="AO2104">
            <v>548.1</v>
          </cell>
          <cell r="AS2104" t="str">
            <v>TYP179 L4H3 2017 Protections latérales HDF 4mm</v>
          </cell>
        </row>
        <row r="2105">
          <cell r="N2105" t="str">
            <v>0963 940 861</v>
          </cell>
          <cell r="O2105">
            <v>0</v>
          </cell>
          <cell r="P2105">
            <v>518.13</v>
          </cell>
          <cell r="Q2105">
            <v>1</v>
          </cell>
          <cell r="R2105" t="str">
            <v xml:space="preserve"> - </v>
          </cell>
          <cell r="S2105">
            <v>518.13</v>
          </cell>
          <cell r="T2105">
            <v>1109</v>
          </cell>
          <cell r="U2105">
            <v>135</v>
          </cell>
          <cell r="V2105">
            <v>180</v>
          </cell>
          <cell r="W2105" t="str">
            <v>TYP179L4H3KITSTD</v>
          </cell>
          <cell r="X2105" t="e">
            <v>#REF!</v>
          </cell>
          <cell r="Y2105">
            <v>998.1</v>
          </cell>
          <cell r="Z2105">
            <v>998.1</v>
          </cell>
          <cell r="AA2105">
            <v>0.1</v>
          </cell>
          <cell r="AB2105">
            <v>0.1</v>
          </cell>
          <cell r="AC2105" t="str">
            <v>NC</v>
          </cell>
          <cell r="AD2105" t="str">
            <v>NC</v>
          </cell>
          <cell r="AE2105" t="str">
            <v>NC</v>
          </cell>
          <cell r="AF2105" t="str">
            <v>PROTECTION</v>
          </cell>
          <cell r="AG2105"/>
          <cell r="AH2105" t="str">
            <v>Crafter Long</v>
          </cell>
          <cell r="AI2105">
            <v>498.19106999999997</v>
          </cell>
          <cell r="AJ2105">
            <v>0.3</v>
          </cell>
          <cell r="AK2105">
            <v>776.3</v>
          </cell>
          <cell r="AL2105" t="str">
            <v/>
          </cell>
          <cell r="AM2105" t="str">
            <v/>
          </cell>
          <cell r="AN2105">
            <v>0.1</v>
          </cell>
          <cell r="AO2105">
            <v>998.1</v>
          </cell>
          <cell r="AS2105" t="str">
            <v>TYP179 L4H3 2017 Kit complet Standard</v>
          </cell>
        </row>
        <row r="2106">
          <cell r="N2106" t="str">
            <v>0963 940 806</v>
          </cell>
          <cell r="O2106">
            <v>0</v>
          </cell>
          <cell r="P2106">
            <v>259.14</v>
          </cell>
          <cell r="Q2106">
            <v>1</v>
          </cell>
          <cell r="R2106" t="str">
            <v xml:space="preserve"> - </v>
          </cell>
          <cell r="S2106">
            <v>259.14</v>
          </cell>
          <cell r="T2106">
            <v>599</v>
          </cell>
          <cell r="U2106">
            <v>25</v>
          </cell>
          <cell r="V2106">
            <v>34</v>
          </cell>
          <cell r="W2106" t="str">
            <v>TYP179L4H3PLPRO</v>
          </cell>
          <cell r="X2106" t="e">
            <v>#REF!</v>
          </cell>
          <cell r="Y2106">
            <v>539.1</v>
          </cell>
          <cell r="Z2106">
            <v>539.1</v>
          </cell>
          <cell r="AA2106">
            <v>0.1</v>
          </cell>
          <cell r="AB2106">
            <v>0.1</v>
          </cell>
          <cell r="AC2106" t="str">
            <v>NC</v>
          </cell>
          <cell r="AD2106" t="str">
            <v>NC</v>
          </cell>
          <cell r="AE2106" t="str">
            <v>NC</v>
          </cell>
          <cell r="AF2106" t="str">
            <v>PROTECTION</v>
          </cell>
          <cell r="AG2106"/>
          <cell r="AH2106" t="str">
            <v>Crafter Long</v>
          </cell>
          <cell r="AI2106">
            <v>249.16</v>
          </cell>
          <cell r="AJ2106">
            <v>0.3</v>
          </cell>
          <cell r="AK2106">
            <v>419.29999999999995</v>
          </cell>
          <cell r="AL2106" t="str">
            <v/>
          </cell>
          <cell r="AM2106" t="str">
            <v/>
          </cell>
          <cell r="AN2106">
            <v>0.1</v>
          </cell>
          <cell r="AO2106">
            <v>539.1</v>
          </cell>
          <cell r="AS2106" t="str">
            <v>TYP179 L4H3 2017 Plancher 12 mm</v>
          </cell>
        </row>
        <row r="2107">
          <cell r="N2107" t="str">
            <v>0963 940 816</v>
          </cell>
          <cell r="O2107">
            <v>0</v>
          </cell>
          <cell r="P2107">
            <v>76.8</v>
          </cell>
          <cell r="Q2107">
            <v>1</v>
          </cell>
          <cell r="R2107" t="str">
            <v xml:space="preserve"> - </v>
          </cell>
          <cell r="S2107">
            <v>76.8</v>
          </cell>
          <cell r="T2107">
            <v>209</v>
          </cell>
          <cell r="U2107">
            <v>20</v>
          </cell>
          <cell r="V2107">
            <v>27</v>
          </cell>
          <cell r="W2107" t="str">
            <v>TYP179L4H3PDRPRO</v>
          </cell>
          <cell r="X2107" t="e">
            <v>#REF!</v>
          </cell>
          <cell r="Y2107">
            <v>188.1</v>
          </cell>
          <cell r="Z2107">
            <v>188.1</v>
          </cell>
          <cell r="AA2107">
            <v>0.1</v>
          </cell>
          <cell r="AB2107">
            <v>0.1</v>
          </cell>
          <cell r="AC2107" t="str">
            <v>NC</v>
          </cell>
          <cell r="AD2107" t="str">
            <v>NC</v>
          </cell>
          <cell r="AE2107" t="str">
            <v>NC</v>
          </cell>
          <cell r="AF2107" t="str">
            <v>PROTECTION</v>
          </cell>
          <cell r="AG2107"/>
          <cell r="AH2107" t="str">
            <v>Crafter Long</v>
          </cell>
          <cell r="AI2107">
            <v>94.5</v>
          </cell>
          <cell r="AJ2107">
            <v>0.3</v>
          </cell>
          <cell r="AK2107">
            <v>146.29999999999998</v>
          </cell>
          <cell r="AL2107" t="str">
            <v/>
          </cell>
          <cell r="AM2107" t="str">
            <v/>
          </cell>
          <cell r="AN2107">
            <v>0.1</v>
          </cell>
          <cell r="AO2107">
            <v>188.1</v>
          </cell>
          <cell r="AS2107" t="str">
            <v>TYP179 L4H3 2017 Passages de Roue 12 mm</v>
          </cell>
        </row>
        <row r="2108">
          <cell r="N2108" t="str">
            <v>0963 940 801</v>
          </cell>
          <cell r="O2108">
            <v>0</v>
          </cell>
          <cell r="P2108">
            <v>333.14</v>
          </cell>
          <cell r="Q2108">
            <v>1</v>
          </cell>
          <cell r="R2108" t="str">
            <v xml:space="preserve"> - </v>
          </cell>
          <cell r="S2108">
            <v>333.14</v>
          </cell>
          <cell r="T2108">
            <v>819</v>
          </cell>
          <cell r="U2108">
            <v>90</v>
          </cell>
          <cell r="V2108">
            <v>120</v>
          </cell>
          <cell r="W2108" t="str">
            <v>TYP179L4H3HAPRO</v>
          </cell>
          <cell r="X2108" t="e">
            <v>#REF!</v>
          </cell>
          <cell r="Y2108">
            <v>737.1</v>
          </cell>
          <cell r="Z2108">
            <v>737.1</v>
          </cell>
          <cell r="AA2108">
            <v>0.1</v>
          </cell>
          <cell r="AB2108">
            <v>0.1</v>
          </cell>
          <cell r="AC2108" t="str">
            <v>NC</v>
          </cell>
          <cell r="AD2108" t="str">
            <v>NC</v>
          </cell>
          <cell r="AE2108" t="str">
            <v>NC</v>
          </cell>
          <cell r="AF2108" t="str">
            <v>PROTECTION</v>
          </cell>
          <cell r="AG2108"/>
          <cell r="AH2108" t="str">
            <v>Crafter Long</v>
          </cell>
          <cell r="AI2108">
            <v>320.32</v>
          </cell>
          <cell r="AJ2108">
            <v>0.3</v>
          </cell>
          <cell r="AK2108">
            <v>573.29999999999995</v>
          </cell>
          <cell r="AL2108" t="str">
            <v/>
          </cell>
          <cell r="AM2108" t="str">
            <v/>
          </cell>
          <cell r="AN2108">
            <v>0.1</v>
          </cell>
          <cell r="AO2108">
            <v>737.1</v>
          </cell>
          <cell r="AS2108" t="str">
            <v>TYP179 L4H3 2017 Protections latérales PP 4,8mm</v>
          </cell>
        </row>
        <row r="2109">
          <cell r="N2109" t="str">
            <v>0963 940 862</v>
          </cell>
          <cell r="O2109">
            <v>0</v>
          </cell>
          <cell r="P2109">
            <v>690.55</v>
          </cell>
          <cell r="Q2109">
            <v>1</v>
          </cell>
          <cell r="R2109" t="str">
            <v xml:space="preserve"> - </v>
          </cell>
          <cell r="S2109">
            <v>690.55</v>
          </cell>
          <cell r="T2109">
            <v>1519</v>
          </cell>
          <cell r="U2109">
            <v>135</v>
          </cell>
          <cell r="V2109">
            <v>180</v>
          </cell>
          <cell r="W2109" t="str">
            <v>TYP179L4H3KITPRO</v>
          </cell>
          <cell r="X2109" t="e">
            <v>#REF!</v>
          </cell>
          <cell r="Y2109">
            <v>1367.1</v>
          </cell>
          <cell r="Z2109">
            <v>1367.1</v>
          </cell>
          <cell r="AA2109">
            <v>0.1</v>
          </cell>
          <cell r="AB2109">
            <v>0.1</v>
          </cell>
          <cell r="AC2109" t="str">
            <v>NC</v>
          </cell>
          <cell r="AD2109" t="str">
            <v>NC</v>
          </cell>
          <cell r="AE2109" t="str">
            <v>NC</v>
          </cell>
          <cell r="AF2109" t="str">
            <v>PROTECTION</v>
          </cell>
          <cell r="AG2109"/>
          <cell r="AH2109" t="str">
            <v>Crafter Long</v>
          </cell>
          <cell r="AI2109">
            <v>663.98</v>
          </cell>
          <cell r="AJ2109">
            <v>0.3</v>
          </cell>
          <cell r="AK2109">
            <v>1063.3</v>
          </cell>
          <cell r="AL2109" t="str">
            <v/>
          </cell>
          <cell r="AM2109" t="str">
            <v/>
          </cell>
          <cell r="AN2109">
            <v>0.1</v>
          </cell>
          <cell r="AO2109">
            <v>1367.1</v>
          </cell>
          <cell r="AS2109" t="str">
            <v>TYP179 L4H3 2017 Kit complet Pro</v>
          </cell>
        </row>
        <row r="2110">
          <cell r="N2110" t="str">
            <v>0963 940 795</v>
          </cell>
          <cell r="O2110">
            <v>0</v>
          </cell>
          <cell r="P2110">
            <v>215.37</v>
          </cell>
          <cell r="Q2110">
            <v>1</v>
          </cell>
          <cell r="R2110" t="str">
            <v xml:space="preserve"> - </v>
          </cell>
          <cell r="S2110">
            <v>215.37</v>
          </cell>
          <cell r="T2110">
            <v>419</v>
          </cell>
          <cell r="U2110">
            <v>20</v>
          </cell>
          <cell r="V2110">
            <v>27</v>
          </cell>
          <cell r="W2110" t="str">
            <v>TYP177L4H4PLSTD</v>
          </cell>
          <cell r="X2110" t="e">
            <v>#REF!</v>
          </cell>
          <cell r="Y2110">
            <v>377.1</v>
          </cell>
          <cell r="Z2110">
            <v>377.1</v>
          </cell>
          <cell r="AA2110">
            <v>0.1</v>
          </cell>
          <cell r="AB2110">
            <v>0.1</v>
          </cell>
          <cell r="AC2110" t="str">
            <v>NC</v>
          </cell>
          <cell r="AD2110" t="str">
            <v>NC</v>
          </cell>
          <cell r="AE2110" t="str">
            <v>NC</v>
          </cell>
          <cell r="AF2110" t="str">
            <v>PROTECTION</v>
          </cell>
          <cell r="AH2110" t="str">
            <v>Crafter Long</v>
          </cell>
          <cell r="AI2110">
            <v>171.19106999999997</v>
          </cell>
          <cell r="AJ2110">
            <v>0.3</v>
          </cell>
          <cell r="AK2110">
            <v>293.29999999999995</v>
          </cell>
          <cell r="AL2110" t="str">
            <v>ZF.WU004-1485</v>
          </cell>
          <cell r="AM2110">
            <v>304</v>
          </cell>
          <cell r="AN2110">
            <v>0.1</v>
          </cell>
          <cell r="AO2110">
            <v>377.1</v>
          </cell>
          <cell r="AS2110" t="str">
            <v>TYP177 L4H4 2017 Plancher 9mm</v>
          </cell>
        </row>
        <row r="2111">
          <cell r="N2111" t="str">
            <v>0963 940 821</v>
          </cell>
          <cell r="O2111">
            <v>0</v>
          </cell>
          <cell r="P2111">
            <v>59.83</v>
          </cell>
          <cell r="Q2111">
            <v>1</v>
          </cell>
          <cell r="R2111" t="str">
            <v xml:space="preserve"> - </v>
          </cell>
          <cell r="S2111">
            <v>59.83</v>
          </cell>
          <cell r="T2111">
            <v>179</v>
          </cell>
          <cell r="U2111">
            <v>20</v>
          </cell>
          <cell r="V2111">
            <v>27</v>
          </cell>
          <cell r="W2111" t="str">
            <v>TYP177L4H4PDRSTD</v>
          </cell>
          <cell r="X2111" t="e">
            <v>#REF!</v>
          </cell>
          <cell r="Y2111">
            <v>161.1</v>
          </cell>
          <cell r="Z2111">
            <v>161.1</v>
          </cell>
          <cell r="AA2111">
            <v>0.1</v>
          </cell>
          <cell r="AB2111">
            <v>0.1</v>
          </cell>
          <cell r="AC2111" t="str">
            <v>NC</v>
          </cell>
          <cell r="AD2111" t="str">
            <v>NC</v>
          </cell>
          <cell r="AE2111" t="str">
            <v>NC</v>
          </cell>
          <cell r="AF2111" t="str">
            <v>PROTECTION</v>
          </cell>
          <cell r="AH2111" t="str">
            <v>Crafter Long</v>
          </cell>
          <cell r="AI2111">
            <v>76.58</v>
          </cell>
          <cell r="AJ2111">
            <v>0.3</v>
          </cell>
          <cell r="AK2111">
            <v>125.3</v>
          </cell>
          <cell r="AL2111" t="str">
            <v>ZF.WU004-1490</v>
          </cell>
          <cell r="AM2111">
            <v>129.19999999999999</v>
          </cell>
          <cell r="AN2111">
            <v>0.1</v>
          </cell>
          <cell r="AO2111">
            <v>161.1</v>
          </cell>
          <cell r="AS2111" t="str">
            <v>TYP177 L4H4 2017 PDR brun 12mm</v>
          </cell>
        </row>
        <row r="2112">
          <cell r="N2112" t="str">
            <v>0963 940 810</v>
          </cell>
          <cell r="O2112">
            <v>0</v>
          </cell>
          <cell r="P2112">
            <v>260.45</v>
          </cell>
          <cell r="Q2112">
            <v>1</v>
          </cell>
          <cell r="R2112" t="str">
            <v xml:space="preserve"> - </v>
          </cell>
          <cell r="S2112">
            <v>260.45</v>
          </cell>
          <cell r="T2112">
            <v>609</v>
          </cell>
          <cell r="U2112">
            <v>80</v>
          </cell>
          <cell r="V2112">
            <v>107</v>
          </cell>
          <cell r="W2112" t="str">
            <v>TYP177L4H4HASTD</v>
          </cell>
          <cell r="X2112" t="e">
            <v>#REF!</v>
          </cell>
          <cell r="Y2112">
            <v>548.1</v>
          </cell>
          <cell r="Z2112">
            <v>548.1</v>
          </cell>
          <cell r="AA2112">
            <v>0.1</v>
          </cell>
          <cell r="AB2112">
            <v>0.1</v>
          </cell>
          <cell r="AC2112" t="str">
            <v>NC</v>
          </cell>
          <cell r="AD2112" t="str">
            <v>NC</v>
          </cell>
          <cell r="AE2112" t="str">
            <v>NC</v>
          </cell>
          <cell r="AF2112" t="str">
            <v>PROTECTION</v>
          </cell>
          <cell r="AH2112" t="str">
            <v>Crafter Long</v>
          </cell>
          <cell r="AI2112">
            <v>250.42</v>
          </cell>
          <cell r="AJ2112">
            <v>0.3</v>
          </cell>
          <cell r="AK2112">
            <v>426.29999999999995</v>
          </cell>
          <cell r="AL2112" t="str">
            <v>ZF.WU004-1488</v>
          </cell>
          <cell r="AM2112">
            <v>448.4</v>
          </cell>
          <cell r="AN2112">
            <v>0.1</v>
          </cell>
          <cell r="AO2112">
            <v>548.1</v>
          </cell>
          <cell r="AS2112" t="str">
            <v>TYP177 L4H4 2017 Protections latérales HDF 4mm</v>
          </cell>
        </row>
        <row r="2113">
          <cell r="N2113" t="str">
            <v>0963 940 863</v>
          </cell>
          <cell r="O2113">
            <v>0</v>
          </cell>
          <cell r="P2113">
            <v>518.47</v>
          </cell>
          <cell r="Q2113">
            <v>1</v>
          </cell>
          <cell r="R2113" t="str">
            <v xml:space="preserve"> - </v>
          </cell>
          <cell r="S2113">
            <v>518.47</v>
          </cell>
          <cell r="T2113">
            <v>1109</v>
          </cell>
          <cell r="U2113">
            <v>120</v>
          </cell>
          <cell r="V2113">
            <v>160</v>
          </cell>
          <cell r="W2113" t="str">
            <v>TYP177L4H4KITSTD</v>
          </cell>
          <cell r="X2113" t="e">
            <v>#REF!</v>
          </cell>
          <cell r="Y2113">
            <v>998.1</v>
          </cell>
          <cell r="Z2113">
            <v>998.1</v>
          </cell>
          <cell r="AA2113">
            <v>0.1</v>
          </cell>
          <cell r="AB2113">
            <v>0.1</v>
          </cell>
          <cell r="AC2113" t="str">
            <v>NC</v>
          </cell>
          <cell r="AD2113" t="str">
            <v>NC</v>
          </cell>
          <cell r="AE2113" t="str">
            <v>NC</v>
          </cell>
          <cell r="AF2113" t="str">
            <v>PROTECTION</v>
          </cell>
          <cell r="AH2113" t="str">
            <v>Crafter Long</v>
          </cell>
          <cell r="AI2113">
            <v>498.19106999999997</v>
          </cell>
          <cell r="AJ2113">
            <v>0.3</v>
          </cell>
          <cell r="AK2113">
            <v>776.3</v>
          </cell>
          <cell r="AL2113" t="str">
            <v>ZF.WU004-1499</v>
          </cell>
          <cell r="AM2113">
            <v>817</v>
          </cell>
          <cell r="AN2113">
            <v>0.1</v>
          </cell>
          <cell r="AO2113">
            <v>998.1</v>
          </cell>
          <cell r="AS2113" t="str">
            <v>TYP177 L4H4 2017 Kit complet Standard</v>
          </cell>
        </row>
        <row r="2114">
          <cell r="N2114" t="str">
            <v>0963 940 804</v>
          </cell>
          <cell r="O2114">
            <v>0</v>
          </cell>
          <cell r="P2114">
            <v>259.14</v>
          </cell>
          <cell r="Q2114">
            <v>1</v>
          </cell>
          <cell r="R2114" t="str">
            <v xml:space="preserve"> - </v>
          </cell>
          <cell r="S2114">
            <v>259.14</v>
          </cell>
          <cell r="T2114">
            <v>599</v>
          </cell>
          <cell r="U2114">
            <v>20</v>
          </cell>
          <cell r="V2114">
            <v>27</v>
          </cell>
          <cell r="W2114" t="str">
            <v>TYP177L4H4PLPRO</v>
          </cell>
          <cell r="X2114" t="e">
            <v>#REF!</v>
          </cell>
          <cell r="Y2114">
            <v>539.1</v>
          </cell>
          <cell r="Z2114">
            <v>539.1</v>
          </cell>
          <cell r="AA2114">
            <v>0.1</v>
          </cell>
          <cell r="AB2114">
            <v>0.1</v>
          </cell>
          <cell r="AC2114" t="str">
            <v>NC</v>
          </cell>
          <cell r="AD2114" t="str">
            <v>NC</v>
          </cell>
          <cell r="AE2114" t="str">
            <v>NC</v>
          </cell>
          <cell r="AF2114" t="str">
            <v>PROTECTION</v>
          </cell>
          <cell r="AH2114" t="str">
            <v>Crafter Long</v>
          </cell>
          <cell r="AI2114">
            <v>249.16</v>
          </cell>
          <cell r="AJ2114">
            <v>0.3</v>
          </cell>
          <cell r="AK2114">
            <v>419.29999999999995</v>
          </cell>
          <cell r="AL2114" t="str">
            <v>ZF.WU004-1487</v>
          </cell>
          <cell r="AM2114">
            <v>443.84</v>
          </cell>
          <cell r="AN2114">
            <v>0.1</v>
          </cell>
          <cell r="AO2114">
            <v>539.1</v>
          </cell>
          <cell r="AS2114" t="str">
            <v>TYP177 L4H4 2017 Plancher 12 mm</v>
          </cell>
        </row>
        <row r="2115">
          <cell r="N2115" t="str">
            <v>0963 940 817</v>
          </cell>
          <cell r="O2115">
            <v>0</v>
          </cell>
          <cell r="P2115">
            <v>76.8</v>
          </cell>
          <cell r="Q2115">
            <v>1</v>
          </cell>
          <cell r="R2115" t="str">
            <v xml:space="preserve"> - </v>
          </cell>
          <cell r="S2115">
            <v>76.8</v>
          </cell>
          <cell r="T2115">
            <v>209</v>
          </cell>
          <cell r="U2115">
            <v>20</v>
          </cell>
          <cell r="V2115">
            <v>27</v>
          </cell>
          <cell r="W2115" t="str">
            <v>TYP177L4H4PDRPRO</v>
          </cell>
          <cell r="X2115" t="e">
            <v>#REF!</v>
          </cell>
          <cell r="Y2115">
            <v>188.1</v>
          </cell>
          <cell r="Z2115">
            <v>188.1</v>
          </cell>
          <cell r="AA2115">
            <v>0.1</v>
          </cell>
          <cell r="AB2115">
            <v>0.1</v>
          </cell>
          <cell r="AC2115" t="str">
            <v>NC</v>
          </cell>
          <cell r="AD2115" t="str">
            <v>NC</v>
          </cell>
          <cell r="AE2115" t="str">
            <v>NC</v>
          </cell>
          <cell r="AF2115" t="str">
            <v>PROTECTION</v>
          </cell>
          <cell r="AH2115" t="str">
            <v>Crafter Long</v>
          </cell>
          <cell r="AI2115">
            <v>94.5</v>
          </cell>
          <cell r="AJ2115">
            <v>0.3</v>
          </cell>
          <cell r="AK2115">
            <v>146.29999999999998</v>
          </cell>
          <cell r="AL2115" t="str">
            <v>ZF.WU004-1489</v>
          </cell>
          <cell r="AM2115">
            <v>152</v>
          </cell>
          <cell r="AN2115">
            <v>0.1</v>
          </cell>
          <cell r="AO2115">
            <v>188.1</v>
          </cell>
          <cell r="AS2115" t="str">
            <v>TYP177 L4H4 2017 Passages de Roue 12 mm</v>
          </cell>
        </row>
        <row r="2116">
          <cell r="N2116" t="str">
            <v>0963 940 802</v>
          </cell>
          <cell r="O2116">
            <v>0</v>
          </cell>
          <cell r="P2116">
            <v>374.85</v>
          </cell>
          <cell r="Q2116">
            <v>1</v>
          </cell>
          <cell r="R2116" t="str">
            <v xml:space="preserve"> - </v>
          </cell>
          <cell r="S2116">
            <v>374.85</v>
          </cell>
          <cell r="T2116">
            <v>819</v>
          </cell>
          <cell r="U2116">
            <v>80</v>
          </cell>
          <cell r="V2116">
            <v>107</v>
          </cell>
          <cell r="W2116" t="str">
            <v>TYP177L4H4HAPRO</v>
          </cell>
          <cell r="X2116" t="e">
            <v>#REF!</v>
          </cell>
          <cell r="Y2116">
            <v>737.1</v>
          </cell>
          <cell r="Z2116">
            <v>737.1</v>
          </cell>
          <cell r="AA2116">
            <v>0.1</v>
          </cell>
          <cell r="AB2116">
            <v>0.1</v>
          </cell>
          <cell r="AC2116" t="str">
            <v>NC</v>
          </cell>
          <cell r="AD2116" t="str">
            <v>NC</v>
          </cell>
          <cell r="AE2116" t="str">
            <v>NC</v>
          </cell>
          <cell r="AF2116" t="str">
            <v>PROTECTION</v>
          </cell>
          <cell r="AH2116" t="str">
            <v>Crafter Long</v>
          </cell>
          <cell r="AI2116">
            <v>320.32</v>
          </cell>
          <cell r="AJ2116">
            <v>0.3</v>
          </cell>
          <cell r="AK2116">
            <v>573.29999999999995</v>
          </cell>
          <cell r="AL2116" t="str">
            <v>ZF.WU004-1486</v>
          </cell>
          <cell r="AM2116">
            <v>600.4</v>
          </cell>
          <cell r="AN2116">
            <v>0.1</v>
          </cell>
          <cell r="AO2116">
            <v>737.1</v>
          </cell>
          <cell r="AS2116" t="str">
            <v>TYP177 L4H4 2017 Protections latérales PP 4,8mm</v>
          </cell>
        </row>
        <row r="2117">
          <cell r="N2117" t="str">
            <v>0963 940 864</v>
          </cell>
          <cell r="O2117">
            <v>0</v>
          </cell>
          <cell r="P2117">
            <v>728.13</v>
          </cell>
          <cell r="Q2117">
            <v>1</v>
          </cell>
          <cell r="R2117" t="str">
            <v xml:space="preserve"> - </v>
          </cell>
          <cell r="S2117">
            <v>728.13</v>
          </cell>
          <cell r="T2117">
            <v>1519</v>
          </cell>
          <cell r="U2117">
            <v>120</v>
          </cell>
          <cell r="V2117">
            <v>160</v>
          </cell>
          <cell r="W2117" t="str">
            <v>TYP177L4H4KITPRO</v>
          </cell>
          <cell r="X2117" t="e">
            <v>#REF!</v>
          </cell>
          <cell r="Y2117">
            <v>1367.1</v>
          </cell>
          <cell r="Z2117">
            <v>1367.1</v>
          </cell>
          <cell r="AA2117">
            <v>0.1</v>
          </cell>
          <cell r="AB2117">
            <v>0.1</v>
          </cell>
          <cell r="AC2117" t="str">
            <v>NC</v>
          </cell>
          <cell r="AD2117" t="str">
            <v>NC</v>
          </cell>
          <cell r="AE2117" t="str">
            <v>NC</v>
          </cell>
          <cell r="AF2117" t="str">
            <v>PROTECTION</v>
          </cell>
          <cell r="AH2117" t="str">
            <v>Crafter Long</v>
          </cell>
          <cell r="AI2117">
            <v>663.98</v>
          </cell>
          <cell r="AJ2117">
            <v>0.3</v>
          </cell>
          <cell r="AK2117">
            <v>1063.3</v>
          </cell>
          <cell r="AL2117" t="str">
            <v>ZF.WU004-1500</v>
          </cell>
          <cell r="AM2117">
            <v>1120.24</v>
          </cell>
          <cell r="AN2117">
            <v>0.1</v>
          </cell>
          <cell r="AO2117">
            <v>1367.1</v>
          </cell>
          <cell r="AS2117" t="str">
            <v>TYP177 L4H4 2017 Kit complet Pro</v>
          </cell>
        </row>
        <row r="2118">
          <cell r="N2118" t="str">
            <v>0963 940 797</v>
          </cell>
          <cell r="O2118">
            <v>0</v>
          </cell>
          <cell r="P2118">
            <v>215.37</v>
          </cell>
          <cell r="Q2118">
            <v>1</v>
          </cell>
          <cell r="R2118" t="str">
            <v xml:space="preserve"> - </v>
          </cell>
          <cell r="S2118">
            <v>215.37</v>
          </cell>
          <cell r="T2118">
            <v>419</v>
          </cell>
          <cell r="U2118">
            <v>20</v>
          </cell>
          <cell r="V2118">
            <v>27</v>
          </cell>
          <cell r="W2118" t="str">
            <v>TYP179L4H4PLSTD</v>
          </cell>
          <cell r="X2118" t="e">
            <v>#REF!</v>
          </cell>
          <cell r="Y2118">
            <v>377.1</v>
          </cell>
          <cell r="Z2118">
            <v>377.1</v>
          </cell>
          <cell r="AA2118">
            <v>0.1</v>
          </cell>
          <cell r="AB2118">
            <v>0.1</v>
          </cell>
          <cell r="AC2118" t="str">
            <v>NC</v>
          </cell>
          <cell r="AD2118" t="str">
            <v>NC</v>
          </cell>
          <cell r="AE2118" t="str">
            <v>NC</v>
          </cell>
          <cell r="AF2118" t="str">
            <v>PROTECTION</v>
          </cell>
          <cell r="AG2118"/>
          <cell r="AH2118" t="str">
            <v>Crafter Long</v>
          </cell>
          <cell r="AI2118">
            <v>171.19106999999997</v>
          </cell>
          <cell r="AJ2118">
            <v>0.3</v>
          </cell>
          <cell r="AK2118">
            <v>293.29999999999995</v>
          </cell>
          <cell r="AL2118" t="str">
            <v/>
          </cell>
          <cell r="AM2118" t="str">
            <v/>
          </cell>
          <cell r="AN2118">
            <v>0.1</v>
          </cell>
          <cell r="AO2118">
            <v>377.1</v>
          </cell>
          <cell r="AS2118" t="str">
            <v>TYP179 L4H4 2017 Plancher 9mm</v>
          </cell>
        </row>
        <row r="2119">
          <cell r="N2119" t="str">
            <v>0963 940 822</v>
          </cell>
          <cell r="O2119">
            <v>0</v>
          </cell>
          <cell r="P2119">
            <v>59.83</v>
          </cell>
          <cell r="Q2119">
            <v>1</v>
          </cell>
          <cell r="R2119" t="str">
            <v xml:space="preserve"> - </v>
          </cell>
          <cell r="S2119">
            <v>59.83</v>
          </cell>
          <cell r="T2119">
            <v>179</v>
          </cell>
          <cell r="U2119">
            <v>20</v>
          </cell>
          <cell r="V2119">
            <v>27</v>
          </cell>
          <cell r="W2119" t="str">
            <v>TYP179L4H4PDRSTD</v>
          </cell>
          <cell r="X2119" t="e">
            <v>#REF!</v>
          </cell>
          <cell r="Y2119">
            <v>161.1</v>
          </cell>
          <cell r="Z2119">
            <v>161.1</v>
          </cell>
          <cell r="AA2119">
            <v>0.1</v>
          </cell>
          <cell r="AB2119">
            <v>0.1</v>
          </cell>
          <cell r="AC2119" t="str">
            <v>NC</v>
          </cell>
          <cell r="AD2119" t="str">
            <v>NC</v>
          </cell>
          <cell r="AE2119" t="str">
            <v>NC</v>
          </cell>
          <cell r="AF2119" t="str">
            <v>PROTECTION</v>
          </cell>
          <cell r="AG2119"/>
          <cell r="AH2119" t="str">
            <v>Crafter Long</v>
          </cell>
          <cell r="AI2119">
            <v>76.58</v>
          </cell>
          <cell r="AJ2119">
            <v>0.3</v>
          </cell>
          <cell r="AK2119">
            <v>125.3</v>
          </cell>
          <cell r="AL2119" t="str">
            <v/>
          </cell>
          <cell r="AM2119" t="str">
            <v/>
          </cell>
          <cell r="AN2119">
            <v>0.1</v>
          </cell>
          <cell r="AO2119">
            <v>161.1</v>
          </cell>
          <cell r="AS2119" t="str">
            <v>TYP179 L4H4 2017 PDR brun 12mm</v>
          </cell>
        </row>
        <row r="2120">
          <cell r="N2120" t="str">
            <v>0963 940 812</v>
          </cell>
          <cell r="O2120">
            <v>0</v>
          </cell>
          <cell r="P2120">
            <v>243.28</v>
          </cell>
          <cell r="Q2120">
            <v>1</v>
          </cell>
          <cell r="R2120" t="str">
            <v xml:space="preserve"> - </v>
          </cell>
          <cell r="S2120">
            <v>243.28</v>
          </cell>
          <cell r="T2120">
            <v>609</v>
          </cell>
          <cell r="U2120">
            <v>80</v>
          </cell>
          <cell r="V2120">
            <v>107</v>
          </cell>
          <cell r="W2120" t="str">
            <v>TYP179L4H4HASTD</v>
          </cell>
          <cell r="X2120" t="e">
            <v>#REF!</v>
          </cell>
          <cell r="Y2120">
            <v>548.1</v>
          </cell>
          <cell r="Z2120">
            <v>548.1</v>
          </cell>
          <cell r="AA2120">
            <v>0.1</v>
          </cell>
          <cell r="AB2120">
            <v>0.1</v>
          </cell>
          <cell r="AC2120" t="str">
            <v>NC</v>
          </cell>
          <cell r="AD2120" t="str">
            <v>NC</v>
          </cell>
          <cell r="AE2120" t="str">
            <v>NC</v>
          </cell>
          <cell r="AF2120" t="str">
            <v>PROTECTION</v>
          </cell>
          <cell r="AG2120"/>
          <cell r="AH2120" t="str">
            <v>Crafter Long</v>
          </cell>
          <cell r="AI2120">
            <v>250.42</v>
          </cell>
          <cell r="AJ2120">
            <v>0.3</v>
          </cell>
          <cell r="AK2120">
            <v>426.29999999999995</v>
          </cell>
          <cell r="AL2120" t="str">
            <v/>
          </cell>
          <cell r="AM2120" t="str">
            <v/>
          </cell>
          <cell r="AN2120">
            <v>0.1</v>
          </cell>
          <cell r="AO2120">
            <v>548.1</v>
          </cell>
          <cell r="AS2120" t="str">
            <v>TYP179 L4H4 2017 Protections latérales HDF 4mm</v>
          </cell>
        </row>
        <row r="2121">
          <cell r="N2121" t="str">
            <v>0963 940 865</v>
          </cell>
          <cell r="O2121">
            <v>0</v>
          </cell>
          <cell r="P2121">
            <v>518.13</v>
          </cell>
          <cell r="Q2121">
            <v>1</v>
          </cell>
          <cell r="R2121" t="str">
            <v xml:space="preserve"> - </v>
          </cell>
          <cell r="S2121">
            <v>518.13</v>
          </cell>
          <cell r="T2121">
            <v>1109</v>
          </cell>
          <cell r="U2121">
            <v>120</v>
          </cell>
          <cell r="V2121">
            <v>160</v>
          </cell>
          <cell r="W2121" t="str">
            <v>TYP179L4H4KITSTD</v>
          </cell>
          <cell r="X2121" t="e">
            <v>#REF!</v>
          </cell>
          <cell r="Y2121">
            <v>998.1</v>
          </cell>
          <cell r="Z2121">
            <v>998.1</v>
          </cell>
          <cell r="AA2121">
            <v>0.1</v>
          </cell>
          <cell r="AB2121">
            <v>0.1</v>
          </cell>
          <cell r="AC2121" t="str">
            <v>NC</v>
          </cell>
          <cell r="AD2121" t="str">
            <v>NC</v>
          </cell>
          <cell r="AE2121" t="str">
            <v>NC</v>
          </cell>
          <cell r="AF2121" t="str">
            <v>PROTECTION</v>
          </cell>
          <cell r="AG2121"/>
          <cell r="AH2121" t="str">
            <v>Crafter Long</v>
          </cell>
          <cell r="AI2121">
            <v>498.19106999999997</v>
          </cell>
          <cell r="AJ2121">
            <v>0.3</v>
          </cell>
          <cell r="AK2121">
            <v>776.3</v>
          </cell>
          <cell r="AL2121" t="str">
            <v/>
          </cell>
          <cell r="AM2121" t="str">
            <v/>
          </cell>
          <cell r="AN2121">
            <v>0.1</v>
          </cell>
          <cell r="AO2121">
            <v>998.1</v>
          </cell>
          <cell r="AS2121" t="str">
            <v>TYP179 L4H4 2017 Kit complet Standard</v>
          </cell>
        </row>
        <row r="2122">
          <cell r="N2122" t="str">
            <v>0963 940 805</v>
          </cell>
          <cell r="O2122">
            <v>0</v>
          </cell>
          <cell r="P2122">
            <v>276.48</v>
          </cell>
          <cell r="Q2122">
            <v>1</v>
          </cell>
          <cell r="R2122" t="str">
            <v xml:space="preserve"> - </v>
          </cell>
          <cell r="S2122">
            <v>276.48</v>
          </cell>
          <cell r="T2122">
            <v>599</v>
          </cell>
          <cell r="U2122">
            <v>20</v>
          </cell>
          <cell r="V2122">
            <v>27</v>
          </cell>
          <cell r="W2122" t="str">
            <v>TYP179L4H4PLPRO</v>
          </cell>
          <cell r="X2122" t="e">
            <v>#REF!</v>
          </cell>
          <cell r="Y2122">
            <v>539.1</v>
          </cell>
          <cell r="Z2122">
            <v>539.1</v>
          </cell>
          <cell r="AA2122">
            <v>0.1</v>
          </cell>
          <cell r="AB2122">
            <v>0.1</v>
          </cell>
          <cell r="AC2122" t="str">
            <v>NC</v>
          </cell>
          <cell r="AD2122" t="str">
            <v>NC</v>
          </cell>
          <cell r="AE2122" t="str">
            <v>NC</v>
          </cell>
          <cell r="AF2122" t="str">
            <v>PROTECTION</v>
          </cell>
          <cell r="AG2122"/>
          <cell r="AH2122" t="str">
            <v>Crafter Long</v>
          </cell>
          <cell r="AI2122">
            <v>249.16</v>
          </cell>
          <cell r="AJ2122">
            <v>0.3</v>
          </cell>
          <cell r="AK2122">
            <v>419.29999999999995</v>
          </cell>
          <cell r="AL2122" t="str">
            <v/>
          </cell>
          <cell r="AM2122" t="str">
            <v/>
          </cell>
          <cell r="AN2122">
            <v>0.1</v>
          </cell>
          <cell r="AO2122">
            <v>539.1</v>
          </cell>
          <cell r="AS2122" t="str">
            <v>TYP179 L4H4 2017 Plancher 12 mm</v>
          </cell>
        </row>
        <row r="2123">
          <cell r="N2123" t="str">
            <v>0963 940 815</v>
          </cell>
          <cell r="O2123">
            <v>0</v>
          </cell>
          <cell r="P2123">
            <v>284.75</v>
          </cell>
          <cell r="Q2123">
            <v>1</v>
          </cell>
          <cell r="R2123" t="str">
            <v xml:space="preserve"> - </v>
          </cell>
          <cell r="S2123">
            <v>284.75</v>
          </cell>
          <cell r="T2123">
            <v>599</v>
          </cell>
          <cell r="U2123">
            <v>20</v>
          </cell>
          <cell r="V2123">
            <v>27</v>
          </cell>
          <cell r="W2123" t="str">
            <v>TYP179L4H4PDRPRO</v>
          </cell>
          <cell r="X2123" t="e">
            <v>#REF!</v>
          </cell>
          <cell r="Y2123">
            <v>539.1</v>
          </cell>
          <cell r="Z2123">
            <v>539.1</v>
          </cell>
          <cell r="AA2123">
            <v>0.1</v>
          </cell>
          <cell r="AB2123">
            <v>0.1</v>
          </cell>
          <cell r="AC2123" t="str">
            <v>NC</v>
          </cell>
          <cell r="AD2123" t="str">
            <v>NC</v>
          </cell>
          <cell r="AE2123" t="str">
            <v>NC</v>
          </cell>
          <cell r="AF2123" t="str">
            <v>PROTECTION</v>
          </cell>
          <cell r="AG2123"/>
          <cell r="AH2123" t="str">
            <v>Crafter Long</v>
          </cell>
          <cell r="AI2123">
            <v>94.5</v>
          </cell>
          <cell r="AJ2123">
            <v>0.3</v>
          </cell>
          <cell r="AK2123">
            <v>419.29999999999995</v>
          </cell>
          <cell r="AL2123" t="str">
            <v/>
          </cell>
          <cell r="AM2123" t="str">
            <v/>
          </cell>
          <cell r="AN2123">
            <v>0.1</v>
          </cell>
          <cell r="AO2123">
            <v>539.1</v>
          </cell>
          <cell r="AS2123" t="str">
            <v>TYP179 L4H4 2017 Passages de Roue 12 mm</v>
          </cell>
        </row>
        <row r="2124">
          <cell r="N2124" t="str">
            <v>0963 940 803</v>
          </cell>
          <cell r="O2124">
            <v>0</v>
          </cell>
          <cell r="P2124">
            <v>374.85</v>
          </cell>
          <cell r="Q2124">
            <v>1</v>
          </cell>
          <cell r="R2124" t="str">
            <v xml:space="preserve"> - </v>
          </cell>
          <cell r="S2124">
            <v>374.85</v>
          </cell>
          <cell r="T2124">
            <v>819</v>
          </cell>
          <cell r="U2124">
            <v>80</v>
          </cell>
          <cell r="V2124">
            <v>107</v>
          </cell>
          <cell r="W2124" t="str">
            <v>TYP179L4H4HAPRO</v>
          </cell>
          <cell r="X2124" t="e">
            <v>#REF!</v>
          </cell>
          <cell r="Y2124">
            <v>737.1</v>
          </cell>
          <cell r="Z2124">
            <v>737.1</v>
          </cell>
          <cell r="AA2124">
            <v>0.1</v>
          </cell>
          <cell r="AB2124">
            <v>0.1</v>
          </cell>
          <cell r="AC2124" t="str">
            <v>NC</v>
          </cell>
          <cell r="AD2124" t="str">
            <v>NC</v>
          </cell>
          <cell r="AE2124" t="str">
            <v>NC</v>
          </cell>
          <cell r="AF2124" t="str">
            <v>PROTECTION</v>
          </cell>
          <cell r="AG2124"/>
          <cell r="AH2124" t="str">
            <v>Crafter Long</v>
          </cell>
          <cell r="AI2124">
            <v>320.32</v>
          </cell>
          <cell r="AJ2124">
            <v>0.3</v>
          </cell>
          <cell r="AK2124">
            <v>573.29999999999995</v>
          </cell>
          <cell r="AL2124" t="str">
            <v/>
          </cell>
          <cell r="AM2124" t="str">
            <v/>
          </cell>
          <cell r="AN2124">
            <v>0.1</v>
          </cell>
          <cell r="AO2124">
            <v>737.1</v>
          </cell>
          <cell r="AS2124" t="str">
            <v>TYP179 L4H4 2017 Protections latérales PP 4,8mm</v>
          </cell>
        </row>
        <row r="2125">
          <cell r="N2125" t="str">
            <v>0963 940 866</v>
          </cell>
          <cell r="O2125">
            <v>0</v>
          </cell>
          <cell r="P2125">
            <v>728.13</v>
          </cell>
          <cell r="Q2125">
            <v>1</v>
          </cell>
          <cell r="R2125" t="str">
            <v xml:space="preserve"> - </v>
          </cell>
          <cell r="S2125">
            <v>728.13</v>
          </cell>
          <cell r="T2125">
            <v>1519</v>
          </cell>
          <cell r="U2125">
            <v>120</v>
          </cell>
          <cell r="V2125">
            <v>160</v>
          </cell>
          <cell r="W2125" t="str">
            <v>TYP179L4H4KITPRO</v>
          </cell>
          <cell r="X2125" t="e">
            <v>#REF!</v>
          </cell>
          <cell r="Y2125">
            <v>1367.1</v>
          </cell>
          <cell r="Z2125">
            <v>1367.1</v>
          </cell>
          <cell r="AA2125">
            <v>0.1</v>
          </cell>
          <cell r="AB2125">
            <v>0.1</v>
          </cell>
          <cell r="AC2125" t="str">
            <v>NC</v>
          </cell>
          <cell r="AD2125" t="str">
            <v>NC</v>
          </cell>
          <cell r="AE2125" t="str">
            <v>NC</v>
          </cell>
          <cell r="AF2125" t="str">
            <v>PROTECTION</v>
          </cell>
          <cell r="AG2125"/>
          <cell r="AH2125" t="str">
            <v>Crafter Long</v>
          </cell>
          <cell r="AI2125">
            <v>663.98</v>
          </cell>
          <cell r="AJ2125">
            <v>0.3</v>
          </cell>
          <cell r="AK2125">
            <v>1063.3</v>
          </cell>
          <cell r="AL2125" t="str">
            <v/>
          </cell>
          <cell r="AM2125" t="str">
            <v/>
          </cell>
          <cell r="AN2125">
            <v>0.1</v>
          </cell>
          <cell r="AO2125">
            <v>1367.1</v>
          </cell>
          <cell r="AS2125" t="str">
            <v>TYP179 L4H4 2017 Kit complet Pro</v>
          </cell>
        </row>
        <row r="2126">
          <cell r="N2126" t="str">
            <v>0963 940 867</v>
          </cell>
          <cell r="O2126">
            <v>0</v>
          </cell>
          <cell r="P2126">
            <v>188.16</v>
          </cell>
          <cell r="Q2126">
            <v>1</v>
          </cell>
          <cell r="R2126" t="str">
            <v xml:space="preserve"> - </v>
          </cell>
          <cell r="S2126">
            <v>188.16</v>
          </cell>
          <cell r="T2126">
            <v>469</v>
          </cell>
          <cell r="U2126">
            <v>25</v>
          </cell>
          <cell r="V2126">
            <v>34</v>
          </cell>
          <cell r="W2126" t="str">
            <v>TYP178L5H3PLSTD</v>
          </cell>
          <cell r="X2126" t="e">
            <v>#REF!</v>
          </cell>
          <cell r="Y2126">
            <v>422.1</v>
          </cell>
          <cell r="Z2126">
            <v>422.1</v>
          </cell>
          <cell r="AA2126">
            <v>0.1</v>
          </cell>
          <cell r="AB2126">
            <v>0.1</v>
          </cell>
          <cell r="AC2126" t="str">
            <v>NC</v>
          </cell>
          <cell r="AD2126" t="str">
            <v>NC</v>
          </cell>
          <cell r="AE2126" t="str">
            <v>NC</v>
          </cell>
          <cell r="AF2126" t="str">
            <v>PROTECTION</v>
          </cell>
          <cell r="AH2126" t="str">
            <v>Crafter Long Plus</v>
          </cell>
          <cell r="AI2126">
            <v>180.91098999999997</v>
          </cell>
          <cell r="AJ2126">
            <v>0.3</v>
          </cell>
          <cell r="AK2126">
            <v>328.29999999999995</v>
          </cell>
          <cell r="AL2126" t="str">
            <v>ZF.WU004-1501</v>
          </cell>
          <cell r="AM2126">
            <v>343.178</v>
          </cell>
          <cell r="AN2126">
            <v>0.1</v>
          </cell>
          <cell r="AO2126">
            <v>422.1</v>
          </cell>
          <cell r="AS2126" t="str">
            <v>TYP178 L5H3 2017 Plancher 9mm</v>
          </cell>
        </row>
        <row r="2127">
          <cell r="N2127" t="str">
            <v>0963 940 868</v>
          </cell>
          <cell r="O2127">
            <v>0</v>
          </cell>
          <cell r="P2127">
            <v>59.83</v>
          </cell>
          <cell r="Q2127">
            <v>1</v>
          </cell>
          <cell r="R2127" t="str">
            <v xml:space="preserve"> - </v>
          </cell>
          <cell r="S2127">
            <v>59.83</v>
          </cell>
          <cell r="T2127">
            <v>179</v>
          </cell>
          <cell r="U2127">
            <v>20</v>
          </cell>
          <cell r="V2127">
            <v>27</v>
          </cell>
          <cell r="W2127" t="str">
            <v>TYP178L5H3PDRSTD</v>
          </cell>
          <cell r="X2127" t="e">
            <v>#REF!</v>
          </cell>
          <cell r="Y2127">
            <v>161.1</v>
          </cell>
          <cell r="Z2127">
            <v>161.1</v>
          </cell>
          <cell r="AA2127">
            <v>0.1</v>
          </cell>
          <cell r="AB2127">
            <v>0.1</v>
          </cell>
          <cell r="AC2127" t="str">
            <v>NC</v>
          </cell>
          <cell r="AD2127" t="str">
            <v>NC</v>
          </cell>
          <cell r="AE2127" t="str">
            <v>NC</v>
          </cell>
          <cell r="AF2127" t="str">
            <v>PROTECTION</v>
          </cell>
          <cell r="AH2127" t="str">
            <v>Crafter Long Plus</v>
          </cell>
          <cell r="AI2127">
            <v>76.58</v>
          </cell>
          <cell r="AJ2127">
            <v>0.3</v>
          </cell>
          <cell r="AK2127">
            <v>125.3</v>
          </cell>
          <cell r="AL2127" t="str">
            <v>ZF.WU004-1502</v>
          </cell>
          <cell r="AM2127">
            <v>129.19999999999999</v>
          </cell>
          <cell r="AN2127">
            <v>0.1</v>
          </cell>
          <cell r="AO2127">
            <v>161.1</v>
          </cell>
          <cell r="AS2127" t="str">
            <v>TYP178 L5H3 2017 PDR brun 12mm</v>
          </cell>
        </row>
        <row r="2128">
          <cell r="N2128" t="str">
            <v>0963 940 869</v>
          </cell>
          <cell r="O2128">
            <v>0</v>
          </cell>
          <cell r="P2128">
            <v>243.28</v>
          </cell>
          <cell r="Q2128">
            <v>1</v>
          </cell>
          <cell r="R2128" t="str">
            <v xml:space="preserve"> - </v>
          </cell>
          <cell r="S2128">
            <v>243.28</v>
          </cell>
          <cell r="T2128">
            <v>689</v>
          </cell>
          <cell r="U2128">
            <v>90</v>
          </cell>
          <cell r="V2128">
            <v>120</v>
          </cell>
          <cell r="W2128" t="str">
            <v>TYP178L5H3HASTD</v>
          </cell>
          <cell r="X2128" t="e">
            <v>#REF!</v>
          </cell>
          <cell r="Y2128">
            <v>620.1</v>
          </cell>
          <cell r="Z2128">
            <v>620.1</v>
          </cell>
          <cell r="AA2128">
            <v>0.1</v>
          </cell>
          <cell r="AB2128">
            <v>0.1</v>
          </cell>
          <cell r="AC2128" t="str">
            <v>NC</v>
          </cell>
          <cell r="AD2128" t="str">
            <v>NC</v>
          </cell>
          <cell r="AE2128" t="str">
            <v>NC</v>
          </cell>
          <cell r="AF2128" t="str">
            <v>PROTECTION</v>
          </cell>
          <cell r="AH2128" t="str">
            <v>Crafter Long Plus</v>
          </cell>
          <cell r="AI2128">
            <v>267.94</v>
          </cell>
          <cell r="AJ2128">
            <v>0.3</v>
          </cell>
          <cell r="AK2128">
            <v>482.29999999999995</v>
          </cell>
          <cell r="AL2128" t="str">
            <v>ZF.WU004-1503</v>
          </cell>
          <cell r="AM2128">
            <v>509.2</v>
          </cell>
          <cell r="AN2128">
            <v>0.1</v>
          </cell>
          <cell r="AO2128">
            <v>620.1</v>
          </cell>
          <cell r="AS2128" t="str">
            <v>TYP178 L5H3 2017 Protections latérales HDF 4mm</v>
          </cell>
        </row>
        <row r="2129">
          <cell r="N2129" t="str">
            <v>0963 940 870</v>
          </cell>
          <cell r="O2129">
            <v>0</v>
          </cell>
          <cell r="P2129">
            <v>546.46</v>
          </cell>
          <cell r="Q2129">
            <v>1</v>
          </cell>
          <cell r="R2129" t="str">
            <v xml:space="preserve"> - </v>
          </cell>
          <cell r="S2129">
            <v>546.46</v>
          </cell>
          <cell r="T2129">
            <v>1239</v>
          </cell>
          <cell r="U2129">
            <v>135</v>
          </cell>
          <cell r="V2129">
            <v>180</v>
          </cell>
          <cell r="W2129" t="str">
            <v>TYP178L5H3KITSTD</v>
          </cell>
          <cell r="X2129" t="e">
            <v>#REF!</v>
          </cell>
          <cell r="Y2129">
            <v>1115.0999999999999</v>
          </cell>
          <cell r="Z2129">
            <v>1115.0999999999999</v>
          </cell>
          <cell r="AA2129">
            <v>0.1</v>
          </cell>
          <cell r="AB2129">
            <v>0.1</v>
          </cell>
          <cell r="AC2129" t="str">
            <v>NC</v>
          </cell>
          <cell r="AD2129" t="str">
            <v>NC</v>
          </cell>
          <cell r="AE2129" t="str">
            <v>NC</v>
          </cell>
          <cell r="AF2129" t="str">
            <v>PROTECTION</v>
          </cell>
          <cell r="AH2129" t="str">
            <v>Crafter Long Plus</v>
          </cell>
          <cell r="AI2129">
            <v>525.43098999999995</v>
          </cell>
          <cell r="AJ2129">
            <v>0.3</v>
          </cell>
          <cell r="AK2129">
            <v>867.3</v>
          </cell>
          <cell r="AL2129" t="str">
            <v>ZF.WU004-1504</v>
          </cell>
          <cell r="AM2129">
            <v>916.97799999999995</v>
          </cell>
          <cell r="AN2129">
            <v>0.1</v>
          </cell>
          <cell r="AO2129">
            <v>1115.0999999999999</v>
          </cell>
          <cell r="AS2129" t="str">
            <v>TYP178 L5H3 2017 Kit complet Standard</v>
          </cell>
        </row>
        <row r="2130">
          <cell r="N2130" t="str">
            <v>0963 940 871</v>
          </cell>
          <cell r="O2130">
            <v>0</v>
          </cell>
          <cell r="P2130">
            <v>307.19</v>
          </cell>
          <cell r="Q2130">
            <v>1</v>
          </cell>
          <cell r="R2130" t="str">
            <v xml:space="preserve"> - </v>
          </cell>
          <cell r="S2130">
            <v>307.19</v>
          </cell>
          <cell r="T2130">
            <v>709</v>
          </cell>
          <cell r="U2130">
            <v>25</v>
          </cell>
          <cell r="V2130">
            <v>34</v>
          </cell>
          <cell r="W2130" t="str">
            <v>TYP178L5H3PLPRO</v>
          </cell>
          <cell r="X2130" t="e">
            <v>#REF!</v>
          </cell>
          <cell r="Y2130">
            <v>638.1</v>
          </cell>
          <cell r="Z2130">
            <v>638.1</v>
          </cell>
          <cell r="AA2130">
            <v>0.1</v>
          </cell>
          <cell r="AB2130">
            <v>0.1</v>
          </cell>
          <cell r="AC2130" t="str">
            <v>NC</v>
          </cell>
          <cell r="AD2130" t="str">
            <v>NC</v>
          </cell>
          <cell r="AE2130" t="str">
            <v>NC</v>
          </cell>
          <cell r="AF2130" t="str">
            <v>PROTECTION</v>
          </cell>
          <cell r="AH2130" t="str">
            <v>Crafter Long Plus</v>
          </cell>
          <cell r="AI2130">
            <v>274.29000000000002</v>
          </cell>
          <cell r="AJ2130">
            <v>0.3</v>
          </cell>
          <cell r="AK2130">
            <v>496.29999999999995</v>
          </cell>
          <cell r="AL2130" t="str">
            <v>ZF.WU004-1505</v>
          </cell>
          <cell r="AM2130">
            <v>520.31500000000005</v>
          </cell>
          <cell r="AN2130">
            <v>0.1</v>
          </cell>
          <cell r="AO2130">
            <v>638.1</v>
          </cell>
          <cell r="AS2130" t="str">
            <v>TYP178 L5H3 2017 Plancher 12 mm</v>
          </cell>
        </row>
        <row r="2131">
          <cell r="N2131" t="str">
            <v>0963 940 872</v>
          </cell>
          <cell r="O2131">
            <v>0</v>
          </cell>
          <cell r="P2131">
            <v>76.8</v>
          </cell>
          <cell r="Q2131">
            <v>1</v>
          </cell>
          <cell r="R2131" t="str">
            <v xml:space="preserve"> - </v>
          </cell>
          <cell r="S2131">
            <v>76.8</v>
          </cell>
          <cell r="T2131">
            <v>209</v>
          </cell>
          <cell r="U2131">
            <v>20</v>
          </cell>
          <cell r="V2131">
            <v>27</v>
          </cell>
          <cell r="W2131" t="str">
            <v>TYP178L5H3PDRPRO</v>
          </cell>
          <cell r="X2131" t="e">
            <v>#REF!</v>
          </cell>
          <cell r="Y2131">
            <v>188.1</v>
          </cell>
          <cell r="Z2131">
            <v>188.1</v>
          </cell>
          <cell r="AA2131">
            <v>0.1</v>
          </cell>
          <cell r="AB2131">
            <v>0.1</v>
          </cell>
          <cell r="AC2131" t="str">
            <v>NC</v>
          </cell>
          <cell r="AD2131" t="str">
            <v>NC</v>
          </cell>
          <cell r="AE2131" t="str">
            <v>NC</v>
          </cell>
          <cell r="AF2131" t="str">
            <v>PROTECTION</v>
          </cell>
          <cell r="AH2131" t="str">
            <v>Crafter Long Plus</v>
          </cell>
          <cell r="AI2131">
            <v>94.5</v>
          </cell>
          <cell r="AJ2131">
            <v>0.3</v>
          </cell>
          <cell r="AK2131">
            <v>146.29999999999998</v>
          </cell>
          <cell r="AL2131" t="str">
            <v>ZF.WU004-1506</v>
          </cell>
          <cell r="AM2131">
            <v>152</v>
          </cell>
          <cell r="AN2131">
            <v>0.1</v>
          </cell>
          <cell r="AO2131">
            <v>188.1</v>
          </cell>
          <cell r="AS2131" t="str">
            <v>TYP178 L5H3 2017 Passages de Roue 12 mm</v>
          </cell>
        </row>
        <row r="2132">
          <cell r="N2132" t="str">
            <v>0963 940 873</v>
          </cell>
          <cell r="O2132">
            <v>0</v>
          </cell>
          <cell r="P2132">
            <v>374.85</v>
          </cell>
          <cell r="Q2132">
            <v>1</v>
          </cell>
          <cell r="R2132" t="str">
            <v xml:space="preserve"> - </v>
          </cell>
          <cell r="S2132">
            <v>374.85</v>
          </cell>
          <cell r="T2132">
            <v>879</v>
          </cell>
          <cell r="U2132">
            <v>90</v>
          </cell>
          <cell r="V2132">
            <v>120</v>
          </cell>
          <cell r="W2132" t="str">
            <v>TYP178L5H3HAPRO</v>
          </cell>
          <cell r="X2132" t="e">
            <v>#REF!</v>
          </cell>
          <cell r="Y2132">
            <v>791.1</v>
          </cell>
          <cell r="Z2132">
            <v>791.1</v>
          </cell>
          <cell r="AA2132">
            <v>0.1</v>
          </cell>
          <cell r="AB2132">
            <v>0.1</v>
          </cell>
          <cell r="AC2132" t="str">
            <v>NC</v>
          </cell>
          <cell r="AD2132" t="str">
            <v>NC</v>
          </cell>
          <cell r="AE2132" t="str">
            <v>NC</v>
          </cell>
          <cell r="AF2132" t="str">
            <v>PROTECTION</v>
          </cell>
          <cell r="AH2132" t="str">
            <v>Crafter Long Plus</v>
          </cell>
          <cell r="AI2132">
            <v>343.46</v>
          </cell>
          <cell r="AJ2132">
            <v>0.3</v>
          </cell>
          <cell r="AK2132">
            <v>615.29999999999995</v>
          </cell>
          <cell r="AL2132" t="str">
            <v>ZF.WU004-1507</v>
          </cell>
          <cell r="AM2132">
            <v>646</v>
          </cell>
          <cell r="AN2132">
            <v>0.1</v>
          </cell>
          <cell r="AO2132">
            <v>791.1</v>
          </cell>
          <cell r="AS2132" t="str">
            <v>TYP178 L5H3 2017 Protections latérales PP 4,8mm</v>
          </cell>
        </row>
        <row r="2133">
          <cell r="N2133" t="str">
            <v>0963 940 874</v>
          </cell>
          <cell r="O2133">
            <v>0</v>
          </cell>
          <cell r="P2133">
            <v>758.84</v>
          </cell>
          <cell r="Q2133">
            <v>1</v>
          </cell>
          <cell r="R2133" t="str">
            <v xml:space="preserve"> - </v>
          </cell>
          <cell r="S2133">
            <v>758.84</v>
          </cell>
          <cell r="T2133">
            <v>1679</v>
          </cell>
          <cell r="U2133">
            <v>135</v>
          </cell>
          <cell r="V2133">
            <v>180</v>
          </cell>
          <cell r="W2133" t="str">
            <v>TYP178L5H3KITPRO</v>
          </cell>
          <cell r="X2133" t="e">
            <v>#REF!</v>
          </cell>
          <cell r="Y2133">
            <v>1511.1</v>
          </cell>
          <cell r="Z2133">
            <v>1511.1</v>
          </cell>
          <cell r="AA2133">
            <v>0.1</v>
          </cell>
          <cell r="AB2133">
            <v>0.1</v>
          </cell>
          <cell r="AC2133" t="str">
            <v>NC</v>
          </cell>
          <cell r="AD2133" t="str">
            <v>NC</v>
          </cell>
          <cell r="AE2133" t="str">
            <v>NC</v>
          </cell>
          <cell r="AF2133" t="str">
            <v>PROTECTION</v>
          </cell>
          <cell r="AH2133" t="str">
            <v>Crafter Long Plus</v>
          </cell>
          <cell r="AI2133">
            <v>712.25</v>
          </cell>
          <cell r="AJ2133">
            <v>0.3</v>
          </cell>
          <cell r="AK2133">
            <v>1175.3</v>
          </cell>
          <cell r="AL2133" t="str">
            <v>ZF.WU004-1508</v>
          </cell>
          <cell r="AM2133">
            <v>1242.3150000000001</v>
          </cell>
          <cell r="AN2133">
            <v>0.1</v>
          </cell>
          <cell r="AO2133">
            <v>1511.1</v>
          </cell>
          <cell r="AS2133" t="str">
            <v>TYP178 L5H3 2017 Kit complet Pro</v>
          </cell>
        </row>
        <row r="2134">
          <cell r="N2134" t="str">
            <v>0963 940 875</v>
          </cell>
          <cell r="O2134">
            <v>0</v>
          </cell>
          <cell r="P2134">
            <v>239.3</v>
          </cell>
          <cell r="Q2134">
            <v>1</v>
          </cell>
          <cell r="R2134" t="str">
            <v xml:space="preserve"> - </v>
          </cell>
          <cell r="S2134">
            <v>239.3</v>
          </cell>
          <cell r="T2134">
            <v>469</v>
          </cell>
          <cell r="U2134">
            <v>25</v>
          </cell>
          <cell r="V2134">
            <v>34</v>
          </cell>
          <cell r="W2134" t="str">
            <v>TYP180L5H3PLSTD</v>
          </cell>
          <cell r="X2134" t="e">
            <v>#REF!</v>
          </cell>
          <cell r="Y2134">
            <v>422.1</v>
          </cell>
          <cell r="Z2134">
            <v>422.1</v>
          </cell>
          <cell r="AA2134">
            <v>0.1</v>
          </cell>
          <cell r="AB2134">
            <v>0.1</v>
          </cell>
          <cell r="AC2134" t="str">
            <v>NC</v>
          </cell>
          <cell r="AD2134" t="str">
            <v>NC</v>
          </cell>
          <cell r="AE2134" t="str">
            <v>NC</v>
          </cell>
          <cell r="AF2134" t="str">
            <v>PROTECTION</v>
          </cell>
          <cell r="AG2134"/>
          <cell r="AH2134" t="str">
            <v>Crafter Long Plus</v>
          </cell>
          <cell r="AI2134">
            <v>180.91098999999997</v>
          </cell>
          <cell r="AJ2134">
            <v>0.3</v>
          </cell>
          <cell r="AK2134">
            <v>328.29999999999995</v>
          </cell>
          <cell r="AL2134" t="str">
            <v/>
          </cell>
          <cell r="AM2134" t="str">
            <v/>
          </cell>
          <cell r="AN2134">
            <v>0.1</v>
          </cell>
          <cell r="AO2134">
            <v>422.1</v>
          </cell>
          <cell r="AS2134" t="str">
            <v>TYP180 L5H3 2017 Plancher 9mm</v>
          </cell>
        </row>
        <row r="2135">
          <cell r="N2135" t="str">
            <v>0963 940 876</v>
          </cell>
          <cell r="O2135">
            <v>0</v>
          </cell>
          <cell r="P2135">
            <v>59.83</v>
          </cell>
          <cell r="Q2135">
            <v>1</v>
          </cell>
          <cell r="R2135" t="str">
            <v xml:space="preserve"> - </v>
          </cell>
          <cell r="S2135">
            <v>59.83</v>
          </cell>
          <cell r="T2135">
            <v>179</v>
          </cell>
          <cell r="U2135">
            <v>20</v>
          </cell>
          <cell r="V2135">
            <v>27</v>
          </cell>
          <cell r="W2135" t="str">
            <v>TYP180L5H3PDRSTD</v>
          </cell>
          <cell r="X2135" t="e">
            <v>#REF!</v>
          </cell>
          <cell r="Y2135">
            <v>161.1</v>
          </cell>
          <cell r="Z2135">
            <v>161.1</v>
          </cell>
          <cell r="AA2135">
            <v>0.1</v>
          </cell>
          <cell r="AB2135">
            <v>0.1</v>
          </cell>
          <cell r="AC2135" t="str">
            <v>NC</v>
          </cell>
          <cell r="AD2135" t="str">
            <v>NC</v>
          </cell>
          <cell r="AE2135" t="str">
            <v>NC</v>
          </cell>
          <cell r="AF2135" t="str">
            <v>PROTECTION</v>
          </cell>
          <cell r="AG2135"/>
          <cell r="AH2135" t="str">
            <v>Crafter Long Plus</v>
          </cell>
          <cell r="AI2135">
            <v>76.58</v>
          </cell>
          <cell r="AJ2135">
            <v>0.3</v>
          </cell>
          <cell r="AK2135">
            <v>125.3</v>
          </cell>
          <cell r="AL2135" t="str">
            <v/>
          </cell>
          <cell r="AM2135" t="str">
            <v/>
          </cell>
          <cell r="AN2135">
            <v>0.1</v>
          </cell>
          <cell r="AO2135">
            <v>161.1</v>
          </cell>
          <cell r="AS2135" t="str">
            <v>TYP180 L5H3 2017 PDR brun 12mm</v>
          </cell>
        </row>
        <row r="2136">
          <cell r="N2136" t="str">
            <v>0963 940 877</v>
          </cell>
          <cell r="O2136">
            <v>0</v>
          </cell>
          <cell r="P2136">
            <v>243.28</v>
          </cell>
          <cell r="Q2136">
            <v>1</v>
          </cell>
          <cell r="R2136" t="str">
            <v xml:space="preserve"> - </v>
          </cell>
          <cell r="S2136">
            <v>243.28</v>
          </cell>
          <cell r="T2136">
            <v>689</v>
          </cell>
          <cell r="U2136">
            <v>90</v>
          </cell>
          <cell r="V2136">
            <v>120</v>
          </cell>
          <cell r="W2136" t="str">
            <v>TYP180L5H3HASTD</v>
          </cell>
          <cell r="X2136" t="e">
            <v>#REF!</v>
          </cell>
          <cell r="Y2136">
            <v>620.1</v>
          </cell>
          <cell r="Z2136">
            <v>620.1</v>
          </cell>
          <cell r="AA2136">
            <v>0.1</v>
          </cell>
          <cell r="AB2136">
            <v>0.1</v>
          </cell>
          <cell r="AC2136" t="str">
            <v>NC</v>
          </cell>
          <cell r="AD2136" t="str">
            <v>NC</v>
          </cell>
          <cell r="AE2136" t="str">
            <v>NC</v>
          </cell>
          <cell r="AF2136" t="str">
            <v>PROTECTION</v>
          </cell>
          <cell r="AG2136"/>
          <cell r="AH2136" t="str">
            <v>Crafter Long Plus</v>
          </cell>
          <cell r="AI2136">
            <v>267.94</v>
          </cell>
          <cell r="AJ2136">
            <v>0.3</v>
          </cell>
          <cell r="AK2136">
            <v>482.29999999999995</v>
          </cell>
          <cell r="AL2136" t="str">
            <v/>
          </cell>
          <cell r="AM2136" t="str">
            <v/>
          </cell>
          <cell r="AN2136">
            <v>0.1</v>
          </cell>
          <cell r="AO2136">
            <v>620.1</v>
          </cell>
          <cell r="AS2136" t="str">
            <v>TYP180 L5H3 2017 Protections latérales HDF 4mm</v>
          </cell>
        </row>
        <row r="2137">
          <cell r="N2137" t="str">
            <v>0963 940 878</v>
          </cell>
          <cell r="O2137">
            <v>0</v>
          </cell>
          <cell r="P2137">
            <v>542.4</v>
          </cell>
          <cell r="Q2137">
            <v>1</v>
          </cell>
          <cell r="R2137" t="str">
            <v xml:space="preserve"> - </v>
          </cell>
          <cell r="S2137">
            <v>542.4</v>
          </cell>
          <cell r="T2137">
            <v>1239</v>
          </cell>
          <cell r="U2137">
            <v>135</v>
          </cell>
          <cell r="V2137">
            <v>180</v>
          </cell>
          <cell r="W2137" t="str">
            <v>TYP180L5H3KITSTD</v>
          </cell>
          <cell r="X2137" t="e">
            <v>#REF!</v>
          </cell>
          <cell r="Y2137">
            <v>1115.0999999999999</v>
          </cell>
          <cell r="Z2137">
            <v>1115.0999999999999</v>
          </cell>
          <cell r="AA2137">
            <v>0.1</v>
          </cell>
          <cell r="AB2137">
            <v>0.1</v>
          </cell>
          <cell r="AC2137" t="str">
            <v>NC</v>
          </cell>
          <cell r="AD2137" t="str">
            <v>NC</v>
          </cell>
          <cell r="AE2137" t="str">
            <v>NC</v>
          </cell>
          <cell r="AF2137" t="str">
            <v>PROTECTION</v>
          </cell>
          <cell r="AG2137"/>
          <cell r="AH2137" t="str">
            <v>Crafter Long Plus</v>
          </cell>
          <cell r="AI2137">
            <v>525.43098999999995</v>
          </cell>
          <cell r="AJ2137">
            <v>0.3</v>
          </cell>
          <cell r="AK2137">
            <v>867.3</v>
          </cell>
          <cell r="AL2137" t="str">
            <v/>
          </cell>
          <cell r="AM2137" t="str">
            <v/>
          </cell>
          <cell r="AN2137">
            <v>0.1</v>
          </cell>
          <cell r="AO2137">
            <v>1115.0999999999999</v>
          </cell>
          <cell r="AS2137" t="str">
            <v>TYP180 L5H3 2017 Kit complet Standard</v>
          </cell>
        </row>
        <row r="2138">
          <cell r="N2138" t="str">
            <v>0963 940 879</v>
          </cell>
          <cell r="O2138">
            <v>0</v>
          </cell>
          <cell r="P2138">
            <v>307.19</v>
          </cell>
          <cell r="Q2138">
            <v>1</v>
          </cell>
          <cell r="R2138" t="str">
            <v xml:space="preserve"> - </v>
          </cell>
          <cell r="S2138">
            <v>307.19</v>
          </cell>
          <cell r="T2138">
            <v>709</v>
          </cell>
          <cell r="U2138">
            <v>25</v>
          </cell>
          <cell r="V2138">
            <v>34</v>
          </cell>
          <cell r="W2138" t="str">
            <v>TYP180L5H3PLPRO</v>
          </cell>
          <cell r="X2138" t="e">
            <v>#REF!</v>
          </cell>
          <cell r="Y2138">
            <v>638.1</v>
          </cell>
          <cell r="Z2138">
            <v>638.1</v>
          </cell>
          <cell r="AA2138">
            <v>0.1</v>
          </cell>
          <cell r="AB2138">
            <v>0.1</v>
          </cell>
          <cell r="AC2138" t="str">
            <v>NC</v>
          </cell>
          <cell r="AD2138" t="str">
            <v>NC</v>
          </cell>
          <cell r="AE2138" t="str">
            <v>NC</v>
          </cell>
          <cell r="AF2138" t="str">
            <v>PROTECTION</v>
          </cell>
          <cell r="AG2138"/>
          <cell r="AH2138" t="str">
            <v>Crafter Long Plus</v>
          </cell>
          <cell r="AI2138">
            <v>274.29000000000002</v>
          </cell>
          <cell r="AJ2138">
            <v>0.3</v>
          </cell>
          <cell r="AK2138">
            <v>496.29999999999995</v>
          </cell>
          <cell r="AL2138" t="str">
            <v/>
          </cell>
          <cell r="AM2138" t="str">
            <v/>
          </cell>
          <cell r="AN2138">
            <v>0.1</v>
          </cell>
          <cell r="AO2138">
            <v>638.1</v>
          </cell>
          <cell r="AS2138" t="str">
            <v>TYP180 L5H3 2017 Plancher 12 mm</v>
          </cell>
        </row>
        <row r="2139">
          <cell r="N2139" t="str">
            <v>0963 940 880</v>
          </cell>
          <cell r="O2139">
            <v>0</v>
          </cell>
          <cell r="P2139">
            <v>76.8</v>
          </cell>
          <cell r="Q2139">
            <v>1</v>
          </cell>
          <cell r="R2139" t="str">
            <v xml:space="preserve"> - </v>
          </cell>
          <cell r="S2139">
            <v>76.8</v>
          </cell>
          <cell r="T2139">
            <v>209</v>
          </cell>
          <cell r="U2139">
            <v>20</v>
          </cell>
          <cell r="V2139">
            <v>27</v>
          </cell>
          <cell r="W2139" t="str">
            <v>TYP180L5H3PDRPRO</v>
          </cell>
          <cell r="X2139" t="e">
            <v>#REF!</v>
          </cell>
          <cell r="Y2139">
            <v>188.1</v>
          </cell>
          <cell r="Z2139">
            <v>188.1</v>
          </cell>
          <cell r="AA2139">
            <v>0.1</v>
          </cell>
          <cell r="AB2139">
            <v>0.1</v>
          </cell>
          <cell r="AC2139" t="str">
            <v>NC</v>
          </cell>
          <cell r="AD2139" t="str">
            <v>NC</v>
          </cell>
          <cell r="AE2139" t="str">
            <v>NC</v>
          </cell>
          <cell r="AF2139" t="str">
            <v>PROTECTION</v>
          </cell>
          <cell r="AG2139"/>
          <cell r="AH2139" t="str">
            <v>Crafter Long Plus</v>
          </cell>
          <cell r="AI2139">
            <v>94.5</v>
          </cell>
          <cell r="AJ2139">
            <v>0.3</v>
          </cell>
          <cell r="AK2139">
            <v>146.29999999999998</v>
          </cell>
          <cell r="AL2139" t="str">
            <v/>
          </cell>
          <cell r="AM2139" t="str">
            <v/>
          </cell>
          <cell r="AN2139">
            <v>0.1</v>
          </cell>
          <cell r="AO2139">
            <v>188.1</v>
          </cell>
          <cell r="AS2139" t="str">
            <v>TYP180 L5H3 2017 Passages de Roue 12 mm</v>
          </cell>
        </row>
        <row r="2140">
          <cell r="N2140" t="str">
            <v>0963 940 881</v>
          </cell>
          <cell r="O2140">
            <v>0</v>
          </cell>
          <cell r="P2140">
            <v>374.85</v>
          </cell>
          <cell r="Q2140">
            <v>1</v>
          </cell>
          <cell r="R2140" t="str">
            <v xml:space="preserve"> - </v>
          </cell>
          <cell r="S2140">
            <v>374.85</v>
          </cell>
          <cell r="T2140">
            <v>879</v>
          </cell>
          <cell r="U2140">
            <v>90</v>
          </cell>
          <cell r="V2140">
            <v>120</v>
          </cell>
          <cell r="W2140" t="str">
            <v>TYP180L5H3HAPRO</v>
          </cell>
          <cell r="X2140" t="e">
            <v>#REF!</v>
          </cell>
          <cell r="Y2140">
            <v>791.1</v>
          </cell>
          <cell r="Z2140">
            <v>791.1</v>
          </cell>
          <cell r="AA2140">
            <v>0.1</v>
          </cell>
          <cell r="AB2140">
            <v>0.1</v>
          </cell>
          <cell r="AC2140" t="str">
            <v>NC</v>
          </cell>
          <cell r="AD2140" t="str">
            <v>NC</v>
          </cell>
          <cell r="AE2140" t="str">
            <v>NC</v>
          </cell>
          <cell r="AF2140" t="str">
            <v>PROTECTION</v>
          </cell>
          <cell r="AG2140"/>
          <cell r="AH2140" t="str">
            <v>Crafter Long Plus</v>
          </cell>
          <cell r="AI2140">
            <v>343.46</v>
          </cell>
          <cell r="AJ2140">
            <v>0.3</v>
          </cell>
          <cell r="AK2140">
            <v>615.29999999999995</v>
          </cell>
          <cell r="AL2140" t="str">
            <v/>
          </cell>
          <cell r="AM2140" t="str">
            <v/>
          </cell>
          <cell r="AN2140">
            <v>0.1</v>
          </cell>
          <cell r="AO2140">
            <v>791.1</v>
          </cell>
          <cell r="AS2140" t="str">
            <v>TYP180 L5H3 2017 Protections latérales PP 4,8mm</v>
          </cell>
        </row>
        <row r="2141">
          <cell r="N2141" t="str">
            <v>0963 940 882</v>
          </cell>
          <cell r="O2141">
            <v>0</v>
          </cell>
          <cell r="P2141">
            <v>758.84</v>
          </cell>
          <cell r="Q2141">
            <v>1</v>
          </cell>
          <cell r="R2141" t="str">
            <v xml:space="preserve"> - </v>
          </cell>
          <cell r="S2141">
            <v>758.84</v>
          </cell>
          <cell r="T2141">
            <v>1679</v>
          </cell>
          <cell r="U2141">
            <v>135</v>
          </cell>
          <cell r="V2141">
            <v>180</v>
          </cell>
          <cell r="W2141" t="str">
            <v>TYP180L5H3KITPRO</v>
          </cell>
          <cell r="X2141" t="e">
            <v>#REF!</v>
          </cell>
          <cell r="Y2141">
            <v>1511.1</v>
          </cell>
          <cell r="Z2141">
            <v>1511.1</v>
          </cell>
          <cell r="AA2141">
            <v>0.1</v>
          </cell>
          <cell r="AB2141">
            <v>0.1</v>
          </cell>
          <cell r="AC2141" t="str">
            <v>NC</v>
          </cell>
          <cell r="AD2141" t="str">
            <v>NC</v>
          </cell>
          <cell r="AE2141" t="str">
            <v>NC</v>
          </cell>
          <cell r="AF2141" t="str">
            <v>PROTECTION</v>
          </cell>
          <cell r="AG2141"/>
          <cell r="AH2141" t="str">
            <v>Crafter Long Plus</v>
          </cell>
          <cell r="AI2141">
            <v>712.25</v>
          </cell>
          <cell r="AJ2141">
            <v>0.3</v>
          </cell>
          <cell r="AK2141">
            <v>1175.3</v>
          </cell>
          <cell r="AL2141" t="str">
            <v/>
          </cell>
          <cell r="AM2141" t="str">
            <v/>
          </cell>
          <cell r="AN2141">
            <v>0.1</v>
          </cell>
          <cell r="AO2141">
            <v>1511.1</v>
          </cell>
          <cell r="AS2141" t="str">
            <v>TYP180 L5H3 2017 Kit complet Pro</v>
          </cell>
        </row>
        <row r="2142">
          <cell r="N2142" t="str">
            <v>0963 940 883</v>
          </cell>
          <cell r="O2142">
            <v>0</v>
          </cell>
          <cell r="P2142">
            <v>239.3</v>
          </cell>
          <cell r="Q2142">
            <v>1</v>
          </cell>
          <cell r="R2142" t="str">
            <v xml:space="preserve"> - </v>
          </cell>
          <cell r="S2142">
            <v>239.3</v>
          </cell>
          <cell r="T2142">
            <v>469</v>
          </cell>
          <cell r="U2142">
            <v>25</v>
          </cell>
          <cell r="V2142">
            <v>34</v>
          </cell>
          <cell r="W2142" t="str">
            <v>TYP178L5H4PLSTD</v>
          </cell>
          <cell r="X2142" t="e">
            <v>#REF!</v>
          </cell>
          <cell r="Y2142">
            <v>422.1</v>
          </cell>
          <cell r="Z2142">
            <v>422.1</v>
          </cell>
          <cell r="AA2142">
            <v>0.1</v>
          </cell>
          <cell r="AB2142">
            <v>0.1</v>
          </cell>
          <cell r="AC2142" t="str">
            <v>NC</v>
          </cell>
          <cell r="AD2142" t="str">
            <v>NC</v>
          </cell>
          <cell r="AE2142" t="str">
            <v>NC</v>
          </cell>
          <cell r="AF2142" t="str">
            <v>PROTECTION</v>
          </cell>
          <cell r="AH2142" t="str">
            <v>Crafter Long Plus</v>
          </cell>
          <cell r="AI2142">
            <v>180.91098999999997</v>
          </cell>
          <cell r="AJ2142">
            <v>0.3</v>
          </cell>
          <cell r="AK2142">
            <v>328.29999999999995</v>
          </cell>
          <cell r="AL2142" t="str">
            <v>ZF.WU004-1509</v>
          </cell>
          <cell r="AM2142">
            <v>343.178</v>
          </cell>
          <cell r="AN2142">
            <v>0.1</v>
          </cell>
          <cell r="AO2142">
            <v>422.1</v>
          </cell>
          <cell r="AS2142" t="str">
            <v>TYP178 L5H4 2017 Plancher 9mm</v>
          </cell>
        </row>
        <row r="2143">
          <cell r="N2143" t="str">
            <v>0963 940 884</v>
          </cell>
          <cell r="O2143">
            <v>0</v>
          </cell>
          <cell r="P2143">
            <v>59.83</v>
          </cell>
          <cell r="Q2143">
            <v>1</v>
          </cell>
          <cell r="R2143" t="str">
            <v xml:space="preserve"> - </v>
          </cell>
          <cell r="S2143">
            <v>59.83</v>
          </cell>
          <cell r="T2143">
            <v>179</v>
          </cell>
          <cell r="U2143">
            <v>20</v>
          </cell>
          <cell r="V2143">
            <v>27</v>
          </cell>
          <cell r="W2143" t="str">
            <v>TYP178L5H4PDRSTD</v>
          </cell>
          <cell r="X2143" t="e">
            <v>#REF!</v>
          </cell>
          <cell r="Y2143">
            <v>161.1</v>
          </cell>
          <cell r="Z2143">
            <v>161.1</v>
          </cell>
          <cell r="AA2143">
            <v>0.1</v>
          </cell>
          <cell r="AB2143">
            <v>0.1</v>
          </cell>
          <cell r="AC2143" t="str">
            <v>NC</v>
          </cell>
          <cell r="AD2143" t="str">
            <v>NC</v>
          </cell>
          <cell r="AE2143" t="str">
            <v>NC</v>
          </cell>
          <cell r="AF2143" t="str">
            <v>PROTECTION</v>
          </cell>
          <cell r="AH2143" t="str">
            <v>Crafter Long Plus</v>
          </cell>
          <cell r="AI2143">
            <v>76.58</v>
          </cell>
          <cell r="AJ2143">
            <v>0.3</v>
          </cell>
          <cell r="AK2143">
            <v>125.3</v>
          </cell>
          <cell r="AL2143" t="str">
            <v>ZF.WU004-1510</v>
          </cell>
          <cell r="AM2143">
            <v>129.19999999999999</v>
          </cell>
          <cell r="AN2143">
            <v>0.1</v>
          </cell>
          <cell r="AO2143">
            <v>161.1</v>
          </cell>
          <cell r="AS2143" t="str">
            <v>TYP178 L5H4 2017 PDR brun 12mm</v>
          </cell>
        </row>
        <row r="2144">
          <cell r="N2144" t="str">
            <v>0963 940 885</v>
          </cell>
          <cell r="O2144">
            <v>0</v>
          </cell>
          <cell r="P2144">
            <v>278.02999999999997</v>
          </cell>
          <cell r="Q2144">
            <v>1</v>
          </cell>
          <cell r="R2144" t="str">
            <v xml:space="preserve"> - </v>
          </cell>
          <cell r="S2144">
            <v>278.02999999999997</v>
          </cell>
          <cell r="T2144">
            <v>689</v>
          </cell>
          <cell r="U2144">
            <v>90</v>
          </cell>
          <cell r="V2144">
            <v>120</v>
          </cell>
          <cell r="W2144" t="str">
            <v>TYP178L5H4HASTD</v>
          </cell>
          <cell r="X2144" t="e">
            <v>#REF!</v>
          </cell>
          <cell r="Y2144">
            <v>620.1</v>
          </cell>
          <cell r="Z2144">
            <v>620.1</v>
          </cell>
          <cell r="AA2144">
            <v>0.1</v>
          </cell>
          <cell r="AB2144">
            <v>0.1</v>
          </cell>
          <cell r="AC2144" t="str">
            <v>NC</v>
          </cell>
          <cell r="AD2144" t="str">
            <v>NC</v>
          </cell>
          <cell r="AE2144" t="str">
            <v>NC</v>
          </cell>
          <cell r="AF2144" t="str">
            <v>PROTECTION</v>
          </cell>
          <cell r="AH2144" t="str">
            <v>Crafter Long Plus</v>
          </cell>
          <cell r="AI2144">
            <v>267.94</v>
          </cell>
          <cell r="AJ2144">
            <v>0.3</v>
          </cell>
          <cell r="AK2144">
            <v>482.29999999999995</v>
          </cell>
          <cell r="AL2144" t="str">
            <v>ZF.WU004-1511</v>
          </cell>
          <cell r="AM2144">
            <v>509.2</v>
          </cell>
          <cell r="AN2144">
            <v>0.1</v>
          </cell>
          <cell r="AO2144">
            <v>620.1</v>
          </cell>
          <cell r="AS2144" t="str">
            <v>TYP178 L5H4 2017 Protections latérales HDF 4mm</v>
          </cell>
        </row>
        <row r="2145">
          <cell r="N2145" t="str">
            <v>0963 940 886</v>
          </cell>
          <cell r="O2145">
            <v>0</v>
          </cell>
          <cell r="P2145">
            <v>577.15</v>
          </cell>
          <cell r="Q2145">
            <v>1</v>
          </cell>
          <cell r="R2145" t="str">
            <v xml:space="preserve"> - </v>
          </cell>
          <cell r="S2145">
            <v>577.15</v>
          </cell>
          <cell r="T2145">
            <v>1239</v>
          </cell>
          <cell r="U2145">
            <v>135</v>
          </cell>
          <cell r="V2145">
            <v>180</v>
          </cell>
          <cell r="W2145" t="str">
            <v>TYP178L5H4KITSTD</v>
          </cell>
          <cell r="X2145" t="e">
            <v>#REF!</v>
          </cell>
          <cell r="Y2145">
            <v>1115.0999999999999</v>
          </cell>
          <cell r="Z2145">
            <v>1115.0999999999999</v>
          </cell>
          <cell r="AA2145">
            <v>0.1</v>
          </cell>
          <cell r="AB2145">
            <v>0.1</v>
          </cell>
          <cell r="AC2145" t="str">
            <v>NC</v>
          </cell>
          <cell r="AD2145" t="str">
            <v>NC</v>
          </cell>
          <cell r="AE2145" t="str">
            <v>NC</v>
          </cell>
          <cell r="AF2145" t="str">
            <v>PROTECTION</v>
          </cell>
          <cell r="AH2145" t="str">
            <v>Crafter Long Plus</v>
          </cell>
          <cell r="AI2145">
            <v>525.43098999999995</v>
          </cell>
          <cell r="AJ2145">
            <v>0.3</v>
          </cell>
          <cell r="AK2145">
            <v>867.3</v>
          </cell>
          <cell r="AL2145" t="str">
            <v>ZF.WU004-1512</v>
          </cell>
          <cell r="AM2145">
            <v>916.97799999999995</v>
          </cell>
          <cell r="AN2145">
            <v>0.1</v>
          </cell>
          <cell r="AO2145">
            <v>1115.0999999999999</v>
          </cell>
          <cell r="AS2145" t="str">
            <v>TYP178 L5H4 2017 Kit complet Standard</v>
          </cell>
        </row>
        <row r="2146">
          <cell r="N2146" t="str">
            <v>0963 940 887</v>
          </cell>
          <cell r="O2146">
            <v>0</v>
          </cell>
          <cell r="P2146">
            <v>307.19</v>
          </cell>
          <cell r="Q2146">
            <v>1</v>
          </cell>
          <cell r="R2146" t="str">
            <v xml:space="preserve"> - </v>
          </cell>
          <cell r="S2146">
            <v>307.19</v>
          </cell>
          <cell r="T2146">
            <v>709</v>
          </cell>
          <cell r="U2146">
            <v>25</v>
          </cell>
          <cell r="V2146">
            <v>34</v>
          </cell>
          <cell r="W2146" t="str">
            <v>TYP178L5H4PLPRO</v>
          </cell>
          <cell r="X2146" t="e">
            <v>#REF!</v>
          </cell>
          <cell r="Y2146">
            <v>638.1</v>
          </cell>
          <cell r="Z2146">
            <v>638.1</v>
          </cell>
          <cell r="AA2146">
            <v>0.1</v>
          </cell>
          <cell r="AB2146">
            <v>0.1</v>
          </cell>
          <cell r="AC2146" t="str">
            <v>NC</v>
          </cell>
          <cell r="AD2146" t="str">
            <v>NC</v>
          </cell>
          <cell r="AE2146" t="str">
            <v>NC</v>
          </cell>
          <cell r="AF2146" t="str">
            <v>PROTECTION</v>
          </cell>
          <cell r="AH2146" t="str">
            <v>Crafter Long Plus</v>
          </cell>
          <cell r="AI2146">
            <v>274.29000000000002</v>
          </cell>
          <cell r="AJ2146">
            <v>0.3</v>
          </cell>
          <cell r="AK2146">
            <v>496.29999999999995</v>
          </cell>
          <cell r="AL2146" t="str">
            <v>ZF.WU004-1513</v>
          </cell>
          <cell r="AM2146">
            <v>520.31500000000005</v>
          </cell>
          <cell r="AN2146">
            <v>0.1</v>
          </cell>
          <cell r="AO2146">
            <v>638.1</v>
          </cell>
          <cell r="AS2146" t="str">
            <v>TYP178 L5H4 2017 Plancher 12 mm</v>
          </cell>
        </row>
        <row r="2147">
          <cell r="N2147" t="str">
            <v>0963 940 888</v>
          </cell>
          <cell r="O2147">
            <v>0</v>
          </cell>
          <cell r="P2147">
            <v>76.8</v>
          </cell>
          <cell r="Q2147">
            <v>1</v>
          </cell>
          <cell r="R2147" t="str">
            <v xml:space="preserve"> - </v>
          </cell>
          <cell r="S2147">
            <v>76.8</v>
          </cell>
          <cell r="T2147">
            <v>209</v>
          </cell>
          <cell r="U2147">
            <v>20</v>
          </cell>
          <cell r="V2147">
            <v>27</v>
          </cell>
          <cell r="W2147" t="str">
            <v>TYP178L5H4PDRPRO</v>
          </cell>
          <cell r="X2147" t="e">
            <v>#REF!</v>
          </cell>
          <cell r="Y2147">
            <v>188.1</v>
          </cell>
          <cell r="Z2147">
            <v>188.1</v>
          </cell>
          <cell r="AA2147">
            <v>0.1</v>
          </cell>
          <cell r="AB2147">
            <v>0.1</v>
          </cell>
          <cell r="AC2147" t="str">
            <v>NC</v>
          </cell>
          <cell r="AD2147" t="str">
            <v>NC</v>
          </cell>
          <cell r="AE2147" t="str">
            <v>NC</v>
          </cell>
          <cell r="AF2147" t="str">
            <v>PROTECTION</v>
          </cell>
          <cell r="AH2147" t="str">
            <v>Crafter Long Plus</v>
          </cell>
          <cell r="AI2147">
            <v>94.5</v>
          </cell>
          <cell r="AJ2147">
            <v>0.3</v>
          </cell>
          <cell r="AK2147">
            <v>146.29999999999998</v>
          </cell>
          <cell r="AL2147" t="str">
            <v>ZF.WU004-1514</v>
          </cell>
          <cell r="AM2147">
            <v>152</v>
          </cell>
          <cell r="AN2147">
            <v>0.1</v>
          </cell>
          <cell r="AO2147">
            <v>188.1</v>
          </cell>
          <cell r="AS2147" t="str">
            <v>TYP178 L5H4 2017 Passages de Roue 12 mm</v>
          </cell>
        </row>
        <row r="2148">
          <cell r="N2148" t="str">
            <v>0963 940 889</v>
          </cell>
          <cell r="O2148">
            <v>0</v>
          </cell>
          <cell r="P2148">
            <v>428.39</v>
          </cell>
          <cell r="Q2148">
            <v>1</v>
          </cell>
          <cell r="R2148" t="str">
            <v xml:space="preserve"> - </v>
          </cell>
          <cell r="S2148">
            <v>428.39</v>
          </cell>
          <cell r="T2148">
            <v>879</v>
          </cell>
          <cell r="U2148">
            <v>90</v>
          </cell>
          <cell r="V2148">
            <v>120</v>
          </cell>
          <cell r="W2148" t="str">
            <v>TYP178L5H4HAPRO</v>
          </cell>
          <cell r="X2148" t="e">
            <v>#REF!</v>
          </cell>
          <cell r="Y2148">
            <v>791.1</v>
          </cell>
          <cell r="Z2148">
            <v>791.1</v>
          </cell>
          <cell r="AA2148">
            <v>0.1</v>
          </cell>
          <cell r="AB2148">
            <v>0.1</v>
          </cell>
          <cell r="AC2148" t="str">
            <v>NC</v>
          </cell>
          <cell r="AD2148" t="str">
            <v>NC</v>
          </cell>
          <cell r="AE2148" t="str">
            <v>NC</v>
          </cell>
          <cell r="AF2148" t="str">
            <v>PROTECTION</v>
          </cell>
          <cell r="AH2148" t="str">
            <v>Crafter Long Plus</v>
          </cell>
          <cell r="AI2148">
            <v>343.46</v>
          </cell>
          <cell r="AJ2148">
            <v>0.3</v>
          </cell>
          <cell r="AK2148">
            <v>615.29999999999995</v>
          </cell>
          <cell r="AL2148" t="str">
            <v>ZF.WU004-1515</v>
          </cell>
          <cell r="AM2148">
            <v>646</v>
          </cell>
          <cell r="AN2148">
            <v>0.1</v>
          </cell>
          <cell r="AO2148">
            <v>791.1</v>
          </cell>
          <cell r="AS2148" t="str">
            <v>TYP178 L5H4 2017 Protections latérales PP 4,8mm</v>
          </cell>
        </row>
        <row r="2149">
          <cell r="N2149" t="str">
            <v>0963 940 890</v>
          </cell>
          <cell r="O2149">
            <v>0</v>
          </cell>
          <cell r="P2149">
            <v>812.38</v>
          </cell>
          <cell r="Q2149">
            <v>1</v>
          </cell>
          <cell r="R2149" t="str">
            <v xml:space="preserve"> - </v>
          </cell>
          <cell r="S2149">
            <v>812.38</v>
          </cell>
          <cell r="T2149">
            <v>1679</v>
          </cell>
          <cell r="U2149">
            <v>135</v>
          </cell>
          <cell r="V2149">
            <v>180</v>
          </cell>
          <cell r="W2149" t="str">
            <v>TYP178L5H4KITPRO</v>
          </cell>
          <cell r="X2149" t="e">
            <v>#REF!</v>
          </cell>
          <cell r="Y2149">
            <v>1511.1</v>
          </cell>
          <cell r="Z2149">
            <v>1511.1</v>
          </cell>
          <cell r="AA2149">
            <v>0.1</v>
          </cell>
          <cell r="AB2149">
            <v>0.1</v>
          </cell>
          <cell r="AC2149" t="str">
            <v>NC</v>
          </cell>
          <cell r="AD2149" t="str">
            <v>NC</v>
          </cell>
          <cell r="AE2149" t="str">
            <v>NC</v>
          </cell>
          <cell r="AF2149" t="str">
            <v>PROTECTION</v>
          </cell>
          <cell r="AH2149" t="str">
            <v>Crafter Long Plus</v>
          </cell>
          <cell r="AI2149">
            <v>712.25</v>
          </cell>
          <cell r="AJ2149">
            <v>0.3</v>
          </cell>
          <cell r="AK2149">
            <v>1175.3</v>
          </cell>
          <cell r="AL2149" t="str">
            <v>ZF.WU004-1516</v>
          </cell>
          <cell r="AM2149">
            <v>1242.3150000000001</v>
          </cell>
          <cell r="AN2149">
            <v>0.1</v>
          </cell>
          <cell r="AO2149">
            <v>1511.1</v>
          </cell>
          <cell r="AS2149" t="str">
            <v>TYP178 L5H4 2017 Kit complet Pro</v>
          </cell>
        </row>
        <row r="2150">
          <cell r="N2150" t="str">
            <v>0963 940 891</v>
          </cell>
          <cell r="O2150">
            <v>0</v>
          </cell>
          <cell r="P2150">
            <v>239.3</v>
          </cell>
          <cell r="Q2150">
            <v>1</v>
          </cell>
          <cell r="R2150" t="str">
            <v xml:space="preserve"> - </v>
          </cell>
          <cell r="S2150">
            <v>239.3</v>
          </cell>
          <cell r="T2150">
            <v>469</v>
          </cell>
          <cell r="U2150">
            <v>25</v>
          </cell>
          <cell r="V2150">
            <v>34</v>
          </cell>
          <cell r="W2150" t="str">
            <v>TYP180L5H4PLSTD</v>
          </cell>
          <cell r="X2150" t="e">
            <v>#REF!</v>
          </cell>
          <cell r="Y2150">
            <v>422.1</v>
          </cell>
          <cell r="Z2150">
            <v>422.1</v>
          </cell>
          <cell r="AA2150">
            <v>0.1</v>
          </cell>
          <cell r="AB2150">
            <v>0.1</v>
          </cell>
          <cell r="AC2150" t="str">
            <v>NC</v>
          </cell>
          <cell r="AD2150" t="str">
            <v>NC</v>
          </cell>
          <cell r="AE2150" t="str">
            <v>NC</v>
          </cell>
          <cell r="AF2150" t="str">
            <v>PROTECTION</v>
          </cell>
          <cell r="AG2150"/>
          <cell r="AH2150" t="str">
            <v>Crafter Long Plus</v>
          </cell>
          <cell r="AI2150">
            <v>180.91098999999997</v>
          </cell>
          <cell r="AJ2150">
            <v>0.3</v>
          </cell>
          <cell r="AK2150">
            <v>328.29999999999995</v>
          </cell>
          <cell r="AL2150" t="str">
            <v/>
          </cell>
          <cell r="AM2150" t="str">
            <v/>
          </cell>
          <cell r="AN2150">
            <v>0.1</v>
          </cell>
          <cell r="AO2150">
            <v>422.1</v>
          </cell>
          <cell r="AS2150" t="str">
            <v>TYP180 L5H4 2017 Plancher 9mm</v>
          </cell>
        </row>
        <row r="2151">
          <cell r="N2151" t="str">
            <v>0963 940 892</v>
          </cell>
          <cell r="O2151">
            <v>0</v>
          </cell>
          <cell r="P2151">
            <v>59.83</v>
          </cell>
          <cell r="Q2151">
            <v>1</v>
          </cell>
          <cell r="R2151" t="str">
            <v xml:space="preserve"> - </v>
          </cell>
          <cell r="S2151">
            <v>59.83</v>
          </cell>
          <cell r="T2151">
            <v>179</v>
          </cell>
          <cell r="U2151">
            <v>20</v>
          </cell>
          <cell r="V2151">
            <v>27</v>
          </cell>
          <cell r="W2151" t="str">
            <v>TYP180L5H4PDRSTD</v>
          </cell>
          <cell r="X2151" t="e">
            <v>#REF!</v>
          </cell>
          <cell r="Y2151">
            <v>161.1</v>
          </cell>
          <cell r="Z2151">
            <v>161.1</v>
          </cell>
          <cell r="AA2151">
            <v>0.1</v>
          </cell>
          <cell r="AB2151">
            <v>0.1</v>
          </cell>
          <cell r="AC2151" t="str">
            <v>NC</v>
          </cell>
          <cell r="AD2151" t="str">
            <v>NC</v>
          </cell>
          <cell r="AE2151" t="str">
            <v>NC</v>
          </cell>
          <cell r="AF2151" t="str">
            <v>PROTECTION</v>
          </cell>
          <cell r="AG2151"/>
          <cell r="AH2151" t="str">
            <v>Crafter Long Plus</v>
          </cell>
          <cell r="AI2151">
            <v>76.58</v>
          </cell>
          <cell r="AJ2151">
            <v>0.3</v>
          </cell>
          <cell r="AK2151">
            <v>125.3</v>
          </cell>
          <cell r="AL2151" t="str">
            <v/>
          </cell>
          <cell r="AM2151" t="str">
            <v/>
          </cell>
          <cell r="AN2151">
            <v>0.1</v>
          </cell>
          <cell r="AO2151">
            <v>161.1</v>
          </cell>
          <cell r="AS2151" t="str">
            <v>TYP180 L5H4 2017 PDR brun 12mm</v>
          </cell>
        </row>
        <row r="2152">
          <cell r="N2152" t="str">
            <v>0963 940 893</v>
          </cell>
          <cell r="O2152">
            <v>0</v>
          </cell>
          <cell r="P2152">
            <v>278.02999999999997</v>
          </cell>
          <cell r="Q2152">
            <v>1</v>
          </cell>
          <cell r="R2152" t="str">
            <v xml:space="preserve"> - </v>
          </cell>
          <cell r="S2152">
            <v>278.02999999999997</v>
          </cell>
          <cell r="T2152">
            <v>689</v>
          </cell>
          <cell r="U2152">
            <v>90</v>
          </cell>
          <cell r="V2152">
            <v>120</v>
          </cell>
          <cell r="W2152" t="str">
            <v>TYP180L5H4HASTD</v>
          </cell>
          <cell r="X2152" t="e">
            <v>#REF!</v>
          </cell>
          <cell r="Y2152">
            <v>620.1</v>
          </cell>
          <cell r="Z2152">
            <v>620.1</v>
          </cell>
          <cell r="AA2152">
            <v>0.1</v>
          </cell>
          <cell r="AB2152">
            <v>0.1</v>
          </cell>
          <cell r="AC2152" t="str">
            <v>NC</v>
          </cell>
          <cell r="AD2152" t="str">
            <v>NC</v>
          </cell>
          <cell r="AE2152" t="str">
            <v>NC</v>
          </cell>
          <cell r="AF2152" t="str">
            <v>PROTECTION</v>
          </cell>
          <cell r="AG2152"/>
          <cell r="AH2152" t="str">
            <v>Crafter Long Plus</v>
          </cell>
          <cell r="AI2152">
            <v>267.94</v>
          </cell>
          <cell r="AJ2152">
            <v>0.3</v>
          </cell>
          <cell r="AK2152">
            <v>482.29999999999995</v>
          </cell>
          <cell r="AL2152" t="str">
            <v/>
          </cell>
          <cell r="AM2152" t="str">
            <v/>
          </cell>
          <cell r="AN2152">
            <v>0.1</v>
          </cell>
          <cell r="AO2152">
            <v>620.1</v>
          </cell>
          <cell r="AS2152" t="str">
            <v>TYP180 L5H4 2017 Protections latérales HDF 4mm</v>
          </cell>
        </row>
        <row r="2153">
          <cell r="N2153" t="str">
            <v>0963 940 894</v>
          </cell>
          <cell r="O2153">
            <v>0</v>
          </cell>
          <cell r="P2153">
            <v>577.15</v>
          </cell>
          <cell r="Q2153">
            <v>1</v>
          </cell>
          <cell r="R2153" t="str">
            <v xml:space="preserve"> - </v>
          </cell>
          <cell r="S2153">
            <v>577.15</v>
          </cell>
          <cell r="T2153">
            <v>1239</v>
          </cell>
          <cell r="U2153">
            <v>135</v>
          </cell>
          <cell r="V2153">
            <v>180</v>
          </cell>
          <cell r="W2153" t="str">
            <v>TYP180L5H4KITSTD</v>
          </cell>
          <cell r="X2153" t="e">
            <v>#REF!</v>
          </cell>
          <cell r="Y2153">
            <v>1115.0999999999999</v>
          </cell>
          <cell r="Z2153">
            <v>1115.0999999999999</v>
          </cell>
          <cell r="AA2153">
            <v>0.1</v>
          </cell>
          <cell r="AB2153">
            <v>0.1</v>
          </cell>
          <cell r="AC2153" t="str">
            <v>NC</v>
          </cell>
          <cell r="AD2153" t="str">
            <v>NC</v>
          </cell>
          <cell r="AE2153" t="str">
            <v>NC</v>
          </cell>
          <cell r="AF2153" t="str">
            <v>PROTECTION</v>
          </cell>
          <cell r="AG2153"/>
          <cell r="AH2153" t="str">
            <v>Crafter Long Plus</v>
          </cell>
          <cell r="AI2153">
            <v>525.43098999999995</v>
          </cell>
          <cell r="AJ2153">
            <v>0.3</v>
          </cell>
          <cell r="AK2153">
            <v>867.3</v>
          </cell>
          <cell r="AL2153" t="str">
            <v/>
          </cell>
          <cell r="AM2153" t="str">
            <v/>
          </cell>
          <cell r="AN2153">
            <v>0.1</v>
          </cell>
          <cell r="AO2153">
            <v>1115.0999999999999</v>
          </cell>
          <cell r="AS2153" t="str">
            <v>TYP180 L5H4 2017 Kit complet Standard</v>
          </cell>
        </row>
        <row r="2154">
          <cell r="N2154" t="str">
            <v>0963 940 895</v>
          </cell>
          <cell r="O2154">
            <v>0</v>
          </cell>
          <cell r="P2154">
            <v>307.19</v>
          </cell>
          <cell r="Q2154">
            <v>1</v>
          </cell>
          <cell r="R2154" t="str">
            <v xml:space="preserve"> - </v>
          </cell>
          <cell r="S2154">
            <v>307.19</v>
          </cell>
          <cell r="T2154">
            <v>709</v>
          </cell>
          <cell r="U2154">
            <v>25</v>
          </cell>
          <cell r="V2154">
            <v>34</v>
          </cell>
          <cell r="W2154" t="str">
            <v>TYP180L5H4PLPRO</v>
          </cell>
          <cell r="X2154" t="e">
            <v>#REF!</v>
          </cell>
          <cell r="Y2154">
            <v>638.1</v>
          </cell>
          <cell r="Z2154">
            <v>638.1</v>
          </cell>
          <cell r="AA2154">
            <v>0.1</v>
          </cell>
          <cell r="AB2154">
            <v>0.1</v>
          </cell>
          <cell r="AC2154" t="str">
            <v>NC</v>
          </cell>
          <cell r="AD2154" t="str">
            <v>NC</v>
          </cell>
          <cell r="AE2154" t="str">
            <v>NC</v>
          </cell>
          <cell r="AF2154" t="str">
            <v>PROTECTION</v>
          </cell>
          <cell r="AG2154"/>
          <cell r="AH2154" t="str">
            <v>Crafter Long Plus</v>
          </cell>
          <cell r="AI2154">
            <v>274.29000000000002</v>
          </cell>
          <cell r="AJ2154">
            <v>0.3</v>
          </cell>
          <cell r="AK2154">
            <v>496.29999999999995</v>
          </cell>
          <cell r="AL2154" t="str">
            <v/>
          </cell>
          <cell r="AM2154" t="str">
            <v/>
          </cell>
          <cell r="AN2154">
            <v>0.1</v>
          </cell>
          <cell r="AO2154">
            <v>638.1</v>
          </cell>
          <cell r="AS2154" t="str">
            <v>TYP180 L5H4 2017 Plancher 12 mm</v>
          </cell>
        </row>
        <row r="2155">
          <cell r="N2155" t="str">
            <v>0963 940 896</v>
          </cell>
          <cell r="O2155">
            <v>0</v>
          </cell>
          <cell r="P2155">
            <v>76.8</v>
          </cell>
          <cell r="Q2155">
            <v>1</v>
          </cell>
          <cell r="R2155" t="str">
            <v xml:space="preserve"> - </v>
          </cell>
          <cell r="S2155">
            <v>76.8</v>
          </cell>
          <cell r="T2155">
            <v>209</v>
          </cell>
          <cell r="U2155">
            <v>20</v>
          </cell>
          <cell r="V2155">
            <v>27</v>
          </cell>
          <cell r="W2155" t="str">
            <v>TYP180L5H4PDRPRO</v>
          </cell>
          <cell r="X2155" t="e">
            <v>#REF!</v>
          </cell>
          <cell r="Y2155">
            <v>188.1</v>
          </cell>
          <cell r="Z2155">
            <v>188.1</v>
          </cell>
          <cell r="AA2155">
            <v>0.1</v>
          </cell>
          <cell r="AB2155">
            <v>0.1</v>
          </cell>
          <cell r="AC2155" t="str">
            <v>NC</v>
          </cell>
          <cell r="AD2155" t="str">
            <v>NC</v>
          </cell>
          <cell r="AE2155" t="str">
            <v>NC</v>
          </cell>
          <cell r="AF2155" t="str">
            <v>PROTECTION</v>
          </cell>
          <cell r="AG2155"/>
          <cell r="AH2155" t="str">
            <v>Crafter Long Plus</v>
          </cell>
          <cell r="AI2155">
            <v>94.5</v>
          </cell>
          <cell r="AJ2155">
            <v>0.3</v>
          </cell>
          <cell r="AK2155">
            <v>146.29999999999998</v>
          </cell>
          <cell r="AL2155" t="str">
            <v/>
          </cell>
          <cell r="AM2155" t="str">
            <v/>
          </cell>
          <cell r="AN2155">
            <v>0.1</v>
          </cell>
          <cell r="AO2155">
            <v>188.1</v>
          </cell>
          <cell r="AS2155" t="str">
            <v>TYP180 L5H4 2017 Passages de Roue 12 mm</v>
          </cell>
        </row>
        <row r="2156">
          <cell r="N2156" t="str">
            <v>0963 940 897</v>
          </cell>
          <cell r="O2156">
            <v>0</v>
          </cell>
          <cell r="P2156">
            <v>428.39</v>
          </cell>
          <cell r="Q2156">
            <v>1</v>
          </cell>
          <cell r="R2156" t="str">
            <v xml:space="preserve"> - </v>
          </cell>
          <cell r="S2156">
            <v>428.39</v>
          </cell>
          <cell r="T2156">
            <v>879</v>
          </cell>
          <cell r="U2156">
            <v>90</v>
          </cell>
          <cell r="V2156">
            <v>120</v>
          </cell>
          <cell r="W2156" t="str">
            <v>TYP180L5H4HAPRO</v>
          </cell>
          <cell r="X2156" t="e">
            <v>#REF!</v>
          </cell>
          <cell r="Y2156">
            <v>791.1</v>
          </cell>
          <cell r="Z2156">
            <v>791.1</v>
          </cell>
          <cell r="AA2156">
            <v>0.1</v>
          </cell>
          <cell r="AB2156">
            <v>0.1</v>
          </cell>
          <cell r="AC2156" t="str">
            <v>NC</v>
          </cell>
          <cell r="AD2156" t="str">
            <v>NC</v>
          </cell>
          <cell r="AE2156" t="str">
            <v>NC</v>
          </cell>
          <cell r="AF2156" t="str">
            <v>PROTECTION</v>
          </cell>
          <cell r="AG2156"/>
          <cell r="AH2156" t="str">
            <v>Crafter Long Plus</v>
          </cell>
          <cell r="AI2156">
            <v>343.46</v>
          </cell>
          <cell r="AJ2156">
            <v>0.3</v>
          </cell>
          <cell r="AK2156">
            <v>615.29999999999995</v>
          </cell>
          <cell r="AL2156" t="str">
            <v/>
          </cell>
          <cell r="AM2156" t="str">
            <v/>
          </cell>
          <cell r="AN2156">
            <v>0.1</v>
          </cell>
          <cell r="AO2156">
            <v>791.1</v>
          </cell>
          <cell r="AS2156" t="str">
            <v>TYP180 L5H4 2017 Protections latérales PP 4,8mm</v>
          </cell>
        </row>
        <row r="2157">
          <cell r="N2157" t="str">
            <v>0963 940 898</v>
          </cell>
          <cell r="O2157">
            <v>0</v>
          </cell>
          <cell r="P2157">
            <v>812.38</v>
          </cell>
          <cell r="Q2157">
            <v>1</v>
          </cell>
          <cell r="R2157" t="str">
            <v xml:space="preserve"> - </v>
          </cell>
          <cell r="S2157">
            <v>812.38</v>
          </cell>
          <cell r="T2157">
            <v>1679</v>
          </cell>
          <cell r="U2157">
            <v>135</v>
          </cell>
          <cell r="V2157">
            <v>180</v>
          </cell>
          <cell r="W2157" t="str">
            <v>TYP180L5H4KITPRO</v>
          </cell>
          <cell r="X2157" t="e">
            <v>#REF!</v>
          </cell>
          <cell r="Y2157">
            <v>1511.1</v>
          </cell>
          <cell r="Z2157">
            <v>1511.1</v>
          </cell>
          <cell r="AA2157">
            <v>0.1</v>
          </cell>
          <cell r="AB2157">
            <v>0.1</v>
          </cell>
          <cell r="AC2157" t="str">
            <v>NC</v>
          </cell>
          <cell r="AD2157" t="str">
            <v>NC</v>
          </cell>
          <cell r="AE2157" t="str">
            <v>NC</v>
          </cell>
          <cell r="AF2157" t="str">
            <v>PROTECTION</v>
          </cell>
          <cell r="AG2157"/>
          <cell r="AH2157" t="str">
            <v>Crafter Long Plus</v>
          </cell>
          <cell r="AI2157">
            <v>712.25</v>
          </cell>
          <cell r="AJ2157">
            <v>0.3</v>
          </cell>
          <cell r="AK2157">
            <v>1175.3</v>
          </cell>
          <cell r="AL2157" t="str">
            <v/>
          </cell>
          <cell r="AM2157" t="str">
            <v/>
          </cell>
          <cell r="AN2157">
            <v>0.1</v>
          </cell>
          <cell r="AO2157">
            <v>1511.1</v>
          </cell>
          <cell r="AS2157" t="str">
            <v>TYP180 L5H4 2017 Kit complet Pro</v>
          </cell>
        </row>
        <row r="2158">
          <cell r="N2158" t="str">
            <v>0963 940 827</v>
          </cell>
          <cell r="O2158">
            <v>0</v>
          </cell>
          <cell r="P2158">
            <v>140.22999999999999</v>
          </cell>
          <cell r="Q2158">
            <v>1</v>
          </cell>
          <cell r="R2158" t="str">
            <v xml:space="preserve"> - </v>
          </cell>
          <cell r="S2158">
            <v>140.22999999999999</v>
          </cell>
          <cell r="T2158">
            <v>329</v>
          </cell>
          <cell r="U2158">
            <v>20</v>
          </cell>
          <cell r="V2158">
            <v>27</v>
          </cell>
          <cell r="W2158" t="str">
            <v>TYP176L3H2PLSTD</v>
          </cell>
          <cell r="X2158" t="e">
            <v>#REF!</v>
          </cell>
          <cell r="Y2158">
            <v>296.10000000000002</v>
          </cell>
          <cell r="Z2158">
            <v>296.10000000000002</v>
          </cell>
          <cell r="AA2158">
            <v>0.1</v>
          </cell>
          <cell r="AB2158">
            <v>0.1</v>
          </cell>
          <cell r="AC2158" t="str">
            <v>NC</v>
          </cell>
          <cell r="AD2158" t="str">
            <v>NC</v>
          </cell>
          <cell r="AE2158" t="str">
            <v>NC</v>
          </cell>
          <cell r="AF2158" t="str">
            <v>PROTECTION</v>
          </cell>
          <cell r="AG2158"/>
          <cell r="AH2158" t="str">
            <v>MAN TGE Standard</v>
          </cell>
          <cell r="AI2158">
            <v>134.83326</v>
          </cell>
          <cell r="AJ2158">
            <v>0.3</v>
          </cell>
          <cell r="AK2158">
            <v>230.29999999999998</v>
          </cell>
          <cell r="AL2158" t="str">
            <v>ZF.WU004-1491</v>
          </cell>
          <cell r="AM2158">
            <v>239.4</v>
          </cell>
          <cell r="AN2158">
            <v>0.1</v>
          </cell>
          <cell r="AO2158">
            <v>296.10000000000002</v>
          </cell>
          <cell r="AS2158" t="str">
            <v>TYP176 L3H2 2017 Plancher 9mm</v>
          </cell>
        </row>
        <row r="2159">
          <cell r="N2159" t="str">
            <v>0963 940 828</v>
          </cell>
          <cell r="O2159">
            <v>0</v>
          </cell>
          <cell r="P2159">
            <v>59.83</v>
          </cell>
          <cell r="Q2159">
            <v>1</v>
          </cell>
          <cell r="R2159" t="str">
            <v xml:space="preserve"> - </v>
          </cell>
          <cell r="S2159">
            <v>59.83</v>
          </cell>
          <cell r="T2159">
            <v>179</v>
          </cell>
          <cell r="U2159">
            <v>20</v>
          </cell>
          <cell r="V2159">
            <v>27</v>
          </cell>
          <cell r="W2159" t="str">
            <v>TYP176L3H2PDRSTD</v>
          </cell>
          <cell r="X2159" t="e">
            <v>#REF!</v>
          </cell>
          <cell r="Y2159">
            <v>161.1</v>
          </cell>
          <cell r="Z2159">
            <v>161.1</v>
          </cell>
          <cell r="AA2159">
            <v>0.1</v>
          </cell>
          <cell r="AB2159">
            <v>0.1</v>
          </cell>
          <cell r="AC2159" t="str">
            <v>NC</v>
          </cell>
          <cell r="AD2159" t="str">
            <v>NC</v>
          </cell>
          <cell r="AE2159" t="str">
            <v>NC</v>
          </cell>
          <cell r="AF2159" t="str">
            <v>PROTECTION</v>
          </cell>
          <cell r="AG2159"/>
          <cell r="AH2159" t="str">
            <v>MAN TGE Standard</v>
          </cell>
          <cell r="AI2159">
            <v>76.58</v>
          </cell>
          <cell r="AJ2159">
            <v>0.3</v>
          </cell>
          <cell r="AK2159">
            <v>125.3</v>
          </cell>
          <cell r="AL2159" t="str">
            <v>ZF.WU004-1492</v>
          </cell>
          <cell r="AM2159">
            <v>129.19999999999999</v>
          </cell>
          <cell r="AN2159">
            <v>0.1</v>
          </cell>
          <cell r="AO2159">
            <v>161.1</v>
          </cell>
          <cell r="AS2159" t="str">
            <v>TYP176 L3H2 2017 PDR brun 12mm</v>
          </cell>
        </row>
        <row r="2160">
          <cell r="N2160" t="str">
            <v>0963 940 829</v>
          </cell>
          <cell r="O2160">
            <v>0</v>
          </cell>
          <cell r="P2160">
            <v>210.36</v>
          </cell>
          <cell r="Q2160">
            <v>1</v>
          </cell>
          <cell r="R2160" t="str">
            <v xml:space="preserve"> - </v>
          </cell>
          <cell r="S2160">
            <v>210.36</v>
          </cell>
          <cell r="T2160">
            <v>469</v>
          </cell>
          <cell r="U2160">
            <v>80</v>
          </cell>
          <cell r="V2160">
            <v>107</v>
          </cell>
          <cell r="W2160" t="str">
            <v>TYP176L3H2HASTD</v>
          </cell>
          <cell r="X2160" t="e">
            <v>#REF!</v>
          </cell>
          <cell r="Y2160">
            <v>422.1</v>
          </cell>
          <cell r="Z2160">
            <v>422.1</v>
          </cell>
          <cell r="AA2160">
            <v>0.1</v>
          </cell>
          <cell r="AB2160">
            <v>0.1</v>
          </cell>
          <cell r="AC2160" t="str">
            <v>NC</v>
          </cell>
          <cell r="AD2160" t="str">
            <v>NC</v>
          </cell>
          <cell r="AE2160" t="str">
            <v>NC</v>
          </cell>
          <cell r="AF2160" t="str">
            <v>PROTECTION</v>
          </cell>
          <cell r="AG2160"/>
          <cell r="AH2160" t="str">
            <v>MAN TGE Standard</v>
          </cell>
          <cell r="AI2160">
            <v>202.26</v>
          </cell>
          <cell r="AJ2160">
            <v>0.3</v>
          </cell>
          <cell r="AK2160">
            <v>328.29999999999995</v>
          </cell>
          <cell r="AL2160" t="str">
            <v>ZF.WU004-1493</v>
          </cell>
          <cell r="AM2160">
            <v>342</v>
          </cell>
          <cell r="AN2160">
            <v>0.1</v>
          </cell>
          <cell r="AO2160">
            <v>422.1</v>
          </cell>
          <cell r="AS2160" t="str">
            <v>TYP176 L3H2 2017 Protections latérales HDF 4mm</v>
          </cell>
        </row>
        <row r="2161">
          <cell r="N2161" t="str">
            <v>0963 940 830</v>
          </cell>
          <cell r="O2161">
            <v>0</v>
          </cell>
          <cell r="P2161">
            <v>430.24</v>
          </cell>
          <cell r="Q2161">
            <v>1</v>
          </cell>
          <cell r="R2161" t="str">
            <v xml:space="preserve"> - </v>
          </cell>
          <cell r="S2161">
            <v>430.24</v>
          </cell>
          <cell r="T2161">
            <v>879</v>
          </cell>
          <cell r="U2161">
            <v>120</v>
          </cell>
          <cell r="V2161">
            <v>160</v>
          </cell>
          <cell r="W2161" t="str">
            <v>TYP176L3H2KITSTD</v>
          </cell>
          <cell r="X2161" t="e">
            <v>#REF!</v>
          </cell>
          <cell r="Y2161">
            <v>791.1</v>
          </cell>
          <cell r="Z2161">
            <v>791.1</v>
          </cell>
          <cell r="AA2161">
            <v>0.1</v>
          </cell>
          <cell r="AB2161">
            <v>0.1</v>
          </cell>
          <cell r="AC2161" t="str">
            <v>NC</v>
          </cell>
          <cell r="AD2161" t="str">
            <v>NC</v>
          </cell>
          <cell r="AE2161" t="str">
            <v>NC</v>
          </cell>
          <cell r="AF2161" t="str">
            <v>PROTECTION</v>
          </cell>
          <cell r="AG2161"/>
          <cell r="AH2161" t="str">
            <v>MAN TGE Standard</v>
          </cell>
          <cell r="AI2161">
            <v>413.67325999999997</v>
          </cell>
          <cell r="AJ2161">
            <v>0.3</v>
          </cell>
          <cell r="AK2161">
            <v>615.29999999999995</v>
          </cell>
          <cell r="AL2161" t="str">
            <v>ZF.WU004-1494</v>
          </cell>
          <cell r="AM2161">
            <v>646</v>
          </cell>
          <cell r="AN2161">
            <v>0.1</v>
          </cell>
          <cell r="AO2161">
            <v>791.1</v>
          </cell>
          <cell r="AS2161" t="str">
            <v>TYP176 L3H2 2017 Kit complet Standard</v>
          </cell>
        </row>
        <row r="2162">
          <cell r="N2162" t="str">
            <v>0963 940 831</v>
          </cell>
          <cell r="O2162">
            <v>0</v>
          </cell>
          <cell r="P2162">
            <v>206.87</v>
          </cell>
          <cell r="Q2162">
            <v>1</v>
          </cell>
          <cell r="R2162" t="str">
            <v xml:space="preserve"> - </v>
          </cell>
          <cell r="S2162">
            <v>206.87</v>
          </cell>
          <cell r="T2162">
            <v>469</v>
          </cell>
          <cell r="U2162">
            <v>20</v>
          </cell>
          <cell r="V2162">
            <v>27</v>
          </cell>
          <cell r="W2162" t="str">
            <v>TYP176L3H2PLPRO</v>
          </cell>
          <cell r="X2162" t="e">
            <v>#REF!</v>
          </cell>
          <cell r="Y2162">
            <v>422.1</v>
          </cell>
          <cell r="Z2162">
            <v>422.1</v>
          </cell>
          <cell r="AA2162">
            <v>0.1</v>
          </cell>
          <cell r="AB2162">
            <v>0.1</v>
          </cell>
          <cell r="AC2162" t="str">
            <v>NC</v>
          </cell>
          <cell r="AD2162" t="str">
            <v>NC</v>
          </cell>
          <cell r="AE2162" t="str">
            <v>NC</v>
          </cell>
          <cell r="AF2162" t="str">
            <v>PROTECTION</v>
          </cell>
          <cell r="AG2162"/>
          <cell r="AH2162" t="str">
            <v>MAN TGE Standard</v>
          </cell>
          <cell r="AI2162">
            <v>198.9</v>
          </cell>
          <cell r="AJ2162">
            <v>0.3</v>
          </cell>
          <cell r="AK2162">
            <v>328.29999999999995</v>
          </cell>
          <cell r="AL2162" t="str">
            <v>ZF.WU004-1495</v>
          </cell>
          <cell r="AM2162">
            <v>342</v>
          </cell>
          <cell r="AN2162">
            <v>0.1</v>
          </cell>
          <cell r="AO2162">
            <v>422.1</v>
          </cell>
          <cell r="AS2162" t="str">
            <v>TYP176 L3H2 2017 Plancher 12 mm</v>
          </cell>
        </row>
        <row r="2163">
          <cell r="N2163" t="str">
            <v>0963 940 832</v>
          </cell>
          <cell r="O2163">
            <v>0</v>
          </cell>
          <cell r="P2163">
            <v>76.8</v>
          </cell>
          <cell r="Q2163">
            <v>1</v>
          </cell>
          <cell r="R2163" t="str">
            <v xml:space="preserve"> - </v>
          </cell>
          <cell r="S2163">
            <v>76.8</v>
          </cell>
          <cell r="T2163">
            <v>209</v>
          </cell>
          <cell r="U2163">
            <v>20</v>
          </cell>
          <cell r="V2163">
            <v>27</v>
          </cell>
          <cell r="W2163" t="str">
            <v>TYP176L3H2PDRPRO</v>
          </cell>
          <cell r="X2163" t="e">
            <v>#REF!</v>
          </cell>
          <cell r="Y2163">
            <v>188.1</v>
          </cell>
          <cell r="Z2163">
            <v>188.1</v>
          </cell>
          <cell r="AA2163">
            <v>0.1</v>
          </cell>
          <cell r="AB2163">
            <v>0.1</v>
          </cell>
          <cell r="AC2163" t="str">
            <v>NC</v>
          </cell>
          <cell r="AD2163" t="str">
            <v>NC</v>
          </cell>
          <cell r="AE2163" t="str">
            <v>NC</v>
          </cell>
          <cell r="AF2163" t="str">
            <v>PROTECTION</v>
          </cell>
          <cell r="AG2163"/>
          <cell r="AH2163" t="str">
            <v>MAN TGE Standard</v>
          </cell>
          <cell r="AI2163">
            <v>94.5</v>
          </cell>
          <cell r="AJ2163">
            <v>0.3</v>
          </cell>
          <cell r="AK2163">
            <v>146.29999999999998</v>
          </cell>
          <cell r="AL2163" t="str">
            <v>ZF.WU004-1496</v>
          </cell>
          <cell r="AM2163">
            <v>152</v>
          </cell>
          <cell r="AN2163">
            <v>0.1</v>
          </cell>
          <cell r="AO2163">
            <v>188.1</v>
          </cell>
          <cell r="AS2163" t="str">
            <v>TYP176 L3H2 2017 Passages de Roue 12 mm</v>
          </cell>
        </row>
        <row r="2164">
          <cell r="N2164" t="str">
            <v>0963 940 833</v>
          </cell>
          <cell r="O2164">
            <v>0</v>
          </cell>
          <cell r="P2164">
            <v>206.03</v>
          </cell>
          <cell r="Q2164">
            <v>1</v>
          </cell>
          <cell r="R2164" t="str">
            <v xml:space="preserve"> - </v>
          </cell>
          <cell r="S2164">
            <v>206.03</v>
          </cell>
          <cell r="T2164">
            <v>609</v>
          </cell>
          <cell r="U2164">
            <v>80</v>
          </cell>
          <cell r="V2164">
            <v>107</v>
          </cell>
          <cell r="W2164" t="str">
            <v>TYP176L3H2HAPRO</v>
          </cell>
          <cell r="X2164" t="e">
            <v>#REF!</v>
          </cell>
          <cell r="Y2164">
            <v>548.1</v>
          </cell>
          <cell r="Z2164">
            <v>548.1</v>
          </cell>
          <cell r="AA2164">
            <v>0.1</v>
          </cell>
          <cell r="AB2164">
            <v>0.1</v>
          </cell>
          <cell r="AC2164" t="str">
            <v>NC</v>
          </cell>
          <cell r="AD2164" t="str">
            <v>NC</v>
          </cell>
          <cell r="AE2164" t="str">
            <v>NC</v>
          </cell>
          <cell r="AF2164" t="str">
            <v>PROTECTION</v>
          </cell>
          <cell r="AG2164"/>
          <cell r="AH2164" t="str">
            <v>MAN TGE Standard</v>
          </cell>
          <cell r="AI2164">
            <v>198.1</v>
          </cell>
          <cell r="AJ2164">
            <v>0.3</v>
          </cell>
          <cell r="AK2164">
            <v>426.29999999999995</v>
          </cell>
          <cell r="AL2164" t="str">
            <v>ZF.WU004-1497</v>
          </cell>
          <cell r="AM2164">
            <v>448.4</v>
          </cell>
          <cell r="AN2164">
            <v>0.1</v>
          </cell>
          <cell r="AO2164">
            <v>548.1</v>
          </cell>
          <cell r="AS2164" t="str">
            <v>TYP176 L3H2 2017 Protections latérales PP 4,8mm</v>
          </cell>
        </row>
        <row r="2165">
          <cell r="N2165" t="str">
            <v>0963 940 834</v>
          </cell>
          <cell r="O2165">
            <v>0</v>
          </cell>
          <cell r="P2165">
            <v>511.16</v>
          </cell>
          <cell r="Q2165">
            <v>1</v>
          </cell>
          <cell r="R2165" t="str">
            <v xml:space="preserve"> - </v>
          </cell>
          <cell r="S2165">
            <v>511.16</v>
          </cell>
          <cell r="T2165">
            <v>1179</v>
          </cell>
          <cell r="U2165">
            <v>120</v>
          </cell>
          <cell r="V2165">
            <v>160</v>
          </cell>
          <cell r="W2165" t="str">
            <v>TYP176L3H2KITPRO</v>
          </cell>
          <cell r="X2165" t="e">
            <v>#REF!</v>
          </cell>
          <cell r="Y2165">
            <v>1061.0999999999999</v>
          </cell>
          <cell r="Z2165">
            <v>1061.0999999999999</v>
          </cell>
          <cell r="AA2165">
            <v>0.1</v>
          </cell>
          <cell r="AB2165">
            <v>0.1</v>
          </cell>
          <cell r="AC2165" t="str">
            <v>NC</v>
          </cell>
          <cell r="AD2165" t="str">
            <v>NC</v>
          </cell>
          <cell r="AE2165" t="str">
            <v>NC</v>
          </cell>
          <cell r="AF2165" t="str">
            <v>PROTECTION</v>
          </cell>
          <cell r="AG2165"/>
          <cell r="AH2165" t="str">
            <v>MAN TGE Standard</v>
          </cell>
          <cell r="AI2165">
            <v>491.5</v>
          </cell>
          <cell r="AJ2165">
            <v>0.3</v>
          </cell>
          <cell r="AK2165">
            <v>825.3</v>
          </cell>
          <cell r="AL2165" t="str">
            <v>ZF.WU004-1498</v>
          </cell>
          <cell r="AM2165">
            <v>866.4</v>
          </cell>
          <cell r="AN2165">
            <v>0.1</v>
          </cell>
          <cell r="AO2165">
            <v>1061.0999999999999</v>
          </cell>
          <cell r="AS2165" t="str">
            <v>TYP176 L3H2 2017 Kit complet Pro</v>
          </cell>
        </row>
        <row r="2166">
          <cell r="N2166" t="str">
            <v>0963 940 835</v>
          </cell>
          <cell r="O2166">
            <v>0</v>
          </cell>
          <cell r="P2166">
            <v>140.22999999999999</v>
          </cell>
          <cell r="Q2166">
            <v>1</v>
          </cell>
          <cell r="R2166" t="str">
            <v xml:space="preserve"> - </v>
          </cell>
          <cell r="S2166">
            <v>140.22999999999999</v>
          </cell>
          <cell r="T2166">
            <v>329</v>
          </cell>
          <cell r="U2166">
            <v>20</v>
          </cell>
          <cell r="V2166">
            <v>27</v>
          </cell>
          <cell r="W2166" t="str">
            <v>TYP175L3H2PLSTD</v>
          </cell>
          <cell r="X2166" t="e">
            <v>#REF!</v>
          </cell>
          <cell r="Y2166">
            <v>296.10000000000002</v>
          </cell>
          <cell r="Z2166">
            <v>296.10000000000002</v>
          </cell>
          <cell r="AA2166">
            <v>0.1</v>
          </cell>
          <cell r="AB2166">
            <v>0.1</v>
          </cell>
          <cell r="AC2166" t="str">
            <v>NC</v>
          </cell>
          <cell r="AD2166" t="str">
            <v>NC</v>
          </cell>
          <cell r="AE2166" t="str">
            <v>NC</v>
          </cell>
          <cell r="AF2166" t="str">
            <v>PROTECTION</v>
          </cell>
          <cell r="AG2166"/>
          <cell r="AH2166" t="str">
            <v>MAN TGE Standard</v>
          </cell>
          <cell r="AI2166">
            <v>134.83326</v>
          </cell>
          <cell r="AJ2166">
            <v>0.3</v>
          </cell>
          <cell r="AK2166">
            <v>230.29999999999998</v>
          </cell>
          <cell r="AL2166" t="str">
            <v/>
          </cell>
          <cell r="AM2166" t="str">
            <v/>
          </cell>
          <cell r="AN2166">
            <v>0.1</v>
          </cell>
          <cell r="AO2166">
            <v>296.10000000000002</v>
          </cell>
          <cell r="AS2166" t="str">
            <v>TYP175 L3H2 2017 Plancher 9mm</v>
          </cell>
        </row>
        <row r="2167">
          <cell r="N2167" t="str">
            <v>0963 940 836</v>
          </cell>
          <cell r="O2167">
            <v>0</v>
          </cell>
          <cell r="P2167">
            <v>59.83</v>
          </cell>
          <cell r="Q2167">
            <v>1</v>
          </cell>
          <cell r="R2167" t="str">
            <v xml:space="preserve"> - </v>
          </cell>
          <cell r="S2167">
            <v>59.83</v>
          </cell>
          <cell r="T2167">
            <v>179</v>
          </cell>
          <cell r="U2167">
            <v>20</v>
          </cell>
          <cell r="V2167">
            <v>27</v>
          </cell>
          <cell r="W2167" t="str">
            <v>TYP175L3H2PDRSTD</v>
          </cell>
          <cell r="X2167" t="e">
            <v>#REF!</v>
          </cell>
          <cell r="Y2167">
            <v>161.1</v>
          </cell>
          <cell r="Z2167">
            <v>161.1</v>
          </cell>
          <cell r="AA2167">
            <v>0.1</v>
          </cell>
          <cell r="AB2167">
            <v>0.1</v>
          </cell>
          <cell r="AC2167" t="str">
            <v>NC</v>
          </cell>
          <cell r="AD2167" t="str">
            <v>NC</v>
          </cell>
          <cell r="AE2167" t="str">
            <v>NC</v>
          </cell>
          <cell r="AF2167" t="str">
            <v>PROTECTION</v>
          </cell>
          <cell r="AG2167"/>
          <cell r="AH2167" t="str">
            <v>MAN TGE Standard</v>
          </cell>
          <cell r="AI2167">
            <v>76.58</v>
          </cell>
          <cell r="AJ2167">
            <v>0.3</v>
          </cell>
          <cell r="AK2167">
            <v>125.3</v>
          </cell>
          <cell r="AL2167" t="str">
            <v/>
          </cell>
          <cell r="AM2167" t="str">
            <v/>
          </cell>
          <cell r="AN2167">
            <v>0.1</v>
          </cell>
          <cell r="AO2167">
            <v>161.1</v>
          </cell>
          <cell r="AS2167" t="str">
            <v>TYP175 L3H2 2017 PDR brun 12mm</v>
          </cell>
        </row>
        <row r="2168">
          <cell r="N2168" t="str">
            <v>0963 940 837</v>
          </cell>
          <cell r="O2168">
            <v>0</v>
          </cell>
          <cell r="P2168">
            <v>210.36</v>
          </cell>
          <cell r="Q2168">
            <v>1</v>
          </cell>
          <cell r="R2168" t="str">
            <v xml:space="preserve"> - </v>
          </cell>
          <cell r="S2168">
            <v>210.36</v>
          </cell>
          <cell r="T2168">
            <v>469</v>
          </cell>
          <cell r="U2168">
            <v>80</v>
          </cell>
          <cell r="V2168">
            <v>107</v>
          </cell>
          <cell r="W2168" t="str">
            <v>TYP175L3H2HASTD</v>
          </cell>
          <cell r="X2168" t="e">
            <v>#REF!</v>
          </cell>
          <cell r="Y2168">
            <v>422.1</v>
          </cell>
          <cell r="Z2168">
            <v>422.1</v>
          </cell>
          <cell r="AA2168">
            <v>0.1</v>
          </cell>
          <cell r="AB2168">
            <v>0.1</v>
          </cell>
          <cell r="AC2168" t="str">
            <v>NC</v>
          </cell>
          <cell r="AD2168" t="str">
            <v>NC</v>
          </cell>
          <cell r="AE2168" t="str">
            <v>NC</v>
          </cell>
          <cell r="AF2168" t="str">
            <v>PROTECTION</v>
          </cell>
          <cell r="AG2168"/>
          <cell r="AH2168" t="str">
            <v>MAN TGE Standard</v>
          </cell>
          <cell r="AI2168">
            <v>202.26</v>
          </cell>
          <cell r="AJ2168">
            <v>0.3</v>
          </cell>
          <cell r="AK2168">
            <v>328.29999999999995</v>
          </cell>
          <cell r="AL2168" t="str">
            <v/>
          </cell>
          <cell r="AM2168" t="str">
            <v/>
          </cell>
          <cell r="AN2168">
            <v>0.1</v>
          </cell>
          <cell r="AO2168">
            <v>422.1</v>
          </cell>
          <cell r="AS2168" t="str">
            <v>TYP175 L3H2 2017 Protections latérales HDF 4mm</v>
          </cell>
        </row>
        <row r="2169">
          <cell r="N2169" t="str">
            <v>0963 940 838</v>
          </cell>
          <cell r="O2169">
            <v>0</v>
          </cell>
          <cell r="P2169">
            <v>331.6</v>
          </cell>
          <cell r="Q2169">
            <v>1</v>
          </cell>
          <cell r="R2169" t="str">
            <v xml:space="preserve"> - </v>
          </cell>
          <cell r="S2169">
            <v>331.6</v>
          </cell>
          <cell r="T2169">
            <v>879</v>
          </cell>
          <cell r="U2169">
            <v>120</v>
          </cell>
          <cell r="V2169">
            <v>160</v>
          </cell>
          <cell r="W2169" t="str">
            <v>TYP175L3H2KITSTD</v>
          </cell>
          <cell r="X2169" t="e">
            <v>#REF!</v>
          </cell>
          <cell r="Y2169">
            <v>791.1</v>
          </cell>
          <cell r="Z2169">
            <v>791.1</v>
          </cell>
          <cell r="AA2169">
            <v>0.1</v>
          </cell>
          <cell r="AB2169">
            <v>0.1</v>
          </cell>
          <cell r="AC2169" t="str">
            <v>NC</v>
          </cell>
          <cell r="AD2169" t="str">
            <v>NC</v>
          </cell>
          <cell r="AE2169" t="str">
            <v>NC</v>
          </cell>
          <cell r="AF2169" t="str">
            <v>PROTECTION</v>
          </cell>
          <cell r="AG2169"/>
          <cell r="AH2169" t="str">
            <v>MAN TGE Standard</v>
          </cell>
          <cell r="AI2169">
            <v>413.67325999999997</v>
          </cell>
          <cell r="AJ2169">
            <v>0.3</v>
          </cell>
          <cell r="AK2169">
            <v>615.29999999999995</v>
          </cell>
          <cell r="AL2169" t="str">
            <v/>
          </cell>
          <cell r="AM2169" t="str">
            <v/>
          </cell>
          <cell r="AN2169">
            <v>0.1</v>
          </cell>
          <cell r="AO2169">
            <v>791.1</v>
          </cell>
          <cell r="AS2169" t="str">
            <v>TYP175 L3H2 2017 Kit complet Standard</v>
          </cell>
        </row>
        <row r="2170">
          <cell r="N2170" t="str">
            <v>0963 940 839</v>
          </cell>
          <cell r="O2170">
            <v>0</v>
          </cell>
          <cell r="P2170">
            <v>206.87</v>
          </cell>
          <cell r="Q2170">
            <v>1</v>
          </cell>
          <cell r="R2170" t="str">
            <v xml:space="preserve"> - </v>
          </cell>
          <cell r="S2170">
            <v>206.87</v>
          </cell>
          <cell r="T2170">
            <v>469</v>
          </cell>
          <cell r="U2170">
            <v>20</v>
          </cell>
          <cell r="V2170">
            <v>27</v>
          </cell>
          <cell r="W2170" t="str">
            <v>TYP175L3H2PLPRO</v>
          </cell>
          <cell r="X2170" t="e">
            <v>#REF!</v>
          </cell>
          <cell r="Y2170">
            <v>422.1</v>
          </cell>
          <cell r="Z2170">
            <v>422.1</v>
          </cell>
          <cell r="AA2170">
            <v>0.1</v>
          </cell>
          <cell r="AB2170">
            <v>0.1</v>
          </cell>
          <cell r="AC2170" t="str">
            <v>NC</v>
          </cell>
          <cell r="AD2170" t="str">
            <v>NC</v>
          </cell>
          <cell r="AE2170" t="str">
            <v>NC</v>
          </cell>
          <cell r="AF2170" t="str">
            <v>PROTECTION</v>
          </cell>
          <cell r="AG2170"/>
          <cell r="AH2170" t="str">
            <v>MAN TGE Standard</v>
          </cell>
          <cell r="AI2170">
            <v>198.9</v>
          </cell>
          <cell r="AJ2170">
            <v>0.3</v>
          </cell>
          <cell r="AK2170">
            <v>328.29999999999995</v>
          </cell>
          <cell r="AL2170" t="str">
            <v/>
          </cell>
          <cell r="AM2170" t="str">
            <v/>
          </cell>
          <cell r="AN2170">
            <v>0.1</v>
          </cell>
          <cell r="AO2170">
            <v>422.1</v>
          </cell>
          <cell r="AS2170" t="str">
            <v>TYP175 L3H2 2017 Plancher 12 mm</v>
          </cell>
        </row>
        <row r="2171">
          <cell r="N2171" t="str">
            <v>0963 940 840</v>
          </cell>
          <cell r="O2171">
            <v>0</v>
          </cell>
          <cell r="P2171">
            <v>76.8</v>
          </cell>
          <cell r="Q2171">
            <v>1</v>
          </cell>
          <cell r="R2171" t="str">
            <v xml:space="preserve"> - </v>
          </cell>
          <cell r="S2171">
            <v>76.8</v>
          </cell>
          <cell r="T2171">
            <v>209</v>
          </cell>
          <cell r="U2171">
            <v>20</v>
          </cell>
          <cell r="V2171">
            <v>27</v>
          </cell>
          <cell r="W2171" t="str">
            <v>TYP175L3H2PDRPRO</v>
          </cell>
          <cell r="X2171" t="e">
            <v>#REF!</v>
          </cell>
          <cell r="Y2171">
            <v>188.1</v>
          </cell>
          <cell r="Z2171">
            <v>188.1</v>
          </cell>
          <cell r="AA2171">
            <v>0.1</v>
          </cell>
          <cell r="AB2171">
            <v>0.1</v>
          </cell>
          <cell r="AC2171" t="str">
            <v>NC</v>
          </cell>
          <cell r="AD2171" t="str">
            <v>NC</v>
          </cell>
          <cell r="AE2171" t="str">
            <v>NC</v>
          </cell>
          <cell r="AF2171" t="str">
            <v>PROTECTION</v>
          </cell>
          <cell r="AG2171"/>
          <cell r="AH2171" t="str">
            <v>MAN TGE Standard</v>
          </cell>
          <cell r="AI2171">
            <v>94.5</v>
          </cell>
          <cell r="AJ2171">
            <v>0.3</v>
          </cell>
          <cell r="AK2171">
            <v>146.29999999999998</v>
          </cell>
          <cell r="AL2171" t="str">
            <v/>
          </cell>
          <cell r="AM2171" t="str">
            <v/>
          </cell>
          <cell r="AN2171">
            <v>0.1</v>
          </cell>
          <cell r="AO2171">
            <v>188.1</v>
          </cell>
          <cell r="AS2171" t="str">
            <v>TYP175 L3H2 2017 Passages de Roue 12 mm</v>
          </cell>
        </row>
        <row r="2172">
          <cell r="N2172" t="str">
            <v>0963 940 841</v>
          </cell>
          <cell r="O2172">
            <v>0</v>
          </cell>
          <cell r="P2172">
            <v>206.03</v>
          </cell>
          <cell r="Q2172">
            <v>1</v>
          </cell>
          <cell r="R2172" t="str">
            <v xml:space="preserve"> - </v>
          </cell>
          <cell r="S2172">
            <v>206.03</v>
          </cell>
          <cell r="T2172">
            <v>609</v>
          </cell>
          <cell r="U2172">
            <v>80</v>
          </cell>
          <cell r="V2172">
            <v>107</v>
          </cell>
          <cell r="W2172" t="str">
            <v>TYP175L3H2HAPRO</v>
          </cell>
          <cell r="X2172" t="e">
            <v>#REF!</v>
          </cell>
          <cell r="Y2172">
            <v>548.1</v>
          </cell>
          <cell r="Z2172">
            <v>548.1</v>
          </cell>
          <cell r="AA2172">
            <v>0.1</v>
          </cell>
          <cell r="AB2172">
            <v>0.1</v>
          </cell>
          <cell r="AC2172" t="str">
            <v>NC</v>
          </cell>
          <cell r="AD2172" t="str">
            <v>NC</v>
          </cell>
          <cell r="AE2172" t="str">
            <v>NC</v>
          </cell>
          <cell r="AF2172" t="str">
            <v>PROTECTION</v>
          </cell>
          <cell r="AG2172"/>
          <cell r="AH2172" t="str">
            <v>MAN TGE Standard</v>
          </cell>
          <cell r="AI2172">
            <v>198.1</v>
          </cell>
          <cell r="AJ2172">
            <v>0.3</v>
          </cell>
          <cell r="AK2172">
            <v>426.29999999999995</v>
          </cell>
          <cell r="AL2172" t="str">
            <v/>
          </cell>
          <cell r="AM2172" t="str">
            <v/>
          </cell>
          <cell r="AN2172">
            <v>0.1</v>
          </cell>
          <cell r="AO2172">
            <v>548.1</v>
          </cell>
          <cell r="AS2172" t="str">
            <v>TYP175 L3H2 2017 Protections latérales PP 4,8mm</v>
          </cell>
        </row>
        <row r="2173">
          <cell r="N2173" t="str">
            <v>0963 940 842</v>
          </cell>
          <cell r="O2173">
            <v>0</v>
          </cell>
          <cell r="P2173">
            <v>452.48</v>
          </cell>
          <cell r="Q2173">
            <v>1</v>
          </cell>
          <cell r="R2173" t="str">
            <v xml:space="preserve"> - </v>
          </cell>
          <cell r="S2173">
            <v>452.48</v>
          </cell>
          <cell r="T2173">
            <v>1179</v>
          </cell>
          <cell r="U2173">
            <v>120</v>
          </cell>
          <cell r="V2173">
            <v>160</v>
          </cell>
          <cell r="W2173" t="str">
            <v>TYP175L3H2KITPRO</v>
          </cell>
          <cell r="X2173" t="e">
            <v>#REF!</v>
          </cell>
          <cell r="Y2173">
            <v>1061.0999999999999</v>
          </cell>
          <cell r="Z2173">
            <v>1061.0999999999999</v>
          </cell>
          <cell r="AA2173">
            <v>0.1</v>
          </cell>
          <cell r="AB2173">
            <v>0.1</v>
          </cell>
          <cell r="AC2173" t="str">
            <v>NC</v>
          </cell>
          <cell r="AD2173" t="str">
            <v>NC</v>
          </cell>
          <cell r="AE2173" t="str">
            <v>NC</v>
          </cell>
          <cell r="AF2173" t="str">
            <v>PROTECTION</v>
          </cell>
          <cell r="AG2173"/>
          <cell r="AH2173" t="str">
            <v>MAN TGE Standard</v>
          </cell>
          <cell r="AI2173">
            <v>491.5</v>
          </cell>
          <cell r="AJ2173">
            <v>0.3</v>
          </cell>
          <cell r="AK2173">
            <v>825.3</v>
          </cell>
          <cell r="AL2173" t="str">
            <v/>
          </cell>
          <cell r="AM2173" t="str">
            <v/>
          </cell>
          <cell r="AN2173">
            <v>0.1</v>
          </cell>
          <cell r="AO2173">
            <v>1061.0999999999999</v>
          </cell>
          <cell r="AS2173" t="str">
            <v>TYP175 L3H2 2017 Kit complet Pro</v>
          </cell>
        </row>
        <row r="2174">
          <cell r="N2174" t="str">
            <v>0963 940 843</v>
          </cell>
          <cell r="O2174">
            <v>0</v>
          </cell>
          <cell r="P2174">
            <v>140.22999999999999</v>
          </cell>
          <cell r="Q2174">
            <v>1</v>
          </cell>
          <cell r="R2174">
            <v>32.5</v>
          </cell>
          <cell r="S2174">
            <v>140.22999999999999</v>
          </cell>
          <cell r="T2174">
            <v>329</v>
          </cell>
          <cell r="U2174">
            <v>20</v>
          </cell>
          <cell r="V2174">
            <v>27</v>
          </cell>
          <cell r="W2174" t="str">
            <v>TYP176L3H3PLSTD</v>
          </cell>
          <cell r="X2174" t="e">
            <v>#REF!</v>
          </cell>
          <cell r="Y2174">
            <v>296.10000000000002</v>
          </cell>
          <cell r="Z2174">
            <v>296.10000000000002</v>
          </cell>
          <cell r="AA2174">
            <v>0.1</v>
          </cell>
          <cell r="AB2174">
            <v>0.1</v>
          </cell>
          <cell r="AC2174" t="str">
            <v>NC</v>
          </cell>
          <cell r="AD2174" t="str">
            <v>NC</v>
          </cell>
          <cell r="AE2174" t="str">
            <v>NC</v>
          </cell>
          <cell r="AF2174" t="str">
            <v>PROTECTION</v>
          </cell>
          <cell r="AG2174"/>
          <cell r="AH2174" t="str">
            <v>MAN TGE Standard</v>
          </cell>
          <cell r="AI2174">
            <v>134.83326</v>
          </cell>
          <cell r="AJ2174">
            <v>0.3</v>
          </cell>
          <cell r="AK2174">
            <v>230.29999999999998</v>
          </cell>
          <cell r="AL2174" t="str">
            <v>ZF.WU004-1444</v>
          </cell>
          <cell r="AM2174">
            <v>239.4</v>
          </cell>
          <cell r="AN2174">
            <v>0.1</v>
          </cell>
          <cell r="AO2174">
            <v>296.10000000000002</v>
          </cell>
          <cell r="AS2174" t="str">
            <v>TYP176 L3H3 2017 Plancher 9mm</v>
          </cell>
        </row>
        <row r="2175">
          <cell r="N2175" t="str">
            <v>0963 940 844</v>
          </cell>
          <cell r="O2175">
            <v>0</v>
          </cell>
          <cell r="P2175">
            <v>79.650000000000006</v>
          </cell>
          <cell r="Q2175">
            <v>1</v>
          </cell>
          <cell r="R2175">
            <v>10</v>
          </cell>
          <cell r="S2175">
            <v>79.650000000000006</v>
          </cell>
          <cell r="T2175">
            <v>179</v>
          </cell>
          <cell r="U2175">
            <v>20</v>
          </cell>
          <cell r="V2175">
            <v>27</v>
          </cell>
          <cell r="W2175" t="str">
            <v>TYP176L3H3PDRSTD</v>
          </cell>
          <cell r="X2175" t="e">
            <v>#REF!</v>
          </cell>
          <cell r="Y2175">
            <v>161.1</v>
          </cell>
          <cell r="Z2175">
            <v>161.1</v>
          </cell>
          <cell r="AA2175">
            <v>0.1</v>
          </cell>
          <cell r="AB2175">
            <v>0.1</v>
          </cell>
          <cell r="AC2175" t="str">
            <v>NC</v>
          </cell>
          <cell r="AD2175" t="str">
            <v>NC</v>
          </cell>
          <cell r="AE2175" t="str">
            <v>NC</v>
          </cell>
          <cell r="AF2175" t="str">
            <v>PROTECTION</v>
          </cell>
          <cell r="AG2175"/>
          <cell r="AH2175" t="str">
            <v>MAN TGE Standard</v>
          </cell>
          <cell r="AI2175">
            <v>76.58</v>
          </cell>
          <cell r="AJ2175">
            <v>0.3</v>
          </cell>
          <cell r="AK2175">
            <v>125.3</v>
          </cell>
          <cell r="AL2175" t="str">
            <v>ZF.WU004-1445</v>
          </cell>
          <cell r="AM2175">
            <v>129.19999999999999</v>
          </cell>
          <cell r="AN2175">
            <v>0.1</v>
          </cell>
          <cell r="AO2175">
            <v>161.1</v>
          </cell>
          <cell r="AS2175" t="str">
            <v>TYP176 L3H3 2017 PDR brun 12mm</v>
          </cell>
        </row>
        <row r="2176">
          <cell r="N2176" t="str">
            <v>0963 940 845</v>
          </cell>
          <cell r="O2176">
            <v>0</v>
          </cell>
          <cell r="P2176">
            <v>210.36</v>
          </cell>
          <cell r="Q2176">
            <v>1</v>
          </cell>
          <cell r="R2176">
            <v>39</v>
          </cell>
          <cell r="S2176">
            <v>210.36</v>
          </cell>
          <cell r="T2176">
            <v>469</v>
          </cell>
          <cell r="U2176">
            <v>80</v>
          </cell>
          <cell r="V2176">
            <v>107</v>
          </cell>
          <cell r="W2176" t="str">
            <v>TYP176L3H3HASTD</v>
          </cell>
          <cell r="X2176" t="e">
            <v>#REF!</v>
          </cell>
          <cell r="Y2176">
            <v>422.1</v>
          </cell>
          <cell r="Z2176">
            <v>422.1</v>
          </cell>
          <cell r="AA2176">
            <v>0.1</v>
          </cell>
          <cell r="AB2176">
            <v>0.1</v>
          </cell>
          <cell r="AC2176" t="str">
            <v>NC</v>
          </cell>
          <cell r="AD2176" t="str">
            <v>NC</v>
          </cell>
          <cell r="AE2176" t="str">
            <v>NC</v>
          </cell>
          <cell r="AF2176" t="str">
            <v>PROTECTION</v>
          </cell>
          <cell r="AG2176"/>
          <cell r="AH2176" t="str">
            <v>MAN TGE Standard</v>
          </cell>
          <cell r="AI2176">
            <v>202.26</v>
          </cell>
          <cell r="AJ2176">
            <v>0.3</v>
          </cell>
          <cell r="AK2176">
            <v>328.29999999999995</v>
          </cell>
          <cell r="AL2176" t="str">
            <v>ZF.WU004-1411</v>
          </cell>
          <cell r="AM2176">
            <v>342</v>
          </cell>
          <cell r="AN2176">
            <v>0.1</v>
          </cell>
          <cell r="AO2176">
            <v>422.1</v>
          </cell>
          <cell r="AS2176" t="str">
            <v>TYP176 L3H3 2017 Protections latérales HDF 4mm</v>
          </cell>
        </row>
        <row r="2177">
          <cell r="N2177" t="str">
            <v>0963 940 846</v>
          </cell>
          <cell r="O2177">
            <v>0</v>
          </cell>
          <cell r="P2177">
            <v>430.24</v>
          </cell>
          <cell r="Q2177">
            <v>1</v>
          </cell>
          <cell r="R2177">
            <v>81.5</v>
          </cell>
          <cell r="S2177">
            <v>430.24</v>
          </cell>
          <cell r="T2177">
            <v>879</v>
          </cell>
          <cell r="U2177">
            <v>120</v>
          </cell>
          <cell r="V2177">
            <v>160</v>
          </cell>
          <cell r="W2177" t="str">
            <v>TYP176L3H3KITSTD</v>
          </cell>
          <cell r="X2177" t="e">
            <v>#REF!</v>
          </cell>
          <cell r="Y2177">
            <v>791.1</v>
          </cell>
          <cell r="Z2177">
            <v>791.1</v>
          </cell>
          <cell r="AA2177">
            <v>0.1</v>
          </cell>
          <cell r="AB2177">
            <v>0.1</v>
          </cell>
          <cell r="AC2177" t="str">
            <v>NC</v>
          </cell>
          <cell r="AD2177" t="str">
            <v>NC</v>
          </cell>
          <cell r="AE2177" t="str">
            <v>NC</v>
          </cell>
          <cell r="AF2177" t="str">
            <v>PROTECTION</v>
          </cell>
          <cell r="AG2177"/>
          <cell r="AH2177" t="str">
            <v>MAN TGE Standard</v>
          </cell>
          <cell r="AI2177">
            <v>413.67325999999997</v>
          </cell>
          <cell r="AJ2177">
            <v>0.3</v>
          </cell>
          <cell r="AK2177">
            <v>615.29999999999995</v>
          </cell>
          <cell r="AL2177" t="str">
            <v>ZF.WU004-1446</v>
          </cell>
          <cell r="AM2177">
            <v>646</v>
          </cell>
          <cell r="AN2177">
            <v>0.1</v>
          </cell>
          <cell r="AO2177">
            <v>791.1</v>
          </cell>
          <cell r="AS2177" t="str">
            <v>TYP176 L3H3 2017 Kit complet Standard</v>
          </cell>
        </row>
        <row r="2178">
          <cell r="N2178" t="str">
            <v>0963 940 847</v>
          </cell>
          <cell r="O2178">
            <v>0</v>
          </cell>
          <cell r="P2178">
            <v>206.87</v>
          </cell>
          <cell r="Q2178">
            <v>1</v>
          </cell>
          <cell r="R2178">
            <v>43</v>
          </cell>
          <cell r="S2178">
            <v>206.87</v>
          </cell>
          <cell r="T2178">
            <v>469</v>
          </cell>
          <cell r="U2178">
            <v>20</v>
          </cell>
          <cell r="V2178">
            <v>27</v>
          </cell>
          <cell r="W2178" t="str">
            <v>TYP176L3H3PLPRO</v>
          </cell>
          <cell r="X2178" t="e">
            <v>#REF!</v>
          </cell>
          <cell r="Y2178">
            <v>422.1</v>
          </cell>
          <cell r="Z2178">
            <v>422.1</v>
          </cell>
          <cell r="AA2178">
            <v>0.1</v>
          </cell>
          <cell r="AB2178">
            <v>0.1</v>
          </cell>
          <cell r="AC2178" t="str">
            <v>NC</v>
          </cell>
          <cell r="AD2178" t="str">
            <v>NC</v>
          </cell>
          <cell r="AE2178" t="str">
            <v>NC</v>
          </cell>
          <cell r="AF2178" t="str">
            <v>PROTECTION</v>
          </cell>
          <cell r="AG2178"/>
          <cell r="AH2178" t="str">
            <v>MAN TGE Standard</v>
          </cell>
          <cell r="AI2178">
            <v>198.9</v>
          </cell>
          <cell r="AJ2178">
            <v>0.3</v>
          </cell>
          <cell r="AK2178">
            <v>328.29999999999995</v>
          </cell>
          <cell r="AL2178" t="str">
            <v>ZF.WU004-1410</v>
          </cell>
          <cell r="AM2178">
            <v>342</v>
          </cell>
          <cell r="AN2178">
            <v>0.1</v>
          </cell>
          <cell r="AO2178">
            <v>422.1</v>
          </cell>
          <cell r="AS2178" t="str">
            <v>TYP176 L3H3 2017 Plancher 12 mm</v>
          </cell>
        </row>
        <row r="2179">
          <cell r="N2179" t="str">
            <v>0963 940 848</v>
          </cell>
          <cell r="O2179">
            <v>0</v>
          </cell>
          <cell r="P2179">
            <v>98.28</v>
          </cell>
          <cell r="Q2179">
            <v>1</v>
          </cell>
          <cell r="R2179">
            <v>14</v>
          </cell>
          <cell r="S2179">
            <v>98.28</v>
          </cell>
          <cell r="T2179">
            <v>209</v>
          </cell>
          <cell r="U2179">
            <v>20</v>
          </cell>
          <cell r="V2179">
            <v>27</v>
          </cell>
          <cell r="W2179" t="str">
            <v>TYP176L3H3PDRPRO</v>
          </cell>
          <cell r="X2179" t="e">
            <v>#REF!</v>
          </cell>
          <cell r="Y2179">
            <v>188.1</v>
          </cell>
          <cell r="Z2179">
            <v>188.1</v>
          </cell>
          <cell r="AA2179">
            <v>0.1</v>
          </cell>
          <cell r="AB2179">
            <v>0.1</v>
          </cell>
          <cell r="AC2179" t="str">
            <v>NC</v>
          </cell>
          <cell r="AD2179" t="str">
            <v>NC</v>
          </cell>
          <cell r="AE2179" t="str">
            <v>NC</v>
          </cell>
          <cell r="AF2179" t="str">
            <v>PROTECTION</v>
          </cell>
          <cell r="AG2179"/>
          <cell r="AH2179" t="str">
            <v>MAN TGE Standard</v>
          </cell>
          <cell r="AI2179">
            <v>94.5</v>
          </cell>
          <cell r="AJ2179">
            <v>0.3</v>
          </cell>
          <cell r="AK2179">
            <v>146.29999999999998</v>
          </cell>
          <cell r="AL2179" t="str">
            <v>ZF.WU004-1412</v>
          </cell>
          <cell r="AM2179">
            <v>152</v>
          </cell>
          <cell r="AN2179">
            <v>0.1</v>
          </cell>
          <cell r="AO2179">
            <v>188.1</v>
          </cell>
          <cell r="AS2179" t="str">
            <v>TYP176 L3H3 2017 Passages de Roue 12 mm</v>
          </cell>
        </row>
        <row r="2180">
          <cell r="N2180" t="str">
            <v>0963 940 849</v>
          </cell>
          <cell r="O2180">
            <v>0</v>
          </cell>
          <cell r="P2180">
            <v>206.03</v>
          </cell>
          <cell r="Q2180">
            <v>1</v>
          </cell>
          <cell r="R2180">
            <v>15</v>
          </cell>
          <cell r="S2180">
            <v>206.03</v>
          </cell>
          <cell r="T2180">
            <v>609</v>
          </cell>
          <cell r="U2180">
            <v>80</v>
          </cell>
          <cell r="V2180">
            <v>107</v>
          </cell>
          <cell r="W2180" t="str">
            <v>TYP176L3H3HAPRO</v>
          </cell>
          <cell r="X2180" t="e">
            <v>#REF!</v>
          </cell>
          <cell r="Y2180">
            <v>548.1</v>
          </cell>
          <cell r="Z2180">
            <v>548.1</v>
          </cell>
          <cell r="AA2180">
            <v>0.1</v>
          </cell>
          <cell r="AB2180">
            <v>0.1</v>
          </cell>
          <cell r="AC2180" t="str">
            <v>NC</v>
          </cell>
          <cell r="AD2180" t="str">
            <v>NC</v>
          </cell>
          <cell r="AE2180" t="str">
            <v>NC</v>
          </cell>
          <cell r="AF2180" t="str">
            <v>PROTECTION</v>
          </cell>
          <cell r="AG2180"/>
          <cell r="AH2180" t="str">
            <v>MAN TGE Standard</v>
          </cell>
          <cell r="AI2180">
            <v>198.1</v>
          </cell>
          <cell r="AJ2180">
            <v>0.3</v>
          </cell>
          <cell r="AK2180">
            <v>426.29999999999995</v>
          </cell>
          <cell r="AL2180" t="str">
            <v>ZF.WU004-1447</v>
          </cell>
          <cell r="AM2180">
            <v>448.4</v>
          </cell>
          <cell r="AN2180">
            <v>0.1</v>
          </cell>
          <cell r="AO2180">
            <v>548.1</v>
          </cell>
          <cell r="AS2180" t="str">
            <v>TYP176 L3H3 2017 Protections latérales PP 4,8mm</v>
          </cell>
        </row>
        <row r="2181">
          <cell r="N2181" t="str">
            <v>0963 940 850</v>
          </cell>
          <cell r="O2181">
            <v>0</v>
          </cell>
          <cell r="P2181">
            <v>511.16</v>
          </cell>
          <cell r="Q2181">
            <v>1</v>
          </cell>
          <cell r="R2181">
            <v>72</v>
          </cell>
          <cell r="S2181">
            <v>511.16</v>
          </cell>
          <cell r="T2181">
            <v>1179</v>
          </cell>
          <cell r="U2181">
            <v>120</v>
          </cell>
          <cell r="V2181">
            <v>160</v>
          </cell>
          <cell r="W2181" t="str">
            <v>TYP176L3H3KITPRO</v>
          </cell>
          <cell r="X2181" t="e">
            <v>#REF!</v>
          </cell>
          <cell r="Y2181">
            <v>1061.0999999999999</v>
          </cell>
          <cell r="Z2181">
            <v>1061.0999999999999</v>
          </cell>
          <cell r="AA2181">
            <v>0.1</v>
          </cell>
          <cell r="AB2181">
            <v>0.1</v>
          </cell>
          <cell r="AC2181" t="str">
            <v>NC</v>
          </cell>
          <cell r="AD2181" t="str">
            <v>NC</v>
          </cell>
          <cell r="AE2181" t="str">
            <v>NC</v>
          </cell>
          <cell r="AF2181" t="str">
            <v>PROTECTION</v>
          </cell>
          <cell r="AG2181"/>
          <cell r="AH2181" t="str">
            <v>MAN TGE Standard</v>
          </cell>
          <cell r="AI2181">
            <v>491.5</v>
          </cell>
          <cell r="AJ2181">
            <v>0.3</v>
          </cell>
          <cell r="AK2181">
            <v>825.3</v>
          </cell>
          <cell r="AL2181" t="str">
            <v>ZF.WU004-1448</v>
          </cell>
          <cell r="AM2181">
            <v>866.4</v>
          </cell>
          <cell r="AN2181">
            <v>0.1</v>
          </cell>
          <cell r="AO2181">
            <v>1061.0999999999999</v>
          </cell>
          <cell r="AS2181" t="str">
            <v>TYP176 L3H3 2017 Kit complet Pro</v>
          </cell>
        </row>
        <row r="2182">
          <cell r="N2182" t="str">
            <v>0963 940 851</v>
          </cell>
          <cell r="O2182">
            <v>0</v>
          </cell>
          <cell r="P2182">
            <v>140.22999999999999</v>
          </cell>
          <cell r="Q2182">
            <v>1</v>
          </cell>
          <cell r="R2182" t="str">
            <v xml:space="preserve"> - </v>
          </cell>
          <cell r="S2182">
            <v>140.22999999999999</v>
          </cell>
          <cell r="T2182">
            <v>329</v>
          </cell>
          <cell r="U2182">
            <v>20</v>
          </cell>
          <cell r="V2182">
            <v>27</v>
          </cell>
          <cell r="W2182" t="str">
            <v>TYP175L3H3PLSTD</v>
          </cell>
          <cell r="X2182" t="e">
            <v>#REF!</v>
          </cell>
          <cell r="Y2182">
            <v>296.10000000000002</v>
          </cell>
          <cell r="Z2182">
            <v>296.10000000000002</v>
          </cell>
          <cell r="AA2182">
            <v>0.1</v>
          </cell>
          <cell r="AB2182">
            <v>0.1</v>
          </cell>
          <cell r="AC2182" t="str">
            <v>NC</v>
          </cell>
          <cell r="AD2182" t="str">
            <v>NC</v>
          </cell>
          <cell r="AE2182" t="str">
            <v>NC</v>
          </cell>
          <cell r="AF2182" t="str">
            <v>PROTECTION</v>
          </cell>
          <cell r="AG2182"/>
          <cell r="AH2182" t="str">
            <v>MAN TGE Standard</v>
          </cell>
          <cell r="AI2182">
            <v>134.83326</v>
          </cell>
          <cell r="AJ2182">
            <v>0.3</v>
          </cell>
          <cell r="AK2182">
            <v>230.29999999999998</v>
          </cell>
          <cell r="AL2182" t="str">
            <v/>
          </cell>
          <cell r="AM2182" t="str">
            <v/>
          </cell>
          <cell r="AN2182">
            <v>0.1</v>
          </cell>
          <cell r="AO2182">
            <v>296.10000000000002</v>
          </cell>
          <cell r="AS2182" t="str">
            <v>TYP175 L3H3 2017 Plancher 9mm</v>
          </cell>
        </row>
        <row r="2183">
          <cell r="N2183" t="str">
            <v>0963 940 852</v>
          </cell>
          <cell r="O2183">
            <v>0</v>
          </cell>
          <cell r="P2183">
            <v>59.83</v>
          </cell>
          <cell r="Q2183">
            <v>1</v>
          </cell>
          <cell r="R2183" t="str">
            <v xml:space="preserve"> - </v>
          </cell>
          <cell r="S2183">
            <v>59.83</v>
          </cell>
          <cell r="T2183">
            <v>179</v>
          </cell>
          <cell r="U2183">
            <v>20</v>
          </cell>
          <cell r="V2183">
            <v>27</v>
          </cell>
          <cell r="W2183" t="str">
            <v>TYP175L3H3PDRSTD</v>
          </cell>
          <cell r="X2183" t="e">
            <v>#REF!</v>
          </cell>
          <cell r="Y2183">
            <v>161.1</v>
          </cell>
          <cell r="Z2183">
            <v>161.1</v>
          </cell>
          <cell r="AA2183">
            <v>0.1</v>
          </cell>
          <cell r="AB2183">
            <v>0.1</v>
          </cell>
          <cell r="AC2183" t="str">
            <v>NC</v>
          </cell>
          <cell r="AD2183" t="str">
            <v>NC</v>
          </cell>
          <cell r="AE2183" t="str">
            <v>NC</v>
          </cell>
          <cell r="AF2183" t="str">
            <v>PROTECTION</v>
          </cell>
          <cell r="AG2183"/>
          <cell r="AH2183" t="str">
            <v>MAN TGE Standard</v>
          </cell>
          <cell r="AI2183">
            <v>76.58</v>
          </cell>
          <cell r="AJ2183">
            <v>0.3</v>
          </cell>
          <cell r="AK2183">
            <v>125.3</v>
          </cell>
          <cell r="AL2183" t="str">
            <v/>
          </cell>
          <cell r="AM2183" t="str">
            <v/>
          </cell>
          <cell r="AN2183">
            <v>0.1</v>
          </cell>
          <cell r="AO2183">
            <v>161.1</v>
          </cell>
          <cell r="AS2183" t="str">
            <v>TYP175 L3H3 2017 PDR brun 12mm</v>
          </cell>
        </row>
        <row r="2184">
          <cell r="N2184" t="str">
            <v>0963 940 853</v>
          </cell>
          <cell r="O2184">
            <v>0</v>
          </cell>
          <cell r="P2184">
            <v>210.36</v>
          </cell>
          <cell r="Q2184">
            <v>1</v>
          </cell>
          <cell r="R2184" t="str">
            <v xml:space="preserve"> - </v>
          </cell>
          <cell r="S2184">
            <v>210.36</v>
          </cell>
          <cell r="T2184">
            <v>469</v>
          </cell>
          <cell r="U2184">
            <v>80</v>
          </cell>
          <cell r="V2184">
            <v>107</v>
          </cell>
          <cell r="W2184" t="str">
            <v>TYP175L3H3HASTD</v>
          </cell>
          <cell r="X2184" t="e">
            <v>#REF!</v>
          </cell>
          <cell r="Y2184">
            <v>422.1</v>
          </cell>
          <cell r="Z2184">
            <v>422.1</v>
          </cell>
          <cell r="AA2184">
            <v>0.1</v>
          </cell>
          <cell r="AB2184">
            <v>0.1</v>
          </cell>
          <cell r="AC2184" t="str">
            <v>NC</v>
          </cell>
          <cell r="AD2184" t="str">
            <v>NC</v>
          </cell>
          <cell r="AE2184" t="str">
            <v>NC</v>
          </cell>
          <cell r="AF2184" t="str">
            <v>PROTECTION</v>
          </cell>
          <cell r="AG2184"/>
          <cell r="AH2184" t="str">
            <v>MAN TGE Standard</v>
          </cell>
          <cell r="AI2184">
            <v>202.26</v>
          </cell>
          <cell r="AJ2184">
            <v>0.3</v>
          </cell>
          <cell r="AK2184">
            <v>328.29999999999995</v>
          </cell>
          <cell r="AL2184" t="str">
            <v/>
          </cell>
          <cell r="AM2184" t="str">
            <v/>
          </cell>
          <cell r="AN2184">
            <v>0.1</v>
          </cell>
          <cell r="AO2184">
            <v>422.1</v>
          </cell>
          <cell r="AS2184" t="str">
            <v>TYP175 L3H3 2017 Protections latérales HDF 4mm</v>
          </cell>
        </row>
        <row r="2185">
          <cell r="N2185" t="str">
            <v>0963 940 854</v>
          </cell>
          <cell r="O2185">
            <v>0</v>
          </cell>
          <cell r="P2185">
            <v>430.24</v>
          </cell>
          <cell r="Q2185">
            <v>1</v>
          </cell>
          <cell r="R2185" t="str">
            <v xml:space="preserve"> - </v>
          </cell>
          <cell r="S2185">
            <v>430.24</v>
          </cell>
          <cell r="T2185">
            <v>879</v>
          </cell>
          <cell r="U2185">
            <v>120</v>
          </cell>
          <cell r="V2185">
            <v>160</v>
          </cell>
          <cell r="W2185" t="str">
            <v>TYP175L3H3KITSTD</v>
          </cell>
          <cell r="X2185" t="e">
            <v>#REF!</v>
          </cell>
          <cell r="Y2185">
            <v>791.1</v>
          </cell>
          <cell r="Z2185">
            <v>791.1</v>
          </cell>
          <cell r="AA2185">
            <v>0.1</v>
          </cell>
          <cell r="AB2185">
            <v>0.1</v>
          </cell>
          <cell r="AC2185" t="str">
            <v>NC</v>
          </cell>
          <cell r="AD2185" t="str">
            <v>NC</v>
          </cell>
          <cell r="AE2185" t="str">
            <v>NC</v>
          </cell>
          <cell r="AF2185" t="str">
            <v>PROTECTION</v>
          </cell>
          <cell r="AG2185"/>
          <cell r="AH2185" t="str">
            <v>MAN TGE Standard</v>
          </cell>
          <cell r="AI2185">
            <v>413.67325999999997</v>
          </cell>
          <cell r="AJ2185">
            <v>0.3</v>
          </cell>
          <cell r="AK2185">
            <v>615.29999999999995</v>
          </cell>
          <cell r="AL2185" t="str">
            <v/>
          </cell>
          <cell r="AM2185" t="str">
            <v/>
          </cell>
          <cell r="AN2185">
            <v>0.1</v>
          </cell>
          <cell r="AO2185">
            <v>791.1</v>
          </cell>
          <cell r="AS2185" t="str">
            <v>TYP175 L3H3 2017 Kit complet Standard</v>
          </cell>
        </row>
        <row r="2186">
          <cell r="N2186" t="str">
            <v>0963 940 855</v>
          </cell>
          <cell r="O2186">
            <v>0</v>
          </cell>
          <cell r="P2186">
            <v>206.87</v>
          </cell>
          <cell r="Q2186">
            <v>1</v>
          </cell>
          <cell r="R2186" t="str">
            <v xml:space="preserve"> - </v>
          </cell>
          <cell r="S2186">
            <v>206.87</v>
          </cell>
          <cell r="T2186">
            <v>469</v>
          </cell>
          <cell r="U2186">
            <v>20</v>
          </cell>
          <cell r="V2186">
            <v>27</v>
          </cell>
          <cell r="W2186" t="str">
            <v>TYP175L3H3PLPRO</v>
          </cell>
          <cell r="X2186" t="e">
            <v>#REF!</v>
          </cell>
          <cell r="Y2186">
            <v>422.1</v>
          </cell>
          <cell r="Z2186">
            <v>422.1</v>
          </cell>
          <cell r="AA2186">
            <v>0.1</v>
          </cell>
          <cell r="AB2186">
            <v>0.1</v>
          </cell>
          <cell r="AC2186" t="str">
            <v>NC</v>
          </cell>
          <cell r="AD2186" t="str">
            <v>NC</v>
          </cell>
          <cell r="AE2186" t="str">
            <v>NC</v>
          </cell>
          <cell r="AF2186" t="str">
            <v>PROTECTION</v>
          </cell>
          <cell r="AG2186"/>
          <cell r="AH2186" t="str">
            <v>MAN TGE Standard</v>
          </cell>
          <cell r="AI2186">
            <v>198.9</v>
          </cell>
          <cell r="AJ2186">
            <v>0.3</v>
          </cell>
          <cell r="AK2186">
            <v>328.29999999999995</v>
          </cell>
          <cell r="AL2186" t="str">
            <v/>
          </cell>
          <cell r="AM2186" t="str">
            <v/>
          </cell>
          <cell r="AN2186">
            <v>0.1</v>
          </cell>
          <cell r="AO2186">
            <v>422.1</v>
          </cell>
          <cell r="AS2186" t="str">
            <v>TYP175 L3H3 2017 Plancher 12 mm</v>
          </cell>
        </row>
        <row r="2187">
          <cell r="N2187" t="str">
            <v>0963 940 856</v>
          </cell>
          <cell r="O2187">
            <v>0</v>
          </cell>
          <cell r="P2187">
            <v>76.8</v>
          </cell>
          <cell r="Q2187">
            <v>1</v>
          </cell>
          <cell r="R2187" t="str">
            <v xml:space="preserve"> - </v>
          </cell>
          <cell r="S2187">
            <v>76.8</v>
          </cell>
          <cell r="T2187">
            <v>209</v>
          </cell>
          <cell r="U2187">
            <v>20</v>
          </cell>
          <cell r="V2187">
            <v>27</v>
          </cell>
          <cell r="W2187" t="str">
            <v>TYP175L3H3PDRPRO</v>
          </cell>
          <cell r="X2187" t="e">
            <v>#REF!</v>
          </cell>
          <cell r="Y2187">
            <v>188.1</v>
          </cell>
          <cell r="Z2187">
            <v>188.1</v>
          </cell>
          <cell r="AA2187">
            <v>0.1</v>
          </cell>
          <cell r="AB2187">
            <v>0.1</v>
          </cell>
          <cell r="AC2187" t="str">
            <v>NC</v>
          </cell>
          <cell r="AD2187" t="str">
            <v>NC</v>
          </cell>
          <cell r="AE2187" t="str">
            <v>NC</v>
          </cell>
          <cell r="AF2187" t="str">
            <v>PROTECTION</v>
          </cell>
          <cell r="AG2187"/>
          <cell r="AH2187" t="str">
            <v>MAN TGE Standard</v>
          </cell>
          <cell r="AI2187">
            <v>94.5</v>
          </cell>
          <cell r="AJ2187">
            <v>0.3</v>
          </cell>
          <cell r="AK2187">
            <v>146.29999999999998</v>
          </cell>
          <cell r="AL2187" t="str">
            <v/>
          </cell>
          <cell r="AM2187" t="str">
            <v/>
          </cell>
          <cell r="AN2187">
            <v>0.1</v>
          </cell>
          <cell r="AO2187">
            <v>188.1</v>
          </cell>
          <cell r="AS2187" t="str">
            <v>TYP175 L3H3 2017 Passages de Roue 12 mm</v>
          </cell>
        </row>
        <row r="2188">
          <cell r="N2188" t="str">
            <v>0963 940 857</v>
          </cell>
          <cell r="O2188">
            <v>0</v>
          </cell>
          <cell r="P2188">
            <v>206.03</v>
          </cell>
          <cell r="Q2188">
            <v>1</v>
          </cell>
          <cell r="R2188" t="str">
            <v xml:space="preserve"> - </v>
          </cell>
          <cell r="S2188">
            <v>206.03</v>
          </cell>
          <cell r="T2188">
            <v>609</v>
          </cell>
          <cell r="U2188">
            <v>80</v>
          </cell>
          <cell r="V2188">
            <v>107</v>
          </cell>
          <cell r="W2188" t="str">
            <v>TYP175L3H3HAPRO</v>
          </cell>
          <cell r="X2188" t="e">
            <v>#REF!</v>
          </cell>
          <cell r="Y2188">
            <v>548.1</v>
          </cell>
          <cell r="Z2188">
            <v>548.1</v>
          </cell>
          <cell r="AA2188">
            <v>0.1</v>
          </cell>
          <cell r="AB2188">
            <v>0.1</v>
          </cell>
          <cell r="AC2188" t="str">
            <v>NC</v>
          </cell>
          <cell r="AD2188" t="str">
            <v>NC</v>
          </cell>
          <cell r="AE2188" t="str">
            <v>NC</v>
          </cell>
          <cell r="AF2188" t="str">
            <v>PROTECTION</v>
          </cell>
          <cell r="AG2188"/>
          <cell r="AH2188" t="str">
            <v>MAN TGE Standard</v>
          </cell>
          <cell r="AI2188">
            <v>198.1</v>
          </cell>
          <cell r="AJ2188">
            <v>0.3</v>
          </cell>
          <cell r="AK2188">
            <v>426.29999999999995</v>
          </cell>
          <cell r="AL2188" t="str">
            <v/>
          </cell>
          <cell r="AM2188" t="str">
            <v/>
          </cell>
          <cell r="AN2188">
            <v>0.1</v>
          </cell>
          <cell r="AO2188">
            <v>548.1</v>
          </cell>
          <cell r="AS2188" t="str">
            <v>TYP175 L3H3 2017 Protections latérales PP 4,8mm</v>
          </cell>
        </row>
        <row r="2189">
          <cell r="N2189" t="str">
            <v>0963 940 858</v>
          </cell>
          <cell r="O2189">
            <v>0</v>
          </cell>
          <cell r="P2189">
            <v>511.16</v>
          </cell>
          <cell r="Q2189">
            <v>1</v>
          </cell>
          <cell r="R2189" t="str">
            <v xml:space="preserve"> - </v>
          </cell>
          <cell r="S2189">
            <v>511.16</v>
          </cell>
          <cell r="T2189">
            <v>1189</v>
          </cell>
          <cell r="U2189">
            <v>120</v>
          </cell>
          <cell r="V2189">
            <v>160</v>
          </cell>
          <cell r="W2189" t="str">
            <v>TYP175L3H3KITPRO</v>
          </cell>
          <cell r="X2189" t="e">
            <v>#REF!</v>
          </cell>
          <cell r="Y2189">
            <v>1070.0999999999999</v>
          </cell>
          <cell r="Z2189">
            <v>1070.0999999999999</v>
          </cell>
          <cell r="AA2189">
            <v>0.1</v>
          </cell>
          <cell r="AB2189">
            <v>0.1</v>
          </cell>
          <cell r="AC2189" t="str">
            <v>NC</v>
          </cell>
          <cell r="AD2189" t="str">
            <v>NC</v>
          </cell>
          <cell r="AE2189" t="str">
            <v>NC</v>
          </cell>
          <cell r="AF2189" t="str">
            <v>PROTECTION</v>
          </cell>
          <cell r="AG2189"/>
          <cell r="AH2189" t="str">
            <v>MAN TGE Standard</v>
          </cell>
          <cell r="AI2189">
            <v>491.5</v>
          </cell>
          <cell r="AJ2189">
            <v>0.3</v>
          </cell>
          <cell r="AK2189">
            <v>832.3</v>
          </cell>
          <cell r="AL2189" t="str">
            <v/>
          </cell>
          <cell r="AM2189" t="str">
            <v/>
          </cell>
          <cell r="AN2189">
            <v>0.1</v>
          </cell>
          <cell r="AO2189">
            <v>1070.0999999999999</v>
          </cell>
          <cell r="AS2189" t="str">
            <v>TYP175 L3H3 2017 Kit complet Pro</v>
          </cell>
        </row>
        <row r="2190">
          <cell r="N2190" t="str">
            <v>0963 940 794</v>
          </cell>
          <cell r="O2190">
            <v>0</v>
          </cell>
          <cell r="P2190">
            <v>178.05</v>
          </cell>
          <cell r="Q2190">
            <v>1</v>
          </cell>
          <cell r="R2190">
            <v>42</v>
          </cell>
          <cell r="S2190">
            <v>178.05</v>
          </cell>
          <cell r="T2190">
            <v>419</v>
          </cell>
          <cell r="U2190">
            <v>25</v>
          </cell>
          <cell r="V2190">
            <v>34</v>
          </cell>
          <cell r="W2190" t="str">
            <v>TYP177L4H3PLSTD</v>
          </cell>
          <cell r="X2190" t="e">
            <v>#REF!</v>
          </cell>
          <cell r="Y2190">
            <v>377.1</v>
          </cell>
          <cell r="Z2190">
            <v>377.1</v>
          </cell>
          <cell r="AA2190">
            <v>0.1</v>
          </cell>
          <cell r="AB2190">
            <v>0.1</v>
          </cell>
          <cell r="AC2190" t="str">
            <v>NC</v>
          </cell>
          <cell r="AD2190" t="str">
            <v>NC</v>
          </cell>
          <cell r="AE2190" t="str">
            <v>NC</v>
          </cell>
          <cell r="AF2190" t="str">
            <v>PROTECTION</v>
          </cell>
          <cell r="AG2190"/>
          <cell r="AH2190" t="str">
            <v>MAN TGE Long</v>
          </cell>
          <cell r="AI2190">
            <v>171.19106999999997</v>
          </cell>
          <cell r="AJ2190">
            <v>0.3</v>
          </cell>
          <cell r="AK2190">
            <v>293.29999999999995</v>
          </cell>
          <cell r="AL2190" t="str">
            <v>ZF.WU004-1439</v>
          </cell>
          <cell r="AM2190">
            <v>304</v>
          </cell>
          <cell r="AN2190">
            <v>0.1</v>
          </cell>
          <cell r="AO2190">
            <v>377.1</v>
          </cell>
          <cell r="AS2190" t="str">
            <v>TYP177 L4H3 2017 Plancher 9mm</v>
          </cell>
        </row>
        <row r="2191">
          <cell r="N2191" t="str">
            <v>0963 940 819</v>
          </cell>
          <cell r="O2191">
            <v>0</v>
          </cell>
          <cell r="P2191">
            <v>47.86</v>
          </cell>
          <cell r="Q2191">
            <v>1</v>
          </cell>
          <cell r="R2191" t="str">
            <v xml:space="preserve"> - </v>
          </cell>
          <cell r="S2191">
            <v>47.86</v>
          </cell>
          <cell r="T2191">
            <v>149</v>
          </cell>
          <cell r="U2191">
            <v>20</v>
          </cell>
          <cell r="V2191">
            <v>27</v>
          </cell>
          <cell r="W2191" t="str">
            <v>TYP177L4H3PDRSTD</v>
          </cell>
          <cell r="X2191" t="e">
            <v>#REF!</v>
          </cell>
          <cell r="Y2191">
            <v>134.1</v>
          </cell>
          <cell r="Z2191">
            <v>134.1</v>
          </cell>
          <cell r="AA2191">
            <v>0.1</v>
          </cell>
          <cell r="AB2191">
            <v>0.1</v>
          </cell>
          <cell r="AC2191" t="str">
            <v>NC</v>
          </cell>
          <cell r="AD2191" t="str">
            <v>NC</v>
          </cell>
          <cell r="AE2191" t="str">
            <v>NC</v>
          </cell>
          <cell r="AF2191" t="str">
            <v>PROTECTION</v>
          </cell>
          <cell r="AG2191"/>
          <cell r="AH2191" t="str">
            <v>MAN TGE Long</v>
          </cell>
          <cell r="AI2191">
            <v>76.58</v>
          </cell>
          <cell r="AJ2191">
            <v>0.3</v>
          </cell>
          <cell r="AK2191">
            <v>104.3</v>
          </cell>
          <cell r="AL2191" t="str">
            <v>ZF.WU004-1443</v>
          </cell>
          <cell r="AM2191">
            <v>106.39999999999999</v>
          </cell>
          <cell r="AN2191">
            <v>0.1</v>
          </cell>
          <cell r="AO2191">
            <v>134.1</v>
          </cell>
          <cell r="AS2191" t="str">
            <v>TYP177 L4H3 2017 PDR brun 12mm</v>
          </cell>
        </row>
        <row r="2192">
          <cell r="N2192" t="str">
            <v>0963 940 809</v>
          </cell>
          <cell r="O2192">
            <v>0</v>
          </cell>
          <cell r="P2192">
            <v>208.53</v>
          </cell>
          <cell r="Q2192">
            <v>1</v>
          </cell>
          <cell r="R2192">
            <v>50</v>
          </cell>
          <cell r="S2192">
            <v>208.53</v>
          </cell>
          <cell r="T2192">
            <v>609</v>
          </cell>
          <cell r="U2192">
            <v>90</v>
          </cell>
          <cell r="V2192">
            <v>120</v>
          </cell>
          <cell r="W2192" t="str">
            <v>TYP177L4H3HASTD</v>
          </cell>
          <cell r="X2192" t="e">
            <v>#REF!</v>
          </cell>
          <cell r="Y2192">
            <v>548.1</v>
          </cell>
          <cell r="Z2192">
            <v>548.1</v>
          </cell>
          <cell r="AA2192">
            <v>0.1</v>
          </cell>
          <cell r="AB2192">
            <v>0.1</v>
          </cell>
          <cell r="AC2192" t="str">
            <v>NC</v>
          </cell>
          <cell r="AD2192" t="str">
            <v>NC</v>
          </cell>
          <cell r="AE2192" t="str">
            <v>NC</v>
          </cell>
          <cell r="AF2192" t="str">
            <v>PROTECTION</v>
          </cell>
          <cell r="AG2192"/>
          <cell r="AH2192" t="str">
            <v>MAN TGE Long</v>
          </cell>
          <cell r="AI2192">
            <v>250.42</v>
          </cell>
          <cell r="AJ2192">
            <v>0.3</v>
          </cell>
          <cell r="AK2192">
            <v>426.29999999999995</v>
          </cell>
          <cell r="AL2192" t="str">
            <v>ZF.WU004-1441</v>
          </cell>
          <cell r="AM2192">
            <v>448.4</v>
          </cell>
          <cell r="AN2192">
            <v>0.1</v>
          </cell>
          <cell r="AO2192">
            <v>548.1</v>
          </cell>
          <cell r="AS2192" t="str">
            <v>TYP177 L4H3 2017 Protections latérales HDF 4mm</v>
          </cell>
        </row>
        <row r="2193">
          <cell r="N2193" t="str">
            <v>0963 940 859</v>
          </cell>
          <cell r="O2193">
            <v>0</v>
          </cell>
          <cell r="P2193">
            <v>518.13</v>
          </cell>
          <cell r="Q2193">
            <v>1</v>
          </cell>
          <cell r="R2193" t="str">
            <v xml:space="preserve"> - </v>
          </cell>
          <cell r="S2193">
            <v>518.13</v>
          </cell>
          <cell r="T2193">
            <v>1109</v>
          </cell>
          <cell r="U2193">
            <v>135</v>
          </cell>
          <cell r="V2193">
            <v>180</v>
          </cell>
          <cell r="W2193" t="str">
            <v>TYP177L4H3KITSTD</v>
          </cell>
          <cell r="X2193" t="e">
            <v>#REF!</v>
          </cell>
          <cell r="Y2193">
            <v>998.1</v>
          </cell>
          <cell r="Z2193">
            <v>998.1</v>
          </cell>
          <cell r="AA2193">
            <v>0.1</v>
          </cell>
          <cell r="AB2193">
            <v>0.1</v>
          </cell>
          <cell r="AC2193" t="str">
            <v>NC</v>
          </cell>
          <cell r="AD2193" t="str">
            <v>NC</v>
          </cell>
          <cell r="AE2193" t="str">
            <v>NC</v>
          </cell>
          <cell r="AF2193" t="str">
            <v>PROTECTION</v>
          </cell>
          <cell r="AG2193"/>
          <cell r="AH2193" t="str">
            <v>MAN TGE Long</v>
          </cell>
          <cell r="AI2193">
            <v>498.19106999999997</v>
          </cell>
          <cell r="AJ2193">
            <v>0.3</v>
          </cell>
          <cell r="AK2193">
            <v>776.3</v>
          </cell>
          <cell r="AL2193" t="str">
            <v>ZF.WU004-1449</v>
          </cell>
          <cell r="AM2193">
            <v>817</v>
          </cell>
          <cell r="AN2193">
            <v>0.1</v>
          </cell>
          <cell r="AO2193">
            <v>998.1</v>
          </cell>
          <cell r="AS2193" t="str">
            <v>TYP177 L4H3 2017 Kit complet Standard</v>
          </cell>
        </row>
        <row r="2194">
          <cell r="N2194" t="str">
            <v>0963 940 791</v>
          </cell>
          <cell r="O2194">
            <v>0</v>
          </cell>
          <cell r="P2194">
            <v>259.14</v>
          </cell>
          <cell r="Q2194">
            <v>1</v>
          </cell>
          <cell r="R2194">
            <v>55</v>
          </cell>
          <cell r="S2194">
            <v>259.14</v>
          </cell>
          <cell r="T2194">
            <v>599</v>
          </cell>
          <cell r="U2194">
            <v>25</v>
          </cell>
          <cell r="V2194">
            <v>34</v>
          </cell>
          <cell r="W2194" t="str">
            <v>TYP177L4H3PLPRO</v>
          </cell>
          <cell r="X2194" t="e">
            <v>#REF!</v>
          </cell>
          <cell r="Y2194">
            <v>539.1</v>
          </cell>
          <cell r="Z2194">
            <v>539.1</v>
          </cell>
          <cell r="AA2194">
            <v>0.1</v>
          </cell>
          <cell r="AB2194">
            <v>0.1</v>
          </cell>
          <cell r="AC2194" t="str">
            <v>NC</v>
          </cell>
          <cell r="AD2194" t="str">
            <v>NC</v>
          </cell>
          <cell r="AE2194" t="str">
            <v>NC</v>
          </cell>
          <cell r="AF2194" t="str">
            <v>PROTECTION</v>
          </cell>
          <cell r="AG2194"/>
          <cell r="AH2194" t="str">
            <v>MAN TGE Long</v>
          </cell>
          <cell r="AI2194">
            <v>249.16</v>
          </cell>
          <cell r="AJ2194">
            <v>0.3</v>
          </cell>
          <cell r="AK2194">
            <v>419.29999999999995</v>
          </cell>
          <cell r="AL2194" t="str">
            <v>ZF.WU004-1438</v>
          </cell>
          <cell r="AM2194">
            <v>443.84</v>
          </cell>
          <cell r="AN2194">
            <v>0.1</v>
          </cell>
          <cell r="AO2194">
            <v>539.1</v>
          </cell>
          <cell r="AS2194" t="str">
            <v>TYP177 L4H3 2017 Plancher 12 mm</v>
          </cell>
        </row>
        <row r="2195">
          <cell r="N2195" t="str">
            <v>0963 940 814</v>
          </cell>
          <cell r="O2195">
            <v>0</v>
          </cell>
          <cell r="P2195">
            <v>76.8</v>
          </cell>
          <cell r="Q2195">
            <v>1</v>
          </cell>
          <cell r="R2195" t="str">
            <v xml:space="preserve"> - </v>
          </cell>
          <cell r="S2195">
            <v>76.8</v>
          </cell>
          <cell r="T2195">
            <v>209</v>
          </cell>
          <cell r="U2195">
            <v>20</v>
          </cell>
          <cell r="V2195">
            <v>27</v>
          </cell>
          <cell r="W2195" t="str">
            <v>TYP177L4H3PDRPRO</v>
          </cell>
          <cell r="X2195" t="e">
            <v>#REF!</v>
          </cell>
          <cell r="Y2195">
            <v>188.1</v>
          </cell>
          <cell r="Z2195">
            <v>188.1</v>
          </cell>
          <cell r="AA2195">
            <v>0.1</v>
          </cell>
          <cell r="AB2195">
            <v>0.1</v>
          </cell>
          <cell r="AC2195" t="str">
            <v>NC</v>
          </cell>
          <cell r="AD2195" t="str">
            <v>NC</v>
          </cell>
          <cell r="AE2195" t="str">
            <v>NC</v>
          </cell>
          <cell r="AF2195" t="str">
            <v>PROTECTION</v>
          </cell>
          <cell r="AG2195"/>
          <cell r="AH2195" t="str">
            <v>MAN TGE Long</v>
          </cell>
          <cell r="AI2195">
            <v>94.5</v>
          </cell>
          <cell r="AJ2195">
            <v>0.3</v>
          </cell>
          <cell r="AK2195">
            <v>146.29999999999998</v>
          </cell>
          <cell r="AL2195" t="str">
            <v>ZF.WU004-1442</v>
          </cell>
          <cell r="AM2195">
            <v>152</v>
          </cell>
          <cell r="AN2195">
            <v>0.1</v>
          </cell>
          <cell r="AO2195">
            <v>188.1</v>
          </cell>
          <cell r="AS2195" t="str">
            <v>TYP177 L4H3 2017 Passages de Roue 12 mm</v>
          </cell>
        </row>
        <row r="2196">
          <cell r="N2196" t="str">
            <v>0963 940 800</v>
          </cell>
          <cell r="O2196">
            <v>0</v>
          </cell>
          <cell r="P2196">
            <v>333.14</v>
          </cell>
          <cell r="Q2196">
            <v>1</v>
          </cell>
          <cell r="R2196">
            <v>19</v>
          </cell>
          <cell r="S2196">
            <v>333.14</v>
          </cell>
          <cell r="T2196">
            <v>819</v>
          </cell>
          <cell r="U2196">
            <v>90</v>
          </cell>
          <cell r="V2196">
            <v>120</v>
          </cell>
          <cell r="W2196" t="str">
            <v>TYP177L4H3HAPRO</v>
          </cell>
          <cell r="X2196" t="e">
            <v>#REF!</v>
          </cell>
          <cell r="Y2196">
            <v>737.1</v>
          </cell>
          <cell r="Z2196">
            <v>737.1</v>
          </cell>
          <cell r="AA2196">
            <v>0.1</v>
          </cell>
          <cell r="AB2196">
            <v>0.1</v>
          </cell>
          <cell r="AC2196" t="str">
            <v>NC</v>
          </cell>
          <cell r="AD2196" t="str">
            <v>NC</v>
          </cell>
          <cell r="AE2196" t="str">
            <v>NC</v>
          </cell>
          <cell r="AF2196" t="str">
            <v>PROTECTION</v>
          </cell>
          <cell r="AG2196"/>
          <cell r="AH2196" t="str">
            <v>MAN TGE Long</v>
          </cell>
          <cell r="AI2196">
            <v>320.32</v>
          </cell>
          <cell r="AJ2196">
            <v>0.3</v>
          </cell>
          <cell r="AK2196">
            <v>573.29999999999995</v>
          </cell>
          <cell r="AL2196" t="str">
            <v>ZF.WU004-1440</v>
          </cell>
          <cell r="AM2196">
            <v>600.4</v>
          </cell>
          <cell r="AN2196">
            <v>0.1</v>
          </cell>
          <cell r="AO2196">
            <v>737.1</v>
          </cell>
          <cell r="AS2196" t="str">
            <v>TYP177 L4H3 2017 Protections latérales PP 4,8mm</v>
          </cell>
        </row>
        <row r="2197">
          <cell r="N2197" t="str">
            <v>0963 940 860</v>
          </cell>
          <cell r="O2197">
            <v>0</v>
          </cell>
          <cell r="P2197">
            <v>690.55</v>
          </cell>
          <cell r="Q2197">
            <v>1</v>
          </cell>
          <cell r="R2197" t="str">
            <v xml:space="preserve"> - </v>
          </cell>
          <cell r="S2197">
            <v>690.55</v>
          </cell>
          <cell r="T2197">
            <v>1519</v>
          </cell>
          <cell r="U2197">
            <v>135</v>
          </cell>
          <cell r="V2197">
            <v>180</v>
          </cell>
          <cell r="W2197" t="str">
            <v>TYP177L4H3KITPRO</v>
          </cell>
          <cell r="X2197" t="e">
            <v>#REF!</v>
          </cell>
          <cell r="Y2197">
            <v>1367.1</v>
          </cell>
          <cell r="Z2197">
            <v>1367.1</v>
          </cell>
          <cell r="AA2197">
            <v>0.1</v>
          </cell>
          <cell r="AB2197">
            <v>0.1</v>
          </cell>
          <cell r="AC2197" t="str">
            <v>NC</v>
          </cell>
          <cell r="AD2197" t="str">
            <v>NC</v>
          </cell>
          <cell r="AE2197" t="str">
            <v>NC</v>
          </cell>
          <cell r="AF2197" t="str">
            <v>PROTECTION</v>
          </cell>
          <cell r="AG2197"/>
          <cell r="AH2197" t="str">
            <v>MAN TGE Long</v>
          </cell>
          <cell r="AI2197">
            <v>663.98</v>
          </cell>
          <cell r="AJ2197">
            <v>0.3</v>
          </cell>
          <cell r="AK2197">
            <v>1063.3</v>
          </cell>
          <cell r="AL2197" t="str">
            <v>ZF.WU004-1450</v>
          </cell>
          <cell r="AM2197">
            <v>1120.24</v>
          </cell>
          <cell r="AN2197">
            <v>0.1</v>
          </cell>
          <cell r="AO2197">
            <v>1367.1</v>
          </cell>
          <cell r="AS2197" t="str">
            <v>TYP177 L4H3 2017 Kit complet Pro</v>
          </cell>
        </row>
        <row r="2198">
          <cell r="N2198" t="str">
            <v>0963 940 796</v>
          </cell>
          <cell r="O2198">
            <v>0</v>
          </cell>
          <cell r="P2198">
            <v>215.37</v>
          </cell>
          <cell r="Q2198">
            <v>1</v>
          </cell>
          <cell r="R2198" t="str">
            <v xml:space="preserve"> - </v>
          </cell>
          <cell r="S2198">
            <v>215.37</v>
          </cell>
          <cell r="T2198">
            <v>419</v>
          </cell>
          <cell r="U2198">
            <v>25</v>
          </cell>
          <cell r="V2198">
            <v>34</v>
          </cell>
          <cell r="W2198" t="str">
            <v>TYP179L4H3PLSTD</v>
          </cell>
          <cell r="X2198" t="e">
            <v>#REF!</v>
          </cell>
          <cell r="Y2198">
            <v>377.1</v>
          </cell>
          <cell r="Z2198">
            <v>377.1</v>
          </cell>
          <cell r="AA2198">
            <v>0.1</v>
          </cell>
          <cell r="AB2198">
            <v>0.1</v>
          </cell>
          <cell r="AC2198" t="str">
            <v>NC</v>
          </cell>
          <cell r="AD2198" t="str">
            <v>NC</v>
          </cell>
          <cell r="AE2198" t="str">
            <v>NC</v>
          </cell>
          <cell r="AF2198" t="str">
            <v>PROTECTION</v>
          </cell>
          <cell r="AG2198"/>
          <cell r="AH2198" t="str">
            <v>MAN TGE Long</v>
          </cell>
          <cell r="AI2198">
            <v>171.19106999999997</v>
          </cell>
          <cell r="AJ2198">
            <v>0.3</v>
          </cell>
          <cell r="AK2198">
            <v>293.29999999999995</v>
          </cell>
          <cell r="AL2198" t="str">
            <v/>
          </cell>
          <cell r="AM2198" t="str">
            <v/>
          </cell>
          <cell r="AN2198">
            <v>0.1</v>
          </cell>
          <cell r="AO2198">
            <v>377.1</v>
          </cell>
          <cell r="AS2198" t="str">
            <v>TYP179 L4H3 2017 Plancher 9mm</v>
          </cell>
        </row>
        <row r="2199">
          <cell r="N2199" t="str">
            <v>0963 940 820</v>
          </cell>
          <cell r="O2199">
            <v>0</v>
          </cell>
          <cell r="P2199">
            <v>47.86</v>
          </cell>
          <cell r="Q2199">
            <v>1</v>
          </cell>
          <cell r="R2199" t="str">
            <v xml:space="preserve"> - </v>
          </cell>
          <cell r="S2199">
            <v>47.86</v>
          </cell>
          <cell r="T2199">
            <v>179</v>
          </cell>
          <cell r="U2199">
            <v>20</v>
          </cell>
          <cell r="V2199">
            <v>27</v>
          </cell>
          <cell r="W2199" t="str">
            <v>TYP179L4H3PDRSTD</v>
          </cell>
          <cell r="X2199" t="e">
            <v>#REF!</v>
          </cell>
          <cell r="Y2199">
            <v>161.1</v>
          </cell>
          <cell r="Z2199">
            <v>161.1</v>
          </cell>
          <cell r="AA2199">
            <v>0.1</v>
          </cell>
          <cell r="AB2199">
            <v>0.1</v>
          </cell>
          <cell r="AC2199" t="str">
            <v>NC</v>
          </cell>
          <cell r="AD2199" t="str">
            <v>NC</v>
          </cell>
          <cell r="AE2199" t="str">
            <v>NC</v>
          </cell>
          <cell r="AF2199" t="str">
            <v>PROTECTION</v>
          </cell>
          <cell r="AG2199"/>
          <cell r="AH2199" t="str">
            <v>MAN TGE Long</v>
          </cell>
          <cell r="AI2199">
            <v>76.58</v>
          </cell>
          <cell r="AJ2199">
            <v>0.3</v>
          </cell>
          <cell r="AK2199">
            <v>125.3</v>
          </cell>
          <cell r="AL2199" t="str">
            <v/>
          </cell>
          <cell r="AM2199" t="str">
            <v/>
          </cell>
          <cell r="AN2199">
            <v>0.1</v>
          </cell>
          <cell r="AO2199">
            <v>161.1</v>
          </cell>
          <cell r="AS2199" t="str">
            <v>TYP179 L4H3 2017 PDR brun 12mm</v>
          </cell>
        </row>
        <row r="2200">
          <cell r="N2200" t="str">
            <v>0963 940 811</v>
          </cell>
          <cell r="O2200">
            <v>0</v>
          </cell>
          <cell r="P2200">
            <v>208.53</v>
          </cell>
          <cell r="Q2200">
            <v>1</v>
          </cell>
          <cell r="R2200" t="str">
            <v xml:space="preserve"> - </v>
          </cell>
          <cell r="S2200">
            <v>208.53</v>
          </cell>
          <cell r="T2200">
            <v>609</v>
          </cell>
          <cell r="U2200">
            <v>90</v>
          </cell>
          <cell r="V2200">
            <v>120</v>
          </cell>
          <cell r="W2200" t="str">
            <v>TYP179L4H3HASTD</v>
          </cell>
          <cell r="X2200" t="e">
            <v>#REF!</v>
          </cell>
          <cell r="Y2200">
            <v>548.1</v>
          </cell>
          <cell r="Z2200">
            <v>548.1</v>
          </cell>
          <cell r="AA2200">
            <v>0.1</v>
          </cell>
          <cell r="AB2200">
            <v>0.1</v>
          </cell>
          <cell r="AC2200" t="str">
            <v>NC</v>
          </cell>
          <cell r="AD2200" t="str">
            <v>NC</v>
          </cell>
          <cell r="AE2200" t="str">
            <v>NC</v>
          </cell>
          <cell r="AF2200" t="str">
            <v>PROTECTION</v>
          </cell>
          <cell r="AG2200"/>
          <cell r="AH2200" t="str">
            <v>MAN TGE Long</v>
          </cell>
          <cell r="AI2200">
            <v>250.42</v>
          </cell>
          <cell r="AJ2200">
            <v>0.3</v>
          </cell>
          <cell r="AK2200">
            <v>426.29999999999995</v>
          </cell>
          <cell r="AL2200" t="str">
            <v/>
          </cell>
          <cell r="AM2200" t="str">
            <v/>
          </cell>
          <cell r="AN2200">
            <v>0.1</v>
          </cell>
          <cell r="AO2200">
            <v>548.1</v>
          </cell>
          <cell r="AS2200" t="str">
            <v>TYP179 L4H3 2017 Protections latérales HDF 4mm</v>
          </cell>
        </row>
        <row r="2201">
          <cell r="N2201" t="str">
            <v>0963 940 861</v>
          </cell>
          <cell r="O2201">
            <v>0</v>
          </cell>
          <cell r="P2201">
            <v>518.13</v>
          </cell>
          <cell r="Q2201">
            <v>1</v>
          </cell>
          <cell r="R2201" t="str">
            <v xml:space="preserve"> - </v>
          </cell>
          <cell r="S2201">
            <v>518.13</v>
          </cell>
          <cell r="T2201">
            <v>1109</v>
          </cell>
          <cell r="U2201">
            <v>135</v>
          </cell>
          <cell r="V2201">
            <v>180</v>
          </cell>
          <cell r="W2201" t="str">
            <v>TYP179L4H3KITSTD</v>
          </cell>
          <cell r="X2201" t="e">
            <v>#REF!</v>
          </cell>
          <cell r="Y2201">
            <v>998.1</v>
          </cell>
          <cell r="Z2201">
            <v>998.1</v>
          </cell>
          <cell r="AA2201">
            <v>0.1</v>
          </cell>
          <cell r="AB2201">
            <v>0.1</v>
          </cell>
          <cell r="AC2201" t="str">
            <v>NC</v>
          </cell>
          <cell r="AD2201" t="str">
            <v>NC</v>
          </cell>
          <cell r="AE2201" t="str">
            <v>NC</v>
          </cell>
          <cell r="AF2201" t="str">
            <v>PROTECTION</v>
          </cell>
          <cell r="AG2201"/>
          <cell r="AH2201" t="str">
            <v>MAN TGE Long</v>
          </cell>
          <cell r="AI2201">
            <v>498.19106999999997</v>
          </cell>
          <cell r="AJ2201">
            <v>0.3</v>
          </cell>
          <cell r="AK2201">
            <v>776.3</v>
          </cell>
          <cell r="AL2201" t="str">
            <v/>
          </cell>
          <cell r="AM2201" t="str">
            <v/>
          </cell>
          <cell r="AN2201">
            <v>0.1</v>
          </cell>
          <cell r="AO2201">
            <v>998.1</v>
          </cell>
          <cell r="AS2201" t="str">
            <v>TYP179 L4H3 2017 Kit complet Standard</v>
          </cell>
        </row>
        <row r="2202">
          <cell r="N2202" t="str">
            <v>0963 940 806</v>
          </cell>
          <cell r="O2202">
            <v>0</v>
          </cell>
          <cell r="P2202">
            <v>259.14</v>
          </cell>
          <cell r="Q2202">
            <v>1</v>
          </cell>
          <cell r="R2202" t="str">
            <v xml:space="preserve"> - </v>
          </cell>
          <cell r="S2202">
            <v>259.14</v>
          </cell>
          <cell r="T2202">
            <v>599</v>
          </cell>
          <cell r="U2202">
            <v>25</v>
          </cell>
          <cell r="V2202">
            <v>34</v>
          </cell>
          <cell r="W2202" t="str">
            <v>TYP179L4H3PLPRO</v>
          </cell>
          <cell r="X2202" t="e">
            <v>#REF!</v>
          </cell>
          <cell r="Y2202">
            <v>539.1</v>
          </cell>
          <cell r="Z2202">
            <v>539.1</v>
          </cell>
          <cell r="AA2202">
            <v>0.1</v>
          </cell>
          <cell r="AB2202">
            <v>0.1</v>
          </cell>
          <cell r="AC2202" t="str">
            <v>NC</v>
          </cell>
          <cell r="AD2202" t="str">
            <v>NC</v>
          </cell>
          <cell r="AE2202" t="str">
            <v>NC</v>
          </cell>
          <cell r="AF2202" t="str">
            <v>PROTECTION</v>
          </cell>
          <cell r="AG2202"/>
          <cell r="AH2202" t="str">
            <v>MAN TGE Long</v>
          </cell>
          <cell r="AI2202">
            <v>249.16</v>
          </cell>
          <cell r="AJ2202">
            <v>0.3</v>
          </cell>
          <cell r="AK2202">
            <v>419.29999999999995</v>
          </cell>
          <cell r="AL2202" t="str">
            <v/>
          </cell>
          <cell r="AM2202" t="str">
            <v/>
          </cell>
          <cell r="AN2202">
            <v>0.1</v>
          </cell>
          <cell r="AO2202">
            <v>539.1</v>
          </cell>
          <cell r="AS2202" t="str">
            <v>TYP179 L4H3 2017 Plancher 12 mm</v>
          </cell>
        </row>
        <row r="2203">
          <cell r="N2203" t="str">
            <v>0963 940 816</v>
          </cell>
          <cell r="O2203">
            <v>0</v>
          </cell>
          <cell r="P2203">
            <v>76.8</v>
          </cell>
          <cell r="Q2203">
            <v>1</v>
          </cell>
          <cell r="R2203" t="str">
            <v xml:space="preserve"> - </v>
          </cell>
          <cell r="S2203">
            <v>76.8</v>
          </cell>
          <cell r="T2203">
            <v>209</v>
          </cell>
          <cell r="U2203">
            <v>20</v>
          </cell>
          <cell r="V2203">
            <v>27</v>
          </cell>
          <cell r="W2203" t="str">
            <v>TYP179L4H3PDRPRO</v>
          </cell>
          <cell r="X2203" t="e">
            <v>#REF!</v>
          </cell>
          <cell r="Y2203">
            <v>188.1</v>
          </cell>
          <cell r="Z2203">
            <v>188.1</v>
          </cell>
          <cell r="AA2203">
            <v>0.1</v>
          </cell>
          <cell r="AB2203">
            <v>0.1</v>
          </cell>
          <cell r="AC2203" t="str">
            <v>NC</v>
          </cell>
          <cell r="AD2203" t="str">
            <v>NC</v>
          </cell>
          <cell r="AE2203" t="str">
            <v>NC</v>
          </cell>
          <cell r="AF2203" t="str">
            <v>PROTECTION</v>
          </cell>
          <cell r="AG2203"/>
          <cell r="AH2203" t="str">
            <v>MAN TGE Long</v>
          </cell>
          <cell r="AI2203">
            <v>94.5</v>
          </cell>
          <cell r="AJ2203">
            <v>0.3</v>
          </cell>
          <cell r="AK2203">
            <v>146.29999999999998</v>
          </cell>
          <cell r="AL2203" t="str">
            <v/>
          </cell>
          <cell r="AM2203" t="str">
            <v/>
          </cell>
          <cell r="AN2203">
            <v>0.1</v>
          </cell>
          <cell r="AO2203">
            <v>188.1</v>
          </cell>
          <cell r="AS2203" t="str">
            <v>TYP179 L4H3 2017 Passages de Roue 12 mm</v>
          </cell>
        </row>
        <row r="2204">
          <cell r="N2204" t="str">
            <v>0963 940 801</v>
          </cell>
          <cell r="O2204">
            <v>0</v>
          </cell>
          <cell r="P2204">
            <v>333.14</v>
          </cell>
          <cell r="Q2204">
            <v>1</v>
          </cell>
          <cell r="R2204" t="str">
            <v xml:space="preserve"> - </v>
          </cell>
          <cell r="S2204">
            <v>333.14</v>
          </cell>
          <cell r="T2204">
            <v>819</v>
          </cell>
          <cell r="U2204">
            <v>90</v>
          </cell>
          <cell r="V2204">
            <v>120</v>
          </cell>
          <cell r="W2204" t="str">
            <v>TYP179L4H3HAPRO</v>
          </cell>
          <cell r="X2204" t="e">
            <v>#REF!</v>
          </cell>
          <cell r="Y2204">
            <v>737.1</v>
          </cell>
          <cell r="Z2204">
            <v>737.1</v>
          </cell>
          <cell r="AA2204">
            <v>0.1</v>
          </cell>
          <cell r="AB2204">
            <v>0.1</v>
          </cell>
          <cell r="AC2204" t="str">
            <v>NC</v>
          </cell>
          <cell r="AD2204" t="str">
            <v>NC</v>
          </cell>
          <cell r="AE2204" t="str">
            <v>NC</v>
          </cell>
          <cell r="AF2204" t="str">
            <v>PROTECTION</v>
          </cell>
          <cell r="AG2204"/>
          <cell r="AH2204" t="str">
            <v>MAN TGE Long</v>
          </cell>
          <cell r="AI2204">
            <v>320.32</v>
          </cell>
          <cell r="AJ2204">
            <v>0.3</v>
          </cell>
          <cell r="AK2204">
            <v>573.29999999999995</v>
          </cell>
          <cell r="AL2204" t="str">
            <v/>
          </cell>
          <cell r="AM2204" t="str">
            <v/>
          </cell>
          <cell r="AN2204">
            <v>0.1</v>
          </cell>
          <cell r="AO2204">
            <v>737.1</v>
          </cell>
          <cell r="AS2204" t="str">
            <v>TYP179 L4H3 2017 Protections latérales PP 4,8mm</v>
          </cell>
        </row>
        <row r="2205">
          <cell r="N2205" t="str">
            <v>0963 940 862</v>
          </cell>
          <cell r="O2205">
            <v>0</v>
          </cell>
          <cell r="P2205">
            <v>690.55</v>
          </cell>
          <cell r="Q2205">
            <v>1</v>
          </cell>
          <cell r="R2205" t="str">
            <v xml:space="preserve"> - </v>
          </cell>
          <cell r="S2205">
            <v>690.55</v>
          </cell>
          <cell r="T2205">
            <v>1519</v>
          </cell>
          <cell r="U2205">
            <v>135</v>
          </cell>
          <cell r="V2205">
            <v>180</v>
          </cell>
          <cell r="W2205" t="str">
            <v>TYP179L4H3KITPRO</v>
          </cell>
          <cell r="X2205" t="e">
            <v>#REF!</v>
          </cell>
          <cell r="Y2205">
            <v>1367.1</v>
          </cell>
          <cell r="Z2205">
            <v>1367.1</v>
          </cell>
          <cell r="AA2205">
            <v>0.1</v>
          </cell>
          <cell r="AB2205">
            <v>0.1</v>
          </cell>
          <cell r="AC2205" t="str">
            <v>NC</v>
          </cell>
          <cell r="AD2205" t="str">
            <v>NC</v>
          </cell>
          <cell r="AE2205" t="str">
            <v>NC</v>
          </cell>
          <cell r="AF2205" t="str">
            <v>PROTECTION</v>
          </cell>
          <cell r="AG2205"/>
          <cell r="AH2205" t="str">
            <v>MAN TGE Long</v>
          </cell>
          <cell r="AI2205">
            <v>663.98</v>
          </cell>
          <cell r="AJ2205">
            <v>0.3</v>
          </cell>
          <cell r="AK2205">
            <v>1063.3</v>
          </cell>
          <cell r="AL2205" t="str">
            <v/>
          </cell>
          <cell r="AM2205" t="str">
            <v/>
          </cell>
          <cell r="AN2205">
            <v>0.1</v>
          </cell>
          <cell r="AO2205">
            <v>1367.1</v>
          </cell>
          <cell r="AS2205" t="str">
            <v>TYP179 L4H3 2017 Kit complet Pro</v>
          </cell>
        </row>
        <row r="2206">
          <cell r="N2206" t="str">
            <v>0963 940 795</v>
          </cell>
          <cell r="O2206">
            <v>0</v>
          </cell>
          <cell r="P2206">
            <v>215.37</v>
          </cell>
          <cell r="Q2206">
            <v>1</v>
          </cell>
          <cell r="R2206" t="str">
            <v xml:space="preserve"> - </v>
          </cell>
          <cell r="S2206">
            <v>215.37</v>
          </cell>
          <cell r="T2206">
            <v>419</v>
          </cell>
          <cell r="U2206">
            <v>20</v>
          </cell>
          <cell r="V2206">
            <v>27</v>
          </cell>
          <cell r="W2206" t="str">
            <v>TYP177L4H4PLSTD</v>
          </cell>
          <cell r="X2206" t="e">
            <v>#REF!</v>
          </cell>
          <cell r="Y2206">
            <v>377.1</v>
          </cell>
          <cell r="Z2206">
            <v>377.1</v>
          </cell>
          <cell r="AA2206">
            <v>0.1</v>
          </cell>
          <cell r="AB2206">
            <v>0.1</v>
          </cell>
          <cell r="AC2206" t="str">
            <v>NC</v>
          </cell>
          <cell r="AD2206" t="str">
            <v>NC</v>
          </cell>
          <cell r="AE2206" t="str">
            <v>NC</v>
          </cell>
          <cell r="AF2206" t="str">
            <v>PROTECTION</v>
          </cell>
          <cell r="AG2206"/>
          <cell r="AH2206" t="str">
            <v>MAN TGE Long</v>
          </cell>
          <cell r="AI2206">
            <v>171.19106999999997</v>
          </cell>
          <cell r="AJ2206">
            <v>0.3</v>
          </cell>
          <cell r="AK2206">
            <v>293.29999999999995</v>
          </cell>
          <cell r="AL2206" t="str">
            <v>ZF.WU004-1485</v>
          </cell>
          <cell r="AM2206">
            <v>304</v>
          </cell>
          <cell r="AN2206">
            <v>0.1</v>
          </cell>
          <cell r="AO2206">
            <v>377.1</v>
          </cell>
          <cell r="AS2206" t="str">
            <v>TYP177 L4H4 2017 Plancher 9mm</v>
          </cell>
        </row>
        <row r="2207">
          <cell r="N2207" t="str">
            <v>0963 940 821</v>
          </cell>
          <cell r="O2207">
            <v>0</v>
          </cell>
          <cell r="P2207">
            <v>59.83</v>
          </cell>
          <cell r="Q2207">
            <v>1</v>
          </cell>
          <cell r="R2207" t="str">
            <v xml:space="preserve"> - </v>
          </cell>
          <cell r="S2207">
            <v>59.83</v>
          </cell>
          <cell r="T2207">
            <v>179</v>
          </cell>
          <cell r="U2207">
            <v>20</v>
          </cell>
          <cell r="V2207">
            <v>27</v>
          </cell>
          <cell r="W2207" t="str">
            <v>TYP177L4H4PDRSTD</v>
          </cell>
          <cell r="X2207" t="e">
            <v>#REF!</v>
          </cell>
          <cell r="Y2207">
            <v>161.1</v>
          </cell>
          <cell r="Z2207">
            <v>161.1</v>
          </cell>
          <cell r="AA2207">
            <v>0.1</v>
          </cell>
          <cell r="AB2207">
            <v>0.1</v>
          </cell>
          <cell r="AC2207" t="str">
            <v>NC</v>
          </cell>
          <cell r="AD2207" t="str">
            <v>NC</v>
          </cell>
          <cell r="AE2207" t="str">
            <v>NC</v>
          </cell>
          <cell r="AF2207" t="str">
            <v>PROTECTION</v>
          </cell>
          <cell r="AG2207"/>
          <cell r="AH2207" t="str">
            <v>MAN TGE Long</v>
          </cell>
          <cell r="AI2207">
            <v>76.58</v>
          </cell>
          <cell r="AJ2207">
            <v>0.3</v>
          </cell>
          <cell r="AK2207">
            <v>125.3</v>
          </cell>
          <cell r="AL2207" t="str">
            <v>ZF.WU004-1490</v>
          </cell>
          <cell r="AM2207">
            <v>129.19999999999999</v>
          </cell>
          <cell r="AN2207">
            <v>0.1</v>
          </cell>
          <cell r="AO2207">
            <v>161.1</v>
          </cell>
          <cell r="AS2207" t="str">
            <v>TYP177 L4H4 2017 PDR brun 12mm</v>
          </cell>
        </row>
        <row r="2208">
          <cell r="N2208" t="str">
            <v>0963 940 810</v>
          </cell>
          <cell r="O2208">
            <v>0</v>
          </cell>
          <cell r="P2208">
            <v>260.45</v>
          </cell>
          <cell r="Q2208">
            <v>1</v>
          </cell>
          <cell r="R2208" t="str">
            <v xml:space="preserve"> - </v>
          </cell>
          <cell r="S2208">
            <v>260.45</v>
          </cell>
          <cell r="T2208">
            <v>609</v>
          </cell>
          <cell r="U2208">
            <v>80</v>
          </cell>
          <cell r="V2208">
            <v>107</v>
          </cell>
          <cell r="W2208" t="str">
            <v>TYP177L4H4HASTD</v>
          </cell>
          <cell r="X2208" t="e">
            <v>#REF!</v>
          </cell>
          <cell r="Y2208">
            <v>548.1</v>
          </cell>
          <cell r="Z2208">
            <v>548.1</v>
          </cell>
          <cell r="AA2208">
            <v>0.1</v>
          </cell>
          <cell r="AB2208">
            <v>0.1</v>
          </cell>
          <cell r="AC2208" t="str">
            <v>NC</v>
          </cell>
          <cell r="AD2208" t="str">
            <v>NC</v>
          </cell>
          <cell r="AE2208" t="str">
            <v>NC</v>
          </cell>
          <cell r="AF2208" t="str">
            <v>PROTECTION</v>
          </cell>
          <cell r="AG2208"/>
          <cell r="AH2208" t="str">
            <v>MAN TGE Long</v>
          </cell>
          <cell r="AI2208">
            <v>250.42</v>
          </cell>
          <cell r="AJ2208">
            <v>0.3</v>
          </cell>
          <cell r="AK2208">
            <v>426.29999999999995</v>
          </cell>
          <cell r="AL2208" t="str">
            <v>ZF.WU004-1488</v>
          </cell>
          <cell r="AM2208">
            <v>448.4</v>
          </cell>
          <cell r="AN2208">
            <v>0.1</v>
          </cell>
          <cell r="AO2208">
            <v>548.1</v>
          </cell>
          <cell r="AS2208" t="str">
            <v>TYP177 L4H4 2017 Protections latérales HDF 4mm</v>
          </cell>
        </row>
        <row r="2209">
          <cell r="N2209" t="str">
            <v>0963 940 863</v>
          </cell>
          <cell r="O2209">
            <v>0</v>
          </cell>
          <cell r="P2209">
            <v>518.47</v>
          </cell>
          <cell r="Q2209">
            <v>1</v>
          </cell>
          <cell r="R2209" t="str">
            <v xml:space="preserve"> - </v>
          </cell>
          <cell r="S2209">
            <v>518.47</v>
          </cell>
          <cell r="T2209">
            <v>1109</v>
          </cell>
          <cell r="U2209">
            <v>120</v>
          </cell>
          <cell r="V2209">
            <v>160</v>
          </cell>
          <cell r="W2209" t="str">
            <v>TYP177L4H4KITSTD</v>
          </cell>
          <cell r="X2209" t="e">
            <v>#REF!</v>
          </cell>
          <cell r="Y2209">
            <v>998.1</v>
          </cell>
          <cell r="Z2209">
            <v>998.1</v>
          </cell>
          <cell r="AA2209">
            <v>0.1</v>
          </cell>
          <cell r="AB2209">
            <v>0.1</v>
          </cell>
          <cell r="AC2209" t="str">
            <v>NC</v>
          </cell>
          <cell r="AD2209" t="str">
            <v>NC</v>
          </cell>
          <cell r="AE2209" t="str">
            <v>NC</v>
          </cell>
          <cell r="AF2209" t="str">
            <v>PROTECTION</v>
          </cell>
          <cell r="AG2209"/>
          <cell r="AH2209" t="str">
            <v>MAN TGE Long</v>
          </cell>
          <cell r="AI2209">
            <v>498.19106999999997</v>
          </cell>
          <cell r="AJ2209">
            <v>0.3</v>
          </cell>
          <cell r="AK2209">
            <v>776.3</v>
          </cell>
          <cell r="AL2209" t="str">
            <v>ZF.WU004-1499</v>
          </cell>
          <cell r="AM2209">
            <v>817</v>
          </cell>
          <cell r="AN2209">
            <v>0.1</v>
          </cell>
          <cell r="AO2209">
            <v>998.1</v>
          </cell>
          <cell r="AS2209" t="str">
            <v>TYP177 L4H4 2017 Kit complet Standard</v>
          </cell>
        </row>
        <row r="2210">
          <cell r="N2210" t="str">
            <v>0963 940 804</v>
          </cell>
          <cell r="O2210">
            <v>0</v>
          </cell>
          <cell r="P2210">
            <v>259.14</v>
          </cell>
          <cell r="Q2210">
            <v>1</v>
          </cell>
          <cell r="R2210" t="str">
            <v xml:space="preserve"> - </v>
          </cell>
          <cell r="S2210">
            <v>259.14</v>
          </cell>
          <cell r="T2210">
            <v>599</v>
          </cell>
          <cell r="U2210">
            <v>20</v>
          </cell>
          <cell r="V2210">
            <v>27</v>
          </cell>
          <cell r="W2210" t="str">
            <v>TYP177L4H4PLPRO</v>
          </cell>
          <cell r="X2210" t="e">
            <v>#REF!</v>
          </cell>
          <cell r="Y2210">
            <v>539.1</v>
          </cell>
          <cell r="Z2210">
            <v>539.1</v>
          </cell>
          <cell r="AA2210">
            <v>0.1</v>
          </cell>
          <cell r="AB2210">
            <v>0.1</v>
          </cell>
          <cell r="AC2210" t="str">
            <v>NC</v>
          </cell>
          <cell r="AD2210" t="str">
            <v>NC</v>
          </cell>
          <cell r="AE2210" t="str">
            <v>NC</v>
          </cell>
          <cell r="AF2210" t="str">
            <v>PROTECTION</v>
          </cell>
          <cell r="AG2210"/>
          <cell r="AH2210" t="str">
            <v>MAN TGE Long</v>
          </cell>
          <cell r="AI2210">
            <v>249.16</v>
          </cell>
          <cell r="AJ2210">
            <v>0.3</v>
          </cell>
          <cell r="AK2210">
            <v>419.29999999999995</v>
          </cell>
          <cell r="AL2210" t="str">
            <v>ZF.WU004-1487</v>
          </cell>
          <cell r="AM2210">
            <v>443.84</v>
          </cell>
          <cell r="AN2210">
            <v>0.1</v>
          </cell>
          <cell r="AO2210">
            <v>539.1</v>
          </cell>
          <cell r="AS2210" t="str">
            <v>TYP177 L4H4 2017 Plancher 12 mm</v>
          </cell>
        </row>
        <row r="2211">
          <cell r="N2211" t="str">
            <v>0963 940 817</v>
          </cell>
          <cell r="O2211">
            <v>0</v>
          </cell>
          <cell r="P2211">
            <v>76.8</v>
          </cell>
          <cell r="Q2211">
            <v>1</v>
          </cell>
          <cell r="R2211" t="str">
            <v xml:space="preserve"> - </v>
          </cell>
          <cell r="S2211">
            <v>76.8</v>
          </cell>
          <cell r="T2211">
            <v>209</v>
          </cell>
          <cell r="U2211">
            <v>20</v>
          </cell>
          <cell r="V2211">
            <v>27</v>
          </cell>
          <cell r="W2211" t="str">
            <v>TYP177L4H4PDRPRO</v>
          </cell>
          <cell r="X2211" t="e">
            <v>#REF!</v>
          </cell>
          <cell r="Y2211">
            <v>188.1</v>
          </cell>
          <cell r="Z2211">
            <v>188.1</v>
          </cell>
          <cell r="AA2211">
            <v>0.1</v>
          </cell>
          <cell r="AB2211">
            <v>0.1</v>
          </cell>
          <cell r="AC2211" t="str">
            <v>NC</v>
          </cell>
          <cell r="AD2211" t="str">
            <v>NC</v>
          </cell>
          <cell r="AE2211" t="str">
            <v>NC</v>
          </cell>
          <cell r="AF2211" t="str">
            <v>PROTECTION</v>
          </cell>
          <cell r="AG2211"/>
          <cell r="AH2211" t="str">
            <v>MAN TGE Long</v>
          </cell>
          <cell r="AI2211">
            <v>94.5</v>
          </cell>
          <cell r="AJ2211">
            <v>0.3</v>
          </cell>
          <cell r="AK2211">
            <v>146.29999999999998</v>
          </cell>
          <cell r="AL2211" t="str">
            <v>ZF.WU004-1489</v>
          </cell>
          <cell r="AM2211">
            <v>152</v>
          </cell>
          <cell r="AN2211">
            <v>0.1</v>
          </cell>
          <cell r="AO2211">
            <v>188.1</v>
          </cell>
          <cell r="AS2211" t="str">
            <v>TYP177 L4H4 2017 Passages de Roue 12 mm</v>
          </cell>
        </row>
        <row r="2212">
          <cell r="N2212" t="str">
            <v>0963 940 802</v>
          </cell>
          <cell r="O2212">
            <v>0</v>
          </cell>
          <cell r="P2212">
            <v>374.85</v>
          </cell>
          <cell r="Q2212">
            <v>1</v>
          </cell>
          <cell r="R2212" t="str">
            <v xml:space="preserve"> - </v>
          </cell>
          <cell r="S2212">
            <v>374.85</v>
          </cell>
          <cell r="T2212">
            <v>819</v>
          </cell>
          <cell r="U2212">
            <v>80</v>
          </cell>
          <cell r="V2212">
            <v>107</v>
          </cell>
          <cell r="W2212" t="str">
            <v>TYP177L4H4HAPRO</v>
          </cell>
          <cell r="X2212" t="e">
            <v>#REF!</v>
          </cell>
          <cell r="Y2212">
            <v>737.1</v>
          </cell>
          <cell r="Z2212">
            <v>737.1</v>
          </cell>
          <cell r="AA2212">
            <v>0.1</v>
          </cell>
          <cell r="AB2212">
            <v>0.1</v>
          </cell>
          <cell r="AC2212" t="str">
            <v>NC</v>
          </cell>
          <cell r="AD2212" t="str">
            <v>NC</v>
          </cell>
          <cell r="AE2212" t="str">
            <v>NC</v>
          </cell>
          <cell r="AF2212" t="str">
            <v>PROTECTION</v>
          </cell>
          <cell r="AG2212"/>
          <cell r="AH2212" t="str">
            <v>MAN TGE Long</v>
          </cell>
          <cell r="AI2212">
            <v>320.32</v>
          </cell>
          <cell r="AJ2212">
            <v>0.3</v>
          </cell>
          <cell r="AK2212">
            <v>573.29999999999995</v>
          </cell>
          <cell r="AL2212" t="str">
            <v>ZF.WU004-1486</v>
          </cell>
          <cell r="AM2212">
            <v>600.4</v>
          </cell>
          <cell r="AN2212">
            <v>0.1</v>
          </cell>
          <cell r="AO2212">
            <v>737.1</v>
          </cell>
          <cell r="AS2212" t="str">
            <v>TYP177 L4H4 2017 Protections latérales PP 4,8mm</v>
          </cell>
        </row>
        <row r="2213">
          <cell r="N2213" t="str">
            <v>0963 940 864</v>
          </cell>
          <cell r="O2213">
            <v>0</v>
          </cell>
          <cell r="P2213">
            <v>728.13</v>
          </cell>
          <cell r="Q2213">
            <v>1</v>
          </cell>
          <cell r="R2213" t="str">
            <v xml:space="preserve"> - </v>
          </cell>
          <cell r="S2213">
            <v>728.13</v>
          </cell>
          <cell r="T2213">
            <v>1519</v>
          </cell>
          <cell r="U2213">
            <v>120</v>
          </cell>
          <cell r="V2213">
            <v>160</v>
          </cell>
          <cell r="W2213" t="str">
            <v>TYP177L4H4KITPRO</v>
          </cell>
          <cell r="X2213" t="e">
            <v>#REF!</v>
          </cell>
          <cell r="Y2213">
            <v>1367.1</v>
          </cell>
          <cell r="Z2213">
            <v>1367.1</v>
          </cell>
          <cell r="AA2213">
            <v>0.1</v>
          </cell>
          <cell r="AB2213">
            <v>0.1</v>
          </cell>
          <cell r="AC2213" t="str">
            <v>NC</v>
          </cell>
          <cell r="AD2213" t="str">
            <v>NC</v>
          </cell>
          <cell r="AE2213" t="str">
            <v>NC</v>
          </cell>
          <cell r="AF2213" t="str">
            <v>PROTECTION</v>
          </cell>
          <cell r="AG2213"/>
          <cell r="AH2213" t="str">
            <v>MAN TGE Long</v>
          </cell>
          <cell r="AI2213">
            <v>663.98</v>
          </cell>
          <cell r="AJ2213">
            <v>0.3</v>
          </cell>
          <cell r="AK2213">
            <v>1063.3</v>
          </cell>
          <cell r="AL2213" t="str">
            <v>ZF.WU004-1500</v>
          </cell>
          <cell r="AM2213">
            <v>1120.24</v>
          </cell>
          <cell r="AN2213">
            <v>0.1</v>
          </cell>
          <cell r="AO2213">
            <v>1367.1</v>
          </cell>
          <cell r="AS2213" t="str">
            <v>TYP177 L4H4 2017 Kit complet Pro</v>
          </cell>
        </row>
        <row r="2214">
          <cell r="N2214" t="str">
            <v>0963 940 797</v>
          </cell>
          <cell r="O2214">
            <v>0</v>
          </cell>
          <cell r="P2214">
            <v>215.37</v>
          </cell>
          <cell r="Q2214">
            <v>1</v>
          </cell>
          <cell r="R2214" t="str">
            <v xml:space="preserve"> - </v>
          </cell>
          <cell r="S2214">
            <v>215.37</v>
          </cell>
          <cell r="T2214">
            <v>419</v>
          </cell>
          <cell r="U2214">
            <v>20</v>
          </cell>
          <cell r="V2214">
            <v>27</v>
          </cell>
          <cell r="W2214" t="str">
            <v>TYP179L4H4PLSTD</v>
          </cell>
          <cell r="X2214" t="e">
            <v>#REF!</v>
          </cell>
          <cell r="Y2214">
            <v>377.1</v>
          </cell>
          <cell r="Z2214">
            <v>377.1</v>
          </cell>
          <cell r="AA2214">
            <v>0.1</v>
          </cell>
          <cell r="AB2214">
            <v>0.1</v>
          </cell>
          <cell r="AC2214" t="str">
            <v>NC</v>
          </cell>
          <cell r="AD2214" t="str">
            <v>NC</v>
          </cell>
          <cell r="AE2214" t="str">
            <v>NC</v>
          </cell>
          <cell r="AF2214" t="str">
            <v>PROTECTION</v>
          </cell>
          <cell r="AG2214"/>
          <cell r="AH2214" t="str">
            <v>MAN TGE Long</v>
          </cell>
          <cell r="AI2214">
            <v>171.19106999999997</v>
          </cell>
          <cell r="AJ2214">
            <v>0.3</v>
          </cell>
          <cell r="AK2214">
            <v>293.29999999999995</v>
          </cell>
          <cell r="AL2214" t="str">
            <v/>
          </cell>
          <cell r="AM2214" t="str">
            <v/>
          </cell>
          <cell r="AN2214">
            <v>0.1</v>
          </cell>
          <cell r="AO2214">
            <v>377.1</v>
          </cell>
          <cell r="AS2214" t="str">
            <v>TYP179 L4H4 2017 Plancher 9mm</v>
          </cell>
        </row>
        <row r="2215">
          <cell r="N2215" t="str">
            <v>0963 940 822</v>
          </cell>
          <cell r="O2215">
            <v>0</v>
          </cell>
          <cell r="P2215">
            <v>59.83</v>
          </cell>
          <cell r="Q2215">
            <v>1</v>
          </cell>
          <cell r="R2215" t="str">
            <v xml:space="preserve"> - </v>
          </cell>
          <cell r="S2215">
            <v>59.83</v>
          </cell>
          <cell r="T2215">
            <v>179</v>
          </cell>
          <cell r="U2215">
            <v>20</v>
          </cell>
          <cell r="V2215">
            <v>27</v>
          </cell>
          <cell r="W2215" t="str">
            <v>TYP179L4H4PDRSTD</v>
          </cell>
          <cell r="X2215" t="e">
            <v>#REF!</v>
          </cell>
          <cell r="Y2215">
            <v>161.1</v>
          </cell>
          <cell r="Z2215">
            <v>161.1</v>
          </cell>
          <cell r="AA2215">
            <v>0.1</v>
          </cell>
          <cell r="AB2215">
            <v>0.1</v>
          </cell>
          <cell r="AC2215" t="str">
            <v>NC</v>
          </cell>
          <cell r="AD2215" t="str">
            <v>NC</v>
          </cell>
          <cell r="AE2215" t="str">
            <v>NC</v>
          </cell>
          <cell r="AF2215" t="str">
            <v>PROTECTION</v>
          </cell>
          <cell r="AG2215"/>
          <cell r="AH2215" t="str">
            <v>MAN TGE Long</v>
          </cell>
          <cell r="AI2215">
            <v>76.58</v>
          </cell>
          <cell r="AJ2215">
            <v>0.3</v>
          </cell>
          <cell r="AK2215">
            <v>125.3</v>
          </cell>
          <cell r="AL2215" t="str">
            <v/>
          </cell>
          <cell r="AM2215" t="str">
            <v/>
          </cell>
          <cell r="AN2215">
            <v>0.1</v>
          </cell>
          <cell r="AO2215">
            <v>161.1</v>
          </cell>
          <cell r="AS2215" t="str">
            <v>TYP179 L4H4 2017 PDR brun 12mm</v>
          </cell>
        </row>
        <row r="2216">
          <cell r="N2216" t="str">
            <v>0963 940 812</v>
          </cell>
          <cell r="O2216">
            <v>0</v>
          </cell>
          <cell r="P2216">
            <v>243.28</v>
          </cell>
          <cell r="Q2216">
            <v>1</v>
          </cell>
          <cell r="R2216" t="str">
            <v xml:space="preserve"> - </v>
          </cell>
          <cell r="S2216">
            <v>243.28</v>
          </cell>
          <cell r="T2216">
            <v>609</v>
          </cell>
          <cell r="U2216">
            <v>80</v>
          </cell>
          <cell r="V2216">
            <v>107</v>
          </cell>
          <cell r="W2216" t="str">
            <v>TYP179L4H4HASTD</v>
          </cell>
          <cell r="X2216" t="e">
            <v>#REF!</v>
          </cell>
          <cell r="Y2216">
            <v>548.1</v>
          </cell>
          <cell r="Z2216">
            <v>548.1</v>
          </cell>
          <cell r="AA2216">
            <v>0.1</v>
          </cell>
          <cell r="AB2216">
            <v>0.1</v>
          </cell>
          <cell r="AC2216" t="str">
            <v>NC</v>
          </cell>
          <cell r="AD2216" t="str">
            <v>NC</v>
          </cell>
          <cell r="AE2216" t="str">
            <v>NC</v>
          </cell>
          <cell r="AF2216" t="str">
            <v>PROTECTION</v>
          </cell>
          <cell r="AG2216"/>
          <cell r="AH2216" t="str">
            <v>MAN TGE Long</v>
          </cell>
          <cell r="AI2216">
            <v>250.42</v>
          </cell>
          <cell r="AJ2216">
            <v>0.3</v>
          </cell>
          <cell r="AK2216">
            <v>426.29999999999995</v>
          </cell>
          <cell r="AL2216" t="str">
            <v/>
          </cell>
          <cell r="AM2216" t="str">
            <v/>
          </cell>
          <cell r="AN2216">
            <v>0.1</v>
          </cell>
          <cell r="AO2216">
            <v>548.1</v>
          </cell>
          <cell r="AS2216" t="str">
            <v>TYP179 L4H4 2017 Protections latérales HDF 4mm</v>
          </cell>
        </row>
        <row r="2217">
          <cell r="N2217" t="str">
            <v>0963 940 865</v>
          </cell>
          <cell r="O2217">
            <v>0</v>
          </cell>
          <cell r="P2217">
            <v>518.13</v>
          </cell>
          <cell r="Q2217">
            <v>1</v>
          </cell>
          <cell r="R2217" t="str">
            <v xml:space="preserve"> - </v>
          </cell>
          <cell r="S2217">
            <v>518.13</v>
          </cell>
          <cell r="T2217">
            <v>1109</v>
          </cell>
          <cell r="U2217">
            <v>120</v>
          </cell>
          <cell r="V2217">
            <v>160</v>
          </cell>
          <cell r="W2217" t="str">
            <v>TYP179L4H4KITSTD</v>
          </cell>
          <cell r="X2217" t="e">
            <v>#REF!</v>
          </cell>
          <cell r="Y2217">
            <v>998.1</v>
          </cell>
          <cell r="Z2217">
            <v>998.1</v>
          </cell>
          <cell r="AA2217">
            <v>0.1</v>
          </cell>
          <cell r="AB2217">
            <v>0.1</v>
          </cell>
          <cell r="AC2217" t="str">
            <v>NC</v>
          </cell>
          <cell r="AD2217" t="str">
            <v>NC</v>
          </cell>
          <cell r="AE2217" t="str">
            <v>NC</v>
          </cell>
          <cell r="AF2217" t="str">
            <v>PROTECTION</v>
          </cell>
          <cell r="AG2217"/>
          <cell r="AH2217" t="str">
            <v>MAN TGE Long</v>
          </cell>
          <cell r="AI2217">
            <v>498.19106999999997</v>
          </cell>
          <cell r="AJ2217">
            <v>0.3</v>
          </cell>
          <cell r="AK2217">
            <v>776.3</v>
          </cell>
          <cell r="AL2217" t="str">
            <v/>
          </cell>
          <cell r="AM2217" t="str">
            <v/>
          </cell>
          <cell r="AN2217">
            <v>0.1</v>
          </cell>
          <cell r="AO2217">
            <v>998.1</v>
          </cell>
          <cell r="AS2217" t="str">
            <v>TYP179 L4H4 2017 Kit complet Standard</v>
          </cell>
        </row>
        <row r="2218">
          <cell r="N2218" t="str">
            <v>0963 940 805</v>
          </cell>
          <cell r="O2218">
            <v>0</v>
          </cell>
          <cell r="P2218">
            <v>276.48</v>
          </cell>
          <cell r="Q2218">
            <v>1</v>
          </cell>
          <cell r="R2218" t="str">
            <v xml:space="preserve"> - </v>
          </cell>
          <cell r="S2218">
            <v>276.48</v>
          </cell>
          <cell r="T2218">
            <v>599</v>
          </cell>
          <cell r="U2218">
            <v>20</v>
          </cell>
          <cell r="V2218">
            <v>27</v>
          </cell>
          <cell r="W2218" t="str">
            <v>TYP179L4H4PLPRO</v>
          </cell>
          <cell r="X2218" t="e">
            <v>#REF!</v>
          </cell>
          <cell r="Y2218">
            <v>539.1</v>
          </cell>
          <cell r="Z2218">
            <v>539.1</v>
          </cell>
          <cell r="AA2218">
            <v>0.1</v>
          </cell>
          <cell r="AB2218">
            <v>0.1</v>
          </cell>
          <cell r="AC2218" t="str">
            <v>NC</v>
          </cell>
          <cell r="AD2218" t="str">
            <v>NC</v>
          </cell>
          <cell r="AE2218" t="str">
            <v>NC</v>
          </cell>
          <cell r="AF2218" t="str">
            <v>PROTECTION</v>
          </cell>
          <cell r="AG2218"/>
          <cell r="AH2218" t="str">
            <v>MAN TGE Long</v>
          </cell>
          <cell r="AI2218">
            <v>249.16</v>
          </cell>
          <cell r="AJ2218">
            <v>0.3</v>
          </cell>
          <cell r="AK2218">
            <v>419.29999999999995</v>
          </cell>
          <cell r="AL2218" t="str">
            <v/>
          </cell>
          <cell r="AM2218" t="str">
            <v/>
          </cell>
          <cell r="AN2218">
            <v>0.1</v>
          </cell>
          <cell r="AO2218">
            <v>539.1</v>
          </cell>
          <cell r="AS2218" t="str">
            <v>TYP179 L4H4 2017 Plancher 12 mm</v>
          </cell>
        </row>
        <row r="2219">
          <cell r="N2219" t="str">
            <v>0963 940 815</v>
          </cell>
          <cell r="O2219">
            <v>0</v>
          </cell>
          <cell r="P2219">
            <v>284.75</v>
          </cell>
          <cell r="Q2219">
            <v>1</v>
          </cell>
          <cell r="R2219" t="str">
            <v xml:space="preserve"> - </v>
          </cell>
          <cell r="S2219">
            <v>284.75</v>
          </cell>
          <cell r="T2219">
            <v>599</v>
          </cell>
          <cell r="U2219">
            <v>20</v>
          </cell>
          <cell r="V2219">
            <v>27</v>
          </cell>
          <cell r="W2219" t="str">
            <v>TYP179L4H4PDRPRO</v>
          </cell>
          <cell r="X2219" t="e">
            <v>#REF!</v>
          </cell>
          <cell r="Y2219">
            <v>539.1</v>
          </cell>
          <cell r="Z2219">
            <v>539.1</v>
          </cell>
          <cell r="AA2219">
            <v>0.1</v>
          </cell>
          <cell r="AB2219">
            <v>0.1</v>
          </cell>
          <cell r="AC2219" t="str">
            <v>NC</v>
          </cell>
          <cell r="AD2219" t="str">
            <v>NC</v>
          </cell>
          <cell r="AE2219" t="str">
            <v>NC</v>
          </cell>
          <cell r="AF2219" t="str">
            <v>PROTECTION</v>
          </cell>
          <cell r="AG2219"/>
          <cell r="AH2219" t="str">
            <v>MAN TGE Long</v>
          </cell>
          <cell r="AI2219">
            <v>94.5</v>
          </cell>
          <cell r="AJ2219">
            <v>0.3</v>
          </cell>
          <cell r="AK2219">
            <v>419.29999999999995</v>
          </cell>
          <cell r="AL2219" t="str">
            <v/>
          </cell>
          <cell r="AM2219" t="str">
            <v/>
          </cell>
          <cell r="AN2219">
            <v>0.1</v>
          </cell>
          <cell r="AO2219">
            <v>539.1</v>
          </cell>
          <cell r="AS2219" t="str">
            <v>TYP179 L4H4 2017 Passages de Roue 12 mm</v>
          </cell>
        </row>
        <row r="2220">
          <cell r="N2220" t="str">
            <v>0963 940 803</v>
          </cell>
          <cell r="O2220">
            <v>0</v>
          </cell>
          <cell r="P2220">
            <v>374.85</v>
          </cell>
          <cell r="Q2220">
            <v>1</v>
          </cell>
          <cell r="R2220" t="str">
            <v xml:space="preserve"> - </v>
          </cell>
          <cell r="S2220">
            <v>374.85</v>
          </cell>
          <cell r="T2220">
            <v>819</v>
          </cell>
          <cell r="U2220">
            <v>80</v>
          </cell>
          <cell r="V2220">
            <v>107</v>
          </cell>
          <cell r="W2220" t="str">
            <v>TYP179L4H4HAPRO</v>
          </cell>
          <cell r="X2220" t="e">
            <v>#REF!</v>
          </cell>
          <cell r="Y2220">
            <v>737.1</v>
          </cell>
          <cell r="Z2220">
            <v>737.1</v>
          </cell>
          <cell r="AA2220">
            <v>0.1</v>
          </cell>
          <cell r="AB2220">
            <v>0.1</v>
          </cell>
          <cell r="AC2220" t="str">
            <v>NC</v>
          </cell>
          <cell r="AD2220" t="str">
            <v>NC</v>
          </cell>
          <cell r="AE2220" t="str">
            <v>NC</v>
          </cell>
          <cell r="AF2220" t="str">
            <v>PROTECTION</v>
          </cell>
          <cell r="AG2220"/>
          <cell r="AH2220" t="str">
            <v>MAN TGE Long</v>
          </cell>
          <cell r="AI2220">
            <v>320.32</v>
          </cell>
          <cell r="AJ2220">
            <v>0.3</v>
          </cell>
          <cell r="AK2220">
            <v>573.29999999999995</v>
          </cell>
          <cell r="AL2220" t="str">
            <v/>
          </cell>
          <cell r="AM2220" t="str">
            <v/>
          </cell>
          <cell r="AN2220">
            <v>0.1</v>
          </cell>
          <cell r="AO2220">
            <v>737.1</v>
          </cell>
          <cell r="AS2220" t="str">
            <v>TYP179 L4H4 2017 Protections latérales PP 4,8mm</v>
          </cell>
        </row>
        <row r="2221">
          <cell r="N2221" t="str">
            <v>0963 940 866</v>
          </cell>
          <cell r="O2221">
            <v>0</v>
          </cell>
          <cell r="P2221">
            <v>728.13</v>
          </cell>
          <cell r="Q2221">
            <v>1</v>
          </cell>
          <cell r="R2221" t="str">
            <v xml:space="preserve"> - </v>
          </cell>
          <cell r="S2221">
            <v>728.13</v>
          </cell>
          <cell r="T2221">
            <v>1519</v>
          </cell>
          <cell r="U2221">
            <v>120</v>
          </cell>
          <cell r="V2221">
            <v>160</v>
          </cell>
          <cell r="W2221" t="str">
            <v>TYP179L4H4KITPRO</v>
          </cell>
          <cell r="X2221" t="e">
            <v>#REF!</v>
          </cell>
          <cell r="Y2221">
            <v>1367.1</v>
          </cell>
          <cell r="Z2221">
            <v>1367.1</v>
          </cell>
          <cell r="AA2221">
            <v>0.1</v>
          </cell>
          <cell r="AB2221">
            <v>0.1</v>
          </cell>
          <cell r="AC2221" t="str">
            <v>NC</v>
          </cell>
          <cell r="AD2221" t="str">
            <v>NC</v>
          </cell>
          <cell r="AE2221" t="str">
            <v>NC</v>
          </cell>
          <cell r="AF2221" t="str">
            <v>PROTECTION</v>
          </cell>
          <cell r="AG2221"/>
          <cell r="AH2221" t="str">
            <v>MAN TGE Long</v>
          </cell>
          <cell r="AI2221">
            <v>663.98</v>
          </cell>
          <cell r="AJ2221">
            <v>0.3</v>
          </cell>
          <cell r="AK2221">
            <v>1063.3</v>
          </cell>
          <cell r="AL2221" t="str">
            <v/>
          </cell>
          <cell r="AM2221" t="str">
            <v/>
          </cell>
          <cell r="AN2221">
            <v>0.1</v>
          </cell>
          <cell r="AO2221">
            <v>1367.1</v>
          </cell>
          <cell r="AS2221" t="str">
            <v>TYP179 L4H4 2017 Kit complet Pro</v>
          </cell>
        </row>
        <row r="2222">
          <cell r="N2222" t="str">
            <v>0963 940 867</v>
          </cell>
          <cell r="O2222">
            <v>0</v>
          </cell>
          <cell r="P2222">
            <v>188.16</v>
          </cell>
          <cell r="Q2222">
            <v>1</v>
          </cell>
          <cell r="R2222" t="str">
            <v xml:space="preserve"> - </v>
          </cell>
          <cell r="S2222">
            <v>188.16</v>
          </cell>
          <cell r="T2222">
            <v>469</v>
          </cell>
          <cell r="U2222">
            <v>25</v>
          </cell>
          <cell r="V2222">
            <v>34</v>
          </cell>
          <cell r="W2222" t="str">
            <v>TYP178L5H3PLSTD</v>
          </cell>
          <cell r="X2222" t="e">
            <v>#REF!</v>
          </cell>
          <cell r="Y2222">
            <v>422.1</v>
          </cell>
          <cell r="Z2222">
            <v>422.1</v>
          </cell>
          <cell r="AA2222">
            <v>0.1</v>
          </cell>
          <cell r="AB2222">
            <v>0.1</v>
          </cell>
          <cell r="AC2222" t="str">
            <v>NC</v>
          </cell>
          <cell r="AD2222" t="str">
            <v>NC</v>
          </cell>
          <cell r="AE2222" t="str">
            <v>NC</v>
          </cell>
          <cell r="AF2222" t="str">
            <v>PROTECTION</v>
          </cell>
          <cell r="AG2222"/>
          <cell r="AH2222" t="str">
            <v>MAN TGE Extra Long</v>
          </cell>
          <cell r="AI2222">
            <v>180.91098999999997</v>
          </cell>
          <cell r="AJ2222">
            <v>0.3</v>
          </cell>
          <cell r="AK2222">
            <v>328.29999999999995</v>
          </cell>
          <cell r="AL2222" t="str">
            <v>ZF.WU004-1501</v>
          </cell>
          <cell r="AM2222">
            <v>343.178</v>
          </cell>
          <cell r="AN2222">
            <v>0.1</v>
          </cell>
          <cell r="AO2222">
            <v>422.1</v>
          </cell>
          <cell r="AS2222" t="str">
            <v>TYP178 L5H3 2017 Plancher 9mm</v>
          </cell>
        </row>
        <row r="2223">
          <cell r="N2223" t="str">
            <v>0963 940 868</v>
          </cell>
          <cell r="O2223">
            <v>0</v>
          </cell>
          <cell r="P2223">
            <v>59.83</v>
          </cell>
          <cell r="Q2223">
            <v>1</v>
          </cell>
          <cell r="R2223" t="str">
            <v xml:space="preserve"> - </v>
          </cell>
          <cell r="S2223">
            <v>59.83</v>
          </cell>
          <cell r="T2223">
            <v>179</v>
          </cell>
          <cell r="U2223">
            <v>20</v>
          </cell>
          <cell r="V2223">
            <v>27</v>
          </cell>
          <cell r="W2223" t="str">
            <v>TYP178L5H3PDRSTD</v>
          </cell>
          <cell r="X2223" t="e">
            <v>#REF!</v>
          </cell>
          <cell r="Y2223">
            <v>161.1</v>
          </cell>
          <cell r="Z2223">
            <v>161.1</v>
          </cell>
          <cell r="AA2223">
            <v>0.1</v>
          </cell>
          <cell r="AB2223">
            <v>0.1</v>
          </cell>
          <cell r="AC2223" t="str">
            <v>NC</v>
          </cell>
          <cell r="AD2223" t="str">
            <v>NC</v>
          </cell>
          <cell r="AE2223" t="str">
            <v>NC</v>
          </cell>
          <cell r="AF2223" t="str">
            <v>PROTECTION</v>
          </cell>
          <cell r="AG2223"/>
          <cell r="AH2223" t="str">
            <v>MAN TGE Extra Long</v>
          </cell>
          <cell r="AI2223">
            <v>76.58</v>
          </cell>
          <cell r="AJ2223">
            <v>0.3</v>
          </cell>
          <cell r="AK2223">
            <v>125.3</v>
          </cell>
          <cell r="AL2223" t="str">
            <v>ZF.WU004-1502</v>
          </cell>
          <cell r="AM2223">
            <v>129.19999999999999</v>
          </cell>
          <cell r="AN2223">
            <v>0.1</v>
          </cell>
          <cell r="AO2223">
            <v>161.1</v>
          </cell>
          <cell r="AS2223" t="str">
            <v>TYP178 L5H3 2017 PDR brun 12mm</v>
          </cell>
        </row>
        <row r="2224">
          <cell r="N2224" t="str">
            <v>0963 940 869</v>
          </cell>
          <cell r="O2224">
            <v>0</v>
          </cell>
          <cell r="P2224">
            <v>243.28</v>
          </cell>
          <cell r="Q2224">
            <v>1</v>
          </cell>
          <cell r="R2224" t="str">
            <v xml:space="preserve"> - </v>
          </cell>
          <cell r="S2224">
            <v>243.28</v>
          </cell>
          <cell r="T2224">
            <v>689</v>
          </cell>
          <cell r="U2224">
            <v>90</v>
          </cell>
          <cell r="V2224">
            <v>120</v>
          </cell>
          <cell r="W2224" t="str">
            <v>TYP178L5H3HASTD</v>
          </cell>
          <cell r="X2224" t="e">
            <v>#REF!</v>
          </cell>
          <cell r="Y2224">
            <v>620.1</v>
          </cell>
          <cell r="Z2224">
            <v>620.1</v>
          </cell>
          <cell r="AA2224">
            <v>0.1</v>
          </cell>
          <cell r="AB2224">
            <v>0.1</v>
          </cell>
          <cell r="AC2224" t="str">
            <v>NC</v>
          </cell>
          <cell r="AD2224" t="str">
            <v>NC</v>
          </cell>
          <cell r="AE2224" t="str">
            <v>NC</v>
          </cell>
          <cell r="AF2224" t="str">
            <v>PROTECTION</v>
          </cell>
          <cell r="AG2224"/>
          <cell r="AH2224" t="str">
            <v>MAN TGE Extra Long</v>
          </cell>
          <cell r="AI2224">
            <v>267.94</v>
          </cell>
          <cell r="AJ2224">
            <v>0.3</v>
          </cell>
          <cell r="AK2224">
            <v>482.29999999999995</v>
          </cell>
          <cell r="AL2224" t="str">
            <v>ZF.WU004-1503</v>
          </cell>
          <cell r="AM2224">
            <v>509.2</v>
          </cell>
          <cell r="AN2224">
            <v>0.1</v>
          </cell>
          <cell r="AO2224">
            <v>620.1</v>
          </cell>
          <cell r="AS2224" t="str">
            <v>TYP178 L5H3 2017 Protections latérales HDF 4mm</v>
          </cell>
        </row>
        <row r="2225">
          <cell r="N2225" t="str">
            <v>0963 940 870</v>
          </cell>
          <cell r="O2225">
            <v>0</v>
          </cell>
          <cell r="P2225">
            <v>546.46</v>
          </cell>
          <cell r="Q2225">
            <v>1</v>
          </cell>
          <cell r="R2225" t="str">
            <v xml:space="preserve"> - </v>
          </cell>
          <cell r="S2225">
            <v>546.46</v>
          </cell>
          <cell r="T2225">
            <v>1239</v>
          </cell>
          <cell r="U2225">
            <v>135</v>
          </cell>
          <cell r="V2225">
            <v>180</v>
          </cell>
          <cell r="W2225" t="str">
            <v>TYP178L5H3KITSTD</v>
          </cell>
          <cell r="X2225" t="e">
            <v>#REF!</v>
          </cell>
          <cell r="Y2225">
            <v>1115.0999999999999</v>
          </cell>
          <cell r="Z2225">
            <v>1115.0999999999999</v>
          </cell>
          <cell r="AA2225">
            <v>0.1</v>
          </cell>
          <cell r="AB2225">
            <v>0.1</v>
          </cell>
          <cell r="AC2225" t="str">
            <v>NC</v>
          </cell>
          <cell r="AD2225" t="str">
            <v>NC</v>
          </cell>
          <cell r="AE2225" t="str">
            <v>NC</v>
          </cell>
          <cell r="AF2225" t="str">
            <v>PROTECTION</v>
          </cell>
          <cell r="AG2225"/>
          <cell r="AH2225" t="str">
            <v>MAN TGE Extra Long</v>
          </cell>
          <cell r="AI2225">
            <v>525.43098999999995</v>
          </cell>
          <cell r="AJ2225">
            <v>0.3</v>
          </cell>
          <cell r="AK2225">
            <v>867.3</v>
          </cell>
          <cell r="AL2225" t="str">
            <v>ZF.WU004-1504</v>
          </cell>
          <cell r="AM2225">
            <v>916.97799999999995</v>
          </cell>
          <cell r="AN2225">
            <v>0.1</v>
          </cell>
          <cell r="AO2225">
            <v>1115.0999999999999</v>
          </cell>
          <cell r="AS2225" t="str">
            <v>TYP178 L5H3 2017 Kit complet Standard</v>
          </cell>
        </row>
        <row r="2226">
          <cell r="N2226" t="str">
            <v>0963 940 871</v>
          </cell>
          <cell r="O2226">
            <v>0</v>
          </cell>
          <cell r="P2226">
            <v>307.19</v>
          </cell>
          <cell r="Q2226">
            <v>1</v>
          </cell>
          <cell r="R2226" t="str">
            <v xml:space="preserve"> - </v>
          </cell>
          <cell r="S2226">
            <v>307.19</v>
          </cell>
          <cell r="T2226">
            <v>709</v>
          </cell>
          <cell r="U2226">
            <v>25</v>
          </cell>
          <cell r="V2226">
            <v>34</v>
          </cell>
          <cell r="W2226" t="str">
            <v>TYP178L5H3PLPRO</v>
          </cell>
          <cell r="X2226" t="e">
            <v>#REF!</v>
          </cell>
          <cell r="Y2226">
            <v>638.1</v>
          </cell>
          <cell r="Z2226">
            <v>638.1</v>
          </cell>
          <cell r="AA2226">
            <v>0.1</v>
          </cell>
          <cell r="AB2226">
            <v>0.1</v>
          </cell>
          <cell r="AC2226" t="str">
            <v>NC</v>
          </cell>
          <cell r="AD2226" t="str">
            <v>NC</v>
          </cell>
          <cell r="AE2226" t="str">
            <v>NC</v>
          </cell>
          <cell r="AF2226" t="str">
            <v>PROTECTION</v>
          </cell>
          <cell r="AG2226"/>
          <cell r="AH2226" t="str">
            <v>MAN TGE Extra Long</v>
          </cell>
          <cell r="AI2226">
            <v>274.29000000000002</v>
          </cell>
          <cell r="AJ2226">
            <v>0.3</v>
          </cell>
          <cell r="AK2226">
            <v>496.29999999999995</v>
          </cell>
          <cell r="AL2226" t="str">
            <v>ZF.WU004-1505</v>
          </cell>
          <cell r="AM2226">
            <v>520.31500000000005</v>
          </cell>
          <cell r="AN2226">
            <v>0.1</v>
          </cell>
          <cell r="AO2226">
            <v>638.1</v>
          </cell>
          <cell r="AS2226" t="str">
            <v>TYP178 L5H3 2017 Plancher 12 mm</v>
          </cell>
        </row>
        <row r="2227">
          <cell r="N2227" t="str">
            <v>0963 940 872</v>
          </cell>
          <cell r="O2227">
            <v>0</v>
          </cell>
          <cell r="P2227">
            <v>76.8</v>
          </cell>
          <cell r="Q2227">
            <v>1</v>
          </cell>
          <cell r="R2227" t="str">
            <v xml:space="preserve"> - </v>
          </cell>
          <cell r="S2227">
            <v>76.8</v>
          </cell>
          <cell r="T2227">
            <v>209</v>
          </cell>
          <cell r="U2227">
            <v>20</v>
          </cell>
          <cell r="V2227">
            <v>27</v>
          </cell>
          <cell r="W2227" t="str">
            <v>TYP178L5H3PDRPRO</v>
          </cell>
          <cell r="X2227" t="e">
            <v>#REF!</v>
          </cell>
          <cell r="Y2227">
            <v>188.1</v>
          </cell>
          <cell r="Z2227">
            <v>188.1</v>
          </cell>
          <cell r="AA2227">
            <v>0.1</v>
          </cell>
          <cell r="AB2227">
            <v>0.1</v>
          </cell>
          <cell r="AC2227" t="str">
            <v>NC</v>
          </cell>
          <cell r="AD2227" t="str">
            <v>NC</v>
          </cell>
          <cell r="AE2227" t="str">
            <v>NC</v>
          </cell>
          <cell r="AF2227" t="str">
            <v>PROTECTION</v>
          </cell>
          <cell r="AG2227"/>
          <cell r="AH2227" t="str">
            <v>MAN TGE Extra Long</v>
          </cell>
          <cell r="AI2227">
            <v>94.5</v>
          </cell>
          <cell r="AJ2227">
            <v>0.3</v>
          </cell>
          <cell r="AK2227">
            <v>146.29999999999998</v>
          </cell>
          <cell r="AL2227" t="str">
            <v>ZF.WU004-1506</v>
          </cell>
          <cell r="AM2227">
            <v>152</v>
          </cell>
          <cell r="AN2227">
            <v>0.1</v>
          </cell>
          <cell r="AO2227">
            <v>188.1</v>
          </cell>
          <cell r="AS2227" t="str">
            <v>TYP178 L5H3 2017 Passages de Roue 12 mm</v>
          </cell>
        </row>
        <row r="2228">
          <cell r="N2228" t="str">
            <v>0963 940 873</v>
          </cell>
          <cell r="O2228">
            <v>0</v>
          </cell>
          <cell r="P2228">
            <v>374.85</v>
          </cell>
          <cell r="Q2228">
            <v>1</v>
          </cell>
          <cell r="R2228" t="str">
            <v xml:space="preserve"> - </v>
          </cell>
          <cell r="S2228">
            <v>374.85</v>
          </cell>
          <cell r="T2228">
            <v>879</v>
          </cell>
          <cell r="U2228">
            <v>90</v>
          </cell>
          <cell r="V2228">
            <v>120</v>
          </cell>
          <cell r="W2228" t="str">
            <v>TYP178L5H3HAPRO</v>
          </cell>
          <cell r="X2228" t="e">
            <v>#REF!</v>
          </cell>
          <cell r="Y2228">
            <v>791.1</v>
          </cell>
          <cell r="Z2228">
            <v>791.1</v>
          </cell>
          <cell r="AA2228">
            <v>0.1</v>
          </cell>
          <cell r="AB2228">
            <v>0.1</v>
          </cell>
          <cell r="AC2228" t="str">
            <v>NC</v>
          </cell>
          <cell r="AD2228" t="str">
            <v>NC</v>
          </cell>
          <cell r="AE2228" t="str">
            <v>NC</v>
          </cell>
          <cell r="AF2228" t="str">
            <v>PROTECTION</v>
          </cell>
          <cell r="AG2228"/>
          <cell r="AH2228" t="str">
            <v>MAN TGE Extra Long</v>
          </cell>
          <cell r="AI2228">
            <v>343.46</v>
          </cell>
          <cell r="AJ2228">
            <v>0.3</v>
          </cell>
          <cell r="AK2228">
            <v>615.29999999999995</v>
          </cell>
          <cell r="AL2228" t="str">
            <v>ZF.WU004-1507</v>
          </cell>
          <cell r="AM2228">
            <v>646</v>
          </cell>
          <cell r="AN2228">
            <v>0.1</v>
          </cell>
          <cell r="AO2228">
            <v>791.1</v>
          </cell>
          <cell r="AS2228" t="str">
            <v>TYP178 L5H3 2017 Protections latérales PP 4,8mm</v>
          </cell>
        </row>
        <row r="2229">
          <cell r="N2229" t="str">
            <v>0963 940 874</v>
          </cell>
          <cell r="O2229">
            <v>0</v>
          </cell>
          <cell r="P2229">
            <v>758.84</v>
          </cell>
          <cell r="Q2229">
            <v>1</v>
          </cell>
          <cell r="R2229" t="str">
            <v xml:space="preserve"> - </v>
          </cell>
          <cell r="S2229">
            <v>758.84</v>
          </cell>
          <cell r="T2229">
            <v>1679</v>
          </cell>
          <cell r="U2229">
            <v>135</v>
          </cell>
          <cell r="V2229">
            <v>180</v>
          </cell>
          <cell r="W2229" t="str">
            <v>TYP178L5H3KITPRO</v>
          </cell>
          <cell r="X2229" t="e">
            <v>#REF!</v>
          </cell>
          <cell r="Y2229">
            <v>1511.1</v>
          </cell>
          <cell r="Z2229">
            <v>1511.1</v>
          </cell>
          <cell r="AA2229">
            <v>0.1</v>
          </cell>
          <cell r="AB2229">
            <v>0.1</v>
          </cell>
          <cell r="AC2229" t="str">
            <v>NC</v>
          </cell>
          <cell r="AD2229" t="str">
            <v>NC</v>
          </cell>
          <cell r="AE2229" t="str">
            <v>NC</v>
          </cell>
          <cell r="AF2229" t="str">
            <v>PROTECTION</v>
          </cell>
          <cell r="AG2229"/>
          <cell r="AH2229" t="str">
            <v>MAN TGE Extra Long</v>
          </cell>
          <cell r="AI2229">
            <v>712.25</v>
          </cell>
          <cell r="AJ2229">
            <v>0.3</v>
          </cell>
          <cell r="AK2229">
            <v>1175.3</v>
          </cell>
          <cell r="AL2229" t="str">
            <v>ZF.WU004-1508</v>
          </cell>
          <cell r="AM2229">
            <v>1242.3150000000001</v>
          </cell>
          <cell r="AN2229">
            <v>0.1</v>
          </cell>
          <cell r="AO2229">
            <v>1511.1</v>
          </cell>
          <cell r="AS2229" t="str">
            <v>TYP178 L5H3 2017 Kit complet Pro</v>
          </cell>
        </row>
        <row r="2230">
          <cell r="N2230" t="str">
            <v>0963 940 875</v>
          </cell>
          <cell r="O2230">
            <v>0</v>
          </cell>
          <cell r="P2230">
            <v>239.3</v>
          </cell>
          <cell r="Q2230">
            <v>1</v>
          </cell>
          <cell r="R2230" t="str">
            <v xml:space="preserve"> - </v>
          </cell>
          <cell r="S2230">
            <v>239.3</v>
          </cell>
          <cell r="T2230">
            <v>469</v>
          </cell>
          <cell r="U2230">
            <v>25</v>
          </cell>
          <cell r="V2230">
            <v>34</v>
          </cell>
          <cell r="W2230" t="str">
            <v>TYP180L5H3PLSTD</v>
          </cell>
          <cell r="X2230" t="e">
            <v>#REF!</v>
          </cell>
          <cell r="Y2230">
            <v>422.1</v>
          </cell>
          <cell r="Z2230">
            <v>422.1</v>
          </cell>
          <cell r="AA2230">
            <v>0.1</v>
          </cell>
          <cell r="AB2230">
            <v>0.1</v>
          </cell>
          <cell r="AC2230" t="str">
            <v>NC</v>
          </cell>
          <cell r="AD2230" t="str">
            <v>NC</v>
          </cell>
          <cell r="AE2230" t="str">
            <v>NC</v>
          </cell>
          <cell r="AF2230" t="str">
            <v>PROTECTION</v>
          </cell>
          <cell r="AG2230"/>
          <cell r="AH2230" t="str">
            <v>MAN TGE Extra Long</v>
          </cell>
          <cell r="AI2230">
            <v>180.91098999999997</v>
          </cell>
          <cell r="AJ2230">
            <v>0.3</v>
          </cell>
          <cell r="AK2230">
            <v>328.29999999999995</v>
          </cell>
          <cell r="AL2230" t="str">
            <v/>
          </cell>
          <cell r="AM2230" t="str">
            <v/>
          </cell>
          <cell r="AN2230">
            <v>0.1</v>
          </cell>
          <cell r="AO2230">
            <v>422.1</v>
          </cell>
          <cell r="AS2230" t="str">
            <v>TYP180 L5H3 2017 Plancher 9mm</v>
          </cell>
        </row>
        <row r="2231">
          <cell r="N2231" t="str">
            <v>0963 940 876</v>
          </cell>
          <cell r="O2231">
            <v>0</v>
          </cell>
          <cell r="P2231">
            <v>59.83</v>
          </cell>
          <cell r="Q2231">
            <v>1</v>
          </cell>
          <cell r="R2231" t="str">
            <v xml:space="preserve"> - </v>
          </cell>
          <cell r="S2231">
            <v>59.83</v>
          </cell>
          <cell r="T2231">
            <v>179</v>
          </cell>
          <cell r="U2231">
            <v>20</v>
          </cell>
          <cell r="V2231">
            <v>27</v>
          </cell>
          <cell r="W2231" t="str">
            <v>TYP180L5H3PDRSTD</v>
          </cell>
          <cell r="X2231" t="e">
            <v>#REF!</v>
          </cell>
          <cell r="Y2231">
            <v>161.1</v>
          </cell>
          <cell r="Z2231">
            <v>161.1</v>
          </cell>
          <cell r="AA2231">
            <v>0.1</v>
          </cell>
          <cell r="AB2231">
            <v>0.1</v>
          </cell>
          <cell r="AC2231" t="str">
            <v>NC</v>
          </cell>
          <cell r="AD2231" t="str">
            <v>NC</v>
          </cell>
          <cell r="AE2231" t="str">
            <v>NC</v>
          </cell>
          <cell r="AF2231" t="str">
            <v>PROTECTION</v>
          </cell>
          <cell r="AG2231"/>
          <cell r="AH2231" t="str">
            <v>MAN TGE Extra Long</v>
          </cell>
          <cell r="AI2231">
            <v>76.58</v>
          </cell>
          <cell r="AJ2231">
            <v>0.3</v>
          </cell>
          <cell r="AK2231">
            <v>125.3</v>
          </cell>
          <cell r="AL2231" t="str">
            <v/>
          </cell>
          <cell r="AM2231" t="str">
            <v/>
          </cell>
          <cell r="AN2231">
            <v>0.1</v>
          </cell>
          <cell r="AO2231">
            <v>161.1</v>
          </cell>
          <cell r="AS2231" t="str">
            <v>TYP180 L5H3 2017 PDR brun 12mm</v>
          </cell>
        </row>
        <row r="2232">
          <cell r="N2232" t="str">
            <v>0963 940 877</v>
          </cell>
          <cell r="O2232">
            <v>0</v>
          </cell>
          <cell r="P2232">
            <v>243.28</v>
          </cell>
          <cell r="Q2232">
            <v>1</v>
          </cell>
          <cell r="R2232" t="str">
            <v xml:space="preserve"> - </v>
          </cell>
          <cell r="S2232">
            <v>243.28</v>
          </cell>
          <cell r="T2232">
            <v>689</v>
          </cell>
          <cell r="U2232">
            <v>90</v>
          </cell>
          <cell r="V2232">
            <v>120</v>
          </cell>
          <cell r="W2232" t="str">
            <v>TYP180L5H3HASTD</v>
          </cell>
          <cell r="X2232" t="e">
            <v>#REF!</v>
          </cell>
          <cell r="Y2232">
            <v>620.1</v>
          </cell>
          <cell r="Z2232">
            <v>620.1</v>
          </cell>
          <cell r="AA2232">
            <v>0.1</v>
          </cell>
          <cell r="AB2232">
            <v>0.1</v>
          </cell>
          <cell r="AC2232" t="str">
            <v>NC</v>
          </cell>
          <cell r="AD2232" t="str">
            <v>NC</v>
          </cell>
          <cell r="AE2232" t="str">
            <v>NC</v>
          </cell>
          <cell r="AF2232" t="str">
            <v>PROTECTION</v>
          </cell>
          <cell r="AG2232"/>
          <cell r="AH2232" t="str">
            <v>MAN TGE Extra Long</v>
          </cell>
          <cell r="AI2232">
            <v>267.94</v>
          </cell>
          <cell r="AJ2232">
            <v>0.3</v>
          </cell>
          <cell r="AK2232">
            <v>482.29999999999995</v>
          </cell>
          <cell r="AL2232" t="str">
            <v/>
          </cell>
          <cell r="AM2232" t="str">
            <v/>
          </cell>
          <cell r="AN2232">
            <v>0.1</v>
          </cell>
          <cell r="AO2232">
            <v>620.1</v>
          </cell>
          <cell r="AS2232" t="str">
            <v>TYP180 L5H3 2017 Protections latérales HDF 4mm</v>
          </cell>
        </row>
        <row r="2233">
          <cell r="N2233" t="str">
            <v>0963 940 878</v>
          </cell>
          <cell r="O2233">
            <v>0</v>
          </cell>
          <cell r="P2233">
            <v>542.4</v>
          </cell>
          <cell r="Q2233">
            <v>1</v>
          </cell>
          <cell r="R2233" t="str">
            <v xml:space="preserve"> - </v>
          </cell>
          <cell r="S2233">
            <v>542.4</v>
          </cell>
          <cell r="T2233">
            <v>1239</v>
          </cell>
          <cell r="U2233">
            <v>135</v>
          </cell>
          <cell r="V2233">
            <v>180</v>
          </cell>
          <cell r="W2233" t="str">
            <v>TYP180L5H3KITSTD</v>
          </cell>
          <cell r="X2233" t="e">
            <v>#REF!</v>
          </cell>
          <cell r="Y2233">
            <v>1115.0999999999999</v>
          </cell>
          <cell r="Z2233">
            <v>1115.0999999999999</v>
          </cell>
          <cell r="AA2233">
            <v>0.1</v>
          </cell>
          <cell r="AB2233">
            <v>0.1</v>
          </cell>
          <cell r="AC2233" t="str">
            <v>NC</v>
          </cell>
          <cell r="AD2233" t="str">
            <v>NC</v>
          </cell>
          <cell r="AE2233" t="str">
            <v>NC</v>
          </cell>
          <cell r="AF2233" t="str">
            <v>PROTECTION</v>
          </cell>
          <cell r="AG2233"/>
          <cell r="AH2233" t="str">
            <v>MAN TGE Extra Long</v>
          </cell>
          <cell r="AI2233">
            <v>525.43098999999995</v>
          </cell>
          <cell r="AJ2233">
            <v>0.3</v>
          </cell>
          <cell r="AK2233">
            <v>867.3</v>
          </cell>
          <cell r="AL2233" t="str">
            <v/>
          </cell>
          <cell r="AM2233" t="str">
            <v/>
          </cell>
          <cell r="AN2233">
            <v>0.1</v>
          </cell>
          <cell r="AO2233">
            <v>1115.0999999999999</v>
          </cell>
          <cell r="AS2233" t="str">
            <v>TYP180 L5H3 2017 Kit complet Standard</v>
          </cell>
        </row>
        <row r="2234">
          <cell r="N2234" t="str">
            <v>0963 940 879</v>
          </cell>
          <cell r="O2234">
            <v>0</v>
          </cell>
          <cell r="P2234">
            <v>307.19</v>
          </cell>
          <cell r="Q2234">
            <v>1</v>
          </cell>
          <cell r="R2234" t="str">
            <v xml:space="preserve"> - </v>
          </cell>
          <cell r="S2234">
            <v>307.19</v>
          </cell>
          <cell r="T2234">
            <v>709</v>
          </cell>
          <cell r="U2234">
            <v>25</v>
          </cell>
          <cell r="V2234">
            <v>34</v>
          </cell>
          <cell r="W2234" t="str">
            <v>TYP180L5H3PLPRO</v>
          </cell>
          <cell r="X2234" t="e">
            <v>#REF!</v>
          </cell>
          <cell r="Y2234">
            <v>638.1</v>
          </cell>
          <cell r="Z2234">
            <v>638.1</v>
          </cell>
          <cell r="AA2234">
            <v>0.1</v>
          </cell>
          <cell r="AB2234">
            <v>0.1</v>
          </cell>
          <cell r="AC2234" t="str">
            <v>NC</v>
          </cell>
          <cell r="AD2234" t="str">
            <v>NC</v>
          </cell>
          <cell r="AE2234" t="str">
            <v>NC</v>
          </cell>
          <cell r="AF2234" t="str">
            <v>PROTECTION</v>
          </cell>
          <cell r="AG2234"/>
          <cell r="AH2234" t="str">
            <v>MAN TGE Extra Long</v>
          </cell>
          <cell r="AI2234">
            <v>274.29000000000002</v>
          </cell>
          <cell r="AJ2234">
            <v>0.3</v>
          </cell>
          <cell r="AK2234">
            <v>496.29999999999995</v>
          </cell>
          <cell r="AL2234" t="str">
            <v/>
          </cell>
          <cell r="AM2234" t="str">
            <v/>
          </cell>
          <cell r="AN2234">
            <v>0.1</v>
          </cell>
          <cell r="AO2234">
            <v>638.1</v>
          </cell>
          <cell r="AS2234" t="str">
            <v>TYP180 L5H3 2017 Plancher 12 mm</v>
          </cell>
        </row>
        <row r="2235">
          <cell r="N2235" t="str">
            <v>0963 940 880</v>
          </cell>
          <cell r="O2235">
            <v>0</v>
          </cell>
          <cell r="P2235">
            <v>76.8</v>
          </cell>
          <cell r="Q2235">
            <v>1</v>
          </cell>
          <cell r="R2235" t="str">
            <v xml:space="preserve"> - </v>
          </cell>
          <cell r="S2235">
            <v>76.8</v>
          </cell>
          <cell r="T2235">
            <v>209</v>
          </cell>
          <cell r="U2235">
            <v>20</v>
          </cell>
          <cell r="V2235">
            <v>27</v>
          </cell>
          <cell r="W2235" t="str">
            <v>TYP180L5H3PDRPRO</v>
          </cell>
          <cell r="X2235" t="e">
            <v>#REF!</v>
          </cell>
          <cell r="Y2235">
            <v>188.1</v>
          </cell>
          <cell r="Z2235">
            <v>188.1</v>
          </cell>
          <cell r="AA2235">
            <v>0.1</v>
          </cell>
          <cell r="AB2235">
            <v>0.1</v>
          </cell>
          <cell r="AC2235" t="str">
            <v>NC</v>
          </cell>
          <cell r="AD2235" t="str">
            <v>NC</v>
          </cell>
          <cell r="AE2235" t="str">
            <v>NC</v>
          </cell>
          <cell r="AF2235" t="str">
            <v>PROTECTION</v>
          </cell>
          <cell r="AG2235"/>
          <cell r="AH2235" t="str">
            <v>MAN TGE Extra Long</v>
          </cell>
          <cell r="AI2235">
            <v>94.5</v>
          </cell>
          <cell r="AJ2235">
            <v>0.3</v>
          </cell>
          <cell r="AK2235">
            <v>146.29999999999998</v>
          </cell>
          <cell r="AL2235" t="str">
            <v/>
          </cell>
          <cell r="AM2235" t="str">
            <v/>
          </cell>
          <cell r="AN2235">
            <v>0.1</v>
          </cell>
          <cell r="AO2235">
            <v>188.1</v>
          </cell>
          <cell r="AS2235" t="str">
            <v>TYP180 L5H3 2017 Passages de Roue 12 mm</v>
          </cell>
        </row>
        <row r="2236">
          <cell r="N2236" t="str">
            <v>0963 940 881</v>
          </cell>
          <cell r="O2236">
            <v>0</v>
          </cell>
          <cell r="P2236">
            <v>374.85</v>
          </cell>
          <cell r="Q2236">
            <v>1</v>
          </cell>
          <cell r="R2236" t="str">
            <v xml:space="preserve"> - </v>
          </cell>
          <cell r="S2236">
            <v>374.85</v>
          </cell>
          <cell r="T2236">
            <v>879</v>
          </cell>
          <cell r="U2236">
            <v>90</v>
          </cell>
          <cell r="V2236">
            <v>120</v>
          </cell>
          <cell r="W2236" t="str">
            <v>TYP180L5H3HAPRO</v>
          </cell>
          <cell r="X2236" t="e">
            <v>#REF!</v>
          </cell>
          <cell r="Y2236">
            <v>791.1</v>
          </cell>
          <cell r="Z2236">
            <v>791.1</v>
          </cell>
          <cell r="AA2236">
            <v>0.1</v>
          </cell>
          <cell r="AB2236">
            <v>0.1</v>
          </cell>
          <cell r="AC2236" t="str">
            <v>NC</v>
          </cell>
          <cell r="AD2236" t="str">
            <v>NC</v>
          </cell>
          <cell r="AE2236" t="str">
            <v>NC</v>
          </cell>
          <cell r="AF2236" t="str">
            <v>PROTECTION</v>
          </cell>
          <cell r="AG2236"/>
          <cell r="AH2236" t="str">
            <v>MAN TGE Extra Long</v>
          </cell>
          <cell r="AI2236">
            <v>343.46</v>
          </cell>
          <cell r="AJ2236">
            <v>0.3</v>
          </cell>
          <cell r="AK2236">
            <v>615.29999999999995</v>
          </cell>
          <cell r="AL2236" t="str">
            <v/>
          </cell>
          <cell r="AM2236" t="str">
            <v/>
          </cell>
          <cell r="AN2236">
            <v>0.1</v>
          </cell>
          <cell r="AO2236">
            <v>791.1</v>
          </cell>
          <cell r="AS2236" t="str">
            <v>TYP180 L5H3 2017 Protections latérales PP 4,8mm</v>
          </cell>
        </row>
        <row r="2237">
          <cell r="N2237" t="str">
            <v>0963 940 882</v>
          </cell>
          <cell r="O2237">
            <v>0</v>
          </cell>
          <cell r="P2237">
            <v>758.84</v>
          </cell>
          <cell r="Q2237">
            <v>1</v>
          </cell>
          <cell r="R2237" t="str">
            <v xml:space="preserve"> - </v>
          </cell>
          <cell r="S2237">
            <v>758.84</v>
          </cell>
          <cell r="T2237">
            <v>1679</v>
          </cell>
          <cell r="U2237">
            <v>135</v>
          </cell>
          <cell r="V2237">
            <v>180</v>
          </cell>
          <cell r="W2237" t="str">
            <v>TYP180L5H3KITPRO</v>
          </cell>
          <cell r="X2237" t="e">
            <v>#REF!</v>
          </cell>
          <cell r="Y2237">
            <v>1511.1</v>
          </cell>
          <cell r="Z2237">
            <v>1511.1</v>
          </cell>
          <cell r="AA2237">
            <v>0.1</v>
          </cell>
          <cell r="AB2237">
            <v>0.1</v>
          </cell>
          <cell r="AC2237" t="str">
            <v>NC</v>
          </cell>
          <cell r="AD2237" t="str">
            <v>NC</v>
          </cell>
          <cell r="AE2237" t="str">
            <v>NC</v>
          </cell>
          <cell r="AF2237" t="str">
            <v>PROTECTION</v>
          </cell>
          <cell r="AG2237"/>
          <cell r="AH2237" t="str">
            <v>MAN TGE Extra Long</v>
          </cell>
          <cell r="AI2237">
            <v>712.25</v>
          </cell>
          <cell r="AJ2237">
            <v>0.3</v>
          </cell>
          <cell r="AK2237">
            <v>1175.3</v>
          </cell>
          <cell r="AL2237" t="str">
            <v/>
          </cell>
          <cell r="AM2237" t="str">
            <v/>
          </cell>
          <cell r="AN2237">
            <v>0.1</v>
          </cell>
          <cell r="AO2237">
            <v>1511.1</v>
          </cell>
          <cell r="AS2237" t="str">
            <v>TYP180 L5H3 2017 Kit complet Pro</v>
          </cell>
        </row>
        <row r="2238">
          <cell r="N2238" t="str">
            <v>0963 940 883</v>
          </cell>
          <cell r="O2238">
            <v>0</v>
          </cell>
          <cell r="P2238">
            <v>239.3</v>
          </cell>
          <cell r="Q2238">
            <v>1</v>
          </cell>
          <cell r="R2238" t="str">
            <v xml:space="preserve"> - </v>
          </cell>
          <cell r="S2238">
            <v>239.3</v>
          </cell>
          <cell r="T2238">
            <v>469</v>
          </cell>
          <cell r="U2238">
            <v>25</v>
          </cell>
          <cell r="V2238">
            <v>34</v>
          </cell>
          <cell r="W2238" t="str">
            <v>TYP178L5H4PLSTD</v>
          </cell>
          <cell r="X2238" t="e">
            <v>#REF!</v>
          </cell>
          <cell r="Y2238">
            <v>422.1</v>
          </cell>
          <cell r="Z2238">
            <v>422.1</v>
          </cell>
          <cell r="AA2238">
            <v>0.1</v>
          </cell>
          <cell r="AB2238">
            <v>0.1</v>
          </cell>
          <cell r="AC2238" t="str">
            <v>NC</v>
          </cell>
          <cell r="AD2238" t="str">
            <v>NC</v>
          </cell>
          <cell r="AE2238" t="str">
            <v>NC</v>
          </cell>
          <cell r="AF2238" t="str">
            <v>PROTECTION</v>
          </cell>
          <cell r="AG2238"/>
          <cell r="AH2238" t="str">
            <v>MAN TGE Extra Long</v>
          </cell>
          <cell r="AI2238">
            <v>180.91098999999997</v>
          </cell>
          <cell r="AJ2238">
            <v>0.3</v>
          </cell>
          <cell r="AK2238">
            <v>328.29999999999995</v>
          </cell>
          <cell r="AL2238" t="str">
            <v>ZF.WU004-1509</v>
          </cell>
          <cell r="AM2238">
            <v>343.178</v>
          </cell>
          <cell r="AN2238">
            <v>0.1</v>
          </cell>
          <cell r="AO2238">
            <v>422.1</v>
          </cell>
          <cell r="AS2238" t="str">
            <v>TYP178 L5H4 2017 Plancher 9mm</v>
          </cell>
        </row>
        <row r="2239">
          <cell r="N2239" t="str">
            <v>0963 940 884</v>
          </cell>
          <cell r="O2239">
            <v>0</v>
          </cell>
          <cell r="P2239">
            <v>59.83</v>
          </cell>
          <cell r="Q2239">
            <v>1</v>
          </cell>
          <cell r="R2239" t="str">
            <v xml:space="preserve"> - </v>
          </cell>
          <cell r="S2239">
            <v>59.83</v>
          </cell>
          <cell r="T2239">
            <v>179</v>
          </cell>
          <cell r="U2239">
            <v>20</v>
          </cell>
          <cell r="V2239">
            <v>27</v>
          </cell>
          <cell r="W2239" t="str">
            <v>TYP178L5H4PDRSTD</v>
          </cell>
          <cell r="X2239" t="e">
            <v>#REF!</v>
          </cell>
          <cell r="Y2239">
            <v>161.1</v>
          </cell>
          <cell r="Z2239">
            <v>161.1</v>
          </cell>
          <cell r="AA2239">
            <v>0.1</v>
          </cell>
          <cell r="AB2239">
            <v>0.1</v>
          </cell>
          <cell r="AC2239" t="str">
            <v>NC</v>
          </cell>
          <cell r="AD2239" t="str">
            <v>NC</v>
          </cell>
          <cell r="AE2239" t="str">
            <v>NC</v>
          </cell>
          <cell r="AF2239" t="str">
            <v>PROTECTION</v>
          </cell>
          <cell r="AG2239"/>
          <cell r="AH2239" t="str">
            <v>MAN TGE Extra Long</v>
          </cell>
          <cell r="AI2239">
            <v>76.58</v>
          </cell>
          <cell r="AJ2239">
            <v>0.3</v>
          </cell>
          <cell r="AK2239">
            <v>125.3</v>
          </cell>
          <cell r="AL2239" t="str">
            <v>ZF.WU004-1510</v>
          </cell>
          <cell r="AM2239">
            <v>129.19999999999999</v>
          </cell>
          <cell r="AN2239">
            <v>0.1</v>
          </cell>
          <cell r="AO2239">
            <v>161.1</v>
          </cell>
          <cell r="AS2239" t="str">
            <v>TYP178 L5H4 2017 PDR brun 12mm</v>
          </cell>
        </row>
        <row r="2240">
          <cell r="N2240" t="str">
            <v>0963 940 885</v>
          </cell>
          <cell r="O2240">
            <v>0</v>
          </cell>
          <cell r="P2240">
            <v>278.02999999999997</v>
          </cell>
          <cell r="Q2240">
            <v>1</v>
          </cell>
          <cell r="R2240" t="str">
            <v xml:space="preserve"> - </v>
          </cell>
          <cell r="S2240">
            <v>278.02999999999997</v>
          </cell>
          <cell r="T2240">
            <v>689</v>
          </cell>
          <cell r="U2240">
            <v>90</v>
          </cell>
          <cell r="V2240">
            <v>120</v>
          </cell>
          <cell r="W2240" t="str">
            <v>TYP178L5H4HASTD</v>
          </cell>
          <cell r="X2240" t="e">
            <v>#REF!</v>
          </cell>
          <cell r="Y2240">
            <v>620.1</v>
          </cell>
          <cell r="Z2240">
            <v>620.1</v>
          </cell>
          <cell r="AA2240">
            <v>0.1</v>
          </cell>
          <cell r="AB2240">
            <v>0.1</v>
          </cell>
          <cell r="AC2240" t="str">
            <v>NC</v>
          </cell>
          <cell r="AD2240" t="str">
            <v>NC</v>
          </cell>
          <cell r="AE2240" t="str">
            <v>NC</v>
          </cell>
          <cell r="AF2240" t="str">
            <v>PROTECTION</v>
          </cell>
          <cell r="AG2240"/>
          <cell r="AH2240" t="str">
            <v>MAN TGE Extra Long</v>
          </cell>
          <cell r="AI2240">
            <v>267.94</v>
          </cell>
          <cell r="AJ2240">
            <v>0.3</v>
          </cell>
          <cell r="AK2240">
            <v>482.29999999999995</v>
          </cell>
          <cell r="AL2240" t="str">
            <v>ZF.WU004-1511</v>
          </cell>
          <cell r="AM2240">
            <v>509.2</v>
          </cell>
          <cell r="AN2240">
            <v>0.1</v>
          </cell>
          <cell r="AO2240">
            <v>620.1</v>
          </cell>
          <cell r="AS2240" t="str">
            <v>TYP178 L5H4 2017 Protections latérales HDF 4mm</v>
          </cell>
        </row>
        <row r="2241">
          <cell r="N2241" t="str">
            <v>0963 940 886</v>
          </cell>
          <cell r="O2241">
            <v>0</v>
          </cell>
          <cell r="P2241">
            <v>577.15</v>
          </cell>
          <cell r="Q2241">
            <v>1</v>
          </cell>
          <cell r="R2241" t="str">
            <v xml:space="preserve"> - </v>
          </cell>
          <cell r="S2241">
            <v>577.15</v>
          </cell>
          <cell r="T2241">
            <v>1239</v>
          </cell>
          <cell r="U2241">
            <v>135</v>
          </cell>
          <cell r="V2241">
            <v>180</v>
          </cell>
          <cell r="W2241" t="str">
            <v>TYP178L5H4KITSTD</v>
          </cell>
          <cell r="X2241" t="e">
            <v>#REF!</v>
          </cell>
          <cell r="Y2241">
            <v>1115.0999999999999</v>
          </cell>
          <cell r="Z2241">
            <v>1115.0999999999999</v>
          </cell>
          <cell r="AA2241">
            <v>0.1</v>
          </cell>
          <cell r="AB2241">
            <v>0.1</v>
          </cell>
          <cell r="AC2241" t="str">
            <v>NC</v>
          </cell>
          <cell r="AD2241" t="str">
            <v>NC</v>
          </cell>
          <cell r="AE2241" t="str">
            <v>NC</v>
          </cell>
          <cell r="AF2241" t="str">
            <v>PROTECTION</v>
          </cell>
          <cell r="AG2241"/>
          <cell r="AH2241" t="str">
            <v>MAN TGE Extra Long</v>
          </cell>
          <cell r="AI2241">
            <v>525.43098999999995</v>
          </cell>
          <cell r="AJ2241">
            <v>0.3</v>
          </cell>
          <cell r="AK2241">
            <v>867.3</v>
          </cell>
          <cell r="AL2241" t="str">
            <v>ZF.WU004-1512</v>
          </cell>
          <cell r="AM2241">
            <v>916.97799999999995</v>
          </cell>
          <cell r="AN2241">
            <v>0.1</v>
          </cell>
          <cell r="AO2241">
            <v>1115.0999999999999</v>
          </cell>
          <cell r="AS2241" t="str">
            <v>TYP178 L5H4 2017 Kit complet Standard</v>
          </cell>
        </row>
        <row r="2242">
          <cell r="N2242" t="str">
            <v>0963 940 887</v>
          </cell>
          <cell r="O2242">
            <v>0</v>
          </cell>
          <cell r="P2242">
            <v>307.19</v>
          </cell>
          <cell r="Q2242">
            <v>1</v>
          </cell>
          <cell r="R2242" t="str">
            <v xml:space="preserve"> - </v>
          </cell>
          <cell r="S2242">
            <v>307.19</v>
          </cell>
          <cell r="T2242">
            <v>709</v>
          </cell>
          <cell r="U2242">
            <v>25</v>
          </cell>
          <cell r="V2242">
            <v>34</v>
          </cell>
          <cell r="W2242" t="str">
            <v>TYP178L5H4PLPRO</v>
          </cell>
          <cell r="X2242" t="e">
            <v>#REF!</v>
          </cell>
          <cell r="Y2242">
            <v>638.1</v>
          </cell>
          <cell r="Z2242">
            <v>638.1</v>
          </cell>
          <cell r="AA2242">
            <v>0.1</v>
          </cell>
          <cell r="AB2242">
            <v>0.1</v>
          </cell>
          <cell r="AC2242" t="str">
            <v>NC</v>
          </cell>
          <cell r="AD2242" t="str">
            <v>NC</v>
          </cell>
          <cell r="AE2242" t="str">
            <v>NC</v>
          </cell>
          <cell r="AF2242" t="str">
            <v>PROTECTION</v>
          </cell>
          <cell r="AG2242"/>
          <cell r="AH2242" t="str">
            <v>MAN TGE Extra Long</v>
          </cell>
          <cell r="AI2242">
            <v>274.29000000000002</v>
          </cell>
          <cell r="AJ2242">
            <v>0.3</v>
          </cell>
          <cell r="AK2242">
            <v>496.29999999999995</v>
          </cell>
          <cell r="AL2242" t="str">
            <v>ZF.WU004-1513</v>
          </cell>
          <cell r="AM2242">
            <v>520.31500000000005</v>
          </cell>
          <cell r="AN2242">
            <v>0.1</v>
          </cell>
          <cell r="AO2242">
            <v>638.1</v>
          </cell>
          <cell r="AS2242" t="str">
            <v>TYP178 L5H4 2017 Plancher 12 mm</v>
          </cell>
        </row>
        <row r="2243">
          <cell r="N2243" t="str">
            <v>0963 940 888</v>
          </cell>
          <cell r="O2243">
            <v>0</v>
          </cell>
          <cell r="P2243">
            <v>76.8</v>
          </cell>
          <cell r="Q2243">
            <v>1</v>
          </cell>
          <cell r="R2243" t="str">
            <v xml:space="preserve"> - </v>
          </cell>
          <cell r="S2243">
            <v>76.8</v>
          </cell>
          <cell r="T2243">
            <v>209</v>
          </cell>
          <cell r="U2243">
            <v>20</v>
          </cell>
          <cell r="V2243">
            <v>27</v>
          </cell>
          <cell r="W2243" t="str">
            <v>TYP178L5H4PDRPRO</v>
          </cell>
          <cell r="X2243" t="e">
            <v>#REF!</v>
          </cell>
          <cell r="Y2243">
            <v>188.1</v>
          </cell>
          <cell r="Z2243">
            <v>188.1</v>
          </cell>
          <cell r="AA2243">
            <v>0.1</v>
          </cell>
          <cell r="AB2243">
            <v>0.1</v>
          </cell>
          <cell r="AC2243" t="str">
            <v>NC</v>
          </cell>
          <cell r="AD2243" t="str">
            <v>NC</v>
          </cell>
          <cell r="AE2243" t="str">
            <v>NC</v>
          </cell>
          <cell r="AF2243" t="str">
            <v>PROTECTION</v>
          </cell>
          <cell r="AG2243"/>
          <cell r="AH2243" t="str">
            <v>MAN TGE Extra Long</v>
          </cell>
          <cell r="AI2243">
            <v>94.5</v>
          </cell>
          <cell r="AJ2243">
            <v>0.3</v>
          </cell>
          <cell r="AK2243">
            <v>146.29999999999998</v>
          </cell>
          <cell r="AL2243" t="str">
            <v>ZF.WU004-1514</v>
          </cell>
          <cell r="AM2243">
            <v>152</v>
          </cell>
          <cell r="AN2243">
            <v>0.1</v>
          </cell>
          <cell r="AO2243">
            <v>188.1</v>
          </cell>
          <cell r="AS2243" t="str">
            <v>TYP178 L5H4 2017 Passages de Roue 12 mm</v>
          </cell>
        </row>
        <row r="2244">
          <cell r="N2244" t="str">
            <v>0963 940 889</v>
          </cell>
          <cell r="O2244">
            <v>0</v>
          </cell>
          <cell r="P2244">
            <v>428.39</v>
          </cell>
          <cell r="Q2244">
            <v>1</v>
          </cell>
          <cell r="R2244" t="str">
            <v xml:space="preserve"> - </v>
          </cell>
          <cell r="S2244">
            <v>428.39</v>
          </cell>
          <cell r="T2244">
            <v>879</v>
          </cell>
          <cell r="U2244">
            <v>90</v>
          </cell>
          <cell r="V2244">
            <v>120</v>
          </cell>
          <cell r="W2244" t="str">
            <v>TYP178L5H4HAPRO</v>
          </cell>
          <cell r="X2244" t="e">
            <v>#REF!</v>
          </cell>
          <cell r="Y2244">
            <v>791.1</v>
          </cell>
          <cell r="Z2244">
            <v>791.1</v>
          </cell>
          <cell r="AA2244">
            <v>0.1</v>
          </cell>
          <cell r="AB2244">
            <v>0.1</v>
          </cell>
          <cell r="AC2244" t="str">
            <v>NC</v>
          </cell>
          <cell r="AD2244" t="str">
            <v>NC</v>
          </cell>
          <cell r="AE2244" t="str">
            <v>NC</v>
          </cell>
          <cell r="AF2244" t="str">
            <v>PROTECTION</v>
          </cell>
          <cell r="AG2244"/>
          <cell r="AH2244" t="str">
            <v>MAN TGE Extra Long</v>
          </cell>
          <cell r="AI2244">
            <v>343.46</v>
          </cell>
          <cell r="AJ2244">
            <v>0.3</v>
          </cell>
          <cell r="AK2244">
            <v>615.29999999999995</v>
          </cell>
          <cell r="AL2244" t="str">
            <v>ZF.WU004-1515</v>
          </cell>
          <cell r="AM2244">
            <v>646</v>
          </cell>
          <cell r="AN2244">
            <v>0.1</v>
          </cell>
          <cell r="AO2244">
            <v>791.1</v>
          </cell>
          <cell r="AS2244" t="str">
            <v>TYP178 L5H4 2017 Protections latérales PP 4,8mm</v>
          </cell>
        </row>
        <row r="2245">
          <cell r="N2245" t="str">
            <v>0963 940 890</v>
          </cell>
          <cell r="O2245">
            <v>0</v>
          </cell>
          <cell r="P2245">
            <v>812.38</v>
          </cell>
          <cell r="Q2245">
            <v>1</v>
          </cell>
          <cell r="R2245" t="str">
            <v xml:space="preserve"> - </v>
          </cell>
          <cell r="S2245">
            <v>812.38</v>
          </cell>
          <cell r="T2245">
            <v>1679</v>
          </cell>
          <cell r="U2245">
            <v>135</v>
          </cell>
          <cell r="V2245">
            <v>180</v>
          </cell>
          <cell r="W2245" t="str">
            <v>TYP178L5H4KITPRO</v>
          </cell>
          <cell r="X2245" t="e">
            <v>#REF!</v>
          </cell>
          <cell r="Y2245">
            <v>1511.1</v>
          </cell>
          <cell r="Z2245">
            <v>1511.1</v>
          </cell>
          <cell r="AA2245">
            <v>0.1</v>
          </cell>
          <cell r="AB2245">
            <v>0.1</v>
          </cell>
          <cell r="AC2245" t="str">
            <v>NC</v>
          </cell>
          <cell r="AD2245" t="str">
            <v>NC</v>
          </cell>
          <cell r="AE2245" t="str">
            <v>NC</v>
          </cell>
          <cell r="AF2245" t="str">
            <v>PROTECTION</v>
          </cell>
          <cell r="AG2245"/>
          <cell r="AH2245" t="str">
            <v>MAN TGE Extra Long</v>
          </cell>
          <cell r="AI2245">
            <v>712.25</v>
          </cell>
          <cell r="AJ2245">
            <v>0.3</v>
          </cell>
          <cell r="AK2245">
            <v>1175.3</v>
          </cell>
          <cell r="AL2245" t="str">
            <v>ZF.WU004-1516</v>
          </cell>
          <cell r="AM2245">
            <v>1242.3150000000001</v>
          </cell>
          <cell r="AN2245">
            <v>0.1</v>
          </cell>
          <cell r="AO2245">
            <v>1511.1</v>
          </cell>
          <cell r="AS2245" t="str">
            <v>TYP178 L5H4 2017 Kit complet Pro</v>
          </cell>
        </row>
        <row r="2246">
          <cell r="N2246" t="str">
            <v>0963 940 891</v>
          </cell>
          <cell r="O2246">
            <v>0</v>
          </cell>
          <cell r="P2246">
            <v>239.3</v>
          </cell>
          <cell r="Q2246">
            <v>1</v>
          </cell>
          <cell r="R2246" t="str">
            <v xml:space="preserve"> - </v>
          </cell>
          <cell r="S2246">
            <v>239.3</v>
          </cell>
          <cell r="T2246">
            <v>469</v>
          </cell>
          <cell r="U2246">
            <v>25</v>
          </cell>
          <cell r="V2246">
            <v>34</v>
          </cell>
          <cell r="W2246" t="str">
            <v>TYP180L5H4PLSTD</v>
          </cell>
          <cell r="X2246" t="e">
            <v>#REF!</v>
          </cell>
          <cell r="Y2246">
            <v>422.1</v>
          </cell>
          <cell r="Z2246">
            <v>422.1</v>
          </cell>
          <cell r="AA2246">
            <v>0.1</v>
          </cell>
          <cell r="AB2246">
            <v>0.1</v>
          </cell>
          <cell r="AC2246" t="str">
            <v>NC</v>
          </cell>
          <cell r="AD2246" t="str">
            <v>NC</v>
          </cell>
          <cell r="AE2246" t="str">
            <v>NC</v>
          </cell>
          <cell r="AF2246" t="str">
            <v>PROTECTION</v>
          </cell>
          <cell r="AG2246"/>
          <cell r="AH2246" t="str">
            <v>MAN TGE Extra Long</v>
          </cell>
          <cell r="AI2246">
            <v>180.91098999999997</v>
          </cell>
          <cell r="AJ2246">
            <v>0.3</v>
          </cell>
          <cell r="AK2246">
            <v>328.29999999999995</v>
          </cell>
          <cell r="AL2246" t="str">
            <v/>
          </cell>
          <cell r="AM2246" t="str">
            <v/>
          </cell>
          <cell r="AN2246">
            <v>0.1</v>
          </cell>
          <cell r="AO2246">
            <v>422.1</v>
          </cell>
          <cell r="AS2246" t="str">
            <v>TYP180 L5H4 2017 Plancher 9mm</v>
          </cell>
        </row>
        <row r="2247">
          <cell r="N2247" t="str">
            <v>0963 940 892</v>
          </cell>
          <cell r="O2247">
            <v>0</v>
          </cell>
          <cell r="P2247">
            <v>59.83</v>
          </cell>
          <cell r="Q2247">
            <v>1</v>
          </cell>
          <cell r="R2247" t="str">
            <v xml:space="preserve"> - </v>
          </cell>
          <cell r="S2247">
            <v>59.83</v>
          </cell>
          <cell r="T2247">
            <v>179</v>
          </cell>
          <cell r="U2247">
            <v>20</v>
          </cell>
          <cell r="V2247">
            <v>27</v>
          </cell>
          <cell r="W2247" t="str">
            <v>TYP180L5H4PDRSTD</v>
          </cell>
          <cell r="X2247" t="e">
            <v>#REF!</v>
          </cell>
          <cell r="Y2247">
            <v>161.1</v>
          </cell>
          <cell r="Z2247">
            <v>161.1</v>
          </cell>
          <cell r="AA2247">
            <v>0.1</v>
          </cell>
          <cell r="AB2247">
            <v>0.1</v>
          </cell>
          <cell r="AC2247" t="str">
            <v>NC</v>
          </cell>
          <cell r="AD2247" t="str">
            <v>NC</v>
          </cell>
          <cell r="AE2247" t="str">
            <v>NC</v>
          </cell>
          <cell r="AF2247" t="str">
            <v>PROTECTION</v>
          </cell>
          <cell r="AG2247"/>
          <cell r="AH2247" t="str">
            <v>MAN TGE Extra Long</v>
          </cell>
          <cell r="AI2247">
            <v>76.58</v>
          </cell>
          <cell r="AJ2247">
            <v>0.3</v>
          </cell>
          <cell r="AK2247">
            <v>125.3</v>
          </cell>
          <cell r="AL2247" t="str">
            <v/>
          </cell>
          <cell r="AM2247" t="str">
            <v/>
          </cell>
          <cell r="AN2247">
            <v>0.1</v>
          </cell>
          <cell r="AO2247">
            <v>161.1</v>
          </cell>
          <cell r="AS2247" t="str">
            <v>TYP180 L5H4 2017 PDR brun 12mm</v>
          </cell>
        </row>
        <row r="2248">
          <cell r="N2248" t="str">
            <v>0963 940 893</v>
          </cell>
          <cell r="O2248">
            <v>0</v>
          </cell>
          <cell r="P2248">
            <v>278.02999999999997</v>
          </cell>
          <cell r="Q2248">
            <v>1</v>
          </cell>
          <cell r="R2248" t="str">
            <v xml:space="preserve"> - </v>
          </cell>
          <cell r="S2248">
            <v>278.02999999999997</v>
          </cell>
          <cell r="T2248">
            <v>689</v>
          </cell>
          <cell r="U2248">
            <v>90</v>
          </cell>
          <cell r="V2248">
            <v>120</v>
          </cell>
          <cell r="W2248" t="str">
            <v>TYP180L5H4HASTD</v>
          </cell>
          <cell r="X2248" t="e">
            <v>#REF!</v>
          </cell>
          <cell r="Y2248">
            <v>620.1</v>
          </cell>
          <cell r="Z2248">
            <v>620.1</v>
          </cell>
          <cell r="AA2248">
            <v>0.1</v>
          </cell>
          <cell r="AB2248">
            <v>0.1</v>
          </cell>
          <cell r="AC2248" t="str">
            <v>NC</v>
          </cell>
          <cell r="AD2248" t="str">
            <v>NC</v>
          </cell>
          <cell r="AE2248" t="str">
            <v>NC</v>
          </cell>
          <cell r="AF2248" t="str">
            <v>PROTECTION</v>
          </cell>
          <cell r="AG2248"/>
          <cell r="AH2248" t="str">
            <v>MAN TGE Extra Long</v>
          </cell>
          <cell r="AI2248">
            <v>267.94</v>
          </cell>
          <cell r="AJ2248">
            <v>0.3</v>
          </cell>
          <cell r="AK2248">
            <v>482.29999999999995</v>
          </cell>
          <cell r="AL2248" t="str">
            <v/>
          </cell>
          <cell r="AM2248" t="str">
            <v/>
          </cell>
          <cell r="AN2248">
            <v>0.1</v>
          </cell>
          <cell r="AO2248">
            <v>620.1</v>
          </cell>
          <cell r="AS2248" t="str">
            <v>TYP180 L5H4 2017 Protections latérales HDF 4mm</v>
          </cell>
        </row>
        <row r="2249">
          <cell r="N2249" t="str">
            <v>0963 940 894</v>
          </cell>
          <cell r="O2249">
            <v>0</v>
          </cell>
          <cell r="P2249">
            <v>577.15</v>
          </cell>
          <cell r="Q2249">
            <v>1</v>
          </cell>
          <cell r="R2249" t="str">
            <v xml:space="preserve"> - </v>
          </cell>
          <cell r="S2249">
            <v>577.15</v>
          </cell>
          <cell r="T2249">
            <v>1239</v>
          </cell>
          <cell r="U2249">
            <v>135</v>
          </cell>
          <cell r="V2249">
            <v>180</v>
          </cell>
          <cell r="W2249" t="str">
            <v>TYP180L5H4KITSTD</v>
          </cell>
          <cell r="X2249" t="e">
            <v>#REF!</v>
          </cell>
          <cell r="Y2249">
            <v>1115.0999999999999</v>
          </cell>
          <cell r="Z2249">
            <v>1115.0999999999999</v>
          </cell>
          <cell r="AA2249">
            <v>0.1</v>
          </cell>
          <cell r="AB2249">
            <v>0.1</v>
          </cell>
          <cell r="AC2249" t="str">
            <v>NC</v>
          </cell>
          <cell r="AD2249" t="str">
            <v>NC</v>
          </cell>
          <cell r="AE2249" t="str">
            <v>NC</v>
          </cell>
          <cell r="AF2249" t="str">
            <v>PROTECTION</v>
          </cell>
          <cell r="AG2249"/>
          <cell r="AH2249" t="str">
            <v>MAN TGE Extra Long</v>
          </cell>
          <cell r="AI2249">
            <v>525.43098999999995</v>
          </cell>
          <cell r="AJ2249">
            <v>0.3</v>
          </cell>
          <cell r="AK2249">
            <v>867.3</v>
          </cell>
          <cell r="AL2249" t="str">
            <v/>
          </cell>
          <cell r="AM2249" t="str">
            <v/>
          </cell>
          <cell r="AN2249">
            <v>0.1</v>
          </cell>
          <cell r="AO2249">
            <v>1115.0999999999999</v>
          </cell>
          <cell r="AS2249" t="str">
            <v>TYP180 L5H4 2017 Kit complet Standard</v>
          </cell>
        </row>
        <row r="2250">
          <cell r="N2250" t="str">
            <v>0963 940 895</v>
          </cell>
          <cell r="O2250">
            <v>0</v>
          </cell>
          <cell r="P2250">
            <v>307.19</v>
          </cell>
          <cell r="Q2250">
            <v>1</v>
          </cell>
          <cell r="R2250" t="str">
            <v xml:space="preserve"> - </v>
          </cell>
          <cell r="S2250">
            <v>307.19</v>
          </cell>
          <cell r="T2250">
            <v>709</v>
          </cell>
          <cell r="U2250">
            <v>25</v>
          </cell>
          <cell r="V2250">
            <v>34</v>
          </cell>
          <cell r="W2250" t="str">
            <v>TYP180L5H4PLPRO</v>
          </cell>
          <cell r="X2250" t="e">
            <v>#REF!</v>
          </cell>
          <cell r="Y2250">
            <v>638.1</v>
          </cell>
          <cell r="Z2250">
            <v>638.1</v>
          </cell>
          <cell r="AA2250">
            <v>0.1</v>
          </cell>
          <cell r="AB2250">
            <v>0.1</v>
          </cell>
          <cell r="AC2250" t="str">
            <v>NC</v>
          </cell>
          <cell r="AD2250" t="str">
            <v>NC</v>
          </cell>
          <cell r="AE2250" t="str">
            <v>NC</v>
          </cell>
          <cell r="AF2250" t="str">
            <v>PROTECTION</v>
          </cell>
          <cell r="AG2250"/>
          <cell r="AH2250" t="str">
            <v>MAN TGE Extra Long</v>
          </cell>
          <cell r="AI2250">
            <v>274.29000000000002</v>
          </cell>
          <cell r="AJ2250">
            <v>0.3</v>
          </cell>
          <cell r="AK2250">
            <v>496.29999999999995</v>
          </cell>
          <cell r="AL2250" t="str">
            <v/>
          </cell>
          <cell r="AM2250" t="str">
            <v/>
          </cell>
          <cell r="AN2250">
            <v>0.1</v>
          </cell>
          <cell r="AO2250">
            <v>638.1</v>
          </cell>
          <cell r="AS2250" t="str">
            <v>TYP180 L5H4 2017 Plancher 12 mm</v>
          </cell>
        </row>
        <row r="2251">
          <cell r="N2251" t="str">
            <v>0963 940 896</v>
          </cell>
          <cell r="O2251">
            <v>0</v>
          </cell>
          <cell r="P2251">
            <v>76.8</v>
          </cell>
          <cell r="Q2251">
            <v>1</v>
          </cell>
          <cell r="R2251" t="str">
            <v xml:space="preserve"> - </v>
          </cell>
          <cell r="S2251">
            <v>76.8</v>
          </cell>
          <cell r="T2251">
            <v>209</v>
          </cell>
          <cell r="U2251">
            <v>20</v>
          </cell>
          <cell r="V2251">
            <v>27</v>
          </cell>
          <cell r="W2251" t="str">
            <v>TYP180L5H4PDRPRO</v>
          </cell>
          <cell r="X2251" t="e">
            <v>#REF!</v>
          </cell>
          <cell r="Y2251">
            <v>188.1</v>
          </cell>
          <cell r="Z2251">
            <v>188.1</v>
          </cell>
          <cell r="AA2251">
            <v>0.1</v>
          </cell>
          <cell r="AB2251">
            <v>0.1</v>
          </cell>
          <cell r="AC2251" t="str">
            <v>NC</v>
          </cell>
          <cell r="AD2251" t="str">
            <v>NC</v>
          </cell>
          <cell r="AE2251" t="str">
            <v>NC</v>
          </cell>
          <cell r="AF2251" t="str">
            <v>PROTECTION</v>
          </cell>
          <cell r="AG2251"/>
          <cell r="AH2251" t="str">
            <v>MAN TGE Extra Long</v>
          </cell>
          <cell r="AI2251">
            <v>94.5</v>
          </cell>
          <cell r="AJ2251">
            <v>0.3</v>
          </cell>
          <cell r="AK2251">
            <v>146.29999999999998</v>
          </cell>
          <cell r="AL2251" t="str">
            <v/>
          </cell>
          <cell r="AM2251" t="str">
            <v/>
          </cell>
          <cell r="AN2251">
            <v>0.1</v>
          </cell>
          <cell r="AO2251">
            <v>188.1</v>
          </cell>
          <cell r="AS2251" t="str">
            <v>TYP180 L5H4 2017 Passages de Roue 12 mm</v>
          </cell>
        </row>
        <row r="2252">
          <cell r="N2252" t="str">
            <v>0963 940 897</v>
          </cell>
          <cell r="O2252">
            <v>0</v>
          </cell>
          <cell r="P2252">
            <v>428.39</v>
          </cell>
          <cell r="Q2252">
            <v>1</v>
          </cell>
          <cell r="R2252" t="str">
            <v xml:space="preserve"> - </v>
          </cell>
          <cell r="S2252">
            <v>428.39</v>
          </cell>
          <cell r="T2252">
            <v>879</v>
          </cell>
          <cell r="U2252">
            <v>90</v>
          </cell>
          <cell r="V2252">
            <v>120</v>
          </cell>
          <cell r="W2252" t="str">
            <v>TYP180L5H4HAPRO</v>
          </cell>
          <cell r="X2252" t="e">
            <v>#REF!</v>
          </cell>
          <cell r="Y2252">
            <v>791.1</v>
          </cell>
          <cell r="Z2252">
            <v>791.1</v>
          </cell>
          <cell r="AA2252">
            <v>0.1</v>
          </cell>
          <cell r="AB2252">
            <v>0.1</v>
          </cell>
          <cell r="AC2252" t="str">
            <v>NC</v>
          </cell>
          <cell r="AD2252" t="str">
            <v>NC</v>
          </cell>
          <cell r="AE2252" t="str">
            <v>NC</v>
          </cell>
          <cell r="AF2252" t="str">
            <v>PROTECTION</v>
          </cell>
          <cell r="AG2252"/>
          <cell r="AH2252" t="str">
            <v>MAN TGE Extra Long</v>
          </cell>
          <cell r="AI2252">
            <v>343.46</v>
          </cell>
          <cell r="AJ2252">
            <v>0.3</v>
          </cell>
          <cell r="AK2252">
            <v>615.29999999999995</v>
          </cell>
          <cell r="AL2252" t="str">
            <v/>
          </cell>
          <cell r="AM2252" t="str">
            <v/>
          </cell>
          <cell r="AN2252">
            <v>0.1</v>
          </cell>
          <cell r="AO2252">
            <v>791.1</v>
          </cell>
          <cell r="AS2252" t="str">
            <v>TYP180 L5H4 2017 Protections latérales PP 4,8mm</v>
          </cell>
        </row>
        <row r="2253">
          <cell r="N2253" t="str">
            <v>0963 940 898</v>
          </cell>
          <cell r="O2253">
            <v>0</v>
          </cell>
          <cell r="P2253">
            <v>812.38</v>
          </cell>
          <cell r="Q2253">
            <v>1</v>
          </cell>
          <cell r="R2253" t="str">
            <v xml:space="preserve"> - </v>
          </cell>
          <cell r="S2253">
            <v>812.38</v>
          </cell>
          <cell r="T2253">
            <v>1679</v>
          </cell>
          <cell r="U2253">
            <v>135</v>
          </cell>
          <cell r="V2253">
            <v>180</v>
          </cell>
          <cell r="W2253" t="str">
            <v>TYP180L5H4KITPRO</v>
          </cell>
          <cell r="X2253" t="e">
            <v>#REF!</v>
          </cell>
          <cell r="Y2253">
            <v>1511.1</v>
          </cell>
          <cell r="Z2253">
            <v>1511.1</v>
          </cell>
          <cell r="AA2253">
            <v>0.1</v>
          </cell>
          <cell r="AB2253">
            <v>0.1</v>
          </cell>
          <cell r="AC2253" t="str">
            <v>NC</v>
          </cell>
          <cell r="AD2253" t="str">
            <v>NC</v>
          </cell>
          <cell r="AE2253" t="str">
            <v>NC</v>
          </cell>
          <cell r="AF2253" t="str">
            <v>PROTECTION</v>
          </cell>
          <cell r="AG2253"/>
          <cell r="AH2253" t="str">
            <v>MAN TGE Extra Long</v>
          </cell>
          <cell r="AI2253">
            <v>712.25</v>
          </cell>
          <cell r="AJ2253">
            <v>0.3</v>
          </cell>
          <cell r="AK2253">
            <v>1175.3</v>
          </cell>
          <cell r="AL2253" t="str">
            <v/>
          </cell>
          <cell r="AM2253" t="str">
            <v/>
          </cell>
          <cell r="AN2253">
            <v>0.1</v>
          </cell>
          <cell r="AO2253">
            <v>1511.1</v>
          </cell>
          <cell r="AS2253" t="str">
            <v>TYP180 L5H4 2017 Kit complet Pro</v>
          </cell>
        </row>
        <row r="2254">
          <cell r="N2254" t="str">
            <v>0996 320 000</v>
          </cell>
          <cell r="O2254"/>
          <cell r="P2254">
            <v>50</v>
          </cell>
          <cell r="Q2254">
            <v>1</v>
          </cell>
          <cell r="R2254">
            <v>0</v>
          </cell>
          <cell r="S2254">
            <v>50</v>
          </cell>
          <cell r="T2254">
            <v>65</v>
          </cell>
          <cell r="W2254" t="str">
            <v>Carrosserie montage 1H niveau 1</v>
          </cell>
          <cell r="AH2254" t="str">
            <v>Carrosserie montage 1H niveau 1</v>
          </cell>
          <cell r="AS2254" t="str">
            <v>Carrosserie montage 1H niveau 1</v>
          </cell>
        </row>
        <row r="2255">
          <cell r="N2255" t="str">
            <v>0996 320 001</v>
          </cell>
          <cell r="O2255"/>
          <cell r="P2255">
            <v>55</v>
          </cell>
          <cell r="Q2255">
            <v>1</v>
          </cell>
          <cell r="R2255">
            <v>0</v>
          </cell>
          <cell r="S2255">
            <v>55</v>
          </cell>
          <cell r="T2255">
            <v>72</v>
          </cell>
          <cell r="W2255" t="str">
            <v>carrosserie montage 1H niveau 2</v>
          </cell>
          <cell r="AH2255" t="str">
            <v>carrosserie montage 1H niveau 2</v>
          </cell>
          <cell r="AS2255" t="str">
            <v>carrosserie montage 1H niveau 2</v>
          </cell>
        </row>
        <row r="2256">
          <cell r="N2256" t="str">
            <v>0996 320 002</v>
          </cell>
          <cell r="O2256"/>
          <cell r="P2256">
            <v>60</v>
          </cell>
          <cell r="Q2256">
            <v>1</v>
          </cell>
          <cell r="R2256">
            <v>0</v>
          </cell>
          <cell r="S2256">
            <v>60</v>
          </cell>
          <cell r="T2256">
            <v>78</v>
          </cell>
          <cell r="W2256" t="str">
            <v>carrosserie montage 1H niveau 3</v>
          </cell>
          <cell r="AH2256" t="str">
            <v>carrosserie montage 1H niveau 3</v>
          </cell>
          <cell r="AS2256" t="str">
            <v>carrosserie montage 1H niveau 3</v>
          </cell>
        </row>
        <row r="2257">
          <cell r="N2257" t="str">
            <v>0996 320 003</v>
          </cell>
          <cell r="O2257"/>
          <cell r="P2257">
            <v>65</v>
          </cell>
          <cell r="Q2257">
            <v>1</v>
          </cell>
          <cell r="R2257">
            <v>0</v>
          </cell>
          <cell r="S2257">
            <v>65</v>
          </cell>
          <cell r="T2257">
            <v>85</v>
          </cell>
          <cell r="W2257" t="str">
            <v>carrosserie montage 1H niveau 4</v>
          </cell>
          <cell r="AH2257" t="str">
            <v>carrosserie montage 1H niveau 4</v>
          </cell>
          <cell r="AS2257" t="str">
            <v>carrosserie montage 1H niveau 4</v>
          </cell>
        </row>
        <row r="2258">
          <cell r="N2258" t="str">
            <v>0996 320 004</v>
          </cell>
          <cell r="O2258"/>
          <cell r="P2258">
            <v>70</v>
          </cell>
          <cell r="Q2258">
            <v>1</v>
          </cell>
          <cell r="R2258">
            <v>0</v>
          </cell>
          <cell r="S2258">
            <v>70</v>
          </cell>
          <cell r="T2258">
            <v>91</v>
          </cell>
          <cell r="W2258" t="str">
            <v>carrosserie montage 1H niveau 5</v>
          </cell>
          <cell r="AH2258" t="str">
            <v>carrosserie montage 1H niveau 5</v>
          </cell>
          <cell r="AS2258" t="str">
            <v>carrosserie montage 1H niveau 5</v>
          </cell>
        </row>
        <row r="2259">
          <cell r="N2259" t="str">
            <v>0996 320 005</v>
          </cell>
          <cell r="O2259"/>
          <cell r="P2259">
            <v>200</v>
          </cell>
          <cell r="Q2259">
            <v>1</v>
          </cell>
          <cell r="R2259">
            <v>0</v>
          </cell>
          <cell r="S2259">
            <v>200</v>
          </cell>
          <cell r="T2259">
            <v>400</v>
          </cell>
          <cell r="W2259" t="str">
            <v>OM montage 1 journée</v>
          </cell>
          <cell r="AH2259" t="str">
            <v>OM montage 1 journée</v>
          </cell>
          <cell r="AS2259" t="str">
            <v>OM montage 1 journée</v>
          </cell>
        </row>
        <row r="2260">
          <cell r="N2260" t="str">
            <v>0996 320 006</v>
          </cell>
          <cell r="O2260"/>
          <cell r="P2260">
            <v>120</v>
          </cell>
          <cell r="Q2260">
            <v>1</v>
          </cell>
          <cell r="R2260">
            <v>0</v>
          </cell>
          <cell r="S2260">
            <v>120</v>
          </cell>
          <cell r="T2260">
            <v>250</v>
          </cell>
          <cell r="W2260" t="str">
            <v>OM montage 1/2 journée</v>
          </cell>
          <cell r="AH2260" t="str">
            <v>OM montage 1/2 journée</v>
          </cell>
          <cell r="AS2260" t="str">
            <v>OM montage 1/2 journée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12"/>
  <sheetViews>
    <sheetView workbookViewId="0">
      <pane ySplit="2" topLeftCell="A3" activePane="bottomLeft" state="frozen"/>
      <selection pane="bottomLeft" sqref="A1:A2"/>
    </sheetView>
  </sheetViews>
  <sheetFormatPr baseColWidth="10" defaultColWidth="11.44140625" defaultRowHeight="14.4" x14ac:dyDescent="0.3"/>
  <cols>
    <col min="1" max="1" width="28.109375" style="16" bestFit="1" customWidth="1"/>
    <col min="2" max="2" width="10" style="16" customWidth="1"/>
    <col min="3" max="3" width="13.109375" customWidth="1"/>
    <col min="4" max="4" width="41.6640625" bestFit="1" customWidth="1"/>
    <col min="5" max="5" width="8" hidden="1" customWidth="1"/>
    <col min="6" max="16384" width="11.44140625" style="9"/>
  </cols>
  <sheetData>
    <row r="1" spans="1:5" ht="22.95" customHeight="1" x14ac:dyDescent="0.3">
      <c r="A1" s="158" t="s">
        <v>4550</v>
      </c>
      <c r="B1" s="158"/>
      <c r="C1" s="158" t="s">
        <v>620</v>
      </c>
      <c r="D1" s="158" t="s">
        <v>8</v>
      </c>
      <c r="E1" s="142"/>
    </row>
    <row r="2" spans="1:5" s="20" customFormat="1" ht="23.4" customHeight="1" x14ac:dyDescent="0.3">
      <c r="A2" s="158"/>
      <c r="B2" s="158"/>
      <c r="C2" s="158"/>
      <c r="D2" s="158"/>
      <c r="E2" s="142"/>
    </row>
    <row r="3" spans="1:5" s="20" customFormat="1" x14ac:dyDescent="0.3">
      <c r="A3" s="60" t="s">
        <v>5452</v>
      </c>
      <c r="B3" s="145"/>
      <c r="C3" s="56"/>
      <c r="D3" s="54"/>
      <c r="E3" s="54"/>
    </row>
    <row r="4" spans="1:5" s="20" customFormat="1" x14ac:dyDescent="0.3">
      <c r="A4" s="19" t="str">
        <f>IFERROR(VLOOKUP(C4,base!N:AK,10,FALSE),"")</f>
        <v>TYP164L1H1PLPRO</v>
      </c>
      <c r="B4" s="19" t="s">
        <v>18</v>
      </c>
      <c r="C4" s="50" t="s">
        <v>657</v>
      </c>
      <c r="D4" s="19" t="str">
        <f>IFERROR(VLOOKUP(C4,base!N:AS,32,FALSE),"")</f>
        <v>TYP164 L1H1 2014 PLANCHER 12mm</v>
      </c>
      <c r="E4" s="19"/>
    </row>
    <row r="5" spans="1:5" s="20" customFormat="1" x14ac:dyDescent="0.3">
      <c r="A5" s="19" t="str">
        <f>IFERROR(VLOOKUP(C5,base!N:AK,10,FALSE),"")</f>
        <v>TYP164L1H1HAPRO</v>
      </c>
      <c r="B5" s="19" t="s">
        <v>604</v>
      </c>
      <c r="C5" s="50" t="s">
        <v>803</v>
      </c>
      <c r="D5" s="19" t="str">
        <f>IFERROR(VLOOKUP(C5,base!N:AS,32,FALSE),"")</f>
        <v>TYP164 L1H1 2014 PROT LAT PP 4,8mm</v>
      </c>
      <c r="E5" s="19"/>
    </row>
    <row r="6" spans="1:5" s="20" customFormat="1" x14ac:dyDescent="0.3">
      <c r="A6" s="19" t="str">
        <f>IFERROR(VLOOKUP(C6,base!N:AK,10,FALSE),"")</f>
        <v>TYP164L1H1PDRPRO</v>
      </c>
      <c r="B6" s="19" t="s">
        <v>589</v>
      </c>
      <c r="C6" s="50" t="s">
        <v>930</v>
      </c>
      <c r="D6" s="19" t="str">
        <f>IFERROR(VLOOKUP(C6,base!N:AS,32,FALSE),"")</f>
        <v>TYP164 L1H1 2014 PDR 12mm</v>
      </c>
      <c r="E6" s="19"/>
    </row>
    <row r="7" spans="1:5" s="20" customFormat="1" x14ac:dyDescent="0.3">
      <c r="A7" s="19" t="str">
        <f>IFERROR(VLOOKUP(C7,base!N:AK,10,FALSE),"")</f>
        <v>TYP164L1H1KITPRO</v>
      </c>
      <c r="B7" s="19" t="s">
        <v>588</v>
      </c>
      <c r="C7" s="50" t="s">
        <v>1049</v>
      </c>
      <c r="D7" s="19" t="str">
        <f>IFERROR(VLOOKUP(C7,base!N:AS,32,FALSE),"")</f>
        <v>TYP164 L1H1 2014 KIT COMPLET PRO</v>
      </c>
      <c r="E7" s="19"/>
    </row>
    <row r="8" spans="1:5" s="20" customFormat="1" x14ac:dyDescent="0.3">
      <c r="A8" s="53"/>
      <c r="B8" s="53"/>
      <c r="C8" s="54"/>
      <c r="D8" s="54"/>
      <c r="E8" s="54"/>
    </row>
    <row r="9" spans="1:5" s="20" customFormat="1" x14ac:dyDescent="0.3">
      <c r="A9" s="58" t="s">
        <v>5453</v>
      </c>
      <c r="B9" s="145"/>
      <c r="C9" s="56"/>
      <c r="D9" s="19"/>
      <c r="E9" s="19"/>
    </row>
    <row r="10" spans="1:5" s="20" customFormat="1" x14ac:dyDescent="0.3">
      <c r="A10" s="59" t="s">
        <v>5441</v>
      </c>
      <c r="B10" s="145"/>
      <c r="C10" s="56"/>
      <c r="D10" s="19"/>
      <c r="E10" s="19"/>
    </row>
    <row r="11" spans="1:5" x14ac:dyDescent="0.3">
      <c r="A11" s="18" t="s">
        <v>1462</v>
      </c>
      <c r="B11" s="18"/>
      <c r="C11" s="19" t="str">
        <f>IFERROR(VLOOKUP(A11,base!B:AM,13,FALSE),"")</f>
        <v>0963 532 020</v>
      </c>
      <c r="D11" s="19" t="str">
        <f>IFERROR(VLOOKUP(A11,base!B:AS,44,FALSE),"")</f>
        <v>CAISSON PASSAGE DE ROUE PLAQUE-MUOK20</v>
      </c>
      <c r="E11" s="19"/>
    </row>
    <row r="12" spans="1:5" x14ac:dyDescent="0.3">
      <c r="A12" s="18" t="s">
        <v>2830</v>
      </c>
      <c r="B12" s="18"/>
      <c r="C12" s="19" t="str">
        <f>IFERROR(VLOOKUP(A12,base!B:AM,13,FALSE),"")</f>
        <v>0963 542 202</v>
      </c>
      <c r="D12" s="19" t="str">
        <f>IFERROR(VLOOKUP(A12,base!B:AS,44,FALSE),"")</f>
        <v>MODULE POUR 4 COFFRETS MKM202</v>
      </c>
      <c r="E12" s="19"/>
    </row>
    <row r="13" spans="1:5" x14ac:dyDescent="0.3">
      <c r="A13" s="18" t="s">
        <v>2138</v>
      </c>
      <c r="B13" s="18"/>
      <c r="C13" s="19" t="str">
        <f>IFERROR(VLOOKUP(A13,base!B:AM,13,FALSE),"")</f>
        <v>0963 541 531</v>
      </c>
      <c r="D13" s="19" t="str">
        <f>IFERROR(VLOOKUP(A13,base!B:AS,44,FALSE),"")</f>
        <v>MODULE TIROIRS-MSMSH31</v>
      </c>
      <c r="E13" s="19"/>
    </row>
    <row r="14" spans="1:5" x14ac:dyDescent="0.3">
      <c r="A14" s="18" t="s">
        <v>2100</v>
      </c>
      <c r="B14" s="18"/>
      <c r="C14" s="19" t="str">
        <f>IFERROR(VLOOKUP(A14,base!B:AM,13,FALSE),"")</f>
        <v>0963 541 431</v>
      </c>
      <c r="D14" s="19" t="str">
        <f>IFERROR(VLOOKUP(A14,base!B:AS,44,FALSE),"")</f>
        <v>MODULE TIROIRS-MSMH31</v>
      </c>
      <c r="E14" s="19"/>
    </row>
    <row r="15" spans="1:5" x14ac:dyDescent="0.3">
      <c r="A15" s="18" t="s">
        <v>1714</v>
      </c>
      <c r="B15" s="18"/>
      <c r="C15" s="19" t="str">
        <f>IFERROR(VLOOKUP(A15,base!B:AM,13,FALSE),"")</f>
        <v>0963 548 724</v>
      </c>
      <c r="D15" s="19" t="str">
        <f>IFERROR(VLOOKUP(A15,base!B:AS,44,FALSE),"")</f>
        <v>ETAGÈRE-DE-STOCKAGE-6-BOITES-MLBR24</v>
      </c>
      <c r="E15" s="19"/>
    </row>
    <row r="16" spans="1:5" x14ac:dyDescent="0.3">
      <c r="A16" s="18" t="s">
        <v>2821</v>
      </c>
      <c r="B16" s="18"/>
      <c r="C16" s="19" t="str">
        <f>IFERROR(VLOOKUP(A16,base!B:AM,13,FALSE),"")</f>
        <v>0963 542 533</v>
      </c>
      <c r="D16" s="19" t="str">
        <f>IFERROR(VLOOKUP(A16,base!B:AS,44,FALSE),"")</f>
        <v>MODULE COFFRETS MKM533</v>
      </c>
      <c r="E16" s="19"/>
    </row>
    <row r="17" spans="1:5" x14ac:dyDescent="0.3">
      <c r="A17" s="18" t="s">
        <v>1227</v>
      </c>
      <c r="B17" s="18"/>
      <c r="C17" s="19" t="str">
        <f>IFERROR(VLOOKUP(A17,base!B:AM,13,FALSE),"")</f>
        <v>0963 549 380</v>
      </c>
      <c r="D17" s="19" t="str">
        <f>IFERROR(VLOOKUP(A17,base!B:AS,44,FALSE),"")</f>
        <v>ADAPTEUR PROLONGATEUR-MADAW380</v>
      </c>
      <c r="E17" s="19"/>
    </row>
    <row r="18" spans="1:5" x14ac:dyDescent="0.3">
      <c r="A18" s="18" t="s">
        <v>2226</v>
      </c>
      <c r="B18" s="18"/>
      <c r="C18" s="19" t="str">
        <f>IFERROR(VLOOKUP(A18,base!B:AM,13,FALSE),"")</f>
        <v>0963 577 010</v>
      </c>
      <c r="D18" s="19" t="str">
        <f>IFERROR(VLOOKUP(A18,base!B:AS,44,FALSE),"")</f>
        <v>PAIRE-DE-REHAUSSES-MADL10</v>
      </c>
      <c r="E18" s="19"/>
    </row>
    <row r="19" spans="1:5" x14ac:dyDescent="0.3">
      <c r="A19" s="18" t="s">
        <v>1736</v>
      </c>
      <c r="B19" s="18"/>
      <c r="C19" s="19" t="str">
        <f>IFERROR(VLOOKUP(A19,base!B:AM,13,FALSE),"")</f>
        <v>0963 547 711</v>
      </c>
      <c r="D19" s="19" t="str">
        <f>IFERROR(VLOOKUP(A19,base!B:AS,44,FALSE),"")</f>
        <v>ETAGÈRE-DE-STOCKAGE-À-REBORD-MLR11</v>
      </c>
      <c r="E19" s="19"/>
    </row>
    <row r="20" spans="1:5" x14ac:dyDescent="0.3">
      <c r="A20" s="18" t="s">
        <v>1740</v>
      </c>
      <c r="B20" s="18"/>
      <c r="C20" s="19" t="str">
        <f>IFERROR(VLOOKUP(A20,base!B:AM,13,FALSE),"")</f>
        <v>0963 547 713</v>
      </c>
      <c r="D20" s="19" t="str">
        <f>IFERROR(VLOOKUP(A20,base!B:AS,44,FALSE),"")</f>
        <v>ETAGÈRE-DE-STOCKAGE-À-REBORD-MLR13</v>
      </c>
      <c r="E20" s="19"/>
    </row>
    <row r="21" spans="1:5" x14ac:dyDescent="0.3">
      <c r="A21" s="18" t="s">
        <v>3382</v>
      </c>
      <c r="B21" s="18"/>
      <c r="C21" s="19" t="str">
        <f>IFERROR(VLOOKUP(A21,base!B:AM,13,FALSE),"")</f>
        <v>0963 545 605</v>
      </c>
      <c r="D21" s="19" t="str">
        <f>IFERROR(VLOOKUP(A21,base!B:AS,44,FALSE),"")</f>
        <v>BAC POUR PIECES LONGUES LW7</v>
      </c>
      <c r="E21" s="19"/>
    </row>
    <row r="22" spans="1:5" x14ac:dyDescent="0.3">
      <c r="A22" s="18" t="s">
        <v>2268</v>
      </c>
      <c r="B22" s="18"/>
      <c r="C22" s="19" t="str">
        <f>IFERROR(VLOOKUP(A22,base!B:AM,13,FALSE),"")</f>
        <v>0963 577 004</v>
      </c>
      <c r="D22" s="19" t="str">
        <f>IFERROR(VLOOKUP(A22,base!B:AS,44,FALSE),"")</f>
        <v>PAIRE-DE-REHAUSSES-MADL4</v>
      </c>
      <c r="E22" s="19"/>
    </row>
    <row r="23" spans="1:5" x14ac:dyDescent="0.3">
      <c r="A23" s="18" t="s">
        <v>2272</v>
      </c>
      <c r="B23" s="18"/>
      <c r="C23" s="19" t="str">
        <f>IFERROR(VLOOKUP(A23,base!B:AM,13,FALSE),"")</f>
        <v>0963 577 004</v>
      </c>
      <c r="D23" s="19" t="str">
        <f>IFERROR(VLOOKUP(A23,base!B:AS,44,FALSE),"")</f>
        <v>PAIRE-DE-REHAUSSES-MADL4</v>
      </c>
      <c r="E23" s="19"/>
    </row>
    <row r="24" spans="1:5" x14ac:dyDescent="0.3">
      <c r="A24" s="17" t="s">
        <v>5457</v>
      </c>
      <c r="B24" s="17"/>
      <c r="C24" s="19" t="str">
        <f>IFERROR(VLOOKUP(A24,base!B:AM,13,FALSE),"")</f>
        <v/>
      </c>
      <c r="D24" s="19" t="str">
        <f>IFERROR(VLOOKUP(A24,base!B:AS,44,FALSE),"")</f>
        <v/>
      </c>
      <c r="E24" s="19"/>
    </row>
    <row r="25" spans="1:5" x14ac:dyDescent="0.3">
      <c r="A25" s="18" t="s">
        <v>1880</v>
      </c>
      <c r="B25" s="18"/>
      <c r="C25" s="19" t="str">
        <f>IFERROR(VLOOKUP(A25,base!B:AM,13,FALSE),"")</f>
        <v>0963 022 030</v>
      </c>
      <c r="D25" s="19" t="str">
        <f>IFERROR(VLOOKUP(A25,base!B:AS,44,FALSE),"")</f>
        <v>KIT-DE-FIXATION-LATERAL-MSBS</v>
      </c>
      <c r="E25" s="19"/>
    </row>
    <row r="26" spans="1:5" x14ac:dyDescent="0.3">
      <c r="A26" s="18" t="s">
        <v>1874</v>
      </c>
      <c r="B26" s="18"/>
      <c r="C26" s="19" t="str">
        <f>IFERROR(VLOOKUP(A26,base!B:AM,13,FALSE),"")</f>
        <v>0963 80  502</v>
      </c>
      <c r="D26" s="19" t="str">
        <f>IFERROR(VLOOKUP(A26,base!B:AS,44,FALSE),"")</f>
        <v>KIT DE FIXATION MONTAGE FLOTTANT</v>
      </c>
      <c r="E26" s="19"/>
    </row>
    <row r="27" spans="1:5" x14ac:dyDescent="0.3">
      <c r="A27" s="18" t="s">
        <v>1152</v>
      </c>
      <c r="B27" s="18"/>
      <c r="C27" s="19" t="str">
        <f>IFERROR(VLOOKUP(A27,base!B:AM,13,FALSE),"")</f>
        <v>0963 940 998</v>
      </c>
      <c r="D27" s="19" t="str">
        <f>IFERROR(VLOOKUP(A27,base!B:AS,44,FALSE),"")</f>
        <v>Kit de fixation montage flottant 9mm</v>
      </c>
      <c r="E27" s="19"/>
    </row>
    <row r="28" spans="1:5" x14ac:dyDescent="0.3">
      <c r="A28" s="18" t="s">
        <v>1186</v>
      </c>
      <c r="B28" s="18"/>
      <c r="C28" s="19" t="str">
        <f>IFERROR(VLOOKUP(A28,base!B:AM,13,FALSE),"")</f>
        <v xml:space="preserve">0996 32     </v>
      </c>
      <c r="D28" s="19" t="str">
        <f>IFERROR(VLOOKUP(A28,base!B:AS,44,FALSE),"")</f>
        <v>Prémontage</v>
      </c>
      <c r="E28" s="19"/>
    </row>
    <row r="29" spans="1:5" x14ac:dyDescent="0.3">
      <c r="A29" s="53"/>
      <c r="B29" s="53"/>
      <c r="C29" s="54"/>
      <c r="D29" s="54"/>
      <c r="E29" s="54"/>
    </row>
    <row r="30" spans="1:5" x14ac:dyDescent="0.3">
      <c r="A30" s="58" t="s">
        <v>5443</v>
      </c>
      <c r="B30" s="145"/>
      <c r="C30" s="54" t="str">
        <f>IFERROR(VLOOKUP(A30,base!B:AM,13,FALSE),"")</f>
        <v/>
      </c>
      <c r="D30" s="19" t="str">
        <f>IFERROR(VLOOKUP(A30,base!B:AS,44,FALSE),"")</f>
        <v/>
      </c>
      <c r="E30" s="19"/>
    </row>
    <row r="31" spans="1:5" x14ac:dyDescent="0.3">
      <c r="A31" s="59" t="s">
        <v>5442</v>
      </c>
      <c r="B31" s="145"/>
      <c r="C31" s="54" t="str">
        <f>IFERROR(VLOOKUP(A31,base!B:AM,13,FALSE),"")</f>
        <v/>
      </c>
      <c r="D31" s="19" t="str">
        <f>IFERROR(VLOOKUP(A31,base!B:AS,44,FALSE),"")</f>
        <v/>
      </c>
      <c r="E31" s="19"/>
    </row>
    <row r="32" spans="1:5" x14ac:dyDescent="0.3">
      <c r="A32" s="18" t="s">
        <v>1405</v>
      </c>
      <c r="B32" s="18"/>
      <c r="C32" s="19" t="str">
        <f>IFERROR(VLOOKUP(A32,base!B:AM,13,FALSE),"")</f>
        <v>0963 535 380</v>
      </c>
      <c r="D32" s="19" t="str">
        <f>IFERROR(VLOOKUP(A32,base!B:AS,44,FALSE),"")</f>
        <v>CAISSON PASSAGE DE ROUE ETABLI EX-MWD380</v>
      </c>
      <c r="E32" s="19"/>
    </row>
    <row r="33" spans="1:5" x14ac:dyDescent="0.3">
      <c r="A33" s="18" t="s">
        <v>2100</v>
      </c>
      <c r="B33" s="18"/>
      <c r="C33" s="19" t="str">
        <f>IFERROR(VLOOKUP(A33,base!B:AM,13,FALSE),"")</f>
        <v>0963 541 431</v>
      </c>
      <c r="D33" s="19" t="str">
        <f>IFERROR(VLOOKUP(A33,base!B:AS,44,FALSE),"")</f>
        <v>MODULE TIROIRS-MSMH31</v>
      </c>
      <c r="E33" s="19"/>
    </row>
    <row r="34" spans="1:5" x14ac:dyDescent="0.3">
      <c r="A34" s="18" t="s">
        <v>1706</v>
      </c>
      <c r="B34" s="18"/>
      <c r="C34" s="19" t="str">
        <f>IFERROR(VLOOKUP(A34,base!B:AM,13,FALSE),"")</f>
        <v>0963 548 722</v>
      </c>
      <c r="D34" s="19" t="str">
        <f>IFERROR(VLOOKUP(A34,base!B:AS,44,FALSE),"")</f>
        <v>ETAGÈRE-DE-STOCKAGE-5-BOITES-MLBR22</v>
      </c>
      <c r="E34" s="19"/>
    </row>
    <row r="35" spans="1:5" x14ac:dyDescent="0.3">
      <c r="A35" s="18" t="s">
        <v>2228</v>
      </c>
      <c r="B35" s="18"/>
      <c r="C35" s="19" t="str">
        <f>IFERROR(VLOOKUP(A35,base!B:AM,13,FALSE),"")</f>
        <v>0963 577 010</v>
      </c>
      <c r="D35" s="19" t="str">
        <f>IFERROR(VLOOKUP(A35,base!B:AS,44,FALSE),"")</f>
        <v>PAIRE-DE-REHAUSSES-MADL10</v>
      </c>
      <c r="E35" s="19"/>
    </row>
    <row r="36" spans="1:5" x14ac:dyDescent="0.3">
      <c r="A36" s="18" t="s">
        <v>1748</v>
      </c>
      <c r="B36" s="18"/>
      <c r="C36" s="19" t="str">
        <f>IFERROR(VLOOKUP(A36,base!B:AM,13,FALSE),"")</f>
        <v>0963 547 703</v>
      </c>
      <c r="D36" s="19" t="str">
        <f>IFERROR(VLOOKUP(A36,base!B:AS,44,FALSE),"")</f>
        <v>ETAGÈRE-DE-STOCKAGE-À-REBORD-MLR3</v>
      </c>
      <c r="E36" s="19"/>
    </row>
    <row r="37" spans="1:5" x14ac:dyDescent="0.3">
      <c r="A37" s="18" t="s">
        <v>1626</v>
      </c>
      <c r="B37" s="18"/>
      <c r="C37" s="19" t="str">
        <f>IFERROR(VLOOKUP(A37,base!B:AM,13,FALSE),"")</f>
        <v>0963 546 620</v>
      </c>
      <c r="D37" s="19" t="str">
        <f>IFERROR(VLOOKUP(A37,base!B:AS,44,FALSE),"")</f>
        <v>ELÉMENT-CADRE-DE-FINITION-MRA20</v>
      </c>
      <c r="E37" s="19"/>
    </row>
    <row r="38" spans="1:5" x14ac:dyDescent="0.3">
      <c r="A38" s="18"/>
      <c r="B38" s="18"/>
      <c r="C38" s="19" t="str">
        <f>IFERROR(VLOOKUP(A38,base!B:AM,13,FALSE),"")</f>
        <v/>
      </c>
      <c r="D38" s="19" t="str">
        <f>IFERROR(VLOOKUP(A38,base!B:AS,44,FALSE),"")</f>
        <v/>
      </c>
      <c r="E38" s="19"/>
    </row>
    <row r="39" spans="1:5" x14ac:dyDescent="0.3">
      <c r="A39" s="18"/>
      <c r="B39" s="18"/>
      <c r="C39" s="19" t="str">
        <f>IFERROR(VLOOKUP(A39,base!B:AM,13,FALSE),"")</f>
        <v/>
      </c>
      <c r="D39" s="19" t="str">
        <f>IFERROR(VLOOKUP(A39,base!B:AS,44,FALSE),"")</f>
        <v/>
      </c>
      <c r="E39" s="19"/>
    </row>
    <row r="40" spans="1:5" x14ac:dyDescent="0.3">
      <c r="A40" s="17" t="s">
        <v>5457</v>
      </c>
      <c r="B40" s="17"/>
      <c r="C40" s="19" t="str">
        <f>IFERROR(VLOOKUP(A40,base!B:AM,13,FALSE),"")</f>
        <v/>
      </c>
      <c r="D40" s="19" t="str">
        <f>IFERROR(VLOOKUP(A40,base!B:AS,44,FALSE),"")</f>
        <v/>
      </c>
      <c r="E40" s="19"/>
    </row>
    <row r="41" spans="1:5" x14ac:dyDescent="0.3">
      <c r="A41" s="18" t="s">
        <v>1880</v>
      </c>
      <c r="B41" s="18"/>
      <c r="C41" s="19" t="str">
        <f>IFERROR(VLOOKUP(A41,base!B:AM,13,FALSE),"")</f>
        <v>0963 022 030</v>
      </c>
      <c r="D41" s="19" t="str">
        <f>IFERROR(VLOOKUP(A41,base!B:AS,44,FALSE),"")</f>
        <v>KIT-DE-FIXATION-LATERAL-MSBS</v>
      </c>
      <c r="E41" s="19"/>
    </row>
    <row r="42" spans="1:5" x14ac:dyDescent="0.3">
      <c r="A42" s="18" t="s">
        <v>1874</v>
      </c>
      <c r="B42" s="18"/>
      <c r="C42" s="19" t="str">
        <f>IFERROR(VLOOKUP(A42,base!B:AM,13,FALSE),"")</f>
        <v>0963 80  502</v>
      </c>
      <c r="D42" s="19" t="str">
        <f>IFERROR(VLOOKUP(A42,base!B:AS,44,FALSE),"")</f>
        <v>KIT DE FIXATION MONTAGE FLOTTANT</v>
      </c>
      <c r="E42" s="19"/>
    </row>
    <row r="43" spans="1:5" x14ac:dyDescent="0.3">
      <c r="A43" s="18" t="s">
        <v>1152</v>
      </c>
      <c r="B43" s="18"/>
      <c r="C43" s="19" t="str">
        <f>IFERROR(VLOOKUP(A43,base!B:AM,13,FALSE),"")</f>
        <v>0963 940 998</v>
      </c>
      <c r="D43" s="19" t="str">
        <f>IFERROR(VLOOKUP(A43,base!B:AS,44,FALSE),"")</f>
        <v>Kit de fixation montage flottant 9mm</v>
      </c>
      <c r="E43" s="19"/>
    </row>
    <row r="44" spans="1:5" x14ac:dyDescent="0.3">
      <c r="A44" s="18" t="s">
        <v>1186</v>
      </c>
      <c r="B44" s="18"/>
      <c r="C44" s="19" t="str">
        <f>IFERROR(VLOOKUP(A44,base!B:AM,13,FALSE),"")</f>
        <v xml:space="preserve">0996 32     </v>
      </c>
      <c r="D44" s="19" t="str">
        <f>IFERROR(VLOOKUP(A44,base!B:AS,44,FALSE),"")</f>
        <v>Prémontage</v>
      </c>
      <c r="E44" s="19"/>
    </row>
    <row r="45" spans="1:5" x14ac:dyDescent="0.3">
      <c r="A45" s="53"/>
      <c r="B45" s="53"/>
      <c r="C45" s="54"/>
      <c r="D45" s="54"/>
      <c r="E45" s="54"/>
    </row>
    <row r="46" spans="1:5" x14ac:dyDescent="0.3">
      <c r="A46" s="58" t="s">
        <v>5443</v>
      </c>
      <c r="B46" s="145"/>
      <c r="C46" s="54" t="str">
        <f>IFERROR(VLOOKUP(A46,base!B:AM,13,FALSE),"")</f>
        <v/>
      </c>
      <c r="D46" s="19" t="str">
        <f>IFERROR(VLOOKUP(A46,base!B:AS,44,FALSE),"")</f>
        <v/>
      </c>
      <c r="E46" s="19"/>
    </row>
    <row r="47" spans="1:5" x14ac:dyDescent="0.3">
      <c r="A47" s="59" t="s">
        <v>5488</v>
      </c>
      <c r="B47" s="145"/>
      <c r="C47" s="54" t="str">
        <f>IFERROR(VLOOKUP(A47,base!B:AM,13,FALSE),"")</f>
        <v/>
      </c>
      <c r="D47" s="19" t="str">
        <f>IFERROR(VLOOKUP(A47,base!B:AS,44,FALSE),"")</f>
        <v/>
      </c>
      <c r="E47" s="19"/>
    </row>
    <row r="48" spans="1:5" x14ac:dyDescent="0.3">
      <c r="A48" s="18"/>
      <c r="B48" s="18"/>
      <c r="C48" s="19" t="str">
        <f>IFERROR(VLOOKUP(A48,base!B:AM,13,FALSE),"")</f>
        <v/>
      </c>
      <c r="D48" s="19" t="str">
        <f>IFERROR(VLOOKUP(A48,base!B:AS,44,FALSE),"")</f>
        <v/>
      </c>
      <c r="E48" s="19"/>
    </row>
    <row r="49" spans="1:5" x14ac:dyDescent="0.3">
      <c r="A49" s="18"/>
      <c r="B49" s="18"/>
      <c r="C49" s="19"/>
      <c r="D49" s="19"/>
      <c r="E49" s="19"/>
    </row>
    <row r="50" spans="1:5" x14ac:dyDescent="0.3">
      <c r="A50" s="18"/>
      <c r="B50" s="18"/>
      <c r="C50" s="19" t="str">
        <f>IFERROR(VLOOKUP(A50,base!B:AM,13,FALSE),"")</f>
        <v/>
      </c>
      <c r="D50" s="19" t="str">
        <f>IFERROR(VLOOKUP(A50,base!B:AS,44,FALSE),"")</f>
        <v/>
      </c>
      <c r="E50" s="19"/>
    </row>
    <row r="51" spans="1:5" x14ac:dyDescent="0.3">
      <c r="A51" s="17" t="s">
        <v>5457</v>
      </c>
      <c r="B51" s="17"/>
      <c r="C51" s="19" t="str">
        <f>IFERROR(VLOOKUP(A51,base!B:AM,13,FALSE),"")</f>
        <v/>
      </c>
      <c r="D51" s="19" t="str">
        <f>IFERROR(VLOOKUP(A51,base!B:AS,44,FALSE),"")</f>
        <v/>
      </c>
      <c r="E51" s="19"/>
    </row>
    <row r="52" spans="1:5" x14ac:dyDescent="0.3">
      <c r="A52" s="18" t="s">
        <v>1880</v>
      </c>
      <c r="B52" s="18"/>
      <c r="C52" s="19" t="str">
        <f>IFERROR(VLOOKUP(A52,base!B:AM,13,FALSE),"")</f>
        <v>0963 022 030</v>
      </c>
      <c r="D52" s="19" t="str">
        <f>IFERROR(VLOOKUP(A52,base!B:AS,44,FALSE),"")</f>
        <v>KIT-DE-FIXATION-LATERAL-MSBS</v>
      </c>
      <c r="E52" s="19"/>
    </row>
    <row r="53" spans="1:5" x14ac:dyDescent="0.3">
      <c r="A53" s="18" t="s">
        <v>1874</v>
      </c>
      <c r="B53" s="18"/>
      <c r="C53" s="19" t="str">
        <f>IFERROR(VLOOKUP(A53,base!B:AM,13,FALSE),"")</f>
        <v>0963 80  502</v>
      </c>
      <c r="D53" s="19" t="str">
        <f>IFERROR(VLOOKUP(A53,base!B:AS,44,FALSE),"")</f>
        <v>KIT DE FIXATION MONTAGE FLOTTANT</v>
      </c>
      <c r="E53" s="19"/>
    </row>
    <row r="54" spans="1:5" x14ac:dyDescent="0.3">
      <c r="A54" s="18" t="s">
        <v>1152</v>
      </c>
      <c r="B54" s="18"/>
      <c r="C54" s="19" t="str">
        <f>IFERROR(VLOOKUP(A54,base!B:AM,13,FALSE),"")</f>
        <v>0963 940 998</v>
      </c>
      <c r="D54" s="19" t="str">
        <f>IFERROR(VLOOKUP(A54,base!B:AS,44,FALSE),"")</f>
        <v>Kit de fixation montage flottant 9mm</v>
      </c>
      <c r="E54" s="19"/>
    </row>
    <row r="55" spans="1:5" x14ac:dyDescent="0.3">
      <c r="A55" s="18" t="s">
        <v>1186</v>
      </c>
      <c r="B55" s="18"/>
      <c r="C55" s="19" t="str">
        <f>IFERROR(VLOOKUP(A55,base!B:AM,13,FALSE),"")</f>
        <v xml:space="preserve">0996 32     </v>
      </c>
      <c r="D55" s="19" t="str">
        <f>IFERROR(VLOOKUP(A55,base!B:AS,44,FALSE),"")</f>
        <v>Prémontage</v>
      </c>
      <c r="E55" s="19"/>
    </row>
    <row r="56" spans="1:5" x14ac:dyDescent="0.3">
      <c r="A56" s="53"/>
      <c r="B56" s="53"/>
      <c r="C56" s="54"/>
      <c r="D56" s="54"/>
      <c r="E56" s="54"/>
    </row>
    <row r="57" spans="1:5" x14ac:dyDescent="0.3">
      <c r="A57" s="61" t="s">
        <v>5454</v>
      </c>
      <c r="B57" s="146"/>
      <c r="C57" s="54"/>
      <c r="D57" s="19"/>
      <c r="E57" s="19"/>
    </row>
    <row r="58" spans="1:5" x14ac:dyDescent="0.3">
      <c r="A58" s="18" t="s">
        <v>2680</v>
      </c>
      <c r="B58" s="18"/>
      <c r="C58" s="19" t="str">
        <f>IFERROR(VLOOKUP(A58,base!B:AM,13,FALSE),"")</f>
        <v>0963 580 180</v>
      </c>
      <c r="D58" s="19" t="str">
        <f>IFERROR(VLOOKUP(A58,base!B:AS,44,FALSE),"")</f>
        <v>Tapis antidérapant MAM80</v>
      </c>
      <c r="E58" s="19"/>
    </row>
    <row r="59" spans="1:5" x14ac:dyDescent="0.3">
      <c r="A59" s="18" t="s">
        <v>2646</v>
      </c>
      <c r="B59" s="18"/>
      <c r="C59" s="19" t="str">
        <f>IFERROR(VLOOKUP(A59,base!B:AM,13,FALSE),"")</f>
        <v>0963 580 140</v>
      </c>
      <c r="D59" s="19" t="str">
        <f>IFERROR(VLOOKUP(A59,base!B:AS,44,FALSE),"")</f>
        <v>Tapis antidérapant MAM40</v>
      </c>
      <c r="E59" s="19"/>
    </row>
    <row r="60" spans="1:5" x14ac:dyDescent="0.3">
      <c r="A60" s="18" t="s">
        <v>2626</v>
      </c>
      <c r="B60" s="18"/>
      <c r="C60" s="19" t="str">
        <f>IFERROR(VLOOKUP(A60,base!B:AM,13,FALSE),"")</f>
        <v>0963 580 122</v>
      </c>
      <c r="D60" s="19" t="str">
        <f>IFERROR(VLOOKUP(A60,base!B:AS,44,FALSE),"")</f>
        <v>Tapis antidérapant MAM22</v>
      </c>
      <c r="E60" s="19"/>
    </row>
    <row r="61" spans="1:5" x14ac:dyDescent="0.3">
      <c r="A61" s="18" t="s">
        <v>2694</v>
      </c>
      <c r="B61" s="18"/>
      <c r="C61" s="19" t="str">
        <f>IFERROR(VLOOKUP(A61,base!B:AM,13,FALSE),"")</f>
        <v>0963 580 190</v>
      </c>
      <c r="D61" s="19" t="str">
        <f>IFERROR(VLOOKUP(A61,base!B:AS,44,FALSE),"")</f>
        <v>Tapis antidérapant MAM90</v>
      </c>
      <c r="E61" s="19"/>
    </row>
    <row r="62" spans="1:5" x14ac:dyDescent="0.3">
      <c r="A62" s="18" t="s">
        <v>3777</v>
      </c>
      <c r="B62" s="18"/>
      <c r="C62" s="19" t="str">
        <f>IFERROR(VLOOKUP(A62,base!B:AM,13,FALSE),"")</f>
        <v>0963 580 178</v>
      </c>
      <c r="D62" s="19" t="str">
        <f>IFERROR(VLOOKUP(A62,base!B:AS,44,FALSE),"")</f>
        <v>TAPIS-ANTIDERAPANT-VEH-MAM207</v>
      </c>
      <c r="E62" s="19"/>
    </row>
    <row r="63" spans="1:5" x14ac:dyDescent="0.3">
      <c r="A63" s="18" t="s">
        <v>3731</v>
      </c>
      <c r="B63" s="18"/>
      <c r="C63" s="19" t="str">
        <f>IFERROR(VLOOKUP(A63,base!B:AM,13,FALSE),"")</f>
        <v>0963 72  031</v>
      </c>
      <c r="D63" s="19" t="str">
        <f>IFERROR(VLOOKUP(A63,base!B:AS,44,FALSE),"")</f>
        <v>COFFRET ORSY 8.4.1 TRANSPARENT 10 BOXS</v>
      </c>
      <c r="E63" s="19"/>
    </row>
    <row r="64" spans="1:5" x14ac:dyDescent="0.3">
      <c r="A64" s="18" t="s">
        <v>3777</v>
      </c>
      <c r="B64" s="18"/>
      <c r="C64" s="19" t="str">
        <f>IFERROR(VLOOKUP(A64,base!B:AM,13,FALSE),"")</f>
        <v>0963 580 178</v>
      </c>
      <c r="D64" s="19" t="str">
        <f>IFERROR(VLOOKUP(A64,base!B:AS,44,FALSE),"")</f>
        <v>TAPIS-ANTIDERAPANT-VEH-MAM207</v>
      </c>
      <c r="E64" s="19"/>
    </row>
    <row r="65" spans="1:5" x14ac:dyDescent="0.3">
      <c r="A65" s="18" t="s">
        <v>2775</v>
      </c>
      <c r="B65" s="18"/>
      <c r="C65" s="19" t="str">
        <f>IFERROR(VLOOKUP(A65,base!B:AM,13,FALSE),"")</f>
        <v>0963 50  013</v>
      </c>
      <c r="D65" s="19" t="str">
        <f>IFERROR(VLOOKUP(A65,base!B:AS,44,FALSE),"")</f>
        <v>BASE PIVOTANTE POUR ETAU DT120</v>
      </c>
      <c r="E65" s="19"/>
    </row>
    <row r="66" spans="1:5" x14ac:dyDescent="0.3">
      <c r="A66" s="18" t="s">
        <v>2779</v>
      </c>
      <c r="B66" s="18"/>
      <c r="C66" s="19" t="str">
        <f>IFERROR(VLOOKUP(A66,base!B:AM,13,FALSE),"")</f>
        <v>0963 50  003</v>
      </c>
      <c r="D66" s="19" t="str">
        <f>IFERROR(VLOOKUP(A66,base!B:AS,44,FALSE),"")</f>
        <v>ETAU 120 MM</v>
      </c>
      <c r="E66" s="19"/>
    </row>
    <row r="67" spans="1:5" x14ac:dyDescent="0.3">
      <c r="A67" s="18" t="s">
        <v>1828</v>
      </c>
      <c r="B67" s="18"/>
      <c r="C67" s="19" t="str">
        <f>IFERROR(VLOOKUP(A67,base!B:AM,13,FALSE),"")</f>
        <v>0963 80  900</v>
      </c>
      <c r="D67" s="19" t="str">
        <f>IFERROR(VLOOKUP(A67,base!B:AS,44,FALSE),"")</f>
        <v>EXTINCTEUR FL1</v>
      </c>
      <c r="E67" s="19"/>
    </row>
    <row r="68" spans="1:5" x14ac:dyDescent="0.3">
      <c r="A68" s="18" t="s">
        <v>1904</v>
      </c>
      <c r="B68" s="18"/>
      <c r="C68" s="19" t="str">
        <f>IFERROR(VLOOKUP(A68,base!B:AM,13,FALSE),"")</f>
        <v>0963 80  915</v>
      </c>
      <c r="D68" s="19" t="str">
        <f>IFERROR(VLOOKUP(A68,base!B:AS,44,FALSE),"")</f>
        <v>LAMPE DE TRAVAIL ASM1</v>
      </c>
      <c r="E68" s="19"/>
    </row>
    <row r="69" spans="1:5" x14ac:dyDescent="0.3">
      <c r="A69" s="18" t="s">
        <v>1902</v>
      </c>
      <c r="B69" s="18"/>
      <c r="C69" s="19" t="str">
        <f>IFERROR(VLOOKUP(A69,base!B:AM,13,FALSE),"")</f>
        <v>0963 80  985</v>
      </c>
      <c r="D69" s="19" t="str">
        <f>IFERROR(VLOOKUP(A69,base!B:AS,44,FALSE),"")</f>
        <v>LAMPE A LED FLT15</v>
      </c>
      <c r="E69" s="19"/>
    </row>
    <row r="70" spans="1:5" x14ac:dyDescent="0.3">
      <c r="A70" s="18" t="s">
        <v>1856</v>
      </c>
      <c r="B70" s="18"/>
      <c r="C70" s="19" t="str">
        <f>IFERROR(VLOOKUP(A70,base!B:AM,13,FALSE),"")</f>
        <v>0963 80  220</v>
      </c>
      <c r="D70" s="19" t="str">
        <f>IFERROR(VLOOKUP(A70,base!B:AS,44,FALSE),"")</f>
        <v>GRILLE D AERATION BLB1</v>
      </c>
      <c r="E70" s="19"/>
    </row>
    <row r="71" spans="1:5" x14ac:dyDescent="0.3">
      <c r="A71" s="18" t="s">
        <v>1878</v>
      </c>
      <c r="B71" s="18"/>
      <c r="C71" s="19" t="str">
        <f>IFERROR(VLOOKUP(A71,base!B:AM,13,FALSE),"")</f>
        <v>0963 80  901</v>
      </c>
      <c r="D71" s="19" t="str">
        <f>IFERROR(VLOOKUP(A71,base!B:AS,44,FALSE),"")</f>
        <v>KIT MONTAGE ELEC ES1</v>
      </c>
      <c r="E71" s="19"/>
    </row>
    <row r="72" spans="1:5" x14ac:dyDescent="0.3">
      <c r="A72" s="18"/>
      <c r="B72" s="18"/>
      <c r="C72" s="19" t="str">
        <f>IFERROR(VLOOKUP(A72,base!B:AM,13,FALSE),"")</f>
        <v/>
      </c>
      <c r="D72" s="19" t="str">
        <f>IFERROR(VLOOKUP(A72,base!B:AS,44,FALSE),"")</f>
        <v/>
      </c>
      <c r="E72" s="19"/>
    </row>
    <row r="73" spans="1:5" x14ac:dyDescent="0.3">
      <c r="A73" s="19" t="str">
        <f>IFERROR(VLOOKUP(C73,base!N:AK,10,FALSE),"")</f>
        <v/>
      </c>
      <c r="B73" s="19"/>
      <c r="C73" s="50"/>
      <c r="D73" s="19" t="str">
        <f>IFERROR(VLOOKUP(C73,base!N:AS,32,FALSE),"")</f>
        <v/>
      </c>
      <c r="E73" s="19"/>
    </row>
    <row r="74" spans="1:5" x14ac:dyDescent="0.3">
      <c r="A74" s="19" t="str">
        <f>IFERROR(VLOOKUP(C74,base!N:AK,10,FALSE),"")</f>
        <v/>
      </c>
      <c r="B74" s="19"/>
      <c r="C74" s="50"/>
      <c r="D74" s="19" t="str">
        <f>IFERROR(VLOOKUP(C74,base!N:AS,32,FALSE),"")</f>
        <v/>
      </c>
      <c r="E74" s="19"/>
    </row>
    <row r="75" spans="1:5" x14ac:dyDescent="0.3">
      <c r="A75" s="19" t="str">
        <f>IFERROR(VLOOKUP(C75,base!N:AK,10,FALSE),"")</f>
        <v/>
      </c>
      <c r="B75" s="19"/>
      <c r="C75" s="50"/>
      <c r="D75" s="19" t="str">
        <f>IFERROR(VLOOKUP(C75,base!N:AS,32,FALSE),"")</f>
        <v/>
      </c>
      <c r="E75" s="19"/>
    </row>
    <row r="76" spans="1:5" s="57" customFormat="1" x14ac:dyDescent="0.3">
      <c r="A76" s="19" t="str">
        <f>IFERROR(VLOOKUP(C76,base!N:AK,10,FALSE),"")</f>
        <v/>
      </c>
      <c r="B76" s="19"/>
      <c r="C76" s="50"/>
      <c r="D76" s="19" t="str">
        <f>IFERROR(VLOOKUP(C76,base!N:AS,32,FALSE),"")</f>
        <v/>
      </c>
      <c r="E76" s="19"/>
    </row>
    <row r="77" spans="1:5" s="57" customFormat="1" x14ac:dyDescent="0.3">
      <c r="A77" s="55"/>
      <c r="B77" s="55"/>
      <c r="C77" s="56"/>
      <c r="D77" s="54"/>
      <c r="E77" s="54"/>
    </row>
    <row r="78" spans="1:5" s="57" customFormat="1" x14ac:dyDescent="0.3">
      <c r="A78" s="61" t="s">
        <v>5455</v>
      </c>
      <c r="B78" s="146"/>
      <c r="C78" s="56"/>
      <c r="D78" s="19"/>
      <c r="E78" s="19"/>
    </row>
    <row r="79" spans="1:5" s="57" customFormat="1" x14ac:dyDescent="0.3">
      <c r="A79" s="18" t="s">
        <v>1165</v>
      </c>
      <c r="B79" s="18"/>
      <c r="C79" s="19" t="str">
        <f>IFERROR(VLOOKUP(A79,base!B:AM,13,FALSE),"")</f>
        <v>5964 000 330</v>
      </c>
      <c r="D79" s="19" t="str">
        <f>IFERROR(VLOOKUP(A79,base!B:AS,44,FALSE),"")</f>
        <v>Van Lock Double</v>
      </c>
      <c r="E79" s="19" t="s">
        <v>3368</v>
      </c>
    </row>
    <row r="80" spans="1:5" s="57" customFormat="1" x14ac:dyDescent="0.3">
      <c r="A80" s="18" t="s">
        <v>3780</v>
      </c>
      <c r="B80" s="18"/>
      <c r="C80" s="19" t="str">
        <f>IFERROR(VLOOKUP(A80,base!B:AM,13,FALSE),"")</f>
        <v>0963 580 889</v>
      </c>
      <c r="D80" s="19" t="str">
        <f>IFERROR(VLOOKUP(A80,base!B:AS,44,FALSE),"")</f>
        <v>SERRURE-2PC-VEH-SATURN-EVO-SHS02</v>
      </c>
      <c r="E80" s="19" t="s">
        <v>3781</v>
      </c>
    </row>
    <row r="81" spans="1:5" s="57" customFormat="1" x14ac:dyDescent="0.3">
      <c r="A81" s="18" t="s">
        <v>1163</v>
      </c>
      <c r="B81" s="18"/>
      <c r="C81" s="19" t="str">
        <f>IFERROR(VLOOKUP(A81,base!B:AM,13,FALSE),"")</f>
        <v>0963 940 999</v>
      </c>
      <c r="D81" s="19" t="str">
        <f>IFERROR(VLOOKUP(A81,base!B:AS,44,FALSE),"")</f>
        <v>Rail à bride encastré + rail pavillon pour plancher 12 mm</v>
      </c>
      <c r="E81" s="19" t="s">
        <v>3718</v>
      </c>
    </row>
    <row r="82" spans="1:5" s="57" customFormat="1" x14ac:dyDescent="0.3">
      <c r="A82" s="18" t="s">
        <v>5515</v>
      </c>
      <c r="B82" s="18"/>
      <c r="C82" s="19" t="s">
        <v>5514</v>
      </c>
      <c r="D82" s="19" t="s">
        <v>5516</v>
      </c>
      <c r="E82" s="19" t="s">
        <v>5514</v>
      </c>
    </row>
    <row r="83" spans="1:5" s="57" customFormat="1" x14ac:dyDescent="0.3">
      <c r="A83" s="19"/>
      <c r="B83" s="19"/>
      <c r="C83" s="50"/>
      <c r="D83" s="19" t="str">
        <f>IFERROR(VLOOKUP(C83,base!N:AS,32,FALSE),"")</f>
        <v/>
      </c>
      <c r="E83" s="19"/>
    </row>
    <row r="84" spans="1:5" s="57" customFormat="1" x14ac:dyDescent="0.3">
      <c r="A84" s="19"/>
      <c r="B84" s="19"/>
      <c r="C84" s="50"/>
      <c r="D84" s="19"/>
      <c r="E84" s="19"/>
    </row>
    <row r="85" spans="1:5" s="57" customFormat="1" x14ac:dyDescent="0.3">
      <c r="A85" s="55"/>
      <c r="B85" s="55"/>
      <c r="C85" s="54"/>
      <c r="D85" s="54"/>
      <c r="E85" s="54"/>
    </row>
    <row r="86" spans="1:5" s="57" customFormat="1" x14ac:dyDescent="0.3">
      <c r="A86" s="61" t="s">
        <v>5456</v>
      </c>
      <c r="B86" s="146"/>
      <c r="C86" s="54"/>
      <c r="D86" s="21"/>
      <c r="E86" s="21"/>
    </row>
    <row r="87" spans="1:5" s="57" customFormat="1" x14ac:dyDescent="0.3">
      <c r="A87" s="19" t="str">
        <f>IFERROR(VLOOKUP(C87,[2]base!N:AK,10,FALSE),"")</f>
        <v>Carrosserie montage 1H niveau 1</v>
      </c>
      <c r="B87" s="19"/>
      <c r="C87" s="16" t="s">
        <v>5445</v>
      </c>
      <c r="D87" s="19" t="str">
        <f>IFERROR(VLOOKUP(C87,[2]base!N:AS,32,FALSE),"")</f>
        <v>Carrosserie montage 1H niveau 1</v>
      </c>
      <c r="E87" s="19"/>
    </row>
    <row r="88" spans="1:5" s="57" customFormat="1" x14ac:dyDescent="0.3">
      <c r="A88" s="19" t="str">
        <f>IFERROR(VLOOKUP(C88,[2]base!N:AK,10,FALSE),"")</f>
        <v>carrosserie montage 1H niveau 2</v>
      </c>
      <c r="B88" s="19"/>
      <c r="C88" s="16" t="s">
        <v>5446</v>
      </c>
      <c r="D88" s="19" t="str">
        <f>IFERROR(VLOOKUP(C88,[2]base!N:AS,32,FALSE),"")</f>
        <v>carrosserie montage 1H niveau 2</v>
      </c>
      <c r="E88" s="19"/>
    </row>
    <row r="89" spans="1:5" s="57" customFormat="1" x14ac:dyDescent="0.3">
      <c r="A89" s="19" t="str">
        <f>IFERROR(VLOOKUP(C89,[2]base!N:AK,10,FALSE),"")</f>
        <v>carrosserie montage 1H niveau 3</v>
      </c>
      <c r="B89" s="19"/>
      <c r="C89" s="16" t="s">
        <v>5447</v>
      </c>
      <c r="D89" s="19" t="str">
        <f>IFERROR(VLOOKUP(C89,[2]base!N:AS,32,FALSE),"")</f>
        <v>carrosserie montage 1H niveau 3</v>
      </c>
      <c r="E89" s="19"/>
    </row>
    <row r="90" spans="1:5" s="57" customFormat="1" x14ac:dyDescent="0.3">
      <c r="A90" s="19" t="str">
        <f>IFERROR(VLOOKUP(C90,[2]base!N:AK,10,FALSE),"")</f>
        <v>carrosserie montage 1H niveau 4</v>
      </c>
      <c r="B90" s="19"/>
      <c r="C90" s="16" t="s">
        <v>5448</v>
      </c>
      <c r="D90" s="19" t="str">
        <f>IFERROR(VLOOKUP(C90,[2]base!N:AS,32,FALSE),"")</f>
        <v>carrosserie montage 1H niveau 4</v>
      </c>
      <c r="E90" s="19"/>
    </row>
    <row r="91" spans="1:5" s="57" customFormat="1" x14ac:dyDescent="0.3">
      <c r="A91" s="19" t="str">
        <f>IFERROR(VLOOKUP(C91,[2]base!N:AK,10,FALSE),"")</f>
        <v>carrosserie montage 1H niveau 5</v>
      </c>
      <c r="B91" s="19"/>
      <c r="C91" s="16" t="s">
        <v>5449</v>
      </c>
      <c r="D91" s="19" t="str">
        <f>IFERROR(VLOOKUP(C91,[2]base!N:AS,32,FALSE),"")</f>
        <v>carrosserie montage 1H niveau 5</v>
      </c>
      <c r="E91" s="19"/>
    </row>
    <row r="92" spans="1:5" s="57" customFormat="1" x14ac:dyDescent="0.3">
      <c r="A92" s="19" t="str">
        <f>IFERROR(VLOOKUP(C92,[2]base!N:AK,10,FALSE),"")</f>
        <v>OM montage 1 journée</v>
      </c>
      <c r="B92" s="19"/>
      <c r="C92" s="16" t="s">
        <v>5450</v>
      </c>
      <c r="D92" s="19" t="str">
        <f>IFERROR(VLOOKUP(C92,[2]base!N:AS,32,FALSE),"")</f>
        <v>OM montage 1 journée</v>
      </c>
      <c r="E92" s="19"/>
    </row>
    <row r="93" spans="1:5" s="57" customFormat="1" x14ac:dyDescent="0.3">
      <c r="A93" s="19" t="str">
        <f>IFERROR(VLOOKUP(C93,[2]base!N:AK,10,FALSE),"")</f>
        <v>OM montage 1/2 journée</v>
      </c>
      <c r="B93" s="19"/>
      <c r="C93" s="16" t="s">
        <v>5451</v>
      </c>
      <c r="D93" s="19" t="str">
        <f>IFERROR(VLOOKUP(C93,[2]base!N:AS,32,FALSE),"")</f>
        <v>OM montage 1/2 journée</v>
      </c>
      <c r="E93" s="19"/>
    </row>
    <row r="94" spans="1:5" s="57" customFormat="1" x14ac:dyDescent="0.3">
      <c r="A94" s="128" t="s">
        <v>5489</v>
      </c>
      <c r="B94" s="128"/>
      <c r="C94" s="16"/>
      <c r="D94" s="128" t="s">
        <v>5490</v>
      </c>
      <c r="E94" s="128"/>
    </row>
    <row r="95" spans="1:5" s="57" customFormat="1" x14ac:dyDescent="0.3">
      <c r="A95" s="54"/>
      <c r="B95" s="54"/>
      <c r="C95" s="63"/>
      <c r="D95" s="54"/>
      <c r="E95" s="54"/>
    </row>
    <row r="96" spans="1:5" s="57" customFormat="1" x14ac:dyDescent="0.3">
      <c r="A96" s="19"/>
      <c r="B96" s="19"/>
      <c r="C96" s="16"/>
      <c r="D96" s="19"/>
      <c r="E96" s="19"/>
    </row>
    <row r="97" spans="1:5" s="23" customFormat="1" ht="15.6" x14ac:dyDescent="0.3">
      <c r="A97" s="52" t="s">
        <v>5440</v>
      </c>
      <c r="B97" s="52"/>
      <c r="C97" s="52"/>
      <c r="D97" s="52" t="s">
        <v>5440</v>
      </c>
      <c r="E97" s="52"/>
    </row>
    <row r="98" spans="1:5" s="57" customFormat="1" x14ac:dyDescent="0.3">
      <c r="A98" s="16"/>
      <c r="B98" s="16"/>
      <c r="C98"/>
      <c r="D98" s="19" t="str">
        <f>IFERROR(VLOOKUP(A98,base!B:AS,44,FALSE),"")</f>
        <v/>
      </c>
      <c r="E98" s="19"/>
    </row>
    <row r="99" spans="1:5" s="57" customFormat="1" x14ac:dyDescent="0.3">
      <c r="A99" s="19" t="str">
        <f>IFERROR(VLOOKUP(C99,base!N:AK,10,FALSE),"")</f>
        <v/>
      </c>
      <c r="B99" s="19"/>
      <c r="C99"/>
      <c r="D99" s="19" t="str">
        <f>IFERROR(VLOOKUP(C99,base!N:AS,32,FALSE),"")</f>
        <v/>
      </c>
      <c r="E99" s="19"/>
    </row>
    <row r="100" spans="1:5" s="57" customFormat="1" x14ac:dyDescent="0.3">
      <c r="A100" s="19" t="str">
        <f>IFERROR(VLOOKUP(C100,base!N:AK,10,FALSE),"")</f>
        <v/>
      </c>
      <c r="B100" s="19"/>
      <c r="C100"/>
      <c r="D100" s="19" t="str">
        <f>IFERROR(VLOOKUP(C100,base!N:AS,32,FALSE),"")</f>
        <v/>
      </c>
      <c r="E100" s="19"/>
    </row>
    <row r="101" spans="1:5" s="57" customFormat="1" x14ac:dyDescent="0.3">
      <c r="A101" s="19"/>
      <c r="B101" s="19"/>
      <c r="C101"/>
      <c r="D101" s="19"/>
      <c r="E101" s="19"/>
    </row>
    <row r="102" spans="1:5" s="57" customFormat="1" ht="18" x14ac:dyDescent="0.35">
      <c r="A102" s="62" t="s">
        <v>5470</v>
      </c>
      <c r="B102" s="62"/>
      <c r="C102"/>
      <c r="D102" s="19"/>
      <c r="E102" s="19"/>
    </row>
    <row r="103" spans="1:5" s="57" customFormat="1" ht="18" x14ac:dyDescent="0.35">
      <c r="A103" s="62" t="s">
        <v>5469</v>
      </c>
      <c r="B103" s="62"/>
      <c r="C103"/>
      <c r="D103" s="19" t="str">
        <f>IFERROR(VLOOKUP(C103,base!N:AS,32,FALSE),"")</f>
        <v/>
      </c>
      <c r="E103" s="19"/>
    </row>
    <row r="104" spans="1:5" s="20" customFormat="1" x14ac:dyDescent="0.3">
      <c r="A104" s="19" t="str">
        <f>IFERROR(VLOOKUP(C104,base!N:AK,10,FALSE),"")</f>
        <v/>
      </c>
      <c r="B104" s="19"/>
      <c r="C104" s="50"/>
      <c r="D104" s="19" t="str">
        <f>IFERROR(VLOOKUP(C104,base!N:AS,32,FALSE),"")</f>
        <v/>
      </c>
      <c r="E104" s="19"/>
    </row>
    <row r="105" spans="1:5" s="57" customFormat="1" x14ac:dyDescent="0.3">
      <c r="A105" s="19" t="str">
        <f>IFERROR(VLOOKUP(C105,base!N:AK,10,FALSE),"")</f>
        <v/>
      </c>
      <c r="B105" s="19"/>
      <c r="C105" s="50"/>
      <c r="D105" s="19" t="str">
        <f>IFERROR(VLOOKUP(C105,base!N:AS,32,FALSE),"")</f>
        <v/>
      </c>
      <c r="E105" s="19"/>
    </row>
    <row r="106" spans="1:5" s="57" customFormat="1" x14ac:dyDescent="0.3">
      <c r="A106" s="19" t="str">
        <f>IFERROR(VLOOKUP(C106,base!N:AK,10,FALSE),"")</f>
        <v/>
      </c>
      <c r="B106" s="19"/>
      <c r="C106" s="50"/>
      <c r="D106" s="19" t="str">
        <f>IFERROR(VLOOKUP(C106,base!N:AS,32,FALSE),"")</f>
        <v/>
      </c>
      <c r="E106" s="19"/>
    </row>
    <row r="107" spans="1:5" s="57" customFormat="1" x14ac:dyDescent="0.3">
      <c r="A107" s="19" t="str">
        <f>IFERROR(VLOOKUP(C107,base!N:AK,10,FALSE),"")</f>
        <v/>
      </c>
      <c r="B107" s="19"/>
      <c r="C107" s="50"/>
      <c r="D107" s="19" t="str">
        <f>IFERROR(VLOOKUP(C107,base!N:AS,32,FALSE),"")</f>
        <v/>
      </c>
      <c r="E107" s="19"/>
    </row>
    <row r="108" spans="1:5" s="57" customFormat="1" x14ac:dyDescent="0.3">
      <c r="A108" s="19" t="str">
        <f>IFERROR(VLOOKUP(C108,base!N:AK,10,FALSE),"")</f>
        <v/>
      </c>
      <c r="B108" s="19"/>
      <c r="C108"/>
      <c r="D108" s="19" t="str">
        <f>IFERROR(VLOOKUP(C108,base!N:AS,32,FALSE),"")</f>
        <v/>
      </c>
      <c r="E108" s="19"/>
    </row>
    <row r="109" spans="1:5" x14ac:dyDescent="0.3">
      <c r="A109" s="18"/>
      <c r="B109" s="18"/>
      <c r="C109" s="19" t="str">
        <f>IFERROR(VLOOKUP(A109,base!B:AM,13,FALSE),"")</f>
        <v/>
      </c>
      <c r="D109" s="19" t="str">
        <f>IFERROR(VLOOKUP(A109,base!B:AS,44,FALSE),"")</f>
        <v/>
      </c>
      <c r="E109" s="19"/>
    </row>
    <row r="110" spans="1:5" x14ac:dyDescent="0.3">
      <c r="A110" s="18"/>
      <c r="B110" s="18"/>
      <c r="C110" s="19" t="str">
        <f>IFERROR(VLOOKUP(A110,base!B:AM,13,FALSE),"")</f>
        <v/>
      </c>
      <c r="D110" s="19" t="str">
        <f>IFERROR(VLOOKUP(A110,base!B:AS,44,FALSE),"")</f>
        <v/>
      </c>
      <c r="E110" s="19"/>
    </row>
    <row r="111" spans="1:5" x14ac:dyDescent="0.3">
      <c r="A111" s="18"/>
      <c r="B111" s="18"/>
      <c r="C111" s="19" t="str">
        <f>IFERROR(VLOOKUP(A111,base!B:AM,13,FALSE),"")</f>
        <v/>
      </c>
      <c r="D111" s="19" t="str">
        <f>IFERROR(VLOOKUP(A111,base!B:AS,44,FALSE),"")</f>
        <v/>
      </c>
      <c r="E111" s="19"/>
    </row>
    <row r="112" spans="1:5" x14ac:dyDescent="0.3">
      <c r="A112" s="18"/>
      <c r="B112" s="18"/>
      <c r="C112" s="19" t="str">
        <f>IFERROR(VLOOKUP(A112,base!B:AM,13,FALSE),"")</f>
        <v/>
      </c>
      <c r="D112" s="19" t="str">
        <f>IFERROR(VLOOKUP(A112,base!B:AS,44,FALSE),"")</f>
        <v/>
      </c>
      <c r="E112" s="19"/>
    </row>
  </sheetData>
  <mergeCells count="4">
    <mergeCell ref="A1:A2"/>
    <mergeCell ref="C1:C2"/>
    <mergeCell ref="D1:D2"/>
    <mergeCell ref="B1:B2"/>
  </mergeCells>
  <conditionalFormatting sqref="C87">
    <cfRule type="duplicateValues" dxfId="32" priority="4"/>
  </conditionalFormatting>
  <conditionalFormatting sqref="C87">
    <cfRule type="duplicateValues" dxfId="31" priority="3"/>
  </conditionalFormatting>
  <conditionalFormatting sqref="C88:C96">
    <cfRule type="duplicateValues" dxfId="30" priority="2"/>
  </conditionalFormatting>
  <conditionalFormatting sqref="C91:C96">
    <cfRule type="duplicateValues" dxfId="29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256"/>
  <sheetViews>
    <sheetView topLeftCell="O1" zoomScale="115" zoomScaleNormal="115" workbookViewId="0">
      <pane ySplit="1" topLeftCell="A805" activePane="bottomLeft" state="frozen"/>
      <selection activeCell="M1" sqref="M1"/>
      <selection pane="bottomLeft" activeCell="Q823" sqref="Q823"/>
    </sheetView>
  </sheetViews>
  <sheetFormatPr baseColWidth="10" defaultColWidth="20.6640625" defaultRowHeight="14.4" x14ac:dyDescent="0.3"/>
  <cols>
    <col min="1" max="12" width="26.5546875" style="9" customWidth="1"/>
    <col min="13" max="13" width="13.44140625" style="22" customWidth="1"/>
    <col min="14" max="14" width="26.5546875" style="38" customWidth="1"/>
    <col min="15" max="15" width="11.33203125" style="38" customWidth="1"/>
    <col min="16" max="17" width="26.5546875" style="38" customWidth="1"/>
    <col min="18" max="18" width="7" style="9" customWidth="1"/>
    <col min="19" max="19" width="26.5546875" style="38" customWidth="1"/>
    <col min="20" max="21" width="26.5546875" style="24" customWidth="1"/>
    <col min="22" max="22" width="26.5546875" style="9" customWidth="1"/>
    <col min="23" max="23" width="26.5546875" style="24" customWidth="1"/>
    <col min="24" max="26" width="26.5546875" style="9" customWidth="1"/>
    <col min="27" max="28" width="26.5546875" style="24" customWidth="1"/>
    <col min="29" max="32" width="26.5546875" style="9" customWidth="1"/>
    <col min="33" max="33" width="26.5546875" style="24" customWidth="1"/>
    <col min="34" max="39" width="26.5546875" style="9" customWidth="1"/>
    <col min="40" max="40" width="26.5546875" style="24" customWidth="1"/>
    <col min="41" max="41" width="26.5546875" style="9" customWidth="1"/>
    <col min="42" max="44" width="20.6640625" customWidth="1"/>
    <col min="45" max="46" width="26.5546875" style="9" customWidth="1"/>
    <col min="47" max="52" width="20.6640625" style="9" customWidth="1"/>
    <col min="53" max="16384" width="20.6640625" style="9"/>
  </cols>
  <sheetData>
    <row r="1" spans="1:46" x14ac:dyDescent="0.3">
      <c r="A1" s="9" t="s">
        <v>624</v>
      </c>
      <c r="B1" s="9" t="s">
        <v>625</v>
      </c>
      <c r="C1" s="1" t="s">
        <v>0</v>
      </c>
      <c r="D1" s="1" t="s">
        <v>617</v>
      </c>
      <c r="E1" s="1" t="s">
        <v>1</v>
      </c>
      <c r="F1" s="1"/>
      <c r="G1" s="1"/>
      <c r="H1" s="1" t="s">
        <v>2</v>
      </c>
      <c r="I1" s="1" t="s">
        <v>3</v>
      </c>
      <c r="J1" s="1" t="s">
        <v>626</v>
      </c>
      <c r="K1" s="1" t="s">
        <v>4</v>
      </c>
      <c r="L1" s="1" t="s">
        <v>5</v>
      </c>
      <c r="M1" s="27" t="s">
        <v>7</v>
      </c>
      <c r="N1" s="37" t="s">
        <v>7</v>
      </c>
      <c r="O1" s="37" t="s">
        <v>5399</v>
      </c>
      <c r="P1" s="37" t="s">
        <v>2886</v>
      </c>
      <c r="Q1" s="37" t="s">
        <v>5400</v>
      </c>
      <c r="R1" s="10" t="s">
        <v>9</v>
      </c>
      <c r="S1" s="37" t="s">
        <v>2886</v>
      </c>
      <c r="T1" s="24" t="s">
        <v>3748</v>
      </c>
      <c r="U1" s="25" t="s">
        <v>10</v>
      </c>
      <c r="V1" s="1" t="s">
        <v>11</v>
      </c>
      <c r="W1" s="25" t="s">
        <v>1187</v>
      </c>
      <c r="X1" s="9" t="s">
        <v>2887</v>
      </c>
      <c r="Y1" s="9" t="s">
        <v>2890</v>
      </c>
      <c r="Z1" s="9" t="s">
        <v>2889</v>
      </c>
      <c r="AA1" s="24" t="s">
        <v>2888</v>
      </c>
      <c r="AB1" s="24" t="s">
        <v>2889</v>
      </c>
      <c r="AC1" s="9" t="s">
        <v>2876</v>
      </c>
      <c r="AD1" s="9" t="s">
        <v>2877</v>
      </c>
      <c r="AE1" s="9" t="s">
        <v>2878</v>
      </c>
      <c r="AF1" s="9" t="s">
        <v>2891</v>
      </c>
      <c r="AG1" s="24" t="s">
        <v>2887</v>
      </c>
      <c r="AH1" s="9" t="s">
        <v>3376</v>
      </c>
      <c r="AI1" s="9" t="s">
        <v>3662</v>
      </c>
      <c r="AJ1" s="9" t="s">
        <v>3749</v>
      </c>
      <c r="AK1" s="9" t="s">
        <v>3750</v>
      </c>
      <c r="AL1" s="9" t="s">
        <v>4552</v>
      </c>
      <c r="AM1" s="9" t="s">
        <v>4553</v>
      </c>
      <c r="AN1" s="24" t="s">
        <v>2889</v>
      </c>
      <c r="AO1" s="9" t="s">
        <v>4554</v>
      </c>
      <c r="AS1" s="9" t="s">
        <v>8</v>
      </c>
      <c r="AT1" s="9">
        <v>17</v>
      </c>
    </row>
    <row r="2" spans="1:46" customFormat="1" x14ac:dyDescent="0.3">
      <c r="B2" t="s">
        <v>1223</v>
      </c>
      <c r="M2" s="7">
        <v>963576000</v>
      </c>
      <c r="N2" s="38" t="s">
        <v>2904</v>
      </c>
      <c r="O2" s="38" t="s">
        <v>1223</v>
      </c>
      <c r="P2" s="38">
        <v>31.17</v>
      </c>
      <c r="Q2" s="38">
        <v>1</v>
      </c>
      <c r="R2" s="26">
        <v>1.4</v>
      </c>
      <c r="S2" s="38">
        <v>31.17</v>
      </c>
      <c r="T2" s="24">
        <v>129</v>
      </c>
      <c r="U2" s="24">
        <v>2.5</v>
      </c>
      <c r="V2">
        <f>IFERROR(ROUNDUP(U2*(80/60),0),"")</f>
        <v>4</v>
      </c>
      <c r="W2" s="24" t="s">
        <v>1223</v>
      </c>
      <c r="X2" s="8" t="e">
        <f>ROUND(T2*(1-#REF!),2)</f>
        <v>#REF!</v>
      </c>
      <c r="Y2">
        <f t="shared" ref="Y2:Y65" si="0">ROUND(T2*(1-AA2),2)</f>
        <v>90.3</v>
      </c>
      <c r="Z2">
        <f t="shared" ref="Z2:Z65" si="1">ROUND(T2*(1-AB2),2)</f>
        <v>90.3</v>
      </c>
      <c r="AA2" s="24">
        <v>0.3</v>
      </c>
      <c r="AB2" s="24">
        <v>0.3</v>
      </c>
      <c r="AC2">
        <v>200</v>
      </c>
      <c r="AD2">
        <v>30</v>
      </c>
      <c r="AE2">
        <v>350</v>
      </c>
      <c r="AF2" t="s">
        <v>2893</v>
      </c>
      <c r="AG2" s="24"/>
      <c r="AI2">
        <f>ROUND(S2/1.04,2)</f>
        <v>29.97</v>
      </c>
      <c r="AL2" t="s">
        <v>4555</v>
      </c>
      <c r="AM2" t="s">
        <v>4555</v>
      </c>
      <c r="AN2" s="24">
        <v>0.3</v>
      </c>
      <c r="AO2">
        <f t="shared" ref="AO2:AO50" si="2">ROUND(T2*(1-AN2),2)</f>
        <v>90.3</v>
      </c>
      <c r="AS2" t="s">
        <v>1224</v>
      </c>
    </row>
    <row r="3" spans="1:46" customFormat="1" x14ac:dyDescent="0.3">
      <c r="B3" t="s">
        <v>4987</v>
      </c>
      <c r="M3" s="7">
        <v>96380753</v>
      </c>
      <c r="N3" s="39" t="s">
        <v>4988</v>
      </c>
      <c r="O3" s="38" t="e">
        <v>#N/A</v>
      </c>
      <c r="P3" s="38">
        <v>32.47</v>
      </c>
      <c r="Q3" s="38">
        <v>1</v>
      </c>
      <c r="R3" s="26">
        <v>1.1299999999999999</v>
      </c>
      <c r="S3" s="38">
        <v>32.47</v>
      </c>
      <c r="T3" s="24">
        <v>109</v>
      </c>
      <c r="U3" s="24">
        <v>12</v>
      </c>
      <c r="V3">
        <v>16</v>
      </c>
      <c r="W3" s="24" t="s">
        <v>4987</v>
      </c>
      <c r="X3" s="8">
        <v>88.28</v>
      </c>
      <c r="Y3">
        <f t="shared" si="0"/>
        <v>76.3</v>
      </c>
      <c r="Z3">
        <f t="shared" si="1"/>
        <v>76.3</v>
      </c>
      <c r="AA3" s="24">
        <v>0.3</v>
      </c>
      <c r="AB3" s="24">
        <v>0.3</v>
      </c>
      <c r="AC3">
        <v>166</v>
      </c>
      <c r="AD3">
        <v>242</v>
      </c>
      <c r="AE3">
        <v>185</v>
      </c>
      <c r="AF3" t="s">
        <v>2894</v>
      </c>
      <c r="AG3" s="24"/>
      <c r="AI3">
        <f>ROUND(S3/1.04,2)</f>
        <v>31.22</v>
      </c>
      <c r="AN3" s="24">
        <v>0.3</v>
      </c>
      <c r="AO3">
        <f t="shared" si="2"/>
        <v>76.3</v>
      </c>
      <c r="AS3" t="s">
        <v>5461</v>
      </c>
    </row>
    <row r="4" spans="1:46" customFormat="1" x14ac:dyDescent="0.3">
      <c r="B4" t="s">
        <v>4974</v>
      </c>
      <c r="M4" s="7">
        <v>963548713</v>
      </c>
      <c r="N4" s="40" t="s">
        <v>4975</v>
      </c>
      <c r="O4" s="38" t="s">
        <v>4974</v>
      </c>
      <c r="P4" s="38">
        <v>92.6</v>
      </c>
      <c r="Q4" s="38">
        <v>1</v>
      </c>
      <c r="R4" s="26">
        <v>19.5</v>
      </c>
      <c r="S4" s="38">
        <v>92.6</v>
      </c>
      <c r="T4" s="24">
        <v>269</v>
      </c>
      <c r="U4" s="24">
        <v>5</v>
      </c>
      <c r="V4">
        <f t="shared" ref="V4:V51" si="3">IFERROR(ROUNDUP(U4*(80/60),0),"")</f>
        <v>7</v>
      </c>
      <c r="W4" s="24" t="s">
        <v>4974</v>
      </c>
      <c r="X4" s="8" t="e">
        <f>ROUND(T4*(1-#REF!),2)</f>
        <v>#REF!</v>
      </c>
      <c r="Y4">
        <f t="shared" si="0"/>
        <v>188.3</v>
      </c>
      <c r="Z4">
        <f t="shared" si="1"/>
        <v>188.3</v>
      </c>
      <c r="AA4" s="24">
        <v>0.3</v>
      </c>
      <c r="AB4" s="24">
        <v>0.3</v>
      </c>
      <c r="AC4">
        <v>452</v>
      </c>
      <c r="AD4">
        <v>1668</v>
      </c>
      <c r="AE4">
        <v>250</v>
      </c>
      <c r="AF4" t="s">
        <v>2893</v>
      </c>
      <c r="AG4" s="24"/>
      <c r="AI4">
        <f>ROUND(S4/1.04,2)</f>
        <v>89.04</v>
      </c>
      <c r="AN4" s="24">
        <v>0.3</v>
      </c>
      <c r="AO4">
        <f t="shared" si="2"/>
        <v>188.3</v>
      </c>
      <c r="AS4" t="s">
        <v>4976</v>
      </c>
    </row>
    <row r="5" spans="1:46" customFormat="1" x14ac:dyDescent="0.3">
      <c r="B5" t="s">
        <v>4977</v>
      </c>
      <c r="M5" s="7">
        <v>96380825</v>
      </c>
      <c r="N5" s="39" t="s">
        <v>4989</v>
      </c>
      <c r="O5" s="38" t="e">
        <v>#N/A</v>
      </c>
      <c r="P5" s="38">
        <v>14.5</v>
      </c>
      <c r="Q5" s="38">
        <v>1</v>
      </c>
      <c r="R5" s="26">
        <v>0.1</v>
      </c>
      <c r="S5" s="38">
        <v>14.5</v>
      </c>
      <c r="T5" s="24">
        <v>69</v>
      </c>
      <c r="U5" s="24">
        <v>0</v>
      </c>
      <c r="V5">
        <f t="shared" si="3"/>
        <v>0</v>
      </c>
      <c r="W5" s="24" t="s">
        <v>4977</v>
      </c>
      <c r="X5" s="8" t="e">
        <f>ROUND(T5*(1-#REF!),2)</f>
        <v>#REF!</v>
      </c>
      <c r="Y5">
        <f t="shared" si="0"/>
        <v>48.3</v>
      </c>
      <c r="Z5">
        <f t="shared" si="1"/>
        <v>48.3</v>
      </c>
      <c r="AA5" s="24">
        <v>0.3</v>
      </c>
      <c r="AB5" s="24">
        <v>0.3</v>
      </c>
      <c r="AC5">
        <v>313</v>
      </c>
      <c r="AD5">
        <v>365</v>
      </c>
      <c r="AE5">
        <v>100</v>
      </c>
      <c r="AF5" t="s">
        <v>2894</v>
      </c>
      <c r="AG5" s="24"/>
      <c r="AI5">
        <v>13.67</v>
      </c>
      <c r="AN5" s="24">
        <v>0.3</v>
      </c>
      <c r="AO5">
        <f t="shared" si="2"/>
        <v>48.3</v>
      </c>
      <c r="AS5" t="s">
        <v>4978</v>
      </c>
    </row>
    <row r="6" spans="1:46" x14ac:dyDescent="0.3">
      <c r="B6" s="9" t="s">
        <v>4979</v>
      </c>
      <c r="M6" s="22">
        <v>963543412</v>
      </c>
      <c r="N6" s="39" t="s">
        <v>5395</v>
      </c>
      <c r="O6" s="38" t="s">
        <v>4979</v>
      </c>
      <c r="P6" s="38">
        <v>308.7</v>
      </c>
      <c r="Q6" s="38">
        <v>1</v>
      </c>
      <c r="R6" s="10">
        <v>27.7</v>
      </c>
      <c r="S6" s="38">
        <v>308.7</v>
      </c>
      <c r="T6" s="24">
        <v>689</v>
      </c>
      <c r="U6" s="24">
        <v>30</v>
      </c>
      <c r="V6">
        <f t="shared" si="3"/>
        <v>40</v>
      </c>
      <c r="W6" s="24" t="s">
        <v>4979</v>
      </c>
      <c r="X6" s="8" t="e">
        <f>ROUND(T6*(1-#REF!),2)</f>
        <v>#REF!</v>
      </c>
      <c r="Y6">
        <f t="shared" si="0"/>
        <v>482.3</v>
      </c>
      <c r="Z6">
        <f t="shared" si="1"/>
        <v>482.3</v>
      </c>
      <c r="AA6" s="24">
        <v>0.3</v>
      </c>
      <c r="AB6" s="24">
        <v>0.3</v>
      </c>
      <c r="AC6" s="9">
        <v>380</v>
      </c>
      <c r="AD6" s="9">
        <v>556</v>
      </c>
      <c r="AE6" s="9">
        <v>1240</v>
      </c>
      <c r="AF6" s="9" t="s">
        <v>2893</v>
      </c>
      <c r="AI6">
        <f t="shared" ref="AI6:AI37" si="4">ROUND(S6/1.04,2)</f>
        <v>296.83</v>
      </c>
      <c r="AN6" s="24">
        <v>0.3</v>
      </c>
      <c r="AO6" s="9">
        <f t="shared" si="2"/>
        <v>482.3</v>
      </c>
      <c r="AS6" s="9" t="s">
        <v>4980</v>
      </c>
    </row>
    <row r="7" spans="1:46" x14ac:dyDescent="0.3">
      <c r="B7" s="9" t="s">
        <v>4981</v>
      </c>
      <c r="M7" s="22">
        <v>963542413</v>
      </c>
      <c r="N7" s="39" t="s">
        <v>5396</v>
      </c>
      <c r="O7" s="38" t="s">
        <v>4981</v>
      </c>
      <c r="P7" s="38">
        <v>326.01</v>
      </c>
      <c r="Q7" s="38">
        <v>1</v>
      </c>
      <c r="R7" s="10">
        <v>30.2</v>
      </c>
      <c r="S7" s="38">
        <v>326.01</v>
      </c>
      <c r="T7" s="24">
        <v>729</v>
      </c>
      <c r="U7" s="24">
        <v>30</v>
      </c>
      <c r="V7">
        <f t="shared" si="3"/>
        <v>40</v>
      </c>
      <c r="W7" s="24" t="s">
        <v>4981</v>
      </c>
      <c r="X7" s="8" t="e">
        <f>ROUND(T7*(1-#REF!),2)</f>
        <v>#REF!</v>
      </c>
      <c r="Y7">
        <f t="shared" si="0"/>
        <v>510.3</v>
      </c>
      <c r="Z7">
        <f t="shared" si="1"/>
        <v>510.3</v>
      </c>
      <c r="AA7" s="24">
        <v>0.3</v>
      </c>
      <c r="AB7" s="24">
        <v>0.3</v>
      </c>
      <c r="AC7" s="9">
        <v>450</v>
      </c>
      <c r="AD7" s="9">
        <v>556</v>
      </c>
      <c r="AE7" s="9">
        <v>1240</v>
      </c>
      <c r="AF7" s="9" t="s">
        <v>2893</v>
      </c>
      <c r="AI7">
        <f t="shared" si="4"/>
        <v>313.47000000000003</v>
      </c>
      <c r="AN7" s="24">
        <v>0.3</v>
      </c>
      <c r="AO7" s="9">
        <f t="shared" si="2"/>
        <v>510.3</v>
      </c>
      <c r="AS7" s="9" t="s">
        <v>4982</v>
      </c>
    </row>
    <row r="8" spans="1:46" customFormat="1" x14ac:dyDescent="0.3">
      <c r="B8" t="s">
        <v>5458</v>
      </c>
      <c r="M8" s="28">
        <v>5988593417</v>
      </c>
      <c r="N8" s="41" t="s">
        <v>4557</v>
      </c>
      <c r="O8" s="38" t="e">
        <v>#N/A</v>
      </c>
      <c r="P8" s="38">
        <v>147.41999999999999</v>
      </c>
      <c r="Q8" s="38" t="e">
        <v>#N/A</v>
      </c>
      <c r="R8" s="26">
        <v>20</v>
      </c>
      <c r="S8" s="38">
        <v>147.41999999999999</v>
      </c>
      <c r="T8" s="24">
        <v>499</v>
      </c>
      <c r="U8" s="24">
        <v>60</v>
      </c>
      <c r="V8">
        <f t="shared" si="3"/>
        <v>80</v>
      </c>
      <c r="W8" s="24" t="s">
        <v>4556</v>
      </c>
      <c r="X8" s="8" t="e">
        <f>ROUND(T8*(1-#REF!),2)</f>
        <v>#REF!</v>
      </c>
      <c r="Y8">
        <f t="shared" si="0"/>
        <v>499</v>
      </c>
      <c r="Z8">
        <f t="shared" si="1"/>
        <v>499</v>
      </c>
      <c r="AA8" s="24">
        <v>0</v>
      </c>
      <c r="AB8" s="24">
        <v>0</v>
      </c>
      <c r="AC8" t="s">
        <v>2879</v>
      </c>
      <c r="AD8" t="s">
        <v>2879</v>
      </c>
      <c r="AE8" t="s">
        <v>2879</v>
      </c>
      <c r="AF8" t="s">
        <v>2895</v>
      </c>
      <c r="AG8" s="24"/>
      <c r="AI8">
        <f t="shared" si="4"/>
        <v>141.75</v>
      </c>
      <c r="AN8" s="24">
        <v>0</v>
      </c>
      <c r="AO8">
        <f t="shared" si="2"/>
        <v>499</v>
      </c>
      <c r="AS8" t="s">
        <v>5459</v>
      </c>
    </row>
    <row r="9" spans="1:46" customFormat="1" x14ac:dyDescent="0.3">
      <c r="B9" t="s">
        <v>4558</v>
      </c>
      <c r="M9" s="7">
        <v>963545550</v>
      </c>
      <c r="N9" s="42" t="s">
        <v>4559</v>
      </c>
      <c r="O9" s="38">
        <v>0</v>
      </c>
      <c r="P9" s="38">
        <v>164.53</v>
      </c>
      <c r="Q9" s="38">
        <v>1</v>
      </c>
      <c r="R9" s="26">
        <v>7</v>
      </c>
      <c r="S9" s="38">
        <v>164.53</v>
      </c>
      <c r="T9" s="24">
        <v>359</v>
      </c>
      <c r="U9" s="24">
        <v>0</v>
      </c>
      <c r="V9">
        <f t="shared" si="3"/>
        <v>0</v>
      </c>
      <c r="W9" s="24" t="s">
        <v>4558</v>
      </c>
      <c r="X9" s="8" t="e">
        <f>ROUND(T9*(1-#REF!),2)</f>
        <v>#REF!</v>
      </c>
      <c r="Y9">
        <f t="shared" si="0"/>
        <v>251.3</v>
      </c>
      <c r="Z9">
        <f t="shared" si="1"/>
        <v>251.3</v>
      </c>
      <c r="AA9" s="24">
        <v>0.3</v>
      </c>
      <c r="AB9" s="24">
        <v>0.3</v>
      </c>
      <c r="AC9" t="s">
        <v>2879</v>
      </c>
      <c r="AD9" t="s">
        <v>2879</v>
      </c>
      <c r="AE9" t="s">
        <v>2879</v>
      </c>
      <c r="AF9" t="s">
        <v>2900</v>
      </c>
      <c r="AG9" s="24"/>
      <c r="AI9">
        <f t="shared" si="4"/>
        <v>158.19999999999999</v>
      </c>
      <c r="AN9" s="24">
        <v>0.3</v>
      </c>
      <c r="AO9">
        <f t="shared" si="2"/>
        <v>251.3</v>
      </c>
      <c r="AS9" t="s">
        <v>4560</v>
      </c>
    </row>
    <row r="10" spans="1:46" customFormat="1" x14ac:dyDescent="0.3">
      <c r="B10" t="s">
        <v>4561</v>
      </c>
      <c r="M10" s="7">
        <v>963545551</v>
      </c>
      <c r="N10" s="42" t="s">
        <v>4562</v>
      </c>
      <c r="O10" s="38">
        <v>0</v>
      </c>
      <c r="P10" s="38">
        <v>190.74</v>
      </c>
      <c r="Q10" s="38">
        <v>1</v>
      </c>
      <c r="R10" s="26">
        <v>8</v>
      </c>
      <c r="S10" s="38">
        <v>190.74</v>
      </c>
      <c r="T10" s="24">
        <v>409</v>
      </c>
      <c r="U10" s="24">
        <v>0</v>
      </c>
      <c r="V10">
        <f t="shared" si="3"/>
        <v>0</v>
      </c>
      <c r="W10" s="24" t="s">
        <v>4561</v>
      </c>
      <c r="X10" s="8" t="e">
        <f>ROUND(T10*(1-#REF!),2)</f>
        <v>#REF!</v>
      </c>
      <c r="Y10">
        <f t="shared" si="0"/>
        <v>286.3</v>
      </c>
      <c r="Z10">
        <f t="shared" si="1"/>
        <v>286.3</v>
      </c>
      <c r="AA10" s="24">
        <v>0.3</v>
      </c>
      <c r="AB10" s="24">
        <v>0.3</v>
      </c>
      <c r="AC10" t="s">
        <v>2879</v>
      </c>
      <c r="AD10" t="s">
        <v>2879</v>
      </c>
      <c r="AE10" t="s">
        <v>2879</v>
      </c>
      <c r="AF10" t="s">
        <v>2900</v>
      </c>
      <c r="AG10" s="24"/>
      <c r="AI10">
        <f t="shared" si="4"/>
        <v>183.4</v>
      </c>
      <c r="AN10" s="24">
        <v>0.3</v>
      </c>
      <c r="AO10">
        <f t="shared" si="2"/>
        <v>286.3</v>
      </c>
      <c r="AS10" t="s">
        <v>4563</v>
      </c>
    </row>
    <row r="11" spans="1:46" customFormat="1" x14ac:dyDescent="0.3">
      <c r="B11" t="s">
        <v>4564</v>
      </c>
      <c r="M11" s="7">
        <v>963545552</v>
      </c>
      <c r="N11" s="42" t="s">
        <v>4565</v>
      </c>
      <c r="O11" s="38">
        <v>0</v>
      </c>
      <c r="P11" s="38">
        <v>209.66</v>
      </c>
      <c r="Q11" s="38">
        <v>1</v>
      </c>
      <c r="R11" s="26">
        <v>9</v>
      </c>
      <c r="S11" s="38">
        <v>209.66</v>
      </c>
      <c r="T11" s="24">
        <v>449</v>
      </c>
      <c r="U11" s="24">
        <v>0</v>
      </c>
      <c r="V11">
        <f t="shared" si="3"/>
        <v>0</v>
      </c>
      <c r="W11" s="24" t="s">
        <v>4564</v>
      </c>
      <c r="X11" s="8" t="e">
        <f>ROUND(T11*(1-#REF!),2)</f>
        <v>#REF!</v>
      </c>
      <c r="Y11">
        <f t="shared" si="0"/>
        <v>314.3</v>
      </c>
      <c r="Z11">
        <f t="shared" si="1"/>
        <v>314.3</v>
      </c>
      <c r="AA11" s="24">
        <v>0.3</v>
      </c>
      <c r="AB11" s="24">
        <v>0.3</v>
      </c>
      <c r="AC11" t="s">
        <v>2879</v>
      </c>
      <c r="AD11" t="s">
        <v>2879</v>
      </c>
      <c r="AE11" t="s">
        <v>2879</v>
      </c>
      <c r="AF11" t="s">
        <v>2900</v>
      </c>
      <c r="AG11" s="24"/>
      <c r="AI11">
        <f t="shared" si="4"/>
        <v>201.6</v>
      </c>
      <c r="AN11" s="24">
        <v>0.3</v>
      </c>
      <c r="AO11">
        <f t="shared" si="2"/>
        <v>314.3</v>
      </c>
      <c r="AS11" t="s">
        <v>4566</v>
      </c>
    </row>
    <row r="12" spans="1:46" customFormat="1" x14ac:dyDescent="0.3">
      <c r="B12" t="s">
        <v>4567</v>
      </c>
      <c r="M12" s="7">
        <v>963545553</v>
      </c>
      <c r="N12" s="42" t="s">
        <v>4568</v>
      </c>
      <c r="O12" s="38">
        <v>0</v>
      </c>
      <c r="P12" s="38">
        <v>247.52</v>
      </c>
      <c r="Q12" s="38">
        <v>1</v>
      </c>
      <c r="R12" s="26">
        <v>11</v>
      </c>
      <c r="S12" s="38">
        <v>247.52</v>
      </c>
      <c r="T12" s="24">
        <v>529</v>
      </c>
      <c r="U12" s="24">
        <v>0</v>
      </c>
      <c r="V12">
        <f t="shared" si="3"/>
        <v>0</v>
      </c>
      <c r="W12" s="24" t="s">
        <v>4567</v>
      </c>
      <c r="X12" s="8" t="e">
        <f>ROUND(T12*(1-#REF!),2)</f>
        <v>#REF!</v>
      </c>
      <c r="Y12">
        <f t="shared" si="0"/>
        <v>370.3</v>
      </c>
      <c r="Z12">
        <f t="shared" si="1"/>
        <v>370.3</v>
      </c>
      <c r="AA12" s="24">
        <v>0.3</v>
      </c>
      <c r="AB12" s="24">
        <v>0.3</v>
      </c>
      <c r="AC12" t="s">
        <v>2879</v>
      </c>
      <c r="AD12" t="s">
        <v>2879</v>
      </c>
      <c r="AE12" t="s">
        <v>2879</v>
      </c>
      <c r="AF12" t="s">
        <v>2900</v>
      </c>
      <c r="AG12" s="24"/>
      <c r="AI12">
        <f t="shared" si="4"/>
        <v>238</v>
      </c>
      <c r="AN12" s="24">
        <v>0.3</v>
      </c>
      <c r="AO12">
        <f t="shared" si="2"/>
        <v>370.3</v>
      </c>
      <c r="AS12" t="s">
        <v>4569</v>
      </c>
    </row>
    <row r="13" spans="1:46" customFormat="1" x14ac:dyDescent="0.3">
      <c r="B13" t="s">
        <v>4570</v>
      </c>
      <c r="M13" s="7">
        <v>963545554</v>
      </c>
      <c r="N13" s="42" t="s">
        <v>4571</v>
      </c>
      <c r="O13" s="38">
        <v>0</v>
      </c>
      <c r="P13" s="38">
        <v>254.8</v>
      </c>
      <c r="Q13" s="38">
        <v>1</v>
      </c>
      <c r="R13" s="26">
        <v>10</v>
      </c>
      <c r="S13" s="38">
        <v>254.8</v>
      </c>
      <c r="T13" s="24">
        <v>549</v>
      </c>
      <c r="U13" s="24">
        <v>0</v>
      </c>
      <c r="V13">
        <f t="shared" si="3"/>
        <v>0</v>
      </c>
      <c r="W13" s="24" t="s">
        <v>4570</v>
      </c>
      <c r="X13" s="8" t="e">
        <f>ROUND(T13*(1-#REF!),2)</f>
        <v>#REF!</v>
      </c>
      <c r="Y13">
        <f t="shared" si="0"/>
        <v>384.3</v>
      </c>
      <c r="Z13">
        <f t="shared" si="1"/>
        <v>384.3</v>
      </c>
      <c r="AA13" s="24">
        <v>0.3</v>
      </c>
      <c r="AB13" s="24">
        <v>0.3</v>
      </c>
      <c r="AC13" t="s">
        <v>2879</v>
      </c>
      <c r="AD13" t="s">
        <v>2879</v>
      </c>
      <c r="AE13" t="s">
        <v>2879</v>
      </c>
      <c r="AF13" t="s">
        <v>2900</v>
      </c>
      <c r="AG13" s="24"/>
      <c r="AI13">
        <f t="shared" si="4"/>
        <v>245</v>
      </c>
      <c r="AN13" s="24">
        <v>0.3</v>
      </c>
      <c r="AO13">
        <f t="shared" si="2"/>
        <v>384.3</v>
      </c>
      <c r="AS13" t="s">
        <v>4572</v>
      </c>
    </row>
    <row r="14" spans="1:46" customFormat="1" x14ac:dyDescent="0.3">
      <c r="B14" t="s">
        <v>4573</v>
      </c>
      <c r="M14" s="7">
        <v>963545555</v>
      </c>
      <c r="N14" s="42" t="s">
        <v>4574</v>
      </c>
      <c r="O14" s="38">
        <v>0</v>
      </c>
      <c r="P14" s="38">
        <v>305.76</v>
      </c>
      <c r="Q14" s="38">
        <v>1</v>
      </c>
      <c r="R14" s="26">
        <v>12</v>
      </c>
      <c r="S14" s="38">
        <v>305.76</v>
      </c>
      <c r="T14" s="24">
        <v>669</v>
      </c>
      <c r="U14" s="24">
        <v>0</v>
      </c>
      <c r="V14">
        <f t="shared" si="3"/>
        <v>0</v>
      </c>
      <c r="W14" s="24" t="s">
        <v>4573</v>
      </c>
      <c r="X14" s="8" t="e">
        <f>ROUND(T14*(1-#REF!),2)</f>
        <v>#REF!</v>
      </c>
      <c r="Y14">
        <f t="shared" si="0"/>
        <v>468.3</v>
      </c>
      <c r="Z14">
        <f t="shared" si="1"/>
        <v>468.3</v>
      </c>
      <c r="AA14" s="24">
        <v>0.3</v>
      </c>
      <c r="AB14" s="24">
        <v>0.3</v>
      </c>
      <c r="AC14" t="s">
        <v>2879</v>
      </c>
      <c r="AD14" t="s">
        <v>2879</v>
      </c>
      <c r="AE14" t="s">
        <v>2879</v>
      </c>
      <c r="AF14" t="s">
        <v>2900</v>
      </c>
      <c r="AG14" s="24"/>
      <c r="AI14">
        <f t="shared" si="4"/>
        <v>294</v>
      </c>
      <c r="AN14" s="24">
        <v>0.3</v>
      </c>
      <c r="AO14">
        <f t="shared" si="2"/>
        <v>468.3</v>
      </c>
      <c r="AS14" t="s">
        <v>4575</v>
      </c>
    </row>
    <row r="15" spans="1:46" customFormat="1" x14ac:dyDescent="0.3">
      <c r="B15" t="s">
        <v>4576</v>
      </c>
      <c r="M15" s="7">
        <v>963545556</v>
      </c>
      <c r="N15" s="42" t="s">
        <v>4577</v>
      </c>
      <c r="O15" s="38">
        <v>0</v>
      </c>
      <c r="P15" s="38">
        <v>384.38</v>
      </c>
      <c r="Q15" s="38">
        <v>1</v>
      </c>
      <c r="R15" s="26">
        <v>14</v>
      </c>
      <c r="S15" s="38">
        <v>384.38</v>
      </c>
      <c r="T15" s="24">
        <v>829</v>
      </c>
      <c r="U15" s="24">
        <v>0</v>
      </c>
      <c r="V15">
        <f t="shared" si="3"/>
        <v>0</v>
      </c>
      <c r="W15" s="24" t="s">
        <v>4576</v>
      </c>
      <c r="X15" s="8" t="e">
        <f>ROUND(T15*(1-#REF!),2)</f>
        <v>#REF!</v>
      </c>
      <c r="Y15">
        <f t="shared" si="0"/>
        <v>580.29999999999995</v>
      </c>
      <c r="Z15">
        <f t="shared" si="1"/>
        <v>580.29999999999995</v>
      </c>
      <c r="AA15" s="24">
        <v>0.3</v>
      </c>
      <c r="AB15" s="24">
        <v>0.3</v>
      </c>
      <c r="AC15" t="s">
        <v>2879</v>
      </c>
      <c r="AD15" t="s">
        <v>2879</v>
      </c>
      <c r="AE15" t="s">
        <v>2879</v>
      </c>
      <c r="AF15" t="s">
        <v>2900</v>
      </c>
      <c r="AG15" s="24"/>
      <c r="AI15">
        <f t="shared" si="4"/>
        <v>369.6</v>
      </c>
      <c r="AN15" s="24">
        <v>0.3</v>
      </c>
      <c r="AO15">
        <f t="shared" si="2"/>
        <v>580.29999999999995</v>
      </c>
      <c r="AS15" t="s">
        <v>4578</v>
      </c>
    </row>
    <row r="16" spans="1:46" customFormat="1" x14ac:dyDescent="0.3">
      <c r="B16" t="s">
        <v>4579</v>
      </c>
      <c r="M16" s="7">
        <v>963545557</v>
      </c>
      <c r="N16" s="42" t="s">
        <v>4580</v>
      </c>
      <c r="O16" s="38">
        <v>0</v>
      </c>
      <c r="P16" s="38">
        <v>457.91</v>
      </c>
      <c r="Q16" s="38">
        <v>1</v>
      </c>
      <c r="R16" s="26">
        <v>16</v>
      </c>
      <c r="S16" s="38">
        <v>457.91</v>
      </c>
      <c r="T16" s="24">
        <v>999</v>
      </c>
      <c r="U16" s="24">
        <v>0</v>
      </c>
      <c r="V16">
        <f t="shared" si="3"/>
        <v>0</v>
      </c>
      <c r="W16" s="24" t="s">
        <v>4579</v>
      </c>
      <c r="X16" s="8" t="e">
        <f>ROUND(T16*(1-#REF!),2)</f>
        <v>#REF!</v>
      </c>
      <c r="Y16">
        <f t="shared" si="0"/>
        <v>699.3</v>
      </c>
      <c r="Z16">
        <f t="shared" si="1"/>
        <v>699.3</v>
      </c>
      <c r="AA16" s="24">
        <v>0.3</v>
      </c>
      <c r="AB16" s="24">
        <v>0.3</v>
      </c>
      <c r="AC16" t="s">
        <v>2879</v>
      </c>
      <c r="AD16" t="s">
        <v>2879</v>
      </c>
      <c r="AE16" t="s">
        <v>2879</v>
      </c>
      <c r="AF16" t="s">
        <v>2900</v>
      </c>
      <c r="AG16" s="24"/>
      <c r="AI16">
        <f t="shared" si="4"/>
        <v>440.3</v>
      </c>
      <c r="AN16" s="24">
        <v>0.3</v>
      </c>
      <c r="AO16">
        <f t="shared" si="2"/>
        <v>699.3</v>
      </c>
      <c r="AS16" t="s">
        <v>4581</v>
      </c>
    </row>
    <row r="17" spans="2:45" customFormat="1" x14ac:dyDescent="0.3">
      <c r="B17" t="s">
        <v>4582</v>
      </c>
      <c r="M17" s="7">
        <v>963545558</v>
      </c>
      <c r="N17" s="42" t="s">
        <v>4583</v>
      </c>
      <c r="O17" s="38">
        <v>0</v>
      </c>
      <c r="P17" s="38">
        <v>439.71</v>
      </c>
      <c r="Q17" s="38">
        <v>1</v>
      </c>
      <c r="R17" s="26">
        <v>14</v>
      </c>
      <c r="S17" s="38">
        <v>439.71</v>
      </c>
      <c r="T17" s="24">
        <v>939</v>
      </c>
      <c r="U17" s="24">
        <v>0</v>
      </c>
      <c r="V17">
        <f t="shared" si="3"/>
        <v>0</v>
      </c>
      <c r="W17" s="24" t="s">
        <v>4582</v>
      </c>
      <c r="X17" s="8" t="e">
        <f>ROUND(T17*(1-#REF!),2)</f>
        <v>#REF!</v>
      </c>
      <c r="Y17">
        <f t="shared" si="0"/>
        <v>657.3</v>
      </c>
      <c r="Z17">
        <f t="shared" si="1"/>
        <v>657.3</v>
      </c>
      <c r="AA17" s="24">
        <v>0.3</v>
      </c>
      <c r="AB17" s="24">
        <v>0.3</v>
      </c>
      <c r="AC17" t="s">
        <v>2879</v>
      </c>
      <c r="AD17" t="s">
        <v>2879</v>
      </c>
      <c r="AE17" t="s">
        <v>2879</v>
      </c>
      <c r="AF17" t="s">
        <v>2900</v>
      </c>
      <c r="AG17" s="24"/>
      <c r="AI17">
        <f t="shared" si="4"/>
        <v>422.8</v>
      </c>
      <c r="AN17" s="24">
        <v>0.3</v>
      </c>
      <c r="AO17">
        <f t="shared" si="2"/>
        <v>657.3</v>
      </c>
      <c r="AS17" t="s">
        <v>4584</v>
      </c>
    </row>
    <row r="18" spans="2:45" customFormat="1" x14ac:dyDescent="0.3">
      <c r="B18" t="s">
        <v>4585</v>
      </c>
      <c r="M18" s="7">
        <v>963545559</v>
      </c>
      <c r="N18" s="42" t="s">
        <v>4586</v>
      </c>
      <c r="O18" s="38">
        <v>0</v>
      </c>
      <c r="P18" s="38">
        <v>511.06</v>
      </c>
      <c r="Q18" s="38">
        <v>1</v>
      </c>
      <c r="R18" s="26">
        <v>17</v>
      </c>
      <c r="S18" s="38">
        <v>511.06</v>
      </c>
      <c r="T18" s="24">
        <v>1139</v>
      </c>
      <c r="U18" s="24">
        <v>0</v>
      </c>
      <c r="V18">
        <f t="shared" si="3"/>
        <v>0</v>
      </c>
      <c r="W18" s="24" t="s">
        <v>4585</v>
      </c>
      <c r="X18" s="8" t="e">
        <f>ROUND(T18*(1-#REF!),2)</f>
        <v>#REF!</v>
      </c>
      <c r="Y18">
        <f t="shared" si="0"/>
        <v>797.3</v>
      </c>
      <c r="Z18">
        <f t="shared" si="1"/>
        <v>797.3</v>
      </c>
      <c r="AA18" s="24">
        <v>0.3</v>
      </c>
      <c r="AB18" s="24">
        <v>0.3</v>
      </c>
      <c r="AC18" t="s">
        <v>2879</v>
      </c>
      <c r="AD18" t="s">
        <v>2879</v>
      </c>
      <c r="AE18" t="s">
        <v>2879</v>
      </c>
      <c r="AF18" t="s">
        <v>2900</v>
      </c>
      <c r="AG18" s="24"/>
      <c r="AI18">
        <f t="shared" si="4"/>
        <v>491.4</v>
      </c>
      <c r="AN18" s="24">
        <v>0.3</v>
      </c>
      <c r="AO18">
        <f t="shared" si="2"/>
        <v>797.3</v>
      </c>
      <c r="AS18" t="s">
        <v>4587</v>
      </c>
    </row>
    <row r="19" spans="2:45" customFormat="1" x14ac:dyDescent="0.3">
      <c r="B19" t="s">
        <v>4588</v>
      </c>
      <c r="M19" s="7">
        <v>963545560</v>
      </c>
      <c r="N19" s="42" t="s">
        <v>4589</v>
      </c>
      <c r="O19" s="38">
        <v>0</v>
      </c>
      <c r="P19" s="38">
        <v>630.45000000000005</v>
      </c>
      <c r="Q19" s="38">
        <v>1</v>
      </c>
      <c r="R19" s="26">
        <v>21</v>
      </c>
      <c r="S19" s="38">
        <v>630.45000000000005</v>
      </c>
      <c r="T19" s="24">
        <v>1349</v>
      </c>
      <c r="U19" s="24">
        <v>0</v>
      </c>
      <c r="V19">
        <f t="shared" si="3"/>
        <v>0</v>
      </c>
      <c r="W19" s="24" t="s">
        <v>4588</v>
      </c>
      <c r="X19" s="8" t="e">
        <f>ROUND(T19*(1-#REF!),2)</f>
        <v>#REF!</v>
      </c>
      <c r="Y19">
        <f t="shared" si="0"/>
        <v>944.3</v>
      </c>
      <c r="Z19">
        <f t="shared" si="1"/>
        <v>944.3</v>
      </c>
      <c r="AA19" s="24">
        <v>0.3</v>
      </c>
      <c r="AB19" s="24">
        <v>0.3</v>
      </c>
      <c r="AC19" t="s">
        <v>2879</v>
      </c>
      <c r="AD19" t="s">
        <v>2879</v>
      </c>
      <c r="AE19" t="s">
        <v>2879</v>
      </c>
      <c r="AF19" t="s">
        <v>2900</v>
      </c>
      <c r="AG19" s="24"/>
      <c r="AI19">
        <f t="shared" si="4"/>
        <v>606.20000000000005</v>
      </c>
      <c r="AN19" s="24">
        <v>0.3</v>
      </c>
      <c r="AO19">
        <f t="shared" si="2"/>
        <v>944.3</v>
      </c>
      <c r="AS19" t="s">
        <v>4590</v>
      </c>
    </row>
    <row r="20" spans="2:45" customFormat="1" x14ac:dyDescent="0.3">
      <c r="B20" t="s">
        <v>4591</v>
      </c>
      <c r="M20" s="7">
        <v>963545561</v>
      </c>
      <c r="N20" s="42" t="s">
        <v>4592</v>
      </c>
      <c r="O20" s="38">
        <v>0</v>
      </c>
      <c r="P20" s="38">
        <v>785.51</v>
      </c>
      <c r="Q20" s="38">
        <v>1</v>
      </c>
      <c r="R20" s="26">
        <v>25</v>
      </c>
      <c r="S20" s="38">
        <v>785.51</v>
      </c>
      <c r="T20" s="24">
        <v>1699</v>
      </c>
      <c r="U20" s="24">
        <v>0</v>
      </c>
      <c r="V20">
        <f t="shared" si="3"/>
        <v>0</v>
      </c>
      <c r="W20" s="24" t="s">
        <v>4591</v>
      </c>
      <c r="X20" s="8" t="e">
        <f>ROUND(T20*(1-#REF!),2)</f>
        <v>#REF!</v>
      </c>
      <c r="Y20">
        <f t="shared" si="0"/>
        <v>1189.3</v>
      </c>
      <c r="Z20">
        <f t="shared" si="1"/>
        <v>1189.3</v>
      </c>
      <c r="AA20" s="24">
        <v>0.3</v>
      </c>
      <c r="AB20" s="24">
        <v>0.3</v>
      </c>
      <c r="AC20" t="s">
        <v>2879</v>
      </c>
      <c r="AD20" t="s">
        <v>2879</v>
      </c>
      <c r="AE20" t="s">
        <v>2879</v>
      </c>
      <c r="AF20" t="s">
        <v>2900</v>
      </c>
      <c r="AG20" s="24"/>
      <c r="AI20">
        <f t="shared" si="4"/>
        <v>755.3</v>
      </c>
      <c r="AN20" s="24">
        <v>0.3</v>
      </c>
      <c r="AO20">
        <f t="shared" si="2"/>
        <v>1189.3</v>
      </c>
      <c r="AS20" t="s">
        <v>4593</v>
      </c>
    </row>
    <row r="21" spans="2:45" customFormat="1" x14ac:dyDescent="0.3">
      <c r="B21" t="s">
        <v>4594</v>
      </c>
      <c r="M21" s="7">
        <v>963545562</v>
      </c>
      <c r="N21" s="42" t="s">
        <v>4595</v>
      </c>
      <c r="O21" s="38">
        <v>0</v>
      </c>
      <c r="P21" s="38">
        <v>390.21</v>
      </c>
      <c r="Q21" s="38">
        <v>1</v>
      </c>
      <c r="R21" s="26">
        <v>13</v>
      </c>
      <c r="S21" s="38">
        <v>390.21</v>
      </c>
      <c r="T21" s="24">
        <v>839</v>
      </c>
      <c r="U21" s="24">
        <v>0</v>
      </c>
      <c r="V21">
        <f t="shared" si="3"/>
        <v>0</v>
      </c>
      <c r="W21" s="24" t="s">
        <v>4594</v>
      </c>
      <c r="X21" s="8" t="e">
        <f>ROUND(T21*(1-#REF!),2)</f>
        <v>#REF!</v>
      </c>
      <c r="Y21">
        <f t="shared" si="0"/>
        <v>587.29999999999995</v>
      </c>
      <c r="Z21">
        <f t="shared" si="1"/>
        <v>587.29999999999995</v>
      </c>
      <c r="AA21" s="24">
        <v>0.3</v>
      </c>
      <c r="AB21" s="24">
        <v>0.3</v>
      </c>
      <c r="AC21" t="s">
        <v>2879</v>
      </c>
      <c r="AD21" t="s">
        <v>2879</v>
      </c>
      <c r="AE21" t="s">
        <v>2879</v>
      </c>
      <c r="AF21" t="s">
        <v>2900</v>
      </c>
      <c r="AG21" s="24"/>
      <c r="AI21">
        <f t="shared" si="4"/>
        <v>375.2</v>
      </c>
      <c r="AN21" s="24">
        <v>0.3</v>
      </c>
      <c r="AO21">
        <f t="shared" si="2"/>
        <v>587.29999999999995</v>
      </c>
      <c r="AS21" t="s">
        <v>4596</v>
      </c>
    </row>
    <row r="22" spans="2:45" customFormat="1" x14ac:dyDescent="0.3">
      <c r="B22" t="s">
        <v>4597</v>
      </c>
      <c r="M22" s="7">
        <v>963545563</v>
      </c>
      <c r="N22" s="42" t="s">
        <v>4598</v>
      </c>
      <c r="O22" s="38">
        <v>0</v>
      </c>
      <c r="P22" s="38">
        <v>467.38</v>
      </c>
      <c r="Q22" s="38">
        <v>1</v>
      </c>
      <c r="R22" s="26">
        <v>19</v>
      </c>
      <c r="S22" s="38">
        <v>467.38</v>
      </c>
      <c r="T22" s="24">
        <v>1109</v>
      </c>
      <c r="U22" s="24">
        <v>0</v>
      </c>
      <c r="V22">
        <f t="shared" si="3"/>
        <v>0</v>
      </c>
      <c r="W22" s="24" t="s">
        <v>4597</v>
      </c>
      <c r="X22" s="8" t="e">
        <f>ROUND(T22*(1-#REF!),2)</f>
        <v>#REF!</v>
      </c>
      <c r="Y22">
        <f t="shared" si="0"/>
        <v>776.3</v>
      </c>
      <c r="Z22">
        <f t="shared" si="1"/>
        <v>776.3</v>
      </c>
      <c r="AA22" s="24">
        <v>0.3</v>
      </c>
      <c r="AB22" s="24">
        <v>0.3</v>
      </c>
      <c r="AC22" t="s">
        <v>2879</v>
      </c>
      <c r="AD22" t="s">
        <v>2879</v>
      </c>
      <c r="AE22" t="s">
        <v>2879</v>
      </c>
      <c r="AF22" t="s">
        <v>2900</v>
      </c>
      <c r="AG22" s="24"/>
      <c r="AI22">
        <f t="shared" si="4"/>
        <v>449.4</v>
      </c>
      <c r="AN22" s="24">
        <v>0.3</v>
      </c>
      <c r="AO22">
        <f t="shared" si="2"/>
        <v>776.3</v>
      </c>
      <c r="AS22" t="s">
        <v>4599</v>
      </c>
    </row>
    <row r="23" spans="2:45" customFormat="1" x14ac:dyDescent="0.3">
      <c r="B23" t="s">
        <v>4600</v>
      </c>
      <c r="M23" s="7">
        <v>963545564</v>
      </c>
      <c r="N23" s="42" t="s">
        <v>4601</v>
      </c>
      <c r="O23" s="38">
        <v>0</v>
      </c>
      <c r="P23" s="38">
        <v>595.5</v>
      </c>
      <c r="Q23" s="38">
        <v>1</v>
      </c>
      <c r="R23" s="26">
        <v>22</v>
      </c>
      <c r="S23" s="38">
        <v>595.5</v>
      </c>
      <c r="T23" s="24">
        <v>1279</v>
      </c>
      <c r="U23" s="24">
        <v>0</v>
      </c>
      <c r="V23">
        <f t="shared" si="3"/>
        <v>0</v>
      </c>
      <c r="W23" s="24" t="s">
        <v>4600</v>
      </c>
      <c r="X23" s="8" t="e">
        <f>ROUND(T23*(1-#REF!),2)</f>
        <v>#REF!</v>
      </c>
      <c r="Y23">
        <f t="shared" si="0"/>
        <v>895.3</v>
      </c>
      <c r="Z23">
        <f t="shared" si="1"/>
        <v>895.3</v>
      </c>
      <c r="AA23" s="24">
        <v>0.3</v>
      </c>
      <c r="AB23" s="24">
        <v>0.3</v>
      </c>
      <c r="AC23" t="s">
        <v>2879</v>
      </c>
      <c r="AD23" t="s">
        <v>2879</v>
      </c>
      <c r="AE23" t="s">
        <v>2879</v>
      </c>
      <c r="AF23" t="s">
        <v>2900</v>
      </c>
      <c r="AG23" s="24"/>
      <c r="AI23">
        <f t="shared" si="4"/>
        <v>572.6</v>
      </c>
      <c r="AN23" s="24">
        <v>0.3</v>
      </c>
      <c r="AO23">
        <f t="shared" si="2"/>
        <v>895.3</v>
      </c>
      <c r="AS23" t="s">
        <v>4602</v>
      </c>
    </row>
    <row r="24" spans="2:45" customFormat="1" x14ac:dyDescent="0.3">
      <c r="B24" t="s">
        <v>4603</v>
      </c>
      <c r="M24" s="7">
        <v>963545565</v>
      </c>
      <c r="N24" s="42" t="s">
        <v>4604</v>
      </c>
      <c r="O24" s="38">
        <v>0</v>
      </c>
      <c r="P24" s="38">
        <v>355.26</v>
      </c>
      <c r="Q24" s="38">
        <v>1</v>
      </c>
      <c r="R24" s="26">
        <v>8</v>
      </c>
      <c r="S24" s="38">
        <v>355.26</v>
      </c>
      <c r="T24" s="24">
        <v>759</v>
      </c>
      <c r="U24" s="24">
        <v>0</v>
      </c>
      <c r="V24">
        <f t="shared" si="3"/>
        <v>0</v>
      </c>
      <c r="W24" s="24" t="s">
        <v>4603</v>
      </c>
      <c r="X24" s="8" t="e">
        <f>ROUND(T24*(1-#REF!),2)</f>
        <v>#REF!</v>
      </c>
      <c r="Y24">
        <f t="shared" si="0"/>
        <v>531.29999999999995</v>
      </c>
      <c r="Z24">
        <f t="shared" si="1"/>
        <v>531.29999999999995</v>
      </c>
      <c r="AA24" s="24">
        <v>0.3</v>
      </c>
      <c r="AB24" s="24">
        <v>0.3</v>
      </c>
      <c r="AC24" t="s">
        <v>2879</v>
      </c>
      <c r="AD24" t="s">
        <v>2879</v>
      </c>
      <c r="AE24" t="s">
        <v>2879</v>
      </c>
      <c r="AF24" t="s">
        <v>2900</v>
      </c>
      <c r="AG24" s="24"/>
      <c r="AI24">
        <f t="shared" si="4"/>
        <v>341.6</v>
      </c>
      <c r="AN24" s="24">
        <v>0.3</v>
      </c>
      <c r="AO24">
        <f t="shared" si="2"/>
        <v>531.29999999999995</v>
      </c>
      <c r="AS24" t="s">
        <v>4605</v>
      </c>
    </row>
    <row r="25" spans="2:45" customFormat="1" x14ac:dyDescent="0.3">
      <c r="B25" t="s">
        <v>4606</v>
      </c>
      <c r="M25" s="7">
        <v>963545566</v>
      </c>
      <c r="N25" s="42" t="s">
        <v>4607</v>
      </c>
      <c r="O25" s="38">
        <v>0</v>
      </c>
      <c r="P25" s="38">
        <v>378.56</v>
      </c>
      <c r="Q25" s="38">
        <v>1</v>
      </c>
      <c r="R25" s="26">
        <v>9</v>
      </c>
      <c r="S25" s="38">
        <v>378.56</v>
      </c>
      <c r="T25" s="24">
        <v>809</v>
      </c>
      <c r="U25" s="24">
        <v>0</v>
      </c>
      <c r="V25">
        <f t="shared" si="3"/>
        <v>0</v>
      </c>
      <c r="W25" s="24" t="s">
        <v>4606</v>
      </c>
      <c r="X25" s="8" t="e">
        <f>ROUND(T25*(1-#REF!),2)</f>
        <v>#REF!</v>
      </c>
      <c r="Y25">
        <f t="shared" si="0"/>
        <v>566.29999999999995</v>
      </c>
      <c r="Z25">
        <f t="shared" si="1"/>
        <v>566.29999999999995</v>
      </c>
      <c r="AA25" s="24">
        <v>0.3</v>
      </c>
      <c r="AB25" s="24">
        <v>0.3</v>
      </c>
      <c r="AC25" t="s">
        <v>2879</v>
      </c>
      <c r="AD25" t="s">
        <v>2879</v>
      </c>
      <c r="AE25" t="s">
        <v>2879</v>
      </c>
      <c r="AF25" t="s">
        <v>2900</v>
      </c>
      <c r="AG25" s="24"/>
      <c r="AI25">
        <f t="shared" si="4"/>
        <v>364</v>
      </c>
      <c r="AN25" s="24">
        <v>0.3</v>
      </c>
      <c r="AO25">
        <f t="shared" si="2"/>
        <v>566.29999999999995</v>
      </c>
      <c r="AS25" t="s">
        <v>4608</v>
      </c>
    </row>
    <row r="26" spans="2:45" customFormat="1" x14ac:dyDescent="0.3">
      <c r="B26" t="s">
        <v>4609</v>
      </c>
      <c r="M26" s="7">
        <v>963545567</v>
      </c>
      <c r="N26" s="42" t="s">
        <v>4610</v>
      </c>
      <c r="O26" s="38">
        <v>0</v>
      </c>
      <c r="P26" s="38">
        <v>422.97</v>
      </c>
      <c r="Q26" s="38">
        <v>1</v>
      </c>
      <c r="R26" s="26">
        <v>11</v>
      </c>
      <c r="S26" s="38">
        <v>422.97</v>
      </c>
      <c r="T26" s="24">
        <v>909</v>
      </c>
      <c r="U26" s="24">
        <v>0</v>
      </c>
      <c r="V26">
        <f t="shared" si="3"/>
        <v>0</v>
      </c>
      <c r="W26" s="24" t="s">
        <v>4609</v>
      </c>
      <c r="X26" s="8" t="e">
        <f>ROUND(T26*(1-#REF!),2)</f>
        <v>#REF!</v>
      </c>
      <c r="Y26">
        <f t="shared" si="0"/>
        <v>636.29999999999995</v>
      </c>
      <c r="Z26">
        <f t="shared" si="1"/>
        <v>636.29999999999995</v>
      </c>
      <c r="AA26" s="24">
        <v>0.3</v>
      </c>
      <c r="AB26" s="24">
        <v>0.3</v>
      </c>
      <c r="AC26" t="s">
        <v>2879</v>
      </c>
      <c r="AD26" t="s">
        <v>2879</v>
      </c>
      <c r="AE26" t="s">
        <v>2879</v>
      </c>
      <c r="AF26" t="s">
        <v>2900</v>
      </c>
      <c r="AG26" s="24"/>
      <c r="AI26">
        <f t="shared" si="4"/>
        <v>406.7</v>
      </c>
      <c r="AN26" s="24">
        <v>0.3</v>
      </c>
      <c r="AO26">
        <f t="shared" si="2"/>
        <v>636.29999999999995</v>
      </c>
      <c r="AS26" t="s">
        <v>4611</v>
      </c>
    </row>
    <row r="27" spans="2:45" customFormat="1" x14ac:dyDescent="0.3">
      <c r="B27" t="s">
        <v>4612</v>
      </c>
      <c r="M27" s="7">
        <v>963545568</v>
      </c>
      <c r="N27" s="42" t="s">
        <v>4613</v>
      </c>
      <c r="O27" s="38">
        <v>0</v>
      </c>
      <c r="P27" s="38">
        <v>636.27</v>
      </c>
      <c r="Q27" s="38">
        <v>1</v>
      </c>
      <c r="R27" s="26">
        <v>12</v>
      </c>
      <c r="S27" s="38">
        <v>636.27</v>
      </c>
      <c r="T27" s="24">
        <v>1399</v>
      </c>
      <c r="U27" s="24">
        <v>0</v>
      </c>
      <c r="V27">
        <f t="shared" si="3"/>
        <v>0</v>
      </c>
      <c r="W27" s="24" t="s">
        <v>4612</v>
      </c>
      <c r="X27" s="8" t="e">
        <f>ROUND(T27*(1-#REF!),2)</f>
        <v>#REF!</v>
      </c>
      <c r="Y27">
        <f t="shared" si="0"/>
        <v>979.3</v>
      </c>
      <c r="Z27">
        <f t="shared" si="1"/>
        <v>979.3</v>
      </c>
      <c r="AA27" s="24">
        <v>0.3</v>
      </c>
      <c r="AB27" s="24">
        <v>0.3</v>
      </c>
      <c r="AC27" t="s">
        <v>2879</v>
      </c>
      <c r="AD27" t="s">
        <v>2879</v>
      </c>
      <c r="AE27" t="s">
        <v>2879</v>
      </c>
      <c r="AF27" t="s">
        <v>2900</v>
      </c>
      <c r="AG27" s="24"/>
      <c r="AI27">
        <f t="shared" si="4"/>
        <v>611.79999999999995</v>
      </c>
      <c r="AN27" s="24">
        <v>0.3</v>
      </c>
      <c r="AO27">
        <f t="shared" si="2"/>
        <v>979.3</v>
      </c>
      <c r="AS27" t="s">
        <v>4614</v>
      </c>
    </row>
    <row r="28" spans="2:45" customFormat="1" x14ac:dyDescent="0.3">
      <c r="B28" t="s">
        <v>4615</v>
      </c>
      <c r="M28" s="7">
        <v>963545569</v>
      </c>
      <c r="N28" s="42" t="s">
        <v>4616</v>
      </c>
      <c r="O28" s="38">
        <v>0</v>
      </c>
      <c r="P28" s="38">
        <v>371.28</v>
      </c>
      <c r="Q28" s="38">
        <v>1</v>
      </c>
      <c r="R28" s="26">
        <v>32</v>
      </c>
      <c r="S28" s="38">
        <v>371.28</v>
      </c>
      <c r="T28" s="24">
        <v>799</v>
      </c>
      <c r="U28" s="24">
        <v>0</v>
      </c>
      <c r="V28">
        <f t="shared" si="3"/>
        <v>0</v>
      </c>
      <c r="W28" s="24" t="s">
        <v>4615</v>
      </c>
      <c r="X28" s="8" t="e">
        <f>ROUND(T28*(1-#REF!),2)</f>
        <v>#REF!</v>
      </c>
      <c r="Y28">
        <f t="shared" si="0"/>
        <v>559.29999999999995</v>
      </c>
      <c r="Z28">
        <f t="shared" si="1"/>
        <v>559.29999999999995</v>
      </c>
      <c r="AA28" s="24">
        <v>0.3</v>
      </c>
      <c r="AB28" s="24">
        <v>0.3</v>
      </c>
      <c r="AC28" t="s">
        <v>2879</v>
      </c>
      <c r="AD28" t="s">
        <v>2879</v>
      </c>
      <c r="AE28" t="s">
        <v>2879</v>
      </c>
      <c r="AF28" t="s">
        <v>2900</v>
      </c>
      <c r="AG28" s="24"/>
      <c r="AI28">
        <f t="shared" si="4"/>
        <v>357</v>
      </c>
      <c r="AN28" s="24">
        <v>0.3</v>
      </c>
      <c r="AO28">
        <f t="shared" si="2"/>
        <v>559.29999999999995</v>
      </c>
      <c r="AS28" t="s">
        <v>4617</v>
      </c>
    </row>
    <row r="29" spans="2:45" customFormat="1" x14ac:dyDescent="0.3">
      <c r="B29" t="s">
        <v>4618</v>
      </c>
      <c r="M29" s="7">
        <v>963545570</v>
      </c>
      <c r="N29" s="42" t="s">
        <v>4619</v>
      </c>
      <c r="O29" s="38">
        <v>0</v>
      </c>
      <c r="P29" s="38">
        <v>154.34</v>
      </c>
      <c r="Q29" s="38">
        <v>1</v>
      </c>
      <c r="R29" s="26">
        <v>8</v>
      </c>
      <c r="S29" s="38">
        <v>154.34</v>
      </c>
      <c r="T29" s="24">
        <v>329</v>
      </c>
      <c r="U29" s="24">
        <v>0</v>
      </c>
      <c r="V29">
        <f t="shared" si="3"/>
        <v>0</v>
      </c>
      <c r="W29" s="24" t="s">
        <v>4618</v>
      </c>
      <c r="X29" s="8" t="e">
        <f>ROUND(T29*(1-#REF!),2)</f>
        <v>#REF!</v>
      </c>
      <c r="Y29">
        <f t="shared" si="0"/>
        <v>230.3</v>
      </c>
      <c r="Z29">
        <f t="shared" si="1"/>
        <v>230.3</v>
      </c>
      <c r="AA29" s="24">
        <v>0.3</v>
      </c>
      <c r="AB29" s="24">
        <v>0.3</v>
      </c>
      <c r="AC29" t="s">
        <v>2879</v>
      </c>
      <c r="AD29" t="s">
        <v>2879</v>
      </c>
      <c r="AE29" t="s">
        <v>2879</v>
      </c>
      <c r="AF29" t="s">
        <v>2900</v>
      </c>
      <c r="AG29" s="24"/>
      <c r="AI29">
        <f t="shared" si="4"/>
        <v>148.4</v>
      </c>
      <c r="AN29" s="24">
        <v>0.3</v>
      </c>
      <c r="AO29">
        <f t="shared" si="2"/>
        <v>230.3</v>
      </c>
      <c r="AS29" t="s">
        <v>4620</v>
      </c>
    </row>
    <row r="30" spans="2:45" customFormat="1" x14ac:dyDescent="0.3">
      <c r="B30" t="s">
        <v>4621</v>
      </c>
      <c r="M30" s="7">
        <v>963545571</v>
      </c>
      <c r="N30" s="42" t="s">
        <v>4622</v>
      </c>
      <c r="O30" s="38">
        <v>0</v>
      </c>
      <c r="P30" s="38">
        <v>134.68</v>
      </c>
      <c r="Q30" s="38">
        <v>1</v>
      </c>
      <c r="R30" s="26">
        <v>6</v>
      </c>
      <c r="S30" s="38">
        <v>134.68</v>
      </c>
      <c r="T30" s="24">
        <v>289</v>
      </c>
      <c r="U30" s="24">
        <v>0</v>
      </c>
      <c r="V30">
        <f t="shared" si="3"/>
        <v>0</v>
      </c>
      <c r="W30" s="24" t="s">
        <v>4621</v>
      </c>
      <c r="X30" s="8" t="e">
        <f>ROUND(T30*(1-#REF!),2)</f>
        <v>#REF!</v>
      </c>
      <c r="Y30">
        <f t="shared" si="0"/>
        <v>202.3</v>
      </c>
      <c r="Z30">
        <f t="shared" si="1"/>
        <v>202.3</v>
      </c>
      <c r="AA30" s="24">
        <v>0.3</v>
      </c>
      <c r="AB30" s="24">
        <v>0.3</v>
      </c>
      <c r="AC30" t="s">
        <v>2879</v>
      </c>
      <c r="AD30" t="s">
        <v>2879</v>
      </c>
      <c r="AE30" t="s">
        <v>2879</v>
      </c>
      <c r="AF30" t="s">
        <v>2900</v>
      </c>
      <c r="AG30" s="24"/>
      <c r="AI30">
        <f t="shared" si="4"/>
        <v>129.5</v>
      </c>
      <c r="AN30" s="24">
        <v>0.3</v>
      </c>
      <c r="AO30">
        <f t="shared" si="2"/>
        <v>202.3</v>
      </c>
      <c r="AS30" t="s">
        <v>4623</v>
      </c>
    </row>
    <row r="31" spans="2:45" customFormat="1" x14ac:dyDescent="0.3">
      <c r="B31" t="s">
        <v>4624</v>
      </c>
      <c r="M31" s="7">
        <v>963545572</v>
      </c>
      <c r="N31" s="42" t="s">
        <v>4625</v>
      </c>
      <c r="O31" s="38">
        <v>0</v>
      </c>
      <c r="P31" s="38">
        <v>234.42</v>
      </c>
      <c r="Q31" s="38">
        <v>1</v>
      </c>
      <c r="R31" s="26">
        <v>9</v>
      </c>
      <c r="S31" s="38">
        <v>234.42</v>
      </c>
      <c r="T31" s="24">
        <v>499</v>
      </c>
      <c r="U31" s="24">
        <v>0</v>
      </c>
      <c r="V31">
        <f t="shared" si="3"/>
        <v>0</v>
      </c>
      <c r="W31" s="24" t="s">
        <v>4624</v>
      </c>
      <c r="X31" s="8" t="e">
        <f>ROUND(T31*(1-#REF!),2)</f>
        <v>#REF!</v>
      </c>
      <c r="Y31">
        <f t="shared" si="0"/>
        <v>349.3</v>
      </c>
      <c r="Z31">
        <f t="shared" si="1"/>
        <v>349.3</v>
      </c>
      <c r="AA31" s="24">
        <v>0.3</v>
      </c>
      <c r="AB31" s="24">
        <v>0.3</v>
      </c>
      <c r="AC31" t="s">
        <v>2879</v>
      </c>
      <c r="AD31" t="s">
        <v>2879</v>
      </c>
      <c r="AE31" t="s">
        <v>2879</v>
      </c>
      <c r="AF31" t="s">
        <v>2900</v>
      </c>
      <c r="AG31" s="24"/>
      <c r="AI31">
        <f t="shared" si="4"/>
        <v>225.4</v>
      </c>
      <c r="AN31" s="24">
        <v>0.3</v>
      </c>
      <c r="AO31">
        <f t="shared" si="2"/>
        <v>349.3</v>
      </c>
      <c r="AS31" t="s">
        <v>4626</v>
      </c>
    </row>
    <row r="32" spans="2:45" customFormat="1" x14ac:dyDescent="0.3">
      <c r="B32" t="s">
        <v>4627</v>
      </c>
      <c r="M32" s="7">
        <v>963545573</v>
      </c>
      <c r="N32" s="42" t="s">
        <v>4628</v>
      </c>
      <c r="O32" s="38">
        <v>0</v>
      </c>
      <c r="P32" s="38">
        <v>255.53</v>
      </c>
      <c r="Q32" s="38">
        <v>1</v>
      </c>
      <c r="R32" s="26">
        <v>11</v>
      </c>
      <c r="S32" s="38">
        <v>255.53</v>
      </c>
      <c r="T32" s="24">
        <v>549</v>
      </c>
      <c r="U32" s="24">
        <v>0</v>
      </c>
      <c r="V32">
        <f t="shared" si="3"/>
        <v>0</v>
      </c>
      <c r="W32" s="24" t="s">
        <v>4627</v>
      </c>
      <c r="X32" s="8" t="e">
        <f>ROUND(T32*(1-#REF!),2)</f>
        <v>#REF!</v>
      </c>
      <c r="Y32">
        <f t="shared" si="0"/>
        <v>384.3</v>
      </c>
      <c r="Z32">
        <f t="shared" si="1"/>
        <v>384.3</v>
      </c>
      <c r="AA32" s="24">
        <v>0.3</v>
      </c>
      <c r="AB32" s="24">
        <v>0.3</v>
      </c>
      <c r="AC32" t="s">
        <v>2879</v>
      </c>
      <c r="AD32" t="s">
        <v>2879</v>
      </c>
      <c r="AE32" t="s">
        <v>2879</v>
      </c>
      <c r="AF32" t="s">
        <v>2900</v>
      </c>
      <c r="AG32" s="24"/>
      <c r="AI32">
        <f t="shared" si="4"/>
        <v>245.7</v>
      </c>
      <c r="AN32" s="24">
        <v>0.3</v>
      </c>
      <c r="AO32">
        <f t="shared" si="2"/>
        <v>384.3</v>
      </c>
      <c r="AS32" t="s">
        <v>4629</v>
      </c>
    </row>
    <row r="33" spans="2:45" customFormat="1" x14ac:dyDescent="0.3">
      <c r="B33" t="s">
        <v>4630</v>
      </c>
      <c r="M33" s="7">
        <v>963545574</v>
      </c>
      <c r="N33" s="42" t="s">
        <v>4631</v>
      </c>
      <c r="O33" s="38">
        <v>0</v>
      </c>
      <c r="P33" s="38">
        <v>283.19</v>
      </c>
      <c r="Q33" s="38">
        <v>1</v>
      </c>
      <c r="R33" s="26">
        <v>13</v>
      </c>
      <c r="S33" s="38">
        <v>283.19</v>
      </c>
      <c r="T33" s="24">
        <v>609</v>
      </c>
      <c r="U33" s="24">
        <v>0</v>
      </c>
      <c r="V33">
        <f t="shared" si="3"/>
        <v>0</v>
      </c>
      <c r="W33" s="24" t="s">
        <v>4630</v>
      </c>
      <c r="X33" s="8" t="e">
        <f>ROUND(T33*(1-#REF!),2)</f>
        <v>#REF!</v>
      </c>
      <c r="Y33">
        <f t="shared" si="0"/>
        <v>426.3</v>
      </c>
      <c r="Z33">
        <f t="shared" si="1"/>
        <v>426.3</v>
      </c>
      <c r="AA33" s="24">
        <v>0.3</v>
      </c>
      <c r="AB33" s="24">
        <v>0.3</v>
      </c>
      <c r="AC33" t="s">
        <v>2879</v>
      </c>
      <c r="AD33" t="s">
        <v>2879</v>
      </c>
      <c r="AE33" t="s">
        <v>2879</v>
      </c>
      <c r="AF33" t="s">
        <v>2900</v>
      </c>
      <c r="AG33" s="24"/>
      <c r="AI33">
        <f t="shared" si="4"/>
        <v>272.3</v>
      </c>
      <c r="AN33" s="24">
        <v>0.3</v>
      </c>
      <c r="AO33">
        <f t="shared" si="2"/>
        <v>426.3</v>
      </c>
      <c r="AS33" t="s">
        <v>4632</v>
      </c>
    </row>
    <row r="34" spans="2:45" customFormat="1" x14ac:dyDescent="0.3">
      <c r="B34" t="s">
        <v>4633</v>
      </c>
      <c r="M34" s="7">
        <v>96380313</v>
      </c>
      <c r="N34" s="38" t="s">
        <v>5397</v>
      </c>
      <c r="O34" s="38" t="e">
        <v>#N/A</v>
      </c>
      <c r="P34" s="38">
        <v>3.45</v>
      </c>
      <c r="Q34" s="38">
        <v>1</v>
      </c>
      <c r="R34" s="26">
        <v>0.05</v>
      </c>
      <c r="S34" s="38">
        <v>3.45</v>
      </c>
      <c r="T34" s="24">
        <v>16</v>
      </c>
      <c r="U34" s="24">
        <v>0</v>
      </c>
      <c r="V34">
        <f t="shared" si="3"/>
        <v>0</v>
      </c>
      <c r="W34" s="24" t="s">
        <v>4633</v>
      </c>
      <c r="X34" s="8" t="e">
        <f>ROUND(T34*(1-#REF!),2)</f>
        <v>#REF!</v>
      </c>
      <c r="Y34">
        <f t="shared" si="0"/>
        <v>11.2</v>
      </c>
      <c r="Z34">
        <f t="shared" si="1"/>
        <v>11.2</v>
      </c>
      <c r="AA34" s="24">
        <v>0.3</v>
      </c>
      <c r="AB34" s="24">
        <v>0.3</v>
      </c>
      <c r="AC34" t="s">
        <v>2879</v>
      </c>
      <c r="AD34" t="s">
        <v>2879</v>
      </c>
      <c r="AE34" t="s">
        <v>2879</v>
      </c>
      <c r="AF34" t="s">
        <v>2894</v>
      </c>
      <c r="AG34" s="24"/>
      <c r="AI34">
        <f t="shared" si="4"/>
        <v>3.32</v>
      </c>
      <c r="AN34" s="24">
        <v>0.3</v>
      </c>
      <c r="AO34">
        <f t="shared" si="2"/>
        <v>11.2</v>
      </c>
      <c r="AS34" t="s">
        <v>4634</v>
      </c>
    </row>
    <row r="35" spans="2:45" customFormat="1" x14ac:dyDescent="0.3">
      <c r="B35" t="s">
        <v>4635</v>
      </c>
      <c r="M35" s="7">
        <v>963543410</v>
      </c>
      <c r="N35" s="43" t="s">
        <v>5393</v>
      </c>
      <c r="O35" s="38" t="s">
        <v>4635</v>
      </c>
      <c r="P35" s="38">
        <v>233.17</v>
      </c>
      <c r="Q35" s="38">
        <v>1</v>
      </c>
      <c r="R35" s="26">
        <v>22</v>
      </c>
      <c r="S35" s="38">
        <v>233.17</v>
      </c>
      <c r="T35" s="24">
        <v>799</v>
      </c>
      <c r="U35" s="24">
        <v>30</v>
      </c>
      <c r="V35">
        <f t="shared" si="3"/>
        <v>40</v>
      </c>
      <c r="W35" s="24" t="s">
        <v>4635</v>
      </c>
      <c r="X35" s="8" t="e">
        <f>ROUND(T35*(1-#REF!),2)</f>
        <v>#REF!</v>
      </c>
      <c r="Y35">
        <f t="shared" si="0"/>
        <v>559.29999999999995</v>
      </c>
      <c r="Z35">
        <f t="shared" si="1"/>
        <v>559.29999999999995</v>
      </c>
      <c r="AA35" s="24">
        <v>0.3</v>
      </c>
      <c r="AB35" s="24">
        <v>0.3</v>
      </c>
      <c r="AC35" t="s">
        <v>2879</v>
      </c>
      <c r="AD35" t="s">
        <v>2879</v>
      </c>
      <c r="AE35" t="s">
        <v>2879</v>
      </c>
      <c r="AF35" t="s">
        <v>2893</v>
      </c>
      <c r="AG35" s="24"/>
      <c r="AI35">
        <f t="shared" si="4"/>
        <v>224.2</v>
      </c>
      <c r="AN35" s="24">
        <v>0.3</v>
      </c>
      <c r="AO35">
        <f t="shared" si="2"/>
        <v>559.29999999999995</v>
      </c>
      <c r="AS35" t="s">
        <v>4636</v>
      </c>
    </row>
    <row r="36" spans="2:45" customFormat="1" x14ac:dyDescent="0.3">
      <c r="B36" t="s">
        <v>4637</v>
      </c>
      <c r="M36" s="7">
        <v>96375403</v>
      </c>
      <c r="N36" s="38" t="s">
        <v>5398</v>
      </c>
      <c r="O36" s="38" t="e">
        <v>#N/A</v>
      </c>
      <c r="P36" s="51">
        <v>76.180000000000007</v>
      </c>
      <c r="Q36" s="38" t="e">
        <v>#N/A</v>
      </c>
      <c r="R36" s="26">
        <v>6.8</v>
      </c>
      <c r="S36" s="38">
        <v>76.8</v>
      </c>
      <c r="T36" s="24">
        <v>159</v>
      </c>
      <c r="U36" s="24">
        <v>15</v>
      </c>
      <c r="V36">
        <f t="shared" si="3"/>
        <v>20</v>
      </c>
      <c r="W36" s="24" t="s">
        <v>4637</v>
      </c>
      <c r="X36" s="8" t="e">
        <f>ROUND(T36*(1-#REF!),2)</f>
        <v>#REF!</v>
      </c>
      <c r="Y36">
        <f t="shared" si="0"/>
        <v>111.3</v>
      </c>
      <c r="Z36">
        <f t="shared" si="1"/>
        <v>111.3</v>
      </c>
      <c r="AA36" s="24">
        <v>0.3</v>
      </c>
      <c r="AB36" s="24">
        <v>0.3</v>
      </c>
      <c r="AC36" t="s">
        <v>2879</v>
      </c>
      <c r="AD36" t="s">
        <v>2879</v>
      </c>
      <c r="AE36" t="s">
        <v>2879</v>
      </c>
      <c r="AF36" t="s">
        <v>2894</v>
      </c>
      <c r="AG36" s="24"/>
      <c r="AI36">
        <f t="shared" si="4"/>
        <v>73.849999999999994</v>
      </c>
      <c r="AN36" s="24">
        <v>0.3</v>
      </c>
      <c r="AO36">
        <f t="shared" si="2"/>
        <v>111.3</v>
      </c>
      <c r="AS36" t="s">
        <v>4638</v>
      </c>
    </row>
    <row r="37" spans="2:45" customFormat="1" x14ac:dyDescent="0.3">
      <c r="B37" t="s">
        <v>4639</v>
      </c>
      <c r="M37" s="7">
        <v>963542106</v>
      </c>
      <c r="N37" s="43" t="s">
        <v>5394</v>
      </c>
      <c r="O37" s="38" t="s">
        <v>4639</v>
      </c>
      <c r="P37" s="38">
        <v>145.66999999999999</v>
      </c>
      <c r="Q37" s="38" t="e">
        <v>#N/A</v>
      </c>
      <c r="R37" s="26" t="s">
        <v>2879</v>
      </c>
      <c r="S37" s="38">
        <v>145.66999999999999</v>
      </c>
      <c r="T37" s="24">
        <v>299</v>
      </c>
      <c r="U37" s="24">
        <v>25</v>
      </c>
      <c r="V37">
        <f t="shared" si="3"/>
        <v>34</v>
      </c>
      <c r="W37" s="24" t="s">
        <v>4639</v>
      </c>
      <c r="X37" s="8" t="e">
        <f>ROUND(T37*(1-#REF!),2)</f>
        <v>#REF!</v>
      </c>
      <c r="Y37">
        <f t="shared" si="0"/>
        <v>209.3</v>
      </c>
      <c r="Z37">
        <f t="shared" si="1"/>
        <v>209.3</v>
      </c>
      <c r="AA37" s="24">
        <v>0.3</v>
      </c>
      <c r="AB37" s="24">
        <v>0.3</v>
      </c>
      <c r="AC37" t="s">
        <v>2879</v>
      </c>
      <c r="AD37" t="s">
        <v>2879</v>
      </c>
      <c r="AE37" t="s">
        <v>2879</v>
      </c>
      <c r="AF37" t="s">
        <v>2893</v>
      </c>
      <c r="AG37" s="24"/>
      <c r="AI37">
        <f t="shared" si="4"/>
        <v>140.07</v>
      </c>
      <c r="AN37" s="24">
        <v>0.3</v>
      </c>
      <c r="AO37">
        <f t="shared" si="2"/>
        <v>209.3</v>
      </c>
      <c r="AS37" t="s">
        <v>4640</v>
      </c>
    </row>
    <row r="38" spans="2:45" customFormat="1" x14ac:dyDescent="0.3">
      <c r="B38" t="s">
        <v>3751</v>
      </c>
      <c r="M38" s="7">
        <v>96341042</v>
      </c>
      <c r="N38" s="38" t="s">
        <v>4990</v>
      </c>
      <c r="O38" s="38" t="e">
        <v>#N/A</v>
      </c>
      <c r="P38" s="38">
        <v>15.45</v>
      </c>
      <c r="Q38" s="38">
        <v>1</v>
      </c>
      <c r="R38">
        <v>0.4</v>
      </c>
      <c r="S38" s="38">
        <v>15.45</v>
      </c>
      <c r="T38" s="24">
        <v>79</v>
      </c>
      <c r="U38" s="24" t="s">
        <v>2879</v>
      </c>
      <c r="V38" t="str">
        <f t="shared" si="3"/>
        <v/>
      </c>
      <c r="W38" s="24" t="s">
        <v>3751</v>
      </c>
      <c r="X38" s="8" t="e">
        <f>ROUND(T38*(1-#REF!),2)</f>
        <v>#REF!</v>
      </c>
      <c r="Y38">
        <f t="shared" si="0"/>
        <v>55.3</v>
      </c>
      <c r="Z38">
        <f t="shared" si="1"/>
        <v>55.3</v>
      </c>
      <c r="AA38" s="24">
        <v>0.3</v>
      </c>
      <c r="AB38" s="24">
        <v>0.3</v>
      </c>
      <c r="AC38" t="s">
        <v>2879</v>
      </c>
      <c r="AD38" t="s">
        <v>2879</v>
      </c>
      <c r="AE38" t="s">
        <v>2879</v>
      </c>
      <c r="AF38" t="s">
        <v>2894</v>
      </c>
      <c r="AG38" s="24"/>
      <c r="AI38">
        <v>14.14</v>
      </c>
      <c r="AL38" t="s">
        <v>4555</v>
      </c>
      <c r="AM38" t="s">
        <v>4555</v>
      </c>
      <c r="AN38" s="24">
        <v>0.3</v>
      </c>
      <c r="AO38">
        <f t="shared" si="2"/>
        <v>55.3</v>
      </c>
      <c r="AS38" t="s">
        <v>3752</v>
      </c>
    </row>
    <row r="39" spans="2:45" customFormat="1" x14ac:dyDescent="0.3">
      <c r="B39" t="s">
        <v>3753</v>
      </c>
      <c r="M39" s="7">
        <v>96341043</v>
      </c>
      <c r="N39" s="38" t="s">
        <v>4991</v>
      </c>
      <c r="O39" s="38" t="e">
        <v>#N/A</v>
      </c>
      <c r="P39" s="38">
        <v>17.670000000000002</v>
      </c>
      <c r="Q39" s="38">
        <v>1</v>
      </c>
      <c r="R39">
        <v>0.6</v>
      </c>
      <c r="S39" s="38">
        <v>17.670000000000002</v>
      </c>
      <c r="T39" s="24">
        <v>89</v>
      </c>
      <c r="U39" s="24" t="s">
        <v>2879</v>
      </c>
      <c r="V39" t="str">
        <f t="shared" si="3"/>
        <v/>
      </c>
      <c r="W39" s="24" t="s">
        <v>3753</v>
      </c>
      <c r="X39" s="8" t="e">
        <f>ROUND(T39*(1-#REF!),2)</f>
        <v>#REF!</v>
      </c>
      <c r="Y39">
        <f t="shared" si="0"/>
        <v>62.3</v>
      </c>
      <c r="Z39">
        <f t="shared" si="1"/>
        <v>62.3</v>
      </c>
      <c r="AA39" s="24">
        <v>0.3</v>
      </c>
      <c r="AB39" s="24">
        <v>0.3</v>
      </c>
      <c r="AC39" t="s">
        <v>2879</v>
      </c>
      <c r="AD39" t="s">
        <v>2879</v>
      </c>
      <c r="AE39" t="s">
        <v>2879</v>
      </c>
      <c r="AF39" t="s">
        <v>2894</v>
      </c>
      <c r="AG39" s="24"/>
      <c r="AI39">
        <v>16.16</v>
      </c>
      <c r="AL39" t="s">
        <v>4555</v>
      </c>
      <c r="AM39" t="s">
        <v>4555</v>
      </c>
      <c r="AN39" s="24">
        <v>0.3</v>
      </c>
      <c r="AO39">
        <f t="shared" si="2"/>
        <v>62.3</v>
      </c>
      <c r="AS39" t="s">
        <v>3754</v>
      </c>
    </row>
    <row r="40" spans="2:45" customFormat="1" x14ac:dyDescent="0.3">
      <c r="B40" t="s">
        <v>3755</v>
      </c>
      <c r="M40" s="7">
        <v>96341051</v>
      </c>
      <c r="N40" s="38" t="s">
        <v>4992</v>
      </c>
      <c r="O40" s="38" t="e">
        <v>#N/A</v>
      </c>
      <c r="P40" s="38">
        <v>2.2400000000000002</v>
      </c>
      <c r="Q40" s="38">
        <v>1</v>
      </c>
      <c r="R40">
        <v>0.1</v>
      </c>
      <c r="S40" s="38">
        <v>2.2400000000000002</v>
      </c>
      <c r="T40" s="24">
        <v>19</v>
      </c>
      <c r="U40" s="24" t="s">
        <v>2879</v>
      </c>
      <c r="V40" t="str">
        <f t="shared" si="3"/>
        <v/>
      </c>
      <c r="W40" s="24" t="s">
        <v>3755</v>
      </c>
      <c r="X40" s="8" t="e">
        <f>ROUND(T40*(1-#REF!),2)</f>
        <v>#REF!</v>
      </c>
      <c r="Y40">
        <f t="shared" si="0"/>
        <v>13.3</v>
      </c>
      <c r="Z40">
        <f t="shared" si="1"/>
        <v>13.3</v>
      </c>
      <c r="AA40" s="24">
        <v>0.3</v>
      </c>
      <c r="AB40" s="24">
        <v>0.3</v>
      </c>
      <c r="AC40" t="s">
        <v>2879</v>
      </c>
      <c r="AD40" t="s">
        <v>2879</v>
      </c>
      <c r="AE40" t="s">
        <v>2879</v>
      </c>
      <c r="AF40" t="s">
        <v>2893</v>
      </c>
      <c r="AG40" s="24"/>
      <c r="AI40">
        <v>1.87</v>
      </c>
      <c r="AL40">
        <v>0</v>
      </c>
      <c r="AM40">
        <v>7</v>
      </c>
      <c r="AN40" s="24">
        <v>0.3</v>
      </c>
      <c r="AO40">
        <f t="shared" si="2"/>
        <v>13.3</v>
      </c>
      <c r="AS40" t="s">
        <v>3756</v>
      </c>
    </row>
    <row r="41" spans="2:45" customFormat="1" x14ac:dyDescent="0.3">
      <c r="B41" t="s">
        <v>3757</v>
      </c>
      <c r="M41" s="7">
        <v>96341052</v>
      </c>
      <c r="N41" s="38" t="s">
        <v>4993</v>
      </c>
      <c r="O41" s="38" t="e">
        <v>#N/A</v>
      </c>
      <c r="P41" s="38">
        <v>2.91</v>
      </c>
      <c r="Q41" s="38">
        <v>1</v>
      </c>
      <c r="R41">
        <v>0.2</v>
      </c>
      <c r="S41" s="38">
        <v>2.91</v>
      </c>
      <c r="T41" s="24">
        <v>19</v>
      </c>
      <c r="U41" s="24" t="s">
        <v>2879</v>
      </c>
      <c r="V41" t="str">
        <f t="shared" si="3"/>
        <v/>
      </c>
      <c r="W41" s="24" t="s">
        <v>3757</v>
      </c>
      <c r="X41" s="8" t="e">
        <f>ROUND(T41*(1-#REF!),2)</f>
        <v>#REF!</v>
      </c>
      <c r="Y41">
        <f t="shared" si="0"/>
        <v>13.3</v>
      </c>
      <c r="Z41">
        <f t="shared" si="1"/>
        <v>13.3</v>
      </c>
      <c r="AA41" s="24">
        <v>0.3</v>
      </c>
      <c r="AB41" s="24">
        <v>0.3</v>
      </c>
      <c r="AC41" t="s">
        <v>2879</v>
      </c>
      <c r="AD41" t="s">
        <v>2879</v>
      </c>
      <c r="AE41" t="s">
        <v>2879</v>
      </c>
      <c r="AF41" t="s">
        <v>2893</v>
      </c>
      <c r="AG41" s="24"/>
      <c r="AI41">
        <v>2.46</v>
      </c>
      <c r="AL41">
        <v>0</v>
      </c>
      <c r="AM41">
        <v>8.4</v>
      </c>
      <c r="AN41" s="24">
        <v>0.3</v>
      </c>
      <c r="AO41">
        <f t="shared" si="2"/>
        <v>13.3</v>
      </c>
      <c r="AS41" t="s">
        <v>3758</v>
      </c>
    </row>
    <row r="42" spans="2:45" customFormat="1" x14ac:dyDescent="0.3">
      <c r="B42" t="s">
        <v>3759</v>
      </c>
      <c r="M42" s="7">
        <v>96341053</v>
      </c>
      <c r="N42" s="38" t="s">
        <v>4994</v>
      </c>
      <c r="O42" s="38" t="e">
        <v>#N/A</v>
      </c>
      <c r="P42" s="38">
        <v>3.42</v>
      </c>
      <c r="Q42" s="38">
        <v>1</v>
      </c>
      <c r="R42">
        <v>0.2</v>
      </c>
      <c r="S42" s="38">
        <v>3.42</v>
      </c>
      <c r="T42" s="24">
        <v>19</v>
      </c>
      <c r="U42" s="24" t="s">
        <v>2879</v>
      </c>
      <c r="V42" t="str">
        <f t="shared" si="3"/>
        <v/>
      </c>
      <c r="W42" s="24" t="s">
        <v>3759</v>
      </c>
      <c r="X42" s="8" t="e">
        <f>ROUND(T42*(1-#REF!),2)</f>
        <v>#REF!</v>
      </c>
      <c r="Y42">
        <f t="shared" si="0"/>
        <v>13.3</v>
      </c>
      <c r="Z42">
        <f t="shared" si="1"/>
        <v>13.3</v>
      </c>
      <c r="AA42" s="24">
        <v>0.3</v>
      </c>
      <c r="AB42" s="24">
        <v>0.3</v>
      </c>
      <c r="AC42" t="s">
        <v>2879</v>
      </c>
      <c r="AD42" t="s">
        <v>2879</v>
      </c>
      <c r="AE42" t="s">
        <v>2879</v>
      </c>
      <c r="AF42" t="s">
        <v>2893</v>
      </c>
      <c r="AG42" s="24"/>
      <c r="AI42">
        <v>2.95</v>
      </c>
      <c r="AL42">
        <v>0</v>
      </c>
      <c r="AM42">
        <v>10.5</v>
      </c>
      <c r="AN42" s="24">
        <v>0.3</v>
      </c>
      <c r="AO42">
        <f t="shared" si="2"/>
        <v>13.3</v>
      </c>
      <c r="AS42" t="s">
        <v>3760</v>
      </c>
    </row>
    <row r="43" spans="2:45" customFormat="1" x14ac:dyDescent="0.3">
      <c r="B43" t="s">
        <v>3761</v>
      </c>
      <c r="M43" s="7">
        <v>96341055</v>
      </c>
      <c r="N43" s="38" t="s">
        <v>4995</v>
      </c>
      <c r="O43" s="38" t="e">
        <v>#N/A</v>
      </c>
      <c r="P43" s="38">
        <v>2.5499999999999998</v>
      </c>
      <c r="Q43" s="38">
        <v>1</v>
      </c>
      <c r="R43">
        <v>0.2</v>
      </c>
      <c r="S43" s="38">
        <v>2.5499999999999998</v>
      </c>
      <c r="T43" s="24">
        <v>19</v>
      </c>
      <c r="U43" s="24" t="s">
        <v>2879</v>
      </c>
      <c r="V43" t="str">
        <f t="shared" si="3"/>
        <v/>
      </c>
      <c r="W43" s="24" t="s">
        <v>3761</v>
      </c>
      <c r="X43" s="8" t="e">
        <f>ROUND(T43*(1-#REF!),2)</f>
        <v>#REF!</v>
      </c>
      <c r="Y43">
        <f t="shared" si="0"/>
        <v>13.3</v>
      </c>
      <c r="Z43">
        <f t="shared" si="1"/>
        <v>13.3</v>
      </c>
      <c r="AA43" s="24">
        <v>0.3</v>
      </c>
      <c r="AB43" s="24">
        <v>0.3</v>
      </c>
      <c r="AC43" t="s">
        <v>2879</v>
      </c>
      <c r="AD43" t="s">
        <v>2879</v>
      </c>
      <c r="AE43" t="s">
        <v>2879</v>
      </c>
      <c r="AF43" t="s">
        <v>2893</v>
      </c>
      <c r="AG43" s="24"/>
      <c r="AI43">
        <v>2.0099999999999998</v>
      </c>
      <c r="AL43">
        <v>0</v>
      </c>
      <c r="AM43">
        <v>7</v>
      </c>
      <c r="AN43" s="24">
        <v>0.3</v>
      </c>
      <c r="AO43">
        <f t="shared" si="2"/>
        <v>13.3</v>
      </c>
      <c r="AS43" t="s">
        <v>3762</v>
      </c>
    </row>
    <row r="44" spans="2:45" customFormat="1" x14ac:dyDescent="0.3">
      <c r="B44" t="s">
        <v>3763</v>
      </c>
      <c r="M44" s="7">
        <v>96341056</v>
      </c>
      <c r="N44" s="38" t="s">
        <v>4996</v>
      </c>
      <c r="O44" s="38" t="e">
        <v>#N/A</v>
      </c>
      <c r="P44" s="38">
        <v>3.23</v>
      </c>
      <c r="Q44" s="38">
        <v>1</v>
      </c>
      <c r="R44">
        <v>0.2</v>
      </c>
      <c r="S44" s="38">
        <v>3.23</v>
      </c>
      <c r="T44" s="24">
        <v>19</v>
      </c>
      <c r="U44" s="24" t="s">
        <v>2879</v>
      </c>
      <c r="V44" t="str">
        <f t="shared" si="3"/>
        <v/>
      </c>
      <c r="W44" s="24" t="s">
        <v>3763</v>
      </c>
      <c r="X44" s="8" t="e">
        <f>ROUND(T44*(1-#REF!),2)</f>
        <v>#REF!</v>
      </c>
      <c r="Y44">
        <f t="shared" si="0"/>
        <v>13.3</v>
      </c>
      <c r="Z44">
        <f t="shared" si="1"/>
        <v>13.3</v>
      </c>
      <c r="AA44" s="24">
        <v>0.3</v>
      </c>
      <c r="AB44" s="24">
        <v>0.3</v>
      </c>
      <c r="AC44" t="s">
        <v>2879</v>
      </c>
      <c r="AD44" t="s">
        <v>2879</v>
      </c>
      <c r="AE44" t="s">
        <v>2879</v>
      </c>
      <c r="AF44" t="s">
        <v>2893</v>
      </c>
      <c r="AG44" s="24"/>
      <c r="AI44">
        <v>2.64</v>
      </c>
      <c r="AL44" t="s">
        <v>4555</v>
      </c>
      <c r="AM44" t="s">
        <v>4555</v>
      </c>
      <c r="AN44" s="24">
        <v>0.3</v>
      </c>
      <c r="AO44">
        <f t="shared" si="2"/>
        <v>13.3</v>
      </c>
      <c r="AS44" t="s">
        <v>3764</v>
      </c>
    </row>
    <row r="45" spans="2:45" customFormat="1" x14ac:dyDescent="0.3">
      <c r="B45" t="s">
        <v>3765</v>
      </c>
      <c r="M45" s="7">
        <v>96341058</v>
      </c>
      <c r="N45" s="38" t="s">
        <v>4997</v>
      </c>
      <c r="O45" s="38" t="e">
        <v>#N/A</v>
      </c>
      <c r="P45" s="38">
        <v>4.26</v>
      </c>
      <c r="Q45" s="38">
        <v>1</v>
      </c>
      <c r="R45">
        <v>0.1</v>
      </c>
      <c r="S45" s="38">
        <v>4.26</v>
      </c>
      <c r="T45" s="24">
        <v>19</v>
      </c>
      <c r="U45" s="24" t="s">
        <v>2879</v>
      </c>
      <c r="V45" t="str">
        <f t="shared" si="3"/>
        <v/>
      </c>
      <c r="W45" s="24" t="s">
        <v>3765</v>
      </c>
      <c r="X45" s="8" t="e">
        <f>ROUND(T45*(1-#REF!),2)</f>
        <v>#REF!</v>
      </c>
      <c r="Y45">
        <f t="shared" si="0"/>
        <v>13.3</v>
      </c>
      <c r="Z45">
        <f t="shared" si="1"/>
        <v>13.3</v>
      </c>
      <c r="AA45" s="24">
        <v>0.3</v>
      </c>
      <c r="AB45" s="24">
        <v>0.3</v>
      </c>
      <c r="AC45" t="s">
        <v>2879</v>
      </c>
      <c r="AD45" t="s">
        <v>2879</v>
      </c>
      <c r="AE45" t="s">
        <v>2879</v>
      </c>
      <c r="AF45" t="s">
        <v>2893</v>
      </c>
      <c r="AG45" s="24"/>
      <c r="AI45">
        <v>3.44</v>
      </c>
      <c r="AL45">
        <v>0</v>
      </c>
      <c r="AM45">
        <v>12.6</v>
      </c>
      <c r="AN45" s="24">
        <v>0.3</v>
      </c>
      <c r="AO45">
        <f t="shared" si="2"/>
        <v>13.3</v>
      </c>
      <c r="AS45" t="s">
        <v>3766</v>
      </c>
    </row>
    <row r="46" spans="2:45" customFormat="1" x14ac:dyDescent="0.3">
      <c r="B46" t="s">
        <v>3767</v>
      </c>
      <c r="M46" s="7">
        <v>96341059</v>
      </c>
      <c r="N46" s="38" t="s">
        <v>4998</v>
      </c>
      <c r="O46" s="38" t="e">
        <v>#N/A</v>
      </c>
      <c r="P46" s="38">
        <v>5.01</v>
      </c>
      <c r="Q46" s="38">
        <v>1</v>
      </c>
      <c r="R46">
        <v>0.1</v>
      </c>
      <c r="S46" s="38">
        <v>5.01</v>
      </c>
      <c r="T46" s="24">
        <v>29</v>
      </c>
      <c r="U46" s="24" t="s">
        <v>2879</v>
      </c>
      <c r="V46" t="str">
        <f t="shared" si="3"/>
        <v/>
      </c>
      <c r="W46" s="24" t="s">
        <v>3767</v>
      </c>
      <c r="X46" s="8" t="e">
        <f>ROUND(T46*(1-#REF!),2)</f>
        <v>#REF!</v>
      </c>
      <c r="Y46">
        <f t="shared" si="0"/>
        <v>20.3</v>
      </c>
      <c r="Z46">
        <f t="shared" si="1"/>
        <v>20.3</v>
      </c>
      <c r="AA46" s="24">
        <v>0.3</v>
      </c>
      <c r="AB46" s="24">
        <v>0.3</v>
      </c>
      <c r="AC46" t="s">
        <v>2879</v>
      </c>
      <c r="AD46" t="s">
        <v>2879</v>
      </c>
      <c r="AE46" t="s">
        <v>2879</v>
      </c>
      <c r="AF46" t="s">
        <v>2893</v>
      </c>
      <c r="AG46" s="24"/>
      <c r="AI46">
        <v>4</v>
      </c>
      <c r="AL46">
        <v>0</v>
      </c>
      <c r="AM46">
        <v>14.7</v>
      </c>
      <c r="AN46" s="24">
        <v>0.3</v>
      </c>
      <c r="AO46">
        <f t="shared" si="2"/>
        <v>20.3</v>
      </c>
      <c r="AS46" t="s">
        <v>3768</v>
      </c>
    </row>
    <row r="47" spans="2:45" customFormat="1" x14ac:dyDescent="0.3">
      <c r="B47" t="s">
        <v>3769</v>
      </c>
      <c r="M47" s="7">
        <v>96341074</v>
      </c>
      <c r="N47" s="38" t="s">
        <v>4999</v>
      </c>
      <c r="O47" s="38" t="e">
        <v>#N/A</v>
      </c>
      <c r="P47" s="38">
        <v>4.16</v>
      </c>
      <c r="Q47" s="38">
        <v>1</v>
      </c>
      <c r="R47">
        <v>58.8</v>
      </c>
      <c r="S47" s="38">
        <v>4.16</v>
      </c>
      <c r="T47" s="24">
        <v>19</v>
      </c>
      <c r="U47" s="24" t="s">
        <v>2879</v>
      </c>
      <c r="V47" t="str">
        <f t="shared" si="3"/>
        <v/>
      </c>
      <c r="W47" s="24" t="s">
        <v>3769</v>
      </c>
      <c r="X47" s="8" t="e">
        <f>ROUND(T47*(1-#REF!),2)</f>
        <v>#REF!</v>
      </c>
      <c r="Y47">
        <f t="shared" si="0"/>
        <v>13.3</v>
      </c>
      <c r="Z47">
        <f t="shared" si="1"/>
        <v>13.3</v>
      </c>
      <c r="AA47" s="24">
        <v>0.3</v>
      </c>
      <c r="AB47" s="24">
        <v>0.3</v>
      </c>
      <c r="AC47" t="s">
        <v>2879</v>
      </c>
      <c r="AD47" t="s">
        <v>2879</v>
      </c>
      <c r="AE47" t="s">
        <v>2879</v>
      </c>
      <c r="AF47" t="s">
        <v>2893</v>
      </c>
      <c r="AG47" s="24"/>
      <c r="AI47">
        <v>3.17</v>
      </c>
      <c r="AL47">
        <v>0</v>
      </c>
      <c r="AM47">
        <v>12.6</v>
      </c>
      <c r="AN47" s="24">
        <v>0.3</v>
      </c>
      <c r="AO47">
        <f t="shared" si="2"/>
        <v>13.3</v>
      </c>
      <c r="AS47" t="s">
        <v>3770</v>
      </c>
    </row>
    <row r="48" spans="2:45" customFormat="1" x14ac:dyDescent="0.3">
      <c r="B48" t="s">
        <v>3771</v>
      </c>
      <c r="M48" s="7">
        <v>96341075</v>
      </c>
      <c r="N48" s="38" t="s">
        <v>5000</v>
      </c>
      <c r="O48" s="38" t="e">
        <v>#N/A</v>
      </c>
      <c r="P48" s="38">
        <v>4.3</v>
      </c>
      <c r="Q48" s="38">
        <v>1</v>
      </c>
      <c r="R48">
        <v>80.900000000000006</v>
      </c>
      <c r="S48" s="38">
        <v>4.3</v>
      </c>
      <c r="T48" s="24">
        <v>29</v>
      </c>
      <c r="U48" s="24" t="s">
        <v>2879</v>
      </c>
      <c r="V48" t="str">
        <f t="shared" si="3"/>
        <v/>
      </c>
      <c r="W48" s="24" t="s">
        <v>3771</v>
      </c>
      <c r="X48" s="8" t="e">
        <f>ROUND(T48*(1-#REF!),2)</f>
        <v>#REF!</v>
      </c>
      <c r="Y48">
        <f t="shared" si="0"/>
        <v>20.3</v>
      </c>
      <c r="Z48">
        <f t="shared" si="1"/>
        <v>20.3</v>
      </c>
      <c r="AA48" s="24">
        <v>0.3</v>
      </c>
      <c r="AB48" s="24">
        <v>0.3</v>
      </c>
      <c r="AC48" t="s">
        <v>2879</v>
      </c>
      <c r="AD48" t="s">
        <v>2879</v>
      </c>
      <c r="AE48" t="s">
        <v>2879</v>
      </c>
      <c r="AF48" t="s">
        <v>2893</v>
      </c>
      <c r="AG48" s="24"/>
      <c r="AI48">
        <v>3.59</v>
      </c>
      <c r="AL48">
        <v>0</v>
      </c>
      <c r="AM48">
        <v>12.6</v>
      </c>
      <c r="AN48" s="24">
        <v>0.3</v>
      </c>
      <c r="AO48">
        <f t="shared" si="2"/>
        <v>20.3</v>
      </c>
      <c r="AS48" t="s">
        <v>3772</v>
      </c>
    </row>
    <row r="49" spans="2:45" customFormat="1" x14ac:dyDescent="0.3">
      <c r="B49" t="s">
        <v>3773</v>
      </c>
      <c r="M49" s="7">
        <v>96341076</v>
      </c>
      <c r="N49" s="38" t="s">
        <v>5001</v>
      </c>
      <c r="O49" s="38" t="e">
        <v>#N/A</v>
      </c>
      <c r="P49" s="38">
        <v>5.01</v>
      </c>
      <c r="Q49" s="38">
        <v>1</v>
      </c>
      <c r="R49">
        <v>0.125</v>
      </c>
      <c r="S49" s="38">
        <v>5.01</v>
      </c>
      <c r="T49" s="24">
        <v>29</v>
      </c>
      <c r="U49" s="24" t="s">
        <v>2879</v>
      </c>
      <c r="V49" t="str">
        <f t="shared" si="3"/>
        <v/>
      </c>
      <c r="W49" s="24" t="s">
        <v>3773</v>
      </c>
      <c r="X49" s="8" t="e">
        <f>ROUND(T49*(1-#REF!),2)</f>
        <v>#REF!</v>
      </c>
      <c r="Y49">
        <f t="shared" si="0"/>
        <v>20.3</v>
      </c>
      <c r="Z49">
        <f t="shared" si="1"/>
        <v>20.3</v>
      </c>
      <c r="AA49" s="24">
        <v>0.3</v>
      </c>
      <c r="AB49" s="24">
        <v>0.3</v>
      </c>
      <c r="AC49" t="s">
        <v>2879</v>
      </c>
      <c r="AD49" t="s">
        <v>2879</v>
      </c>
      <c r="AE49" t="s">
        <v>2879</v>
      </c>
      <c r="AF49" t="s">
        <v>2893</v>
      </c>
      <c r="AG49" s="24"/>
      <c r="AI49">
        <v>4</v>
      </c>
      <c r="AL49">
        <v>0</v>
      </c>
      <c r="AM49">
        <v>14.7</v>
      </c>
      <c r="AN49" s="24">
        <v>0.3</v>
      </c>
      <c r="AO49">
        <f t="shared" si="2"/>
        <v>20.3</v>
      </c>
      <c r="AS49" t="s">
        <v>3774</v>
      </c>
    </row>
    <row r="50" spans="2:45" customFormat="1" x14ac:dyDescent="0.3">
      <c r="B50" t="s">
        <v>3775</v>
      </c>
      <c r="M50" s="7">
        <v>96341682</v>
      </c>
      <c r="N50" s="38" t="s">
        <v>5002</v>
      </c>
      <c r="O50" s="38" t="e">
        <v>#N/A</v>
      </c>
      <c r="P50" s="38">
        <v>402.53</v>
      </c>
      <c r="Q50" s="38">
        <v>1</v>
      </c>
      <c r="R50">
        <v>26.8</v>
      </c>
      <c r="S50" s="38">
        <v>402.53</v>
      </c>
      <c r="T50" s="24">
        <v>1329</v>
      </c>
      <c r="U50" s="24" t="s">
        <v>2879</v>
      </c>
      <c r="V50" t="str">
        <f t="shared" si="3"/>
        <v/>
      </c>
      <c r="W50" s="24" t="s">
        <v>3775</v>
      </c>
      <c r="X50" s="8" t="e">
        <f>ROUND(T50*(1-#REF!),2)</f>
        <v>#REF!</v>
      </c>
      <c r="Y50">
        <f t="shared" si="0"/>
        <v>930.3</v>
      </c>
      <c r="Z50">
        <f t="shared" si="1"/>
        <v>930.3</v>
      </c>
      <c r="AA50" s="24">
        <v>0.3</v>
      </c>
      <c r="AB50" s="24">
        <v>0.3</v>
      </c>
      <c r="AC50" t="s">
        <v>2879</v>
      </c>
      <c r="AD50" t="s">
        <v>2879</v>
      </c>
      <c r="AE50" t="s">
        <v>2879</v>
      </c>
      <c r="AF50" t="s">
        <v>2892</v>
      </c>
      <c r="AG50" s="24"/>
      <c r="AI50">
        <v>359.42</v>
      </c>
      <c r="AL50" t="s">
        <v>4555</v>
      </c>
      <c r="AM50" t="s">
        <v>4555</v>
      </c>
      <c r="AN50" s="24">
        <v>0.3</v>
      </c>
      <c r="AO50">
        <f t="shared" si="2"/>
        <v>930.3</v>
      </c>
      <c r="AS50" t="s">
        <v>3776</v>
      </c>
    </row>
    <row r="51" spans="2:45" customFormat="1" x14ac:dyDescent="0.3">
      <c r="B51" t="s">
        <v>3777</v>
      </c>
      <c r="M51" s="7">
        <v>963580178</v>
      </c>
      <c r="N51" s="38" t="s">
        <v>3778</v>
      </c>
      <c r="O51" s="38" t="s">
        <v>3777</v>
      </c>
      <c r="P51" s="38">
        <v>10.54</v>
      </c>
      <c r="Q51" s="38">
        <v>1</v>
      </c>
      <c r="R51">
        <v>0.8</v>
      </c>
      <c r="S51" s="38">
        <v>10.54</v>
      </c>
      <c r="T51" s="24">
        <v>39</v>
      </c>
      <c r="U51" s="24" t="s">
        <v>2879</v>
      </c>
      <c r="V51" t="str">
        <f t="shared" si="3"/>
        <v/>
      </c>
      <c r="W51" s="24" t="s">
        <v>3777</v>
      </c>
      <c r="X51" s="8" t="e">
        <f>ROUND(T51*(1-#REF!),2)</f>
        <v>#REF!</v>
      </c>
      <c r="Y51">
        <f t="shared" si="0"/>
        <v>27.3</v>
      </c>
      <c r="Z51">
        <f t="shared" si="1"/>
        <v>27.3</v>
      </c>
      <c r="AA51" s="24">
        <v>0.3</v>
      </c>
      <c r="AB51" s="24">
        <v>0.3</v>
      </c>
      <c r="AC51" t="s">
        <v>2879</v>
      </c>
      <c r="AD51" t="s">
        <v>2879</v>
      </c>
      <c r="AE51" t="s">
        <v>2879</v>
      </c>
      <c r="AF51" t="s">
        <v>2893</v>
      </c>
      <c r="AG51" s="24"/>
      <c r="AI51">
        <v>10.130000000000001</v>
      </c>
      <c r="AL51">
        <v>0</v>
      </c>
      <c r="AM51">
        <v>27.3</v>
      </c>
      <c r="AN51" s="24">
        <v>0.3</v>
      </c>
      <c r="AO51">
        <f t="shared" ref="AO51:AO111" si="5">ROUND(T51*(1-AN51),2)</f>
        <v>27.3</v>
      </c>
      <c r="AS51" t="s">
        <v>3779</v>
      </c>
    </row>
    <row r="52" spans="2:45" customFormat="1" x14ac:dyDescent="0.3">
      <c r="B52" t="s">
        <v>3780</v>
      </c>
      <c r="M52" s="7">
        <v>963580889</v>
      </c>
      <c r="N52" s="38" t="s">
        <v>3781</v>
      </c>
      <c r="O52" s="38" t="s">
        <v>3780</v>
      </c>
      <c r="P52" s="38">
        <v>107.7</v>
      </c>
      <c r="Q52" s="38">
        <v>1</v>
      </c>
      <c r="R52">
        <v>2.056</v>
      </c>
      <c r="S52" s="38">
        <v>107.7</v>
      </c>
      <c r="T52" s="24">
        <v>259</v>
      </c>
      <c r="U52" s="24" t="s">
        <v>2879</v>
      </c>
      <c r="V52" t="str">
        <f t="shared" ref="V52:V113" si="6">IFERROR(ROUNDUP(U52*(80/60),0),"")</f>
        <v/>
      </c>
      <c r="W52" s="24" t="s">
        <v>3780</v>
      </c>
      <c r="X52" s="8" t="e">
        <f>ROUND(T52*(1-#REF!),2)</f>
        <v>#REF!</v>
      </c>
      <c r="Y52">
        <f t="shared" si="0"/>
        <v>181.3</v>
      </c>
      <c r="Z52">
        <f t="shared" si="1"/>
        <v>181.3</v>
      </c>
      <c r="AA52" s="24">
        <v>0.3</v>
      </c>
      <c r="AB52" s="24">
        <v>0.3</v>
      </c>
      <c r="AC52" t="s">
        <v>2879</v>
      </c>
      <c r="AD52" t="s">
        <v>2879</v>
      </c>
      <c r="AE52" t="s">
        <v>2879</v>
      </c>
      <c r="AF52" t="s">
        <v>2901</v>
      </c>
      <c r="AG52" s="24"/>
      <c r="AI52">
        <v>126.28</v>
      </c>
      <c r="AL52">
        <v>0</v>
      </c>
      <c r="AM52">
        <v>180.6</v>
      </c>
      <c r="AN52" s="24">
        <v>0.3</v>
      </c>
      <c r="AO52">
        <f t="shared" si="5"/>
        <v>181.3</v>
      </c>
      <c r="AS52" t="s">
        <v>3782</v>
      </c>
    </row>
    <row r="53" spans="2:45" customFormat="1" x14ac:dyDescent="0.3">
      <c r="B53" t="s">
        <v>3783</v>
      </c>
      <c r="M53" s="7">
        <v>96380286</v>
      </c>
      <c r="N53" s="38" t="s">
        <v>5003</v>
      </c>
      <c r="O53" s="38" t="e">
        <v>#N/A</v>
      </c>
      <c r="P53" s="38">
        <v>15.84</v>
      </c>
      <c r="Q53" s="38">
        <v>1</v>
      </c>
      <c r="R53">
        <v>1.2</v>
      </c>
      <c r="S53" s="38">
        <v>15.84</v>
      </c>
      <c r="T53" s="24">
        <v>50</v>
      </c>
      <c r="U53" s="24" t="s">
        <v>2879</v>
      </c>
      <c r="V53" t="str">
        <f t="shared" si="6"/>
        <v/>
      </c>
      <c r="W53" s="24" t="s">
        <v>3783</v>
      </c>
      <c r="X53" s="8" t="e">
        <f>ROUND(T53*(1-#REF!),2)</f>
        <v>#REF!</v>
      </c>
      <c r="Y53">
        <f t="shared" si="0"/>
        <v>35</v>
      </c>
      <c r="Z53">
        <f t="shared" si="1"/>
        <v>35</v>
      </c>
      <c r="AA53" s="24">
        <v>0.3</v>
      </c>
      <c r="AB53" s="24">
        <v>0.3</v>
      </c>
      <c r="AC53" t="s">
        <v>2879</v>
      </c>
      <c r="AD53" t="s">
        <v>2879</v>
      </c>
      <c r="AE53" t="s">
        <v>2879</v>
      </c>
      <c r="AF53" t="s">
        <v>2894</v>
      </c>
      <c r="AG53" s="24"/>
      <c r="AI53">
        <v>15.23</v>
      </c>
      <c r="AL53">
        <v>0</v>
      </c>
      <c r="AM53">
        <v>39.9</v>
      </c>
      <c r="AN53" s="24">
        <v>0.3</v>
      </c>
      <c r="AO53">
        <f t="shared" si="5"/>
        <v>35</v>
      </c>
      <c r="AS53" t="s">
        <v>3784</v>
      </c>
    </row>
    <row r="54" spans="2:45" customFormat="1" x14ac:dyDescent="0.3">
      <c r="B54" t="s">
        <v>3785</v>
      </c>
      <c r="M54" s="7">
        <v>96380528</v>
      </c>
      <c r="N54" s="38" t="s">
        <v>5004</v>
      </c>
      <c r="O54" s="38" t="e">
        <v>#N/A</v>
      </c>
      <c r="P54" s="38">
        <v>1.1200000000000001</v>
      </c>
      <c r="Q54" s="38">
        <v>1</v>
      </c>
      <c r="R54">
        <v>0.215</v>
      </c>
      <c r="S54" s="38">
        <v>1.1200000000000001</v>
      </c>
      <c r="T54" s="24">
        <v>9</v>
      </c>
      <c r="U54" s="24" t="s">
        <v>2879</v>
      </c>
      <c r="V54" t="str">
        <f t="shared" si="6"/>
        <v/>
      </c>
      <c r="W54" s="24" t="s">
        <v>3785</v>
      </c>
      <c r="X54" s="8" t="e">
        <f>ROUND(T54*(1-#REF!),2)</f>
        <v>#REF!</v>
      </c>
      <c r="Y54">
        <f t="shared" si="0"/>
        <v>6.3</v>
      </c>
      <c r="Z54">
        <f t="shared" si="1"/>
        <v>6.3</v>
      </c>
      <c r="AA54" s="24">
        <v>0.3</v>
      </c>
      <c r="AB54" s="24">
        <v>0.3</v>
      </c>
      <c r="AC54" t="s">
        <v>2879</v>
      </c>
      <c r="AD54" t="s">
        <v>2879</v>
      </c>
      <c r="AE54" t="s">
        <v>2879</v>
      </c>
      <c r="AF54" t="s">
        <v>3787</v>
      </c>
      <c r="AG54" s="24"/>
      <c r="AI54">
        <v>1.08</v>
      </c>
      <c r="AL54">
        <v>0</v>
      </c>
      <c r="AM54">
        <v>4.8</v>
      </c>
      <c r="AN54" s="24">
        <v>0.3</v>
      </c>
      <c r="AO54">
        <f t="shared" si="5"/>
        <v>6.3</v>
      </c>
      <c r="AS54" t="s">
        <v>3786</v>
      </c>
    </row>
    <row r="55" spans="2:45" customFormat="1" x14ac:dyDescent="0.3">
      <c r="B55" t="s">
        <v>3788</v>
      </c>
      <c r="M55" s="7">
        <v>96380529</v>
      </c>
      <c r="N55" s="38" t="s">
        <v>5005</v>
      </c>
      <c r="O55" s="38" t="e">
        <v>#N/A</v>
      </c>
      <c r="P55" s="38">
        <v>0.31</v>
      </c>
      <c r="Q55" s="38">
        <v>1</v>
      </c>
      <c r="R55">
        <v>0.01</v>
      </c>
      <c r="S55" s="38">
        <v>0.31</v>
      </c>
      <c r="T55" s="24">
        <v>6</v>
      </c>
      <c r="U55" s="24" t="s">
        <v>2879</v>
      </c>
      <c r="V55" t="str">
        <f t="shared" si="6"/>
        <v/>
      </c>
      <c r="W55" s="24" t="s">
        <v>3788</v>
      </c>
      <c r="X55" s="8" t="e">
        <f>ROUND(T55*(1-#REF!),2)</f>
        <v>#REF!</v>
      </c>
      <c r="Y55">
        <f t="shared" si="0"/>
        <v>4.2</v>
      </c>
      <c r="Z55">
        <f t="shared" si="1"/>
        <v>4.2</v>
      </c>
      <c r="AA55" s="24">
        <v>0.3</v>
      </c>
      <c r="AB55" s="24">
        <v>0.3</v>
      </c>
      <c r="AC55" t="s">
        <v>2879</v>
      </c>
      <c r="AD55" t="s">
        <v>2879</v>
      </c>
      <c r="AE55" t="s">
        <v>2879</v>
      </c>
      <c r="AF55" t="s">
        <v>3787</v>
      </c>
      <c r="AG55" s="24"/>
      <c r="AI55">
        <v>0.3</v>
      </c>
      <c r="AL55">
        <v>0</v>
      </c>
      <c r="AM55">
        <v>1.6</v>
      </c>
      <c r="AN55" s="24">
        <v>0.3</v>
      </c>
      <c r="AO55">
        <f t="shared" si="5"/>
        <v>4.2</v>
      </c>
      <c r="AS55" t="s">
        <v>3789</v>
      </c>
    </row>
    <row r="56" spans="2:45" customFormat="1" x14ac:dyDescent="0.3">
      <c r="B56" t="s">
        <v>3790</v>
      </c>
      <c r="M56" s="7">
        <v>96380531</v>
      </c>
      <c r="N56" s="38" t="s">
        <v>5006</v>
      </c>
      <c r="O56" s="38" t="e">
        <v>#N/A</v>
      </c>
      <c r="P56" s="38">
        <v>1.07</v>
      </c>
      <c r="Q56" s="38">
        <v>1</v>
      </c>
      <c r="R56">
        <v>0.16500000000000001</v>
      </c>
      <c r="S56" s="38">
        <v>1.07</v>
      </c>
      <c r="T56" s="24">
        <v>9</v>
      </c>
      <c r="U56" s="24" t="s">
        <v>2879</v>
      </c>
      <c r="V56" t="str">
        <f t="shared" si="6"/>
        <v/>
      </c>
      <c r="W56" s="24" t="s">
        <v>3790</v>
      </c>
      <c r="X56" s="8" t="e">
        <f>ROUND(T56*(1-#REF!),2)</f>
        <v>#REF!</v>
      </c>
      <c r="Y56">
        <f t="shared" si="0"/>
        <v>6.3</v>
      </c>
      <c r="Z56">
        <f t="shared" si="1"/>
        <v>6.3</v>
      </c>
      <c r="AA56" s="24">
        <v>0.3</v>
      </c>
      <c r="AB56" s="24">
        <v>0.3</v>
      </c>
      <c r="AC56" t="s">
        <v>2879</v>
      </c>
      <c r="AD56" t="s">
        <v>2879</v>
      </c>
      <c r="AE56" t="s">
        <v>2879</v>
      </c>
      <c r="AF56" t="s">
        <v>3787</v>
      </c>
      <c r="AG56" s="24"/>
      <c r="AI56">
        <v>1.03</v>
      </c>
      <c r="AL56">
        <v>0</v>
      </c>
      <c r="AM56">
        <v>4</v>
      </c>
      <c r="AN56" s="24">
        <v>0.3</v>
      </c>
      <c r="AO56">
        <f t="shared" si="5"/>
        <v>6.3</v>
      </c>
      <c r="AS56" t="s">
        <v>3791</v>
      </c>
    </row>
    <row r="57" spans="2:45" customFormat="1" x14ac:dyDescent="0.3">
      <c r="B57" t="s">
        <v>3792</v>
      </c>
      <c r="M57" s="7">
        <v>96380535</v>
      </c>
      <c r="N57" s="38" t="s">
        <v>5007</v>
      </c>
      <c r="O57" s="38" t="e">
        <v>#N/A</v>
      </c>
      <c r="P57" s="38">
        <v>0.71</v>
      </c>
      <c r="Q57" s="38">
        <v>1</v>
      </c>
      <c r="R57">
        <v>2.9000000000000001E-2</v>
      </c>
      <c r="S57" s="38">
        <v>0.71</v>
      </c>
      <c r="T57" s="24">
        <v>9</v>
      </c>
      <c r="U57" s="24" t="s">
        <v>2879</v>
      </c>
      <c r="V57" t="str">
        <f t="shared" si="6"/>
        <v/>
      </c>
      <c r="W57" s="24" t="s">
        <v>3792</v>
      </c>
      <c r="X57" s="8" t="e">
        <f>ROUND(T57*(1-#REF!),2)</f>
        <v>#REF!</v>
      </c>
      <c r="Y57">
        <f t="shared" si="0"/>
        <v>6.3</v>
      </c>
      <c r="Z57">
        <f t="shared" si="1"/>
        <v>6.3</v>
      </c>
      <c r="AA57" s="24">
        <v>0.3</v>
      </c>
      <c r="AB57" s="24">
        <v>0.3</v>
      </c>
      <c r="AC57" t="s">
        <v>2879</v>
      </c>
      <c r="AD57" t="s">
        <v>2879</v>
      </c>
      <c r="AE57" t="s">
        <v>2879</v>
      </c>
      <c r="AF57" t="s">
        <v>3787</v>
      </c>
      <c r="AG57" s="24"/>
      <c r="AI57">
        <v>0.74</v>
      </c>
      <c r="AL57">
        <v>0</v>
      </c>
      <c r="AM57">
        <v>3.2</v>
      </c>
      <c r="AN57" s="24">
        <v>0.3</v>
      </c>
      <c r="AO57">
        <f t="shared" si="5"/>
        <v>6.3</v>
      </c>
      <c r="AS57" t="s">
        <v>3793</v>
      </c>
    </row>
    <row r="58" spans="2:45" customFormat="1" x14ac:dyDescent="0.3">
      <c r="B58" t="s">
        <v>3794</v>
      </c>
      <c r="M58" s="7">
        <v>96380536</v>
      </c>
      <c r="N58" s="38" t="s">
        <v>5008</v>
      </c>
      <c r="O58" s="38" t="e">
        <v>#N/A</v>
      </c>
      <c r="P58" s="38">
        <v>0.33</v>
      </c>
      <c r="Q58" s="38">
        <v>1</v>
      </c>
      <c r="R58">
        <v>0.1</v>
      </c>
      <c r="S58" s="38">
        <v>0.33</v>
      </c>
      <c r="T58" s="24">
        <v>6</v>
      </c>
      <c r="U58" s="24" t="s">
        <v>2879</v>
      </c>
      <c r="V58" t="str">
        <f t="shared" si="6"/>
        <v/>
      </c>
      <c r="W58" s="24" t="s">
        <v>3794</v>
      </c>
      <c r="X58" s="8" t="e">
        <f>ROUND(T58*(1-#REF!),2)</f>
        <v>#REF!</v>
      </c>
      <c r="Y58">
        <f t="shared" si="0"/>
        <v>4.2</v>
      </c>
      <c r="Z58">
        <f t="shared" si="1"/>
        <v>4.2</v>
      </c>
      <c r="AA58" s="24">
        <v>0.3</v>
      </c>
      <c r="AB58" s="24">
        <v>0.3</v>
      </c>
      <c r="AC58" t="s">
        <v>2879</v>
      </c>
      <c r="AD58" t="s">
        <v>2879</v>
      </c>
      <c r="AE58" t="s">
        <v>2879</v>
      </c>
      <c r="AF58" t="s">
        <v>3787</v>
      </c>
      <c r="AG58" s="24"/>
      <c r="AI58">
        <v>0.32</v>
      </c>
      <c r="AL58">
        <v>0</v>
      </c>
      <c r="AM58">
        <v>1.6</v>
      </c>
      <c r="AN58" s="24">
        <v>0.3</v>
      </c>
      <c r="AO58">
        <f t="shared" si="5"/>
        <v>4.2</v>
      </c>
      <c r="AS58" t="s">
        <v>3795</v>
      </c>
    </row>
    <row r="59" spans="2:45" customFormat="1" x14ac:dyDescent="0.3">
      <c r="B59" t="s">
        <v>3796</v>
      </c>
      <c r="M59" s="7">
        <v>96380539</v>
      </c>
      <c r="N59" s="38" t="s">
        <v>5009</v>
      </c>
      <c r="O59" s="38" t="e">
        <v>#N/A</v>
      </c>
      <c r="P59" s="38">
        <v>0.43</v>
      </c>
      <c r="Q59" s="38">
        <v>1</v>
      </c>
      <c r="R59">
        <v>6.0000000000000001E-3</v>
      </c>
      <c r="S59" s="38">
        <v>0.43</v>
      </c>
      <c r="T59" s="24">
        <v>6</v>
      </c>
      <c r="U59" s="24" t="s">
        <v>2879</v>
      </c>
      <c r="V59" t="str">
        <f t="shared" si="6"/>
        <v/>
      </c>
      <c r="W59" s="24" t="s">
        <v>3796</v>
      </c>
      <c r="X59" s="8" t="e">
        <f>ROUND(T59*(1-#REF!),2)</f>
        <v>#REF!</v>
      </c>
      <c r="Y59">
        <f t="shared" si="0"/>
        <v>4.2</v>
      </c>
      <c r="Z59">
        <f t="shared" si="1"/>
        <v>4.2</v>
      </c>
      <c r="AA59" s="24">
        <v>0.3</v>
      </c>
      <c r="AB59" s="24">
        <v>0.3</v>
      </c>
      <c r="AC59" t="s">
        <v>2879</v>
      </c>
      <c r="AD59" t="s">
        <v>2879</v>
      </c>
      <c r="AE59" t="s">
        <v>2879</v>
      </c>
      <c r="AF59" t="s">
        <v>3787</v>
      </c>
      <c r="AG59" s="24"/>
      <c r="AI59">
        <v>0.41</v>
      </c>
      <c r="AL59">
        <v>0</v>
      </c>
      <c r="AM59">
        <v>1.6</v>
      </c>
      <c r="AN59" s="24">
        <v>0.3</v>
      </c>
      <c r="AO59">
        <f t="shared" si="5"/>
        <v>4.2</v>
      </c>
      <c r="AS59" t="s">
        <v>3797</v>
      </c>
    </row>
    <row r="60" spans="2:45" customFormat="1" x14ac:dyDescent="0.3">
      <c r="B60" t="s">
        <v>3798</v>
      </c>
      <c r="M60" s="7">
        <v>96380563</v>
      </c>
      <c r="N60" s="38" t="s">
        <v>5010</v>
      </c>
      <c r="O60" s="38" t="e">
        <v>#N/A</v>
      </c>
      <c r="P60" s="38">
        <v>0.47</v>
      </c>
      <c r="Q60" s="38">
        <v>1</v>
      </c>
      <c r="R60">
        <v>0.1</v>
      </c>
      <c r="S60" s="38">
        <v>0.47</v>
      </c>
      <c r="T60" s="24">
        <v>6</v>
      </c>
      <c r="U60" s="24" t="s">
        <v>2879</v>
      </c>
      <c r="V60" t="str">
        <f t="shared" si="6"/>
        <v/>
      </c>
      <c r="W60" s="24" t="s">
        <v>3798</v>
      </c>
      <c r="X60" s="8" t="e">
        <f>ROUND(T60*(1-#REF!),2)</f>
        <v>#REF!</v>
      </c>
      <c r="Y60">
        <f t="shared" si="0"/>
        <v>4.2</v>
      </c>
      <c r="Z60">
        <f t="shared" si="1"/>
        <v>4.2</v>
      </c>
      <c r="AA60" s="24">
        <v>0.3</v>
      </c>
      <c r="AB60" s="24">
        <v>0.3</v>
      </c>
      <c r="AC60" t="s">
        <v>2879</v>
      </c>
      <c r="AD60" t="s">
        <v>2879</v>
      </c>
      <c r="AE60" t="s">
        <v>2879</v>
      </c>
      <c r="AF60" t="s">
        <v>3787</v>
      </c>
      <c r="AG60" s="24"/>
      <c r="AI60">
        <v>0.45</v>
      </c>
      <c r="AL60">
        <v>0</v>
      </c>
      <c r="AM60">
        <v>1.6</v>
      </c>
      <c r="AN60" s="24">
        <v>0.3</v>
      </c>
      <c r="AO60">
        <f t="shared" si="5"/>
        <v>4.2</v>
      </c>
      <c r="AS60" t="s">
        <v>3799</v>
      </c>
    </row>
    <row r="61" spans="2:45" customFormat="1" x14ac:dyDescent="0.3">
      <c r="B61" t="s">
        <v>3800</v>
      </c>
      <c r="M61" s="7">
        <v>96380564</v>
      </c>
      <c r="N61" s="38" t="s">
        <v>5011</v>
      </c>
      <c r="O61" s="38" t="e">
        <v>#N/A</v>
      </c>
      <c r="P61" s="38">
        <v>0.78</v>
      </c>
      <c r="Q61" s="38">
        <v>1</v>
      </c>
      <c r="R61">
        <v>0.2</v>
      </c>
      <c r="S61" s="38">
        <v>0.78</v>
      </c>
      <c r="T61" s="24">
        <v>9</v>
      </c>
      <c r="U61" s="24" t="s">
        <v>2879</v>
      </c>
      <c r="V61" t="str">
        <f t="shared" si="6"/>
        <v/>
      </c>
      <c r="W61" s="24" t="s">
        <v>3800</v>
      </c>
      <c r="X61" s="8" t="e">
        <f>ROUND(T61*(1-#REF!),2)</f>
        <v>#REF!</v>
      </c>
      <c r="Y61">
        <f t="shared" si="0"/>
        <v>6.3</v>
      </c>
      <c r="Z61">
        <f t="shared" si="1"/>
        <v>6.3</v>
      </c>
      <c r="AA61" s="24">
        <v>0.3</v>
      </c>
      <c r="AB61" s="24">
        <v>0.3</v>
      </c>
      <c r="AC61" t="s">
        <v>2879</v>
      </c>
      <c r="AD61" t="s">
        <v>2879</v>
      </c>
      <c r="AE61" t="s">
        <v>2879</v>
      </c>
      <c r="AF61" t="s">
        <v>3787</v>
      </c>
      <c r="AG61" s="24"/>
      <c r="AI61">
        <v>0.75</v>
      </c>
      <c r="AL61">
        <v>0</v>
      </c>
      <c r="AM61">
        <v>3.2</v>
      </c>
      <c r="AN61" s="24">
        <v>0.3</v>
      </c>
      <c r="AO61">
        <f t="shared" si="5"/>
        <v>6.3</v>
      </c>
      <c r="AS61" t="s">
        <v>3801</v>
      </c>
    </row>
    <row r="62" spans="2:45" customFormat="1" x14ac:dyDescent="0.3">
      <c r="B62" t="s">
        <v>3802</v>
      </c>
      <c r="M62" s="7">
        <v>96380570</v>
      </c>
      <c r="N62" s="38" t="s">
        <v>5012</v>
      </c>
      <c r="O62" s="38" t="e">
        <v>#N/A</v>
      </c>
      <c r="P62" s="38">
        <v>1.03</v>
      </c>
      <c r="Q62" s="38">
        <v>1</v>
      </c>
      <c r="R62">
        <v>0.2</v>
      </c>
      <c r="S62" s="38">
        <v>1.03</v>
      </c>
      <c r="T62" s="24">
        <v>9</v>
      </c>
      <c r="U62" s="24" t="s">
        <v>2879</v>
      </c>
      <c r="V62" t="str">
        <f t="shared" si="6"/>
        <v/>
      </c>
      <c r="W62" s="24" t="s">
        <v>3802</v>
      </c>
      <c r="X62" s="8" t="e">
        <f>ROUND(T62*(1-#REF!),2)</f>
        <v>#REF!</v>
      </c>
      <c r="Y62">
        <f t="shared" si="0"/>
        <v>6.3</v>
      </c>
      <c r="Z62">
        <f t="shared" si="1"/>
        <v>6.3</v>
      </c>
      <c r="AA62" s="24">
        <v>0.3</v>
      </c>
      <c r="AB62" s="24">
        <v>0.3</v>
      </c>
      <c r="AC62" t="s">
        <v>2879</v>
      </c>
      <c r="AD62" t="s">
        <v>2879</v>
      </c>
      <c r="AE62" t="s">
        <v>2879</v>
      </c>
      <c r="AF62" t="s">
        <v>3787</v>
      </c>
      <c r="AG62" s="24"/>
      <c r="AI62">
        <v>0.99</v>
      </c>
      <c r="AL62">
        <v>0</v>
      </c>
      <c r="AM62">
        <v>4</v>
      </c>
      <c r="AN62" s="24">
        <v>0.3</v>
      </c>
      <c r="AO62">
        <f t="shared" si="5"/>
        <v>6.3</v>
      </c>
      <c r="AS62" t="s">
        <v>3803</v>
      </c>
    </row>
    <row r="63" spans="2:45" customFormat="1" x14ac:dyDescent="0.3">
      <c r="B63" t="s">
        <v>3804</v>
      </c>
      <c r="M63" s="7">
        <v>96380571</v>
      </c>
      <c r="N63" s="38" t="s">
        <v>5013</v>
      </c>
      <c r="O63" s="38" t="e">
        <v>#N/A</v>
      </c>
      <c r="P63" s="38">
        <v>1.4</v>
      </c>
      <c r="Q63" s="38">
        <v>1</v>
      </c>
      <c r="R63">
        <v>2.5000000000000001E-2</v>
      </c>
      <c r="S63" s="38">
        <v>1.4</v>
      </c>
      <c r="T63" s="24">
        <v>9</v>
      </c>
      <c r="U63" s="24" t="s">
        <v>2879</v>
      </c>
      <c r="V63" t="str">
        <f t="shared" si="6"/>
        <v/>
      </c>
      <c r="W63" s="24" t="s">
        <v>3804</v>
      </c>
      <c r="X63" s="8" t="e">
        <f>ROUND(T63*(1-#REF!),2)</f>
        <v>#REF!</v>
      </c>
      <c r="Y63">
        <f t="shared" si="0"/>
        <v>6.3</v>
      </c>
      <c r="Z63">
        <f t="shared" si="1"/>
        <v>6.3</v>
      </c>
      <c r="AA63" s="24">
        <v>0.3</v>
      </c>
      <c r="AB63" s="24">
        <v>0.3</v>
      </c>
      <c r="AC63" t="s">
        <v>2879</v>
      </c>
      <c r="AD63" t="s">
        <v>2879</v>
      </c>
      <c r="AE63" t="s">
        <v>2879</v>
      </c>
      <c r="AF63" t="s">
        <v>3787</v>
      </c>
      <c r="AG63" s="24"/>
      <c r="AI63">
        <v>1.35</v>
      </c>
      <c r="AL63">
        <v>0</v>
      </c>
      <c r="AM63">
        <v>5.6</v>
      </c>
      <c r="AN63" s="24">
        <v>0.3</v>
      </c>
      <c r="AO63">
        <f t="shared" si="5"/>
        <v>6.3</v>
      </c>
      <c r="AS63" t="s">
        <v>3805</v>
      </c>
    </row>
    <row r="64" spans="2:45" customFormat="1" x14ac:dyDescent="0.3">
      <c r="B64" t="s">
        <v>3806</v>
      </c>
      <c r="M64" s="7">
        <v>96380572</v>
      </c>
      <c r="N64" s="38" t="s">
        <v>5014</v>
      </c>
      <c r="O64" s="38" t="e">
        <v>#N/A</v>
      </c>
      <c r="P64" s="38">
        <v>1.79</v>
      </c>
      <c r="Q64" s="38">
        <v>1</v>
      </c>
      <c r="R64">
        <v>0.2</v>
      </c>
      <c r="S64" s="38">
        <v>1.79</v>
      </c>
      <c r="T64" s="24">
        <v>19</v>
      </c>
      <c r="U64" s="24" t="s">
        <v>2879</v>
      </c>
      <c r="V64" t="str">
        <f t="shared" si="6"/>
        <v/>
      </c>
      <c r="W64" s="24" t="s">
        <v>3806</v>
      </c>
      <c r="X64" s="8" t="e">
        <f>ROUND(T64*(1-#REF!),2)</f>
        <v>#REF!</v>
      </c>
      <c r="Y64">
        <f t="shared" si="0"/>
        <v>13.3</v>
      </c>
      <c r="Z64">
        <f t="shared" si="1"/>
        <v>13.3</v>
      </c>
      <c r="AA64" s="24">
        <v>0.3</v>
      </c>
      <c r="AB64" s="24">
        <v>0.3</v>
      </c>
      <c r="AC64" t="s">
        <v>2879</v>
      </c>
      <c r="AD64" t="s">
        <v>2879</v>
      </c>
      <c r="AE64" t="s">
        <v>2879</v>
      </c>
      <c r="AF64" t="s">
        <v>3787</v>
      </c>
      <c r="AG64" s="24"/>
      <c r="AI64">
        <v>1.72</v>
      </c>
      <c r="AL64">
        <v>0</v>
      </c>
      <c r="AM64">
        <v>7.2</v>
      </c>
      <c r="AN64" s="24">
        <v>0.3</v>
      </c>
      <c r="AO64">
        <f t="shared" si="5"/>
        <v>13.3</v>
      </c>
      <c r="AS64" t="s">
        <v>3807</v>
      </c>
    </row>
    <row r="65" spans="2:45" customFormat="1" x14ac:dyDescent="0.3">
      <c r="B65" t="s">
        <v>3808</v>
      </c>
      <c r="M65" s="7">
        <v>96380573</v>
      </c>
      <c r="N65" s="38" t="s">
        <v>5015</v>
      </c>
      <c r="O65" s="38" t="e">
        <v>#N/A</v>
      </c>
      <c r="P65" s="38">
        <v>0.56000000000000005</v>
      </c>
      <c r="Q65" s="38">
        <v>1</v>
      </c>
      <c r="R65">
        <v>0.2</v>
      </c>
      <c r="S65" s="38">
        <v>0.56000000000000005</v>
      </c>
      <c r="T65" s="24">
        <v>6</v>
      </c>
      <c r="U65" s="24" t="s">
        <v>2879</v>
      </c>
      <c r="V65" t="str">
        <f t="shared" si="6"/>
        <v/>
      </c>
      <c r="W65" s="24" t="s">
        <v>3808</v>
      </c>
      <c r="X65" s="8" t="e">
        <f>ROUND(T65*(1-#REF!),2)</f>
        <v>#REF!</v>
      </c>
      <c r="Y65">
        <f t="shared" si="0"/>
        <v>4.2</v>
      </c>
      <c r="Z65">
        <f t="shared" si="1"/>
        <v>4.2</v>
      </c>
      <c r="AA65" s="24">
        <v>0.3</v>
      </c>
      <c r="AB65" s="24">
        <v>0.3</v>
      </c>
      <c r="AC65" t="s">
        <v>2879</v>
      </c>
      <c r="AD65" t="s">
        <v>2879</v>
      </c>
      <c r="AE65" t="s">
        <v>2879</v>
      </c>
      <c r="AF65" t="s">
        <v>3787</v>
      </c>
      <c r="AG65" s="24"/>
      <c r="AI65">
        <v>0.54</v>
      </c>
      <c r="AL65">
        <v>0</v>
      </c>
      <c r="AM65">
        <v>2.4</v>
      </c>
      <c r="AN65" s="24">
        <v>0.3</v>
      </c>
      <c r="AO65">
        <f t="shared" si="5"/>
        <v>4.2</v>
      </c>
      <c r="AS65" t="s">
        <v>3809</v>
      </c>
    </row>
    <row r="66" spans="2:45" customFormat="1" x14ac:dyDescent="0.3">
      <c r="B66" t="s">
        <v>3810</v>
      </c>
      <c r="M66" s="7">
        <v>96380574</v>
      </c>
      <c r="N66" s="38" t="s">
        <v>5016</v>
      </c>
      <c r="O66" s="38" t="e">
        <v>#N/A</v>
      </c>
      <c r="P66" s="38">
        <v>0.75</v>
      </c>
      <c r="Q66" s="38">
        <v>1</v>
      </c>
      <c r="R66">
        <v>0.1</v>
      </c>
      <c r="S66" s="38">
        <v>0.75</v>
      </c>
      <c r="T66" s="24">
        <v>9</v>
      </c>
      <c r="U66" s="24" t="s">
        <v>2879</v>
      </c>
      <c r="V66" t="str">
        <f t="shared" si="6"/>
        <v/>
      </c>
      <c r="W66" s="24" t="s">
        <v>3810</v>
      </c>
      <c r="X66" s="8" t="e">
        <f>ROUND(T66*(1-#REF!),2)</f>
        <v>#REF!</v>
      </c>
      <c r="Y66">
        <f t="shared" ref="Y66:Y129" si="7">ROUND(T66*(1-AA66),2)</f>
        <v>6.3</v>
      </c>
      <c r="Z66">
        <f t="shared" ref="Z66:Z129" si="8">ROUND(T66*(1-AB66),2)</f>
        <v>6.3</v>
      </c>
      <c r="AA66" s="24">
        <v>0.3</v>
      </c>
      <c r="AB66" s="24">
        <v>0.3</v>
      </c>
      <c r="AC66" t="s">
        <v>2879</v>
      </c>
      <c r="AD66" t="s">
        <v>2879</v>
      </c>
      <c r="AE66" t="s">
        <v>2879</v>
      </c>
      <c r="AF66" t="s">
        <v>3787</v>
      </c>
      <c r="AG66" s="24"/>
      <c r="AI66">
        <v>0.72</v>
      </c>
      <c r="AL66">
        <v>0</v>
      </c>
      <c r="AM66">
        <v>3.2</v>
      </c>
      <c r="AN66" s="24">
        <v>0.3</v>
      </c>
      <c r="AO66">
        <f t="shared" si="5"/>
        <v>6.3</v>
      </c>
      <c r="AS66" t="s">
        <v>3811</v>
      </c>
    </row>
    <row r="67" spans="2:45" customFormat="1" x14ac:dyDescent="0.3">
      <c r="B67" t="s">
        <v>3812</v>
      </c>
      <c r="M67" s="7">
        <v>96380575</v>
      </c>
      <c r="N67" s="38" t="s">
        <v>5017</v>
      </c>
      <c r="O67" s="38" t="e">
        <v>#N/A</v>
      </c>
      <c r="P67" s="38">
        <v>0.79</v>
      </c>
      <c r="Q67" s="38">
        <v>1</v>
      </c>
      <c r="R67">
        <v>1.4999999999999999E-2</v>
      </c>
      <c r="S67" s="38">
        <v>0.79</v>
      </c>
      <c r="T67" s="24">
        <v>9</v>
      </c>
      <c r="U67" s="24" t="s">
        <v>2879</v>
      </c>
      <c r="V67" t="str">
        <f t="shared" si="6"/>
        <v/>
      </c>
      <c r="W67" s="24" t="s">
        <v>3812</v>
      </c>
      <c r="X67" s="8" t="e">
        <f>ROUND(T67*(1-#REF!),2)</f>
        <v>#REF!</v>
      </c>
      <c r="Y67">
        <f t="shared" si="7"/>
        <v>6.3</v>
      </c>
      <c r="Z67">
        <f t="shared" si="8"/>
        <v>6.3</v>
      </c>
      <c r="AA67" s="24">
        <v>0.3</v>
      </c>
      <c r="AB67" s="24">
        <v>0.3</v>
      </c>
      <c r="AC67" t="s">
        <v>2879</v>
      </c>
      <c r="AD67" t="s">
        <v>2879</v>
      </c>
      <c r="AE67" t="s">
        <v>2879</v>
      </c>
      <c r="AF67" t="s">
        <v>3787</v>
      </c>
      <c r="AG67" s="24"/>
      <c r="AI67">
        <v>0.76</v>
      </c>
      <c r="AL67">
        <v>0</v>
      </c>
      <c r="AM67">
        <v>3.2</v>
      </c>
      <c r="AN67" s="24">
        <v>0.3</v>
      </c>
      <c r="AO67">
        <f t="shared" si="5"/>
        <v>6.3</v>
      </c>
      <c r="AS67" t="s">
        <v>3813</v>
      </c>
    </row>
    <row r="68" spans="2:45" customFormat="1" x14ac:dyDescent="0.3">
      <c r="B68" t="s">
        <v>3814</v>
      </c>
      <c r="M68" s="7">
        <v>96380576</v>
      </c>
      <c r="N68" s="38" t="s">
        <v>5018</v>
      </c>
      <c r="O68" s="38" t="e">
        <v>#N/A</v>
      </c>
      <c r="P68" s="38">
        <v>1.37</v>
      </c>
      <c r="Q68" s="38">
        <v>1</v>
      </c>
      <c r="R68">
        <v>0.1</v>
      </c>
      <c r="S68" s="38">
        <v>1.37</v>
      </c>
      <c r="T68" s="24">
        <v>19</v>
      </c>
      <c r="U68" s="24" t="s">
        <v>2879</v>
      </c>
      <c r="V68" t="str">
        <f t="shared" si="6"/>
        <v/>
      </c>
      <c r="W68" s="24" t="s">
        <v>3814</v>
      </c>
      <c r="X68" s="8" t="e">
        <f>ROUND(T68*(1-#REF!),2)</f>
        <v>#REF!</v>
      </c>
      <c r="Y68">
        <f t="shared" si="7"/>
        <v>13.3</v>
      </c>
      <c r="Z68">
        <f t="shared" si="8"/>
        <v>13.3</v>
      </c>
      <c r="AA68" s="24">
        <v>0.3</v>
      </c>
      <c r="AB68" s="24">
        <v>0.3</v>
      </c>
      <c r="AC68" t="s">
        <v>2879</v>
      </c>
      <c r="AD68" t="s">
        <v>2879</v>
      </c>
      <c r="AE68" t="s">
        <v>2879</v>
      </c>
      <c r="AF68" t="s">
        <v>3787</v>
      </c>
      <c r="AG68" s="24"/>
      <c r="AI68">
        <v>1.32</v>
      </c>
      <c r="AL68">
        <v>0</v>
      </c>
      <c r="AM68">
        <v>5.6</v>
      </c>
      <c r="AN68" s="24">
        <v>0.3</v>
      </c>
      <c r="AO68">
        <f t="shared" si="5"/>
        <v>13.3</v>
      </c>
      <c r="AS68" t="s">
        <v>3815</v>
      </c>
    </row>
    <row r="69" spans="2:45" customFormat="1" x14ac:dyDescent="0.3">
      <c r="B69" t="s">
        <v>3816</v>
      </c>
      <c r="M69" s="7">
        <v>96380577</v>
      </c>
      <c r="N69" s="38" t="s">
        <v>5019</v>
      </c>
      <c r="O69" s="38" t="e">
        <v>#N/A</v>
      </c>
      <c r="P69" s="38">
        <v>1.07</v>
      </c>
      <c r="Q69" s="38">
        <v>1</v>
      </c>
      <c r="R69">
        <v>0.1</v>
      </c>
      <c r="S69" s="38">
        <v>1.07</v>
      </c>
      <c r="T69" s="24">
        <v>9</v>
      </c>
      <c r="U69" s="24" t="s">
        <v>2879</v>
      </c>
      <c r="V69" t="str">
        <f t="shared" si="6"/>
        <v/>
      </c>
      <c r="W69" s="24" t="s">
        <v>3816</v>
      </c>
      <c r="X69" s="8" t="e">
        <f>ROUND(T69*(1-#REF!),2)</f>
        <v>#REF!</v>
      </c>
      <c r="Y69">
        <f t="shared" si="7"/>
        <v>6.3</v>
      </c>
      <c r="Z69">
        <f t="shared" si="8"/>
        <v>6.3</v>
      </c>
      <c r="AA69" s="24">
        <v>0.3</v>
      </c>
      <c r="AB69" s="24">
        <v>0.3</v>
      </c>
      <c r="AC69" t="s">
        <v>2879</v>
      </c>
      <c r="AD69" t="s">
        <v>2879</v>
      </c>
      <c r="AE69" t="s">
        <v>2879</v>
      </c>
      <c r="AF69" t="s">
        <v>3787</v>
      </c>
      <c r="AG69" s="24"/>
      <c r="AI69">
        <v>1.03</v>
      </c>
      <c r="AL69">
        <v>0</v>
      </c>
      <c r="AM69">
        <v>4</v>
      </c>
      <c r="AN69" s="24">
        <v>0.3</v>
      </c>
      <c r="AO69">
        <f t="shared" si="5"/>
        <v>6.3</v>
      </c>
      <c r="AS69" t="s">
        <v>3817</v>
      </c>
    </row>
    <row r="70" spans="2:45" customFormat="1" x14ac:dyDescent="0.3">
      <c r="B70" t="s">
        <v>3818</v>
      </c>
      <c r="M70" s="7">
        <v>96380578</v>
      </c>
      <c r="N70" s="38" t="s">
        <v>5020</v>
      </c>
      <c r="O70" s="38" t="e">
        <v>#N/A</v>
      </c>
      <c r="P70" s="38">
        <v>0.83</v>
      </c>
      <c r="Q70" s="38">
        <v>1</v>
      </c>
      <c r="R70">
        <v>0.122</v>
      </c>
      <c r="S70" s="38">
        <v>0.83</v>
      </c>
      <c r="T70" s="24">
        <v>9</v>
      </c>
      <c r="U70" s="24" t="s">
        <v>2879</v>
      </c>
      <c r="V70" t="str">
        <f t="shared" si="6"/>
        <v/>
      </c>
      <c r="W70" s="24" t="s">
        <v>3818</v>
      </c>
      <c r="X70" s="8" t="e">
        <f>ROUND(T70*(1-#REF!),2)</f>
        <v>#REF!</v>
      </c>
      <c r="Y70">
        <f t="shared" si="7"/>
        <v>6.3</v>
      </c>
      <c r="Z70">
        <f t="shared" si="8"/>
        <v>6.3</v>
      </c>
      <c r="AA70" s="24">
        <v>0.3</v>
      </c>
      <c r="AB70" s="24">
        <v>0.3</v>
      </c>
      <c r="AC70" t="s">
        <v>2879</v>
      </c>
      <c r="AD70" t="s">
        <v>2879</v>
      </c>
      <c r="AE70" t="s">
        <v>2879</v>
      </c>
      <c r="AF70" t="s">
        <v>3787</v>
      </c>
      <c r="AG70" s="24"/>
      <c r="AI70">
        <v>0.8</v>
      </c>
      <c r="AL70">
        <v>0</v>
      </c>
      <c r="AM70">
        <v>3.2</v>
      </c>
      <c r="AN70" s="24">
        <v>0.3</v>
      </c>
      <c r="AO70">
        <f t="shared" si="5"/>
        <v>6.3</v>
      </c>
      <c r="AS70" t="s">
        <v>3819</v>
      </c>
    </row>
    <row r="71" spans="2:45" customFormat="1" x14ac:dyDescent="0.3">
      <c r="B71" t="s">
        <v>3820</v>
      </c>
      <c r="M71" s="7">
        <v>96380580</v>
      </c>
      <c r="N71" s="38" t="s">
        <v>5021</v>
      </c>
      <c r="O71" s="38" t="e">
        <v>#N/A</v>
      </c>
      <c r="P71" s="38">
        <v>0.98</v>
      </c>
      <c r="Q71" s="38">
        <v>1</v>
      </c>
      <c r="R71">
        <v>0.104</v>
      </c>
      <c r="S71" s="38">
        <v>0.98</v>
      </c>
      <c r="T71" s="24">
        <v>9</v>
      </c>
      <c r="U71" s="24" t="s">
        <v>2879</v>
      </c>
      <c r="V71" t="str">
        <f t="shared" si="6"/>
        <v/>
      </c>
      <c r="W71" s="24" t="s">
        <v>3820</v>
      </c>
      <c r="X71" s="8" t="e">
        <f>ROUND(T71*(1-#REF!),2)</f>
        <v>#REF!</v>
      </c>
      <c r="Y71">
        <f t="shared" si="7"/>
        <v>6.3</v>
      </c>
      <c r="Z71">
        <f t="shared" si="8"/>
        <v>6.3</v>
      </c>
      <c r="AA71" s="24">
        <v>0.3</v>
      </c>
      <c r="AB71" s="24">
        <v>0.3</v>
      </c>
      <c r="AC71" t="s">
        <v>2879</v>
      </c>
      <c r="AD71" t="s">
        <v>2879</v>
      </c>
      <c r="AE71" t="s">
        <v>2879</v>
      </c>
      <c r="AF71" t="s">
        <v>3787</v>
      </c>
      <c r="AG71" s="24"/>
      <c r="AI71">
        <v>0.94</v>
      </c>
      <c r="AL71">
        <v>0</v>
      </c>
      <c r="AM71">
        <v>4</v>
      </c>
      <c r="AN71" s="24">
        <v>0.3</v>
      </c>
      <c r="AO71">
        <f t="shared" si="5"/>
        <v>6.3</v>
      </c>
      <c r="AS71" t="s">
        <v>3821</v>
      </c>
    </row>
    <row r="72" spans="2:45" customFormat="1" x14ac:dyDescent="0.3">
      <c r="B72" t="s">
        <v>3822</v>
      </c>
      <c r="M72" s="7">
        <v>96380581</v>
      </c>
      <c r="N72" s="38" t="s">
        <v>5022</v>
      </c>
      <c r="O72" s="38" t="e">
        <v>#N/A</v>
      </c>
      <c r="P72" s="38">
        <v>1.03</v>
      </c>
      <c r="Q72" s="38">
        <v>1</v>
      </c>
      <c r="R72">
        <v>0.23400000000000001</v>
      </c>
      <c r="S72" s="38">
        <v>1.03</v>
      </c>
      <c r="T72" s="24">
        <v>9</v>
      </c>
      <c r="U72" s="24" t="s">
        <v>2879</v>
      </c>
      <c r="V72" t="str">
        <f t="shared" si="6"/>
        <v/>
      </c>
      <c r="W72" s="24" t="s">
        <v>3822</v>
      </c>
      <c r="X72" s="8" t="e">
        <f>ROUND(T72*(1-#REF!),2)</f>
        <v>#REF!</v>
      </c>
      <c r="Y72">
        <f t="shared" si="7"/>
        <v>6.3</v>
      </c>
      <c r="Z72">
        <f t="shared" si="8"/>
        <v>6.3</v>
      </c>
      <c r="AA72" s="24">
        <v>0.3</v>
      </c>
      <c r="AB72" s="24">
        <v>0.3</v>
      </c>
      <c r="AC72" t="s">
        <v>2879</v>
      </c>
      <c r="AD72" t="s">
        <v>2879</v>
      </c>
      <c r="AE72" t="s">
        <v>2879</v>
      </c>
      <c r="AF72" t="s">
        <v>3787</v>
      </c>
      <c r="AG72" s="24"/>
      <c r="AI72">
        <v>0.99</v>
      </c>
      <c r="AL72">
        <v>0</v>
      </c>
      <c r="AM72">
        <v>4</v>
      </c>
      <c r="AN72" s="24">
        <v>0.3</v>
      </c>
      <c r="AO72">
        <f t="shared" si="5"/>
        <v>6.3</v>
      </c>
      <c r="AS72" t="s">
        <v>3823</v>
      </c>
    </row>
    <row r="73" spans="2:45" customFormat="1" x14ac:dyDescent="0.3">
      <c r="B73" t="s">
        <v>3824</v>
      </c>
      <c r="M73" s="7">
        <v>96380584</v>
      </c>
      <c r="N73" s="38" t="s">
        <v>5023</v>
      </c>
      <c r="O73" s="38" t="e">
        <v>#N/A</v>
      </c>
      <c r="P73" s="38">
        <v>0.71</v>
      </c>
      <c r="Q73" s="38">
        <v>1</v>
      </c>
      <c r="R73">
        <v>97</v>
      </c>
      <c r="S73" s="38">
        <v>0.71</v>
      </c>
      <c r="T73" s="24">
        <v>5</v>
      </c>
      <c r="U73" s="24" t="s">
        <v>2879</v>
      </c>
      <c r="V73" t="str">
        <f t="shared" si="6"/>
        <v/>
      </c>
      <c r="W73" s="24" t="s">
        <v>3824</v>
      </c>
      <c r="X73" s="8" t="e">
        <f>ROUND(T73*(1-#REF!),2)</f>
        <v>#REF!</v>
      </c>
      <c r="Y73">
        <f t="shared" si="7"/>
        <v>3.5</v>
      </c>
      <c r="Z73">
        <f t="shared" si="8"/>
        <v>3.5</v>
      </c>
      <c r="AA73" s="24">
        <v>0.3</v>
      </c>
      <c r="AB73" s="24">
        <v>0.3</v>
      </c>
      <c r="AC73" t="s">
        <v>2879</v>
      </c>
      <c r="AD73" t="s">
        <v>2879</v>
      </c>
      <c r="AE73" t="s">
        <v>2879</v>
      </c>
      <c r="AF73" t="s">
        <v>3787</v>
      </c>
      <c r="AG73" s="24"/>
      <c r="AI73">
        <v>0.68</v>
      </c>
      <c r="AL73">
        <v>0</v>
      </c>
      <c r="AM73">
        <v>3.2</v>
      </c>
      <c r="AN73" s="24">
        <v>0.3</v>
      </c>
      <c r="AO73">
        <f t="shared" si="5"/>
        <v>3.5</v>
      </c>
      <c r="AS73" t="s">
        <v>3825</v>
      </c>
    </row>
    <row r="74" spans="2:45" customFormat="1" x14ac:dyDescent="0.3">
      <c r="B74" t="s">
        <v>3826</v>
      </c>
      <c r="M74" s="7">
        <v>96380585</v>
      </c>
      <c r="N74" s="38" t="s">
        <v>5024</v>
      </c>
      <c r="O74" s="38" t="e">
        <v>#N/A</v>
      </c>
      <c r="P74" s="38">
        <v>1.03</v>
      </c>
      <c r="Q74" s="38">
        <v>1</v>
      </c>
      <c r="R74">
        <v>0.308</v>
      </c>
      <c r="S74" s="38">
        <v>1.03</v>
      </c>
      <c r="T74" s="24">
        <v>9</v>
      </c>
      <c r="U74" s="24" t="s">
        <v>2879</v>
      </c>
      <c r="V74" t="str">
        <f t="shared" si="6"/>
        <v/>
      </c>
      <c r="W74" s="24" t="s">
        <v>3826</v>
      </c>
      <c r="X74" s="8" t="e">
        <f>ROUND(T74*(1-#REF!),2)</f>
        <v>#REF!</v>
      </c>
      <c r="Y74">
        <f t="shared" si="7"/>
        <v>6.3</v>
      </c>
      <c r="Z74">
        <f t="shared" si="8"/>
        <v>6.3</v>
      </c>
      <c r="AA74" s="24">
        <v>0.3</v>
      </c>
      <c r="AB74" s="24">
        <v>0.3</v>
      </c>
      <c r="AC74" t="s">
        <v>2879</v>
      </c>
      <c r="AD74" t="s">
        <v>2879</v>
      </c>
      <c r="AE74" t="s">
        <v>2879</v>
      </c>
      <c r="AF74" t="s">
        <v>3787</v>
      </c>
      <c r="AG74" s="24"/>
      <c r="AI74">
        <v>0.99</v>
      </c>
      <c r="AL74">
        <v>0</v>
      </c>
      <c r="AM74">
        <v>4</v>
      </c>
      <c r="AN74" s="24">
        <v>0.3</v>
      </c>
      <c r="AO74">
        <f t="shared" si="5"/>
        <v>6.3</v>
      </c>
      <c r="AS74" t="s">
        <v>3827</v>
      </c>
    </row>
    <row r="75" spans="2:45" customFormat="1" x14ac:dyDescent="0.3">
      <c r="B75" t="s">
        <v>3828</v>
      </c>
      <c r="M75" s="7">
        <v>96380586</v>
      </c>
      <c r="N75" s="38" t="s">
        <v>5025</v>
      </c>
      <c r="O75" s="38" t="e">
        <v>#N/A</v>
      </c>
      <c r="P75" s="38">
        <v>1.24</v>
      </c>
      <c r="Q75" s="38">
        <v>1</v>
      </c>
      <c r="R75">
        <v>0.1</v>
      </c>
      <c r="S75" s="38">
        <v>1.24</v>
      </c>
      <c r="T75" s="24">
        <v>9</v>
      </c>
      <c r="U75" s="24" t="s">
        <v>2879</v>
      </c>
      <c r="V75" t="str">
        <f t="shared" si="6"/>
        <v/>
      </c>
      <c r="W75" s="24" t="s">
        <v>3828</v>
      </c>
      <c r="X75" s="8" t="e">
        <f>ROUND(T75*(1-#REF!),2)</f>
        <v>#REF!</v>
      </c>
      <c r="Y75">
        <f t="shared" si="7"/>
        <v>6.3</v>
      </c>
      <c r="Z75">
        <f t="shared" si="8"/>
        <v>6.3</v>
      </c>
      <c r="AA75" s="24">
        <v>0.3</v>
      </c>
      <c r="AB75" s="24">
        <v>0.3</v>
      </c>
      <c r="AC75" t="s">
        <v>2879</v>
      </c>
      <c r="AD75" t="s">
        <v>2879</v>
      </c>
      <c r="AE75" t="s">
        <v>2879</v>
      </c>
      <c r="AF75" t="s">
        <v>3787</v>
      </c>
      <c r="AG75" s="24"/>
      <c r="AI75">
        <v>1.19</v>
      </c>
      <c r="AL75">
        <v>0</v>
      </c>
      <c r="AM75">
        <v>4.8</v>
      </c>
      <c r="AN75" s="24">
        <v>0.3</v>
      </c>
      <c r="AO75">
        <f t="shared" si="5"/>
        <v>6.3</v>
      </c>
      <c r="AS75" t="s">
        <v>3829</v>
      </c>
    </row>
    <row r="76" spans="2:45" customFormat="1" x14ac:dyDescent="0.3">
      <c r="B76" t="s">
        <v>3830</v>
      </c>
      <c r="M76" s="7">
        <v>96380662</v>
      </c>
      <c r="N76" s="38" t="s">
        <v>5026</v>
      </c>
      <c r="O76" s="38" t="e">
        <v>#N/A</v>
      </c>
      <c r="P76" s="38">
        <v>0.42</v>
      </c>
      <c r="Q76" s="38">
        <v>1</v>
      </c>
      <c r="R76">
        <v>0.02</v>
      </c>
      <c r="S76" s="38">
        <v>0.42</v>
      </c>
      <c r="T76" s="24">
        <v>6</v>
      </c>
      <c r="U76" s="24" t="s">
        <v>2879</v>
      </c>
      <c r="V76" t="str">
        <f t="shared" si="6"/>
        <v/>
      </c>
      <c r="W76" s="24" t="s">
        <v>3830</v>
      </c>
      <c r="X76" s="8" t="e">
        <f>ROUND(T76*(1-#REF!),2)</f>
        <v>#REF!</v>
      </c>
      <c r="Y76">
        <f t="shared" si="7"/>
        <v>4.2</v>
      </c>
      <c r="Z76">
        <f t="shared" si="8"/>
        <v>4.2</v>
      </c>
      <c r="AA76" s="24">
        <v>0.3</v>
      </c>
      <c r="AB76" s="24">
        <v>0.3</v>
      </c>
      <c r="AC76" t="s">
        <v>2879</v>
      </c>
      <c r="AD76" t="s">
        <v>2879</v>
      </c>
      <c r="AE76" t="s">
        <v>2879</v>
      </c>
      <c r="AF76" t="s">
        <v>3787</v>
      </c>
      <c r="AG76" s="24"/>
      <c r="AI76">
        <v>0.4</v>
      </c>
      <c r="AL76">
        <v>0</v>
      </c>
      <c r="AM76">
        <v>1.6</v>
      </c>
      <c r="AN76" s="24">
        <v>0.3</v>
      </c>
      <c r="AO76">
        <f t="shared" si="5"/>
        <v>4.2</v>
      </c>
      <c r="AS76" t="s">
        <v>3831</v>
      </c>
    </row>
    <row r="77" spans="2:45" customFormat="1" x14ac:dyDescent="0.3">
      <c r="B77" t="s">
        <v>3832</v>
      </c>
      <c r="M77" s="7">
        <v>96380778</v>
      </c>
      <c r="N77" s="38" t="s">
        <v>5027</v>
      </c>
      <c r="O77" s="38" t="e">
        <v>#N/A</v>
      </c>
      <c r="P77" s="38">
        <v>6.33</v>
      </c>
      <c r="Q77" s="38">
        <v>1</v>
      </c>
      <c r="R77">
        <v>0.74</v>
      </c>
      <c r="S77" s="38">
        <v>6.33</v>
      </c>
      <c r="T77" s="24">
        <v>99</v>
      </c>
      <c r="U77" s="24" t="s">
        <v>2879</v>
      </c>
      <c r="V77" t="str">
        <f t="shared" si="6"/>
        <v/>
      </c>
      <c r="W77" s="24" t="s">
        <v>3832</v>
      </c>
      <c r="X77" s="8" t="e">
        <f>ROUND(T77*(1-#REF!),2)</f>
        <v>#REF!</v>
      </c>
      <c r="Y77">
        <f t="shared" si="7"/>
        <v>69.3</v>
      </c>
      <c r="Z77">
        <f t="shared" si="8"/>
        <v>69.3</v>
      </c>
      <c r="AA77" s="24">
        <v>0.3</v>
      </c>
      <c r="AB77" s="24">
        <v>0.3</v>
      </c>
      <c r="AC77" t="s">
        <v>2879</v>
      </c>
      <c r="AD77" t="s">
        <v>2879</v>
      </c>
      <c r="AE77" t="s">
        <v>2879</v>
      </c>
      <c r="AF77" t="s">
        <v>2894</v>
      </c>
      <c r="AG77" s="24"/>
      <c r="AI77">
        <v>24.15</v>
      </c>
      <c r="AL77">
        <v>0</v>
      </c>
      <c r="AM77">
        <v>62.3</v>
      </c>
      <c r="AN77" s="24">
        <v>0.3</v>
      </c>
      <c r="AO77">
        <f t="shared" si="5"/>
        <v>69.3</v>
      </c>
      <c r="AS77" t="s">
        <v>3833</v>
      </c>
    </row>
    <row r="78" spans="2:45" customFormat="1" x14ac:dyDescent="0.3">
      <c r="B78" t="s">
        <v>3834</v>
      </c>
      <c r="M78" s="7">
        <v>96380779</v>
      </c>
      <c r="N78" s="38" t="s">
        <v>5028</v>
      </c>
      <c r="O78" s="38" t="e">
        <v>#N/A</v>
      </c>
      <c r="P78" s="38">
        <v>7.87</v>
      </c>
      <c r="Q78" s="38">
        <v>1</v>
      </c>
      <c r="R78">
        <v>0.78</v>
      </c>
      <c r="S78" s="38">
        <v>7.87</v>
      </c>
      <c r="T78" s="24">
        <v>119</v>
      </c>
      <c r="U78" s="24" t="s">
        <v>2879</v>
      </c>
      <c r="V78" t="str">
        <f t="shared" si="6"/>
        <v/>
      </c>
      <c r="W78" s="24" t="s">
        <v>3834</v>
      </c>
      <c r="X78" s="8" t="e">
        <f>ROUND(T78*(1-#REF!),2)</f>
        <v>#REF!</v>
      </c>
      <c r="Y78">
        <f t="shared" si="7"/>
        <v>83.3</v>
      </c>
      <c r="Z78">
        <f t="shared" si="8"/>
        <v>83.3</v>
      </c>
      <c r="AA78" s="24">
        <v>0.3</v>
      </c>
      <c r="AB78" s="24">
        <v>0.3</v>
      </c>
      <c r="AC78" t="s">
        <v>2879</v>
      </c>
      <c r="AD78" t="s">
        <v>2879</v>
      </c>
      <c r="AE78" t="s">
        <v>2879</v>
      </c>
      <c r="AF78" t="s">
        <v>2894</v>
      </c>
      <c r="AG78" s="24"/>
      <c r="AI78">
        <v>30.03</v>
      </c>
      <c r="AL78">
        <v>0</v>
      </c>
      <c r="AM78">
        <v>76.3</v>
      </c>
      <c r="AN78" s="24">
        <v>0.3</v>
      </c>
      <c r="AO78">
        <f t="shared" si="5"/>
        <v>83.3</v>
      </c>
      <c r="AS78" t="s">
        <v>3835</v>
      </c>
    </row>
    <row r="79" spans="2:45" customFormat="1" x14ac:dyDescent="0.3">
      <c r="B79" t="s">
        <v>3836</v>
      </c>
      <c r="M79" s="7">
        <v>96380944</v>
      </c>
      <c r="N79" s="38" t="s">
        <v>5029</v>
      </c>
      <c r="O79" s="38" t="e">
        <v>#N/A</v>
      </c>
      <c r="P79" s="38">
        <v>99.51</v>
      </c>
      <c r="Q79" s="38">
        <v>1</v>
      </c>
      <c r="R79">
        <v>1.3</v>
      </c>
      <c r="S79" s="38">
        <v>99.51</v>
      </c>
      <c r="T79" s="24">
        <v>249</v>
      </c>
      <c r="U79" s="24" t="s">
        <v>2879</v>
      </c>
      <c r="V79" t="str">
        <f t="shared" si="6"/>
        <v/>
      </c>
      <c r="W79" s="24" t="s">
        <v>3836</v>
      </c>
      <c r="X79" s="8" t="e">
        <f>ROUND(T79*(1-#REF!),2)</f>
        <v>#REF!</v>
      </c>
      <c r="Y79">
        <f t="shared" si="7"/>
        <v>174.3</v>
      </c>
      <c r="Z79">
        <f t="shared" si="8"/>
        <v>174.3</v>
      </c>
      <c r="AA79" s="24">
        <v>0.3</v>
      </c>
      <c r="AB79" s="24">
        <v>0.3</v>
      </c>
      <c r="AC79" t="s">
        <v>2879</v>
      </c>
      <c r="AD79" t="s">
        <v>2879</v>
      </c>
      <c r="AE79" t="s">
        <v>2879</v>
      </c>
      <c r="AF79" t="s">
        <v>2894</v>
      </c>
      <c r="AG79" s="24"/>
      <c r="AI79">
        <v>95.68</v>
      </c>
      <c r="AL79">
        <v>0</v>
      </c>
      <c r="AM79">
        <v>165.9</v>
      </c>
      <c r="AN79" s="24">
        <v>0.3</v>
      </c>
      <c r="AO79">
        <f t="shared" si="5"/>
        <v>174.3</v>
      </c>
      <c r="AS79" t="s">
        <v>3837</v>
      </c>
    </row>
    <row r="80" spans="2:45" customFormat="1" x14ac:dyDescent="0.3">
      <c r="B80" t="s">
        <v>3838</v>
      </c>
      <c r="M80" s="7">
        <v>96382514</v>
      </c>
      <c r="N80" s="38" t="s">
        <v>5030</v>
      </c>
      <c r="O80" s="38" t="e">
        <v>#N/A</v>
      </c>
      <c r="P80" s="38">
        <v>140.63999999999999</v>
      </c>
      <c r="Q80" s="38">
        <v>1</v>
      </c>
      <c r="R80">
        <v>7.2</v>
      </c>
      <c r="S80" s="38">
        <v>140.63999999999999</v>
      </c>
      <c r="T80" s="24">
        <v>509</v>
      </c>
      <c r="U80" s="24" t="s">
        <v>2879</v>
      </c>
      <c r="V80" t="str">
        <f t="shared" si="6"/>
        <v/>
      </c>
      <c r="W80" s="24" t="s">
        <v>3838</v>
      </c>
      <c r="X80" s="8" t="e">
        <f>ROUND(T80*(1-#REF!),2)</f>
        <v>#REF!</v>
      </c>
      <c r="Y80">
        <f t="shared" si="7"/>
        <v>356.3</v>
      </c>
      <c r="Z80">
        <f t="shared" si="8"/>
        <v>356.3</v>
      </c>
      <c r="AA80" s="24">
        <v>0.3</v>
      </c>
      <c r="AB80" s="24">
        <v>0.3</v>
      </c>
      <c r="AC80" t="s">
        <v>2879</v>
      </c>
      <c r="AD80" t="s">
        <v>2879</v>
      </c>
      <c r="AE80" t="s">
        <v>2879</v>
      </c>
      <c r="AF80" t="s">
        <v>2894</v>
      </c>
      <c r="AG80" s="24"/>
      <c r="AI80">
        <v>135.22999999999999</v>
      </c>
      <c r="AL80">
        <v>0</v>
      </c>
      <c r="AM80">
        <v>343</v>
      </c>
      <c r="AN80" s="24">
        <v>0.3</v>
      </c>
      <c r="AO80">
        <f t="shared" si="5"/>
        <v>356.3</v>
      </c>
      <c r="AS80" t="s">
        <v>3839</v>
      </c>
    </row>
    <row r="81" spans="2:45" customFormat="1" x14ac:dyDescent="0.3">
      <c r="B81" t="s">
        <v>3840</v>
      </c>
      <c r="M81" s="7">
        <v>96382522</v>
      </c>
      <c r="N81" s="38" t="s">
        <v>5031</v>
      </c>
      <c r="O81" s="38" t="e">
        <v>#N/A</v>
      </c>
      <c r="P81" s="38">
        <v>37</v>
      </c>
      <c r="Q81" s="38">
        <v>1</v>
      </c>
      <c r="R81">
        <v>4.4000000000000004</v>
      </c>
      <c r="S81" s="38">
        <v>37</v>
      </c>
      <c r="T81" s="24">
        <v>169</v>
      </c>
      <c r="U81" s="24" t="s">
        <v>2879</v>
      </c>
      <c r="V81" t="str">
        <f t="shared" si="6"/>
        <v/>
      </c>
      <c r="W81" s="24" t="s">
        <v>3840</v>
      </c>
      <c r="X81" s="8" t="e">
        <f>ROUND(T81*(1-#REF!),2)</f>
        <v>#REF!</v>
      </c>
      <c r="Y81">
        <f t="shared" si="7"/>
        <v>118.3</v>
      </c>
      <c r="Z81">
        <f t="shared" si="8"/>
        <v>118.3</v>
      </c>
      <c r="AA81" s="24">
        <v>0.3</v>
      </c>
      <c r="AB81" s="24">
        <v>0.3</v>
      </c>
      <c r="AC81" t="s">
        <v>2879</v>
      </c>
      <c r="AD81" t="s">
        <v>2879</v>
      </c>
      <c r="AE81" t="s">
        <v>2879</v>
      </c>
      <c r="AF81" t="s">
        <v>2894</v>
      </c>
      <c r="AG81" s="24"/>
      <c r="AI81">
        <v>35.58</v>
      </c>
      <c r="AL81" t="s">
        <v>4641</v>
      </c>
      <c r="AM81">
        <v>101.5</v>
      </c>
      <c r="AN81" s="24">
        <v>0.3</v>
      </c>
      <c r="AO81">
        <f t="shared" si="5"/>
        <v>118.3</v>
      </c>
      <c r="AS81" t="s">
        <v>3841</v>
      </c>
    </row>
    <row r="82" spans="2:45" customFormat="1" x14ac:dyDescent="0.3">
      <c r="B82" t="s">
        <v>3842</v>
      </c>
      <c r="M82" s="7">
        <v>96382532</v>
      </c>
      <c r="N82" s="38" t="s">
        <v>5032</v>
      </c>
      <c r="O82" s="38" t="e">
        <v>#N/A</v>
      </c>
      <c r="P82" s="38">
        <v>27.72</v>
      </c>
      <c r="Q82" s="38">
        <v>1</v>
      </c>
      <c r="R82">
        <v>0.9</v>
      </c>
      <c r="S82" s="38">
        <v>27.72</v>
      </c>
      <c r="T82" s="24">
        <v>119</v>
      </c>
      <c r="U82" s="24" t="s">
        <v>2879</v>
      </c>
      <c r="V82" t="str">
        <f t="shared" si="6"/>
        <v/>
      </c>
      <c r="W82" s="24" t="s">
        <v>3842</v>
      </c>
      <c r="X82" s="8" t="e">
        <f>ROUND(T82*(1-#REF!),2)</f>
        <v>#REF!</v>
      </c>
      <c r="Y82">
        <f t="shared" si="7"/>
        <v>83.3</v>
      </c>
      <c r="Z82">
        <f t="shared" si="8"/>
        <v>83.3</v>
      </c>
      <c r="AA82" s="24">
        <v>0.3</v>
      </c>
      <c r="AB82" s="24">
        <v>0.3</v>
      </c>
      <c r="AC82" t="s">
        <v>2879</v>
      </c>
      <c r="AD82" t="s">
        <v>2879</v>
      </c>
      <c r="AE82" t="s">
        <v>2879</v>
      </c>
      <c r="AF82" t="s">
        <v>2894</v>
      </c>
      <c r="AG82" s="24"/>
      <c r="AI82">
        <v>26.65</v>
      </c>
      <c r="AL82" t="s">
        <v>4642</v>
      </c>
      <c r="AM82">
        <v>78.400000000000006</v>
      </c>
      <c r="AN82" s="24">
        <v>0.3</v>
      </c>
      <c r="AO82">
        <f t="shared" si="5"/>
        <v>83.3</v>
      </c>
      <c r="AS82" t="s">
        <v>3843</v>
      </c>
    </row>
    <row r="83" spans="2:45" customFormat="1" x14ac:dyDescent="0.3">
      <c r="B83" t="s">
        <v>3844</v>
      </c>
      <c r="M83" s="7">
        <v>963920208</v>
      </c>
      <c r="N83" s="38" t="s">
        <v>3845</v>
      </c>
      <c r="O83" s="38" t="s">
        <v>3844</v>
      </c>
      <c r="P83" s="38">
        <v>7.04</v>
      </c>
      <c r="Q83" s="38">
        <v>1</v>
      </c>
      <c r="R83">
        <v>0.2</v>
      </c>
      <c r="S83" s="38">
        <v>7.04</v>
      </c>
      <c r="T83" s="24">
        <v>29</v>
      </c>
      <c r="U83" s="24" t="s">
        <v>2879</v>
      </c>
      <c r="V83" t="str">
        <f t="shared" si="6"/>
        <v/>
      </c>
      <c r="W83" s="24" t="s">
        <v>3844</v>
      </c>
      <c r="X83" s="8" t="e">
        <f>ROUND(T83*(1-#REF!),2)</f>
        <v>#REF!</v>
      </c>
      <c r="Y83">
        <f t="shared" si="7"/>
        <v>20.3</v>
      </c>
      <c r="Z83">
        <f t="shared" si="8"/>
        <v>20.3</v>
      </c>
      <c r="AA83" s="24">
        <v>0.3</v>
      </c>
      <c r="AB83" s="24">
        <v>0.3</v>
      </c>
      <c r="AC83" t="s">
        <v>2879</v>
      </c>
      <c r="AD83" t="s">
        <v>2879</v>
      </c>
      <c r="AE83" t="s">
        <v>2879</v>
      </c>
      <c r="AF83" t="s">
        <v>2893</v>
      </c>
      <c r="AG83" s="24"/>
      <c r="AI83">
        <v>3.75</v>
      </c>
      <c r="AL83" t="s">
        <v>4643</v>
      </c>
      <c r="AM83">
        <v>13.3</v>
      </c>
      <c r="AN83" s="24">
        <v>0.3</v>
      </c>
      <c r="AO83">
        <f t="shared" si="5"/>
        <v>20.3</v>
      </c>
      <c r="AS83" t="s">
        <v>3846</v>
      </c>
    </row>
    <row r="84" spans="2:45" customFormat="1" x14ac:dyDescent="0.3">
      <c r="B84" t="s">
        <v>3847</v>
      </c>
      <c r="M84" s="7">
        <v>963920210</v>
      </c>
      <c r="N84" s="38" t="s">
        <v>3848</v>
      </c>
      <c r="O84" s="38" t="s">
        <v>3847</v>
      </c>
      <c r="P84" s="38">
        <v>6.57</v>
      </c>
      <c r="Q84" s="38">
        <v>1</v>
      </c>
      <c r="R84">
        <v>0.2</v>
      </c>
      <c r="S84" s="38">
        <v>6.57</v>
      </c>
      <c r="T84" s="24">
        <v>29</v>
      </c>
      <c r="U84" s="24" t="s">
        <v>2879</v>
      </c>
      <c r="V84" t="str">
        <f t="shared" si="6"/>
        <v/>
      </c>
      <c r="W84" s="24" t="s">
        <v>3847</v>
      </c>
      <c r="X84" s="8" t="e">
        <f>ROUND(T84*(1-#REF!),2)</f>
        <v>#REF!</v>
      </c>
      <c r="Y84">
        <f t="shared" si="7"/>
        <v>20.3</v>
      </c>
      <c r="Z84">
        <f t="shared" si="8"/>
        <v>20.3</v>
      </c>
      <c r="AA84" s="24">
        <v>0.3</v>
      </c>
      <c r="AB84" s="24">
        <v>0.3</v>
      </c>
      <c r="AC84" t="s">
        <v>2879</v>
      </c>
      <c r="AD84" t="s">
        <v>2879</v>
      </c>
      <c r="AE84" t="s">
        <v>2879</v>
      </c>
      <c r="AF84" t="s">
        <v>2893</v>
      </c>
      <c r="AG84" s="24"/>
      <c r="AI84">
        <v>3.82</v>
      </c>
      <c r="AL84" t="s">
        <v>4644</v>
      </c>
      <c r="AM84">
        <v>13.3</v>
      </c>
      <c r="AN84" s="24">
        <v>0.3</v>
      </c>
      <c r="AO84">
        <f t="shared" si="5"/>
        <v>20.3</v>
      </c>
      <c r="AS84" t="s">
        <v>3849</v>
      </c>
    </row>
    <row r="85" spans="2:45" customFormat="1" x14ac:dyDescent="0.3">
      <c r="B85" t="s">
        <v>3850</v>
      </c>
      <c r="M85" s="7">
        <v>963920507</v>
      </c>
      <c r="N85" s="38" t="s">
        <v>3851</v>
      </c>
      <c r="O85" s="38" t="s">
        <v>3850</v>
      </c>
      <c r="P85" s="38">
        <v>6.34</v>
      </c>
      <c r="Q85" s="38">
        <v>1</v>
      </c>
      <c r="R85">
        <v>0.2</v>
      </c>
      <c r="S85" s="38">
        <v>6.34</v>
      </c>
      <c r="T85" s="24">
        <v>29</v>
      </c>
      <c r="U85" s="24" t="s">
        <v>2879</v>
      </c>
      <c r="V85" t="str">
        <f t="shared" si="6"/>
        <v/>
      </c>
      <c r="W85" s="24" t="s">
        <v>3850</v>
      </c>
      <c r="X85" s="8" t="e">
        <f>ROUND(T85*(1-#REF!),2)</f>
        <v>#REF!</v>
      </c>
      <c r="Y85">
        <f t="shared" si="7"/>
        <v>20.3</v>
      </c>
      <c r="Z85">
        <f t="shared" si="8"/>
        <v>20.3</v>
      </c>
      <c r="AA85" s="24">
        <v>0.3</v>
      </c>
      <c r="AB85" s="24">
        <v>0.3</v>
      </c>
      <c r="AC85" t="s">
        <v>2879</v>
      </c>
      <c r="AD85" t="s">
        <v>2879</v>
      </c>
      <c r="AE85" t="s">
        <v>2879</v>
      </c>
      <c r="AF85" t="s">
        <v>2893</v>
      </c>
      <c r="AG85" s="24"/>
      <c r="AI85">
        <v>5.42</v>
      </c>
      <c r="AL85" t="s">
        <v>4645</v>
      </c>
      <c r="AM85">
        <v>13.86</v>
      </c>
      <c r="AN85" s="24">
        <v>0.3</v>
      </c>
      <c r="AO85">
        <f t="shared" si="5"/>
        <v>20.3</v>
      </c>
      <c r="AS85" t="s">
        <v>3852</v>
      </c>
    </row>
    <row r="86" spans="2:45" customFormat="1" x14ac:dyDescent="0.3">
      <c r="B86" t="s">
        <v>3853</v>
      </c>
      <c r="M86" s="7">
        <v>963920510</v>
      </c>
      <c r="N86" s="38" t="s">
        <v>3854</v>
      </c>
      <c r="O86" s="38" t="s">
        <v>3853</v>
      </c>
      <c r="P86" s="38">
        <v>6.34</v>
      </c>
      <c r="Q86" s="38">
        <v>1</v>
      </c>
      <c r="R86">
        <v>0.2</v>
      </c>
      <c r="S86" s="38">
        <v>6.34</v>
      </c>
      <c r="T86" s="24">
        <v>29</v>
      </c>
      <c r="U86" s="24" t="s">
        <v>2879</v>
      </c>
      <c r="V86" t="str">
        <f t="shared" si="6"/>
        <v/>
      </c>
      <c r="W86" s="24" t="s">
        <v>3853</v>
      </c>
      <c r="X86" s="8" t="e">
        <f>ROUND(T86*(1-#REF!),2)</f>
        <v>#REF!</v>
      </c>
      <c r="Y86">
        <f t="shared" si="7"/>
        <v>20.3</v>
      </c>
      <c r="Z86">
        <f t="shared" si="8"/>
        <v>20.3</v>
      </c>
      <c r="AA86" s="24">
        <v>0.3</v>
      </c>
      <c r="AB86" s="24">
        <v>0.3</v>
      </c>
      <c r="AC86" t="s">
        <v>2879</v>
      </c>
      <c r="AD86" t="s">
        <v>2879</v>
      </c>
      <c r="AE86" t="s">
        <v>2879</v>
      </c>
      <c r="AF86" t="s">
        <v>2893</v>
      </c>
      <c r="AG86" s="24"/>
      <c r="AI86">
        <v>5.42</v>
      </c>
      <c r="AL86" t="s">
        <v>4646</v>
      </c>
      <c r="AM86">
        <v>13.86</v>
      </c>
      <c r="AN86" s="24">
        <v>0.3</v>
      </c>
      <c r="AO86">
        <f t="shared" si="5"/>
        <v>20.3</v>
      </c>
      <c r="AS86" t="s">
        <v>3855</v>
      </c>
    </row>
    <row r="87" spans="2:45" customFormat="1" x14ac:dyDescent="0.3">
      <c r="B87" t="s">
        <v>1225</v>
      </c>
      <c r="M87" s="7">
        <v>963549330</v>
      </c>
      <c r="N87" s="38" t="s">
        <v>2905</v>
      </c>
      <c r="O87" s="38" t="s">
        <v>1225</v>
      </c>
      <c r="P87" s="38">
        <v>36.56</v>
      </c>
      <c r="Q87" s="38">
        <v>1</v>
      </c>
      <c r="R87" s="26">
        <v>1.5</v>
      </c>
      <c r="S87" s="38">
        <v>36.56</v>
      </c>
      <c r="T87" s="24">
        <v>129</v>
      </c>
      <c r="U87" s="24">
        <v>2.5</v>
      </c>
      <c r="V87">
        <f t="shared" si="6"/>
        <v>4</v>
      </c>
      <c r="W87" s="24" t="s">
        <v>1225</v>
      </c>
      <c r="X87" s="8" t="e">
        <f>ROUND(T87*(1-#REF!),2)</f>
        <v>#REF!</v>
      </c>
      <c r="Y87">
        <f t="shared" si="7"/>
        <v>90.3</v>
      </c>
      <c r="Z87">
        <f t="shared" si="8"/>
        <v>90.3</v>
      </c>
      <c r="AA87" s="24">
        <v>0.3</v>
      </c>
      <c r="AB87" s="24">
        <v>0.3</v>
      </c>
      <c r="AC87">
        <v>330</v>
      </c>
      <c r="AD87">
        <v>278</v>
      </c>
      <c r="AE87">
        <v>70</v>
      </c>
      <c r="AF87" t="s">
        <v>2893</v>
      </c>
      <c r="AG87" s="24"/>
      <c r="AI87">
        <f t="shared" ref="AI87:AI150" si="9">ROUND(S87/1.04,2)</f>
        <v>35.15</v>
      </c>
      <c r="AL87" t="s">
        <v>4555</v>
      </c>
      <c r="AM87" t="s">
        <v>4555</v>
      </c>
      <c r="AN87" s="24">
        <v>0.3</v>
      </c>
      <c r="AO87">
        <f t="shared" si="5"/>
        <v>90.3</v>
      </c>
      <c r="AS87" t="s">
        <v>1226</v>
      </c>
    </row>
    <row r="88" spans="2:45" customFormat="1" x14ac:dyDescent="0.3">
      <c r="B88" t="s">
        <v>1227</v>
      </c>
      <c r="M88" s="7">
        <v>963549380</v>
      </c>
      <c r="N88" s="38" t="s">
        <v>2906</v>
      </c>
      <c r="O88" s="38" t="s">
        <v>1227</v>
      </c>
      <c r="P88" s="38">
        <v>33.26</v>
      </c>
      <c r="Q88" s="38">
        <v>1</v>
      </c>
      <c r="R88" s="26">
        <v>1.8</v>
      </c>
      <c r="S88" s="38">
        <v>33.26</v>
      </c>
      <c r="T88" s="24">
        <v>139</v>
      </c>
      <c r="U88" s="24">
        <v>2.5</v>
      </c>
      <c r="V88">
        <f t="shared" si="6"/>
        <v>4</v>
      </c>
      <c r="W88" s="24" t="s">
        <v>1227</v>
      </c>
      <c r="X88" s="8" t="e">
        <f>ROUND(T88*(1-#REF!),2)</f>
        <v>#REF!</v>
      </c>
      <c r="Y88">
        <f t="shared" si="7"/>
        <v>97.3</v>
      </c>
      <c r="Z88">
        <f t="shared" si="8"/>
        <v>97.3</v>
      </c>
      <c r="AA88" s="24">
        <v>0.3</v>
      </c>
      <c r="AB88" s="24">
        <v>0.3</v>
      </c>
      <c r="AC88">
        <v>382</v>
      </c>
      <c r="AD88">
        <v>556</v>
      </c>
      <c r="AE88">
        <v>70</v>
      </c>
      <c r="AF88" t="s">
        <v>2893</v>
      </c>
      <c r="AG88" s="24"/>
      <c r="AI88">
        <f t="shared" si="9"/>
        <v>31.98</v>
      </c>
      <c r="AL88" t="s">
        <v>4555</v>
      </c>
      <c r="AM88" t="s">
        <v>4555</v>
      </c>
      <c r="AN88" s="24">
        <v>0.3</v>
      </c>
      <c r="AO88">
        <f t="shared" si="5"/>
        <v>97.3</v>
      </c>
      <c r="AS88" t="s">
        <v>1228</v>
      </c>
    </row>
    <row r="89" spans="2:45" customFormat="1" x14ac:dyDescent="0.3">
      <c r="B89" t="s">
        <v>1229</v>
      </c>
      <c r="M89" s="7">
        <v>963549381</v>
      </c>
      <c r="N89" s="38" t="s">
        <v>2907</v>
      </c>
      <c r="O89" s="38" t="s">
        <v>1229</v>
      </c>
      <c r="P89" s="38">
        <v>27.86</v>
      </c>
      <c r="Q89" s="38">
        <v>1</v>
      </c>
      <c r="R89" s="26">
        <v>1.2</v>
      </c>
      <c r="S89" s="38">
        <v>27.86</v>
      </c>
      <c r="T89" s="24">
        <v>129</v>
      </c>
      <c r="U89" s="24">
        <v>2.5</v>
      </c>
      <c r="V89">
        <f t="shared" si="6"/>
        <v>4</v>
      </c>
      <c r="W89" s="24" t="s">
        <v>1229</v>
      </c>
      <c r="X89" s="8" t="e">
        <f>ROUND(T89*(1-#REF!),2)</f>
        <v>#REF!</v>
      </c>
      <c r="Y89">
        <f t="shared" si="7"/>
        <v>90.3</v>
      </c>
      <c r="Z89">
        <f t="shared" si="8"/>
        <v>90.3</v>
      </c>
      <c r="AA89" s="24">
        <v>0.3</v>
      </c>
      <c r="AB89" s="24">
        <v>0.3</v>
      </c>
      <c r="AC89">
        <v>382</v>
      </c>
      <c r="AD89">
        <v>278</v>
      </c>
      <c r="AE89">
        <v>70</v>
      </c>
      <c r="AF89" t="s">
        <v>2893</v>
      </c>
      <c r="AG89" s="24"/>
      <c r="AI89">
        <f t="shared" si="9"/>
        <v>26.79</v>
      </c>
      <c r="AL89" t="s">
        <v>4555</v>
      </c>
      <c r="AM89" t="s">
        <v>4555</v>
      </c>
      <c r="AN89" s="24">
        <v>0.3</v>
      </c>
      <c r="AO89">
        <f t="shared" si="5"/>
        <v>90.3</v>
      </c>
      <c r="AS89" t="s">
        <v>1230</v>
      </c>
    </row>
    <row r="90" spans="2:45" customFormat="1" x14ac:dyDescent="0.3">
      <c r="B90" t="s">
        <v>1231</v>
      </c>
      <c r="M90" s="7">
        <v>963549450</v>
      </c>
      <c r="N90" s="38" t="s">
        <v>2908</v>
      </c>
      <c r="O90" s="38" t="s">
        <v>1231</v>
      </c>
      <c r="P90" s="38">
        <v>29.94</v>
      </c>
      <c r="Q90" s="38">
        <v>1</v>
      </c>
      <c r="R90" s="26">
        <v>2</v>
      </c>
      <c r="S90" s="38">
        <v>29.94</v>
      </c>
      <c r="T90" s="24">
        <v>139</v>
      </c>
      <c r="U90" s="24">
        <v>2.5</v>
      </c>
      <c r="V90">
        <f t="shared" si="6"/>
        <v>4</v>
      </c>
      <c r="W90" s="24" t="s">
        <v>1231</v>
      </c>
      <c r="X90" s="8" t="e">
        <f>ROUND(T90*(1-#REF!),2)</f>
        <v>#REF!</v>
      </c>
      <c r="Y90">
        <f t="shared" si="7"/>
        <v>97.3</v>
      </c>
      <c r="Z90">
        <f t="shared" si="8"/>
        <v>97.3</v>
      </c>
      <c r="AA90" s="24">
        <v>0.3</v>
      </c>
      <c r="AB90" s="24">
        <v>0.3</v>
      </c>
      <c r="AC90">
        <v>452</v>
      </c>
      <c r="AD90">
        <v>556</v>
      </c>
      <c r="AE90">
        <v>70</v>
      </c>
      <c r="AF90" t="s">
        <v>2893</v>
      </c>
      <c r="AG90" s="24"/>
      <c r="AI90">
        <f t="shared" si="9"/>
        <v>28.79</v>
      </c>
      <c r="AL90" t="s">
        <v>4555</v>
      </c>
      <c r="AM90" t="s">
        <v>4555</v>
      </c>
      <c r="AN90" s="24">
        <v>0.3</v>
      </c>
      <c r="AO90">
        <f t="shared" si="5"/>
        <v>97.3</v>
      </c>
      <c r="AS90" t="s">
        <v>1232</v>
      </c>
    </row>
    <row r="91" spans="2:45" customFormat="1" x14ac:dyDescent="0.3">
      <c r="B91" t="s">
        <v>1233</v>
      </c>
      <c r="M91" s="7">
        <v>963549451</v>
      </c>
      <c r="N91" s="38" t="s">
        <v>2909</v>
      </c>
      <c r="O91" s="38" t="s">
        <v>1233</v>
      </c>
      <c r="P91" s="38">
        <v>28.03</v>
      </c>
      <c r="Q91" s="38">
        <v>1</v>
      </c>
      <c r="R91" s="26">
        <v>1.4</v>
      </c>
      <c r="S91" s="38">
        <v>28.03</v>
      </c>
      <c r="T91" s="24">
        <v>129</v>
      </c>
      <c r="U91" s="24">
        <v>2.5</v>
      </c>
      <c r="V91">
        <f t="shared" si="6"/>
        <v>4</v>
      </c>
      <c r="W91" s="24" t="s">
        <v>1233</v>
      </c>
      <c r="X91" s="8" t="e">
        <f>ROUND(T91*(1-#REF!),2)</f>
        <v>#REF!</v>
      </c>
      <c r="Y91">
        <f t="shared" si="7"/>
        <v>90.3</v>
      </c>
      <c r="Z91">
        <f t="shared" si="8"/>
        <v>90.3</v>
      </c>
      <c r="AA91" s="24">
        <v>0.3</v>
      </c>
      <c r="AB91" s="24">
        <v>0.3</v>
      </c>
      <c r="AC91">
        <v>452</v>
      </c>
      <c r="AD91">
        <v>278</v>
      </c>
      <c r="AE91">
        <v>70</v>
      </c>
      <c r="AF91" t="s">
        <v>2893</v>
      </c>
      <c r="AG91" s="24"/>
      <c r="AI91">
        <f t="shared" si="9"/>
        <v>26.95</v>
      </c>
      <c r="AL91" t="s">
        <v>4555</v>
      </c>
      <c r="AM91" t="s">
        <v>4555</v>
      </c>
      <c r="AN91" s="24">
        <v>0.3</v>
      </c>
      <c r="AO91">
        <f t="shared" si="5"/>
        <v>90.3</v>
      </c>
      <c r="AS91" t="s">
        <v>1234</v>
      </c>
    </row>
    <row r="92" spans="2:45" customFormat="1" x14ac:dyDescent="0.3">
      <c r="B92" t="s">
        <v>1235</v>
      </c>
      <c r="M92" s="7">
        <v>963545515</v>
      </c>
      <c r="N92" s="38" t="s">
        <v>2910</v>
      </c>
      <c r="O92" s="38" t="s">
        <v>1235</v>
      </c>
      <c r="P92" s="38">
        <v>26.5</v>
      </c>
      <c r="Q92" s="38">
        <v>1</v>
      </c>
      <c r="R92" s="26">
        <v>2</v>
      </c>
      <c r="S92" s="38">
        <v>26.5</v>
      </c>
      <c r="T92" s="24">
        <v>109</v>
      </c>
      <c r="U92" s="24">
        <v>2.5</v>
      </c>
      <c r="V92">
        <f t="shared" si="6"/>
        <v>4</v>
      </c>
      <c r="W92" s="24" t="s">
        <v>1235</v>
      </c>
      <c r="X92" s="8" t="e">
        <f>ROUND(T92*(1-#REF!),2)</f>
        <v>#REF!</v>
      </c>
      <c r="Y92">
        <f t="shared" si="7"/>
        <v>76.3</v>
      </c>
      <c r="Z92">
        <f t="shared" si="8"/>
        <v>76.3</v>
      </c>
      <c r="AA92" s="24">
        <v>0.3</v>
      </c>
      <c r="AB92" s="24">
        <v>0.3</v>
      </c>
      <c r="AC92">
        <v>0</v>
      </c>
      <c r="AD92">
        <v>0</v>
      </c>
      <c r="AE92">
        <v>0</v>
      </c>
      <c r="AF92" t="s">
        <v>2893</v>
      </c>
      <c r="AG92" s="24"/>
      <c r="AI92">
        <f t="shared" si="9"/>
        <v>25.48</v>
      </c>
      <c r="AL92">
        <v>0</v>
      </c>
      <c r="AM92">
        <v>73.5</v>
      </c>
      <c r="AN92" s="24">
        <v>0.3</v>
      </c>
      <c r="AO92">
        <f t="shared" si="5"/>
        <v>76.3</v>
      </c>
      <c r="AS92" t="s">
        <v>1236</v>
      </c>
    </row>
    <row r="93" spans="2:45" customFormat="1" x14ac:dyDescent="0.3">
      <c r="B93" t="s">
        <v>1237</v>
      </c>
      <c r="M93" s="7">
        <v>963920010</v>
      </c>
      <c r="N93" s="38" t="s">
        <v>2911</v>
      </c>
      <c r="O93" s="38" t="s">
        <v>1237</v>
      </c>
      <c r="P93" s="38">
        <v>5.37</v>
      </c>
      <c r="Q93" s="38">
        <v>1</v>
      </c>
      <c r="R93" s="26">
        <v>0.1</v>
      </c>
      <c r="S93" s="38">
        <v>5.37</v>
      </c>
      <c r="T93" s="24">
        <v>19</v>
      </c>
      <c r="U93" s="24">
        <v>0</v>
      </c>
      <c r="V93">
        <f t="shared" si="6"/>
        <v>0</v>
      </c>
      <c r="W93" s="24" t="s">
        <v>1237</v>
      </c>
      <c r="X93" s="8" t="e">
        <f>ROUND(T93*(1-#REF!),2)</f>
        <v>#REF!</v>
      </c>
      <c r="Y93">
        <f t="shared" si="7"/>
        <v>13.3</v>
      </c>
      <c r="Z93">
        <f t="shared" si="8"/>
        <v>13.3</v>
      </c>
      <c r="AA93" s="24">
        <v>0.3</v>
      </c>
      <c r="AB93" s="24">
        <v>0.3</v>
      </c>
      <c r="AC93">
        <v>330</v>
      </c>
      <c r="AD93">
        <v>475</v>
      </c>
      <c r="AE93">
        <v>50</v>
      </c>
      <c r="AF93" t="s">
        <v>2893</v>
      </c>
      <c r="AG93" s="24"/>
      <c r="AI93">
        <f t="shared" si="9"/>
        <v>5.16</v>
      </c>
      <c r="AL93" t="s">
        <v>4647</v>
      </c>
      <c r="AM93">
        <v>11.2</v>
      </c>
      <c r="AN93" s="24">
        <v>0.3</v>
      </c>
      <c r="AO93">
        <f t="shared" si="5"/>
        <v>13.3</v>
      </c>
      <c r="AS93" t="s">
        <v>1238</v>
      </c>
    </row>
    <row r="94" spans="2:45" customFormat="1" x14ac:dyDescent="0.3">
      <c r="B94" t="s">
        <v>1239</v>
      </c>
      <c r="M94" s="7">
        <v>963920110</v>
      </c>
      <c r="N94" s="38" t="s">
        <v>2912</v>
      </c>
      <c r="O94" s="38" t="s">
        <v>1239</v>
      </c>
      <c r="P94" s="38">
        <v>4.8600000000000003</v>
      </c>
      <c r="Q94" s="38">
        <v>1</v>
      </c>
      <c r="R94" s="26">
        <v>0.1</v>
      </c>
      <c r="S94" s="38">
        <v>4.8600000000000003</v>
      </c>
      <c r="T94" s="24">
        <v>19</v>
      </c>
      <c r="U94" s="24">
        <v>0</v>
      </c>
      <c r="V94">
        <f t="shared" si="6"/>
        <v>0</v>
      </c>
      <c r="W94" s="24" t="s">
        <v>1239</v>
      </c>
      <c r="X94" s="8" t="e">
        <f>ROUND(T94*(1-#REF!),2)</f>
        <v>#REF!</v>
      </c>
      <c r="Y94">
        <f t="shared" si="7"/>
        <v>13.3</v>
      </c>
      <c r="Z94">
        <f t="shared" si="8"/>
        <v>13.3</v>
      </c>
      <c r="AA94" s="24">
        <v>0.3</v>
      </c>
      <c r="AB94" s="24">
        <v>0.3</v>
      </c>
      <c r="AC94">
        <v>330</v>
      </c>
      <c r="AD94">
        <v>475</v>
      </c>
      <c r="AE94">
        <v>80</v>
      </c>
      <c r="AF94" t="s">
        <v>2893</v>
      </c>
      <c r="AG94" s="24"/>
      <c r="AI94">
        <f t="shared" si="9"/>
        <v>4.67</v>
      </c>
      <c r="AL94" t="s">
        <v>4648</v>
      </c>
      <c r="AM94">
        <v>9.1</v>
      </c>
      <c r="AN94" s="24">
        <v>0.3</v>
      </c>
      <c r="AO94">
        <f t="shared" si="5"/>
        <v>13.3</v>
      </c>
      <c r="AS94" t="s">
        <v>1240</v>
      </c>
    </row>
    <row r="95" spans="2:45" customFormat="1" x14ac:dyDescent="0.3">
      <c r="B95" t="s">
        <v>1241</v>
      </c>
      <c r="M95" s="7">
        <v>963920008</v>
      </c>
      <c r="N95" s="38" t="s">
        <v>2913</v>
      </c>
      <c r="O95" s="38" t="s">
        <v>1241</v>
      </c>
      <c r="P95" s="38">
        <v>5.37</v>
      </c>
      <c r="Q95" s="38">
        <v>1</v>
      </c>
      <c r="R95" s="26">
        <v>0.1</v>
      </c>
      <c r="S95" s="38">
        <v>5.37</v>
      </c>
      <c r="T95" s="24">
        <v>19</v>
      </c>
      <c r="U95" s="24">
        <v>0</v>
      </c>
      <c r="V95">
        <f t="shared" si="6"/>
        <v>0</v>
      </c>
      <c r="W95" s="24" t="s">
        <v>1241</v>
      </c>
      <c r="X95" s="8" t="e">
        <f>ROUND(T95*(1-#REF!),2)</f>
        <v>#REF!</v>
      </c>
      <c r="Y95">
        <f t="shared" si="7"/>
        <v>13.3</v>
      </c>
      <c r="Z95">
        <f t="shared" si="8"/>
        <v>13.3</v>
      </c>
      <c r="AA95" s="24">
        <v>0.3</v>
      </c>
      <c r="AB95" s="24">
        <v>0.3</v>
      </c>
      <c r="AC95">
        <v>330</v>
      </c>
      <c r="AD95">
        <v>475</v>
      </c>
      <c r="AE95">
        <v>50</v>
      </c>
      <c r="AF95" t="s">
        <v>2893</v>
      </c>
      <c r="AG95" s="24"/>
      <c r="AI95">
        <f t="shared" si="9"/>
        <v>5.16</v>
      </c>
      <c r="AL95" t="s">
        <v>4649</v>
      </c>
      <c r="AM95">
        <v>11.2</v>
      </c>
      <c r="AN95" s="24">
        <v>0.3</v>
      </c>
      <c r="AO95">
        <f t="shared" si="5"/>
        <v>13.3</v>
      </c>
      <c r="AS95" t="s">
        <v>1242</v>
      </c>
    </row>
    <row r="96" spans="2:45" customFormat="1" x14ac:dyDescent="0.3">
      <c r="B96" t="s">
        <v>1243</v>
      </c>
      <c r="M96" s="7">
        <v>963920108</v>
      </c>
      <c r="N96" s="38" t="s">
        <v>2914</v>
      </c>
      <c r="O96" s="38" t="s">
        <v>1243</v>
      </c>
      <c r="P96" s="38">
        <v>4.8499999999999996</v>
      </c>
      <c r="Q96" s="38">
        <v>1</v>
      </c>
      <c r="R96" s="26">
        <v>0.1</v>
      </c>
      <c r="S96" s="38">
        <v>4.8499999999999996</v>
      </c>
      <c r="T96" s="24">
        <v>19</v>
      </c>
      <c r="U96" s="24">
        <v>0</v>
      </c>
      <c r="V96">
        <f t="shared" si="6"/>
        <v>0</v>
      </c>
      <c r="W96" s="24" t="s">
        <v>1243</v>
      </c>
      <c r="X96" s="8" t="e">
        <f>ROUND(T96*(1-#REF!),2)</f>
        <v>#REF!</v>
      </c>
      <c r="Y96">
        <f t="shared" si="7"/>
        <v>13.3</v>
      </c>
      <c r="Z96">
        <f t="shared" si="8"/>
        <v>13.3</v>
      </c>
      <c r="AA96" s="24">
        <v>0.3</v>
      </c>
      <c r="AB96" s="24">
        <v>0.3</v>
      </c>
      <c r="AC96">
        <v>330</v>
      </c>
      <c r="AD96">
        <v>475</v>
      </c>
      <c r="AE96">
        <v>80</v>
      </c>
      <c r="AF96" t="s">
        <v>2893</v>
      </c>
      <c r="AG96" s="24"/>
      <c r="AI96">
        <f t="shared" si="9"/>
        <v>4.66</v>
      </c>
      <c r="AL96" t="s">
        <v>4650</v>
      </c>
      <c r="AM96">
        <v>9.1</v>
      </c>
      <c r="AN96" s="24">
        <v>0.3</v>
      </c>
      <c r="AO96">
        <f t="shared" si="5"/>
        <v>13.3</v>
      </c>
      <c r="AS96" t="s">
        <v>1244</v>
      </c>
    </row>
    <row r="97" spans="2:45" customFormat="1" x14ac:dyDescent="0.3">
      <c r="B97" t="s">
        <v>1245</v>
      </c>
      <c r="M97" s="7">
        <v>963920902</v>
      </c>
      <c r="N97" s="38" t="s">
        <v>2915</v>
      </c>
      <c r="O97" s="38">
        <v>0</v>
      </c>
      <c r="P97" s="38">
        <v>3.41</v>
      </c>
      <c r="Q97" s="38">
        <v>1</v>
      </c>
      <c r="R97" s="26">
        <v>0.05</v>
      </c>
      <c r="S97" s="38">
        <v>3.41</v>
      </c>
      <c r="T97" s="24">
        <v>19</v>
      </c>
      <c r="U97" s="24">
        <v>0</v>
      </c>
      <c r="V97">
        <f t="shared" si="6"/>
        <v>0</v>
      </c>
      <c r="W97" s="24" t="s">
        <v>1245</v>
      </c>
      <c r="X97" s="8" t="e">
        <f>ROUND(T97*(1-#REF!),2)</f>
        <v>#REF!</v>
      </c>
      <c r="Y97">
        <f t="shared" si="7"/>
        <v>13.3</v>
      </c>
      <c r="Z97">
        <f t="shared" si="8"/>
        <v>13.3</v>
      </c>
      <c r="AA97" s="24">
        <v>0.3</v>
      </c>
      <c r="AB97" s="24">
        <v>0.3</v>
      </c>
      <c r="AC97">
        <v>0</v>
      </c>
      <c r="AD97">
        <v>0</v>
      </c>
      <c r="AE97">
        <v>0</v>
      </c>
      <c r="AF97" t="s">
        <v>2893</v>
      </c>
      <c r="AG97" s="24"/>
      <c r="AI97">
        <f t="shared" si="9"/>
        <v>3.28</v>
      </c>
      <c r="AL97" t="s">
        <v>4651</v>
      </c>
      <c r="AM97">
        <v>7.56</v>
      </c>
      <c r="AN97" s="24">
        <v>0.3</v>
      </c>
      <c r="AO97">
        <f t="shared" si="5"/>
        <v>13.3</v>
      </c>
      <c r="AS97" t="s">
        <v>1246</v>
      </c>
    </row>
    <row r="98" spans="2:45" customFormat="1" x14ac:dyDescent="0.3">
      <c r="B98" t="s">
        <v>1247</v>
      </c>
      <c r="M98" s="7">
        <v>96380961</v>
      </c>
      <c r="N98" s="38" t="s">
        <v>5033</v>
      </c>
      <c r="O98" s="38" t="e">
        <v>#N/A</v>
      </c>
      <c r="P98" s="38">
        <v>5.08</v>
      </c>
      <c r="Q98" s="38">
        <v>1</v>
      </c>
      <c r="R98" s="26">
        <v>0.2</v>
      </c>
      <c r="S98" s="38">
        <v>5.08</v>
      </c>
      <c r="T98" s="24">
        <v>29</v>
      </c>
      <c r="U98" s="24">
        <v>0</v>
      </c>
      <c r="V98">
        <f t="shared" si="6"/>
        <v>0</v>
      </c>
      <c r="W98" s="24" t="s">
        <v>1247</v>
      </c>
      <c r="X98" s="8" t="e">
        <f>ROUND(T98*(1-#REF!),2)</f>
        <v>#REF!</v>
      </c>
      <c r="Y98">
        <f t="shared" si="7"/>
        <v>20.3</v>
      </c>
      <c r="Z98">
        <f t="shared" si="8"/>
        <v>20.3</v>
      </c>
      <c r="AA98" s="24">
        <v>0.3</v>
      </c>
      <c r="AB98" s="24">
        <v>0.3</v>
      </c>
      <c r="AC98">
        <v>0</v>
      </c>
      <c r="AD98">
        <v>0</v>
      </c>
      <c r="AE98">
        <v>0</v>
      </c>
      <c r="AF98" t="s">
        <v>2894</v>
      </c>
      <c r="AG98" s="24"/>
      <c r="AI98">
        <f t="shared" si="9"/>
        <v>4.88</v>
      </c>
      <c r="AL98" t="s">
        <v>4652</v>
      </c>
      <c r="AM98">
        <v>11.34</v>
      </c>
      <c r="AN98" s="24">
        <v>0.3</v>
      </c>
      <c r="AO98">
        <f t="shared" si="5"/>
        <v>20.3</v>
      </c>
      <c r="AS98" t="s">
        <v>1248</v>
      </c>
    </row>
    <row r="99" spans="2:45" customFormat="1" x14ac:dyDescent="0.3">
      <c r="B99" t="s">
        <v>1249</v>
      </c>
      <c r="M99" s="7">
        <v>963543405</v>
      </c>
      <c r="N99" s="38" t="s">
        <v>2916</v>
      </c>
      <c r="O99" s="38" t="s">
        <v>1249</v>
      </c>
      <c r="P99" s="38">
        <v>273.69</v>
      </c>
      <c r="Q99" s="38">
        <v>1</v>
      </c>
      <c r="R99" s="26">
        <v>25</v>
      </c>
      <c r="S99" s="38">
        <v>273.69</v>
      </c>
      <c r="T99" s="24">
        <v>849</v>
      </c>
      <c r="U99" s="24">
        <v>11.3</v>
      </c>
      <c r="V99">
        <f t="shared" si="6"/>
        <v>16</v>
      </c>
      <c r="W99" s="24" t="s">
        <v>1249</v>
      </c>
      <c r="X99" s="8" t="e">
        <f>ROUND(T99*(1-#REF!),2)</f>
        <v>#REF!</v>
      </c>
      <c r="Y99">
        <f t="shared" si="7"/>
        <v>594.29999999999995</v>
      </c>
      <c r="Z99">
        <f t="shared" si="8"/>
        <v>594.29999999999995</v>
      </c>
      <c r="AA99" s="24">
        <v>0.3</v>
      </c>
      <c r="AB99" s="24">
        <v>0.3</v>
      </c>
      <c r="AC99">
        <v>382</v>
      </c>
      <c r="AD99">
        <v>556</v>
      </c>
      <c r="AE99">
        <v>860</v>
      </c>
      <c r="AF99" t="s">
        <v>2893</v>
      </c>
      <c r="AG99" s="24"/>
      <c r="AI99">
        <f t="shared" si="9"/>
        <v>263.16000000000003</v>
      </c>
      <c r="AL99" t="s">
        <v>4555</v>
      </c>
      <c r="AM99" t="s">
        <v>4555</v>
      </c>
      <c r="AN99" s="24">
        <v>0.3</v>
      </c>
      <c r="AO99">
        <f t="shared" si="5"/>
        <v>594.29999999999995</v>
      </c>
      <c r="AS99" t="s">
        <v>1250</v>
      </c>
    </row>
    <row r="100" spans="2:45" customFormat="1" x14ac:dyDescent="0.3">
      <c r="B100" t="s">
        <v>1251</v>
      </c>
      <c r="M100" s="7">
        <v>963543402</v>
      </c>
      <c r="N100" s="38" t="s">
        <v>2917</v>
      </c>
      <c r="O100" s="38" t="s">
        <v>1251</v>
      </c>
      <c r="P100" s="38">
        <v>256.62</v>
      </c>
      <c r="Q100" s="38">
        <v>1</v>
      </c>
      <c r="R100" s="26">
        <v>27.8</v>
      </c>
      <c r="S100" s="38">
        <v>256.62</v>
      </c>
      <c r="T100" s="24">
        <v>819</v>
      </c>
      <c r="U100" s="24">
        <v>11.3</v>
      </c>
      <c r="V100">
        <f t="shared" si="6"/>
        <v>16</v>
      </c>
      <c r="W100" s="24" t="s">
        <v>1251</v>
      </c>
      <c r="X100" s="8" t="e">
        <f>ROUND(T100*(1-#REF!),2)</f>
        <v>#REF!</v>
      </c>
      <c r="Y100">
        <f t="shared" si="7"/>
        <v>573.29999999999995</v>
      </c>
      <c r="Z100">
        <f t="shared" si="8"/>
        <v>573.29999999999995</v>
      </c>
      <c r="AA100" s="24">
        <v>0.3</v>
      </c>
      <c r="AB100" s="24">
        <v>0.3</v>
      </c>
      <c r="AC100">
        <v>452</v>
      </c>
      <c r="AD100">
        <v>556</v>
      </c>
      <c r="AE100">
        <v>860</v>
      </c>
      <c r="AF100" t="s">
        <v>2893</v>
      </c>
      <c r="AG100" s="24"/>
      <c r="AI100">
        <f t="shared" si="9"/>
        <v>246.75</v>
      </c>
      <c r="AL100" t="s">
        <v>4555</v>
      </c>
      <c r="AM100" t="s">
        <v>4555</v>
      </c>
      <c r="AN100" s="24">
        <v>0.3</v>
      </c>
      <c r="AO100">
        <f t="shared" si="5"/>
        <v>573.29999999999995</v>
      </c>
      <c r="AS100" t="s">
        <v>1252</v>
      </c>
    </row>
    <row r="101" spans="2:45" customFormat="1" x14ac:dyDescent="0.3">
      <c r="B101" t="s">
        <v>1253</v>
      </c>
      <c r="M101" s="7">
        <v>963543031</v>
      </c>
      <c r="N101" s="38" t="s">
        <v>2918</v>
      </c>
      <c r="O101" s="38" t="s">
        <v>1253</v>
      </c>
      <c r="P101" s="38">
        <v>143.97</v>
      </c>
      <c r="Q101" s="38">
        <v>1</v>
      </c>
      <c r="R101" s="26">
        <v>12.2</v>
      </c>
      <c r="S101" s="38">
        <v>143.97</v>
      </c>
      <c r="T101" s="24">
        <v>459</v>
      </c>
      <c r="U101" s="24">
        <v>12.3</v>
      </c>
      <c r="V101">
        <f t="shared" si="6"/>
        <v>17</v>
      </c>
      <c r="W101" s="24" t="s">
        <v>1253</v>
      </c>
      <c r="X101" s="8" t="e">
        <f>ROUND(T101*(1-#REF!),2)</f>
        <v>#REF!</v>
      </c>
      <c r="Y101">
        <f t="shared" si="7"/>
        <v>321.3</v>
      </c>
      <c r="Z101">
        <f t="shared" si="8"/>
        <v>321.3</v>
      </c>
      <c r="AA101" s="24">
        <v>0.3</v>
      </c>
      <c r="AB101" s="24">
        <v>0.3</v>
      </c>
      <c r="AC101">
        <v>382</v>
      </c>
      <c r="AD101">
        <v>1112</v>
      </c>
      <c r="AE101">
        <v>430</v>
      </c>
      <c r="AF101" t="s">
        <v>2893</v>
      </c>
      <c r="AG101" s="24"/>
      <c r="AI101">
        <f t="shared" si="9"/>
        <v>138.43</v>
      </c>
      <c r="AL101" t="s">
        <v>4555</v>
      </c>
      <c r="AM101" t="s">
        <v>4555</v>
      </c>
      <c r="AN101" s="24">
        <v>0.3</v>
      </c>
      <c r="AO101">
        <f t="shared" si="5"/>
        <v>321.3</v>
      </c>
      <c r="AS101" t="s">
        <v>1254</v>
      </c>
    </row>
    <row r="102" spans="2:45" customFormat="1" x14ac:dyDescent="0.3">
      <c r="B102" t="s">
        <v>1255</v>
      </c>
      <c r="M102" s="7">
        <v>963543041</v>
      </c>
      <c r="N102" s="38" t="s">
        <v>2919</v>
      </c>
      <c r="O102" s="38" t="s">
        <v>1255</v>
      </c>
      <c r="P102" s="38">
        <v>146.93</v>
      </c>
      <c r="Q102" s="38">
        <v>1</v>
      </c>
      <c r="R102" s="26">
        <v>13.2</v>
      </c>
      <c r="S102" s="38">
        <v>146.93</v>
      </c>
      <c r="T102" s="24">
        <v>479</v>
      </c>
      <c r="U102" s="24">
        <v>12.3</v>
      </c>
      <c r="V102">
        <f t="shared" si="6"/>
        <v>17</v>
      </c>
      <c r="W102" s="24" t="s">
        <v>1255</v>
      </c>
      <c r="X102" s="8" t="e">
        <f>ROUND(T102*(1-#REF!),2)</f>
        <v>#REF!</v>
      </c>
      <c r="Y102">
        <f t="shared" si="7"/>
        <v>335.3</v>
      </c>
      <c r="Z102">
        <f t="shared" si="8"/>
        <v>335.3</v>
      </c>
      <c r="AA102" s="24">
        <v>0.3</v>
      </c>
      <c r="AB102" s="24">
        <v>0.3</v>
      </c>
      <c r="AC102">
        <v>452</v>
      </c>
      <c r="AD102">
        <v>1112</v>
      </c>
      <c r="AE102">
        <v>430</v>
      </c>
      <c r="AF102" t="s">
        <v>2893</v>
      </c>
      <c r="AG102" s="24"/>
      <c r="AI102">
        <f t="shared" si="9"/>
        <v>141.28</v>
      </c>
      <c r="AL102" t="s">
        <v>4555</v>
      </c>
      <c r="AM102" t="s">
        <v>4555</v>
      </c>
      <c r="AN102" s="24">
        <v>0.3</v>
      </c>
      <c r="AO102">
        <f t="shared" si="5"/>
        <v>335.3</v>
      </c>
      <c r="AS102" t="s">
        <v>1256</v>
      </c>
    </row>
    <row r="103" spans="2:45" customFormat="1" x14ac:dyDescent="0.3">
      <c r="B103" t="s">
        <v>1257</v>
      </c>
      <c r="M103" s="7">
        <v>963543407</v>
      </c>
      <c r="N103" s="38" t="s">
        <v>2920</v>
      </c>
      <c r="O103" s="38" t="s">
        <v>1257</v>
      </c>
      <c r="P103" s="38">
        <v>81.650000000000006</v>
      </c>
      <c r="Q103" s="38">
        <v>1</v>
      </c>
      <c r="R103" s="26">
        <v>7.2</v>
      </c>
      <c r="S103" s="38">
        <v>81.650000000000006</v>
      </c>
      <c r="T103" s="24">
        <v>269</v>
      </c>
      <c r="U103" s="24">
        <v>3.9</v>
      </c>
      <c r="V103">
        <f t="shared" si="6"/>
        <v>6</v>
      </c>
      <c r="W103" s="24" t="s">
        <v>1257</v>
      </c>
      <c r="X103" s="8" t="e">
        <f>ROUND(T103*(1-#REF!),2)</f>
        <v>#REF!</v>
      </c>
      <c r="Y103">
        <f t="shared" si="7"/>
        <v>188.3</v>
      </c>
      <c r="Z103">
        <f t="shared" si="8"/>
        <v>188.3</v>
      </c>
      <c r="AA103" s="24">
        <v>0.3</v>
      </c>
      <c r="AB103" s="24">
        <v>0.3</v>
      </c>
      <c r="AC103">
        <v>382</v>
      </c>
      <c r="AD103">
        <v>278</v>
      </c>
      <c r="AE103">
        <v>430</v>
      </c>
      <c r="AF103" t="s">
        <v>2893</v>
      </c>
      <c r="AG103" s="24"/>
      <c r="AI103">
        <f t="shared" si="9"/>
        <v>78.510000000000005</v>
      </c>
      <c r="AL103" t="s">
        <v>4555</v>
      </c>
      <c r="AM103" t="s">
        <v>4555</v>
      </c>
      <c r="AN103" s="24">
        <v>0.3</v>
      </c>
      <c r="AO103">
        <f t="shared" si="5"/>
        <v>188.3</v>
      </c>
      <c r="AS103" t="s">
        <v>1258</v>
      </c>
    </row>
    <row r="104" spans="2:45" customFormat="1" x14ac:dyDescent="0.3">
      <c r="B104" t="s">
        <v>1259</v>
      </c>
      <c r="M104" s="7">
        <v>96380010</v>
      </c>
      <c r="N104" s="38" t="s">
        <v>5034</v>
      </c>
      <c r="O104" s="38" t="e">
        <v>#N/A</v>
      </c>
      <c r="P104" s="38">
        <v>69.44</v>
      </c>
      <c r="Q104" s="38">
        <v>1</v>
      </c>
      <c r="R104" s="26">
        <v>2.6</v>
      </c>
      <c r="S104" s="38">
        <v>69.44</v>
      </c>
      <c r="T104" s="24">
        <v>279</v>
      </c>
      <c r="U104" s="24">
        <v>2.5</v>
      </c>
      <c r="V104">
        <f t="shared" si="6"/>
        <v>4</v>
      </c>
      <c r="W104" s="24" t="s">
        <v>1259</v>
      </c>
      <c r="X104" s="8" t="e">
        <f>ROUND(T104*(1-#REF!),2)</f>
        <v>#REF!</v>
      </c>
      <c r="Y104">
        <f t="shared" si="7"/>
        <v>195.3</v>
      </c>
      <c r="Z104">
        <f t="shared" si="8"/>
        <v>195.3</v>
      </c>
      <c r="AA104" s="24">
        <v>0.3</v>
      </c>
      <c r="AB104" s="24">
        <v>0.3</v>
      </c>
      <c r="AC104">
        <v>300</v>
      </c>
      <c r="AD104">
        <v>1112</v>
      </c>
      <c r="AE104">
        <v>300</v>
      </c>
      <c r="AF104" t="s">
        <v>2893</v>
      </c>
      <c r="AG104" s="24"/>
      <c r="AI104">
        <f t="shared" si="9"/>
        <v>66.77</v>
      </c>
      <c r="AL104" t="s">
        <v>4653</v>
      </c>
      <c r="AM104">
        <v>159.38999999999999</v>
      </c>
      <c r="AN104" s="24">
        <v>0.3</v>
      </c>
      <c r="AO104">
        <f t="shared" si="5"/>
        <v>195.3</v>
      </c>
      <c r="AS104" t="s">
        <v>1260</v>
      </c>
    </row>
    <row r="105" spans="2:45" customFormat="1" x14ac:dyDescent="0.3">
      <c r="B105" t="s">
        <v>1261</v>
      </c>
      <c r="M105" s="7">
        <v>96389023</v>
      </c>
      <c r="N105" s="38" t="s">
        <v>5035</v>
      </c>
      <c r="O105" s="38" t="e">
        <v>#N/A</v>
      </c>
      <c r="P105" s="38">
        <v>3.18</v>
      </c>
      <c r="Q105" s="38">
        <v>1</v>
      </c>
      <c r="R105" s="26">
        <v>0.01</v>
      </c>
      <c r="S105" s="38">
        <v>3.18</v>
      </c>
      <c r="T105" s="24">
        <v>19</v>
      </c>
      <c r="U105" s="24">
        <v>0</v>
      </c>
      <c r="V105">
        <f t="shared" si="6"/>
        <v>0</v>
      </c>
      <c r="W105" s="24" t="s">
        <v>1261</v>
      </c>
      <c r="X105" s="8" t="e">
        <f>ROUND(T105*(1-#REF!),2)</f>
        <v>#REF!</v>
      </c>
      <c r="Y105">
        <f t="shared" si="7"/>
        <v>13.3</v>
      </c>
      <c r="Z105">
        <f t="shared" si="8"/>
        <v>13.3</v>
      </c>
      <c r="AA105" s="24">
        <v>0.3</v>
      </c>
      <c r="AB105" s="24">
        <v>0.3</v>
      </c>
      <c r="AC105">
        <v>0</v>
      </c>
      <c r="AD105">
        <v>220</v>
      </c>
      <c r="AE105">
        <v>55</v>
      </c>
      <c r="AF105" t="s">
        <v>2893</v>
      </c>
      <c r="AG105" s="24"/>
      <c r="AI105">
        <f t="shared" si="9"/>
        <v>3.06</v>
      </c>
      <c r="AL105">
        <v>0</v>
      </c>
      <c r="AM105">
        <v>8.4</v>
      </c>
      <c r="AN105" s="24">
        <v>0.3</v>
      </c>
      <c r="AO105">
        <f t="shared" si="5"/>
        <v>13.3</v>
      </c>
      <c r="AS105" t="s">
        <v>1262</v>
      </c>
    </row>
    <row r="106" spans="2:45" customFormat="1" x14ac:dyDescent="0.3">
      <c r="B106" t="s">
        <v>1263</v>
      </c>
      <c r="M106" s="7">
        <v>96389024</v>
      </c>
      <c r="N106" s="38" t="s">
        <v>5036</v>
      </c>
      <c r="O106" s="38" t="e">
        <v>#N/A</v>
      </c>
      <c r="P106" s="38">
        <v>1.03</v>
      </c>
      <c r="Q106" s="38">
        <v>1</v>
      </c>
      <c r="R106" s="26">
        <v>0.01</v>
      </c>
      <c r="S106" s="38">
        <v>1.03</v>
      </c>
      <c r="T106" s="24">
        <v>6</v>
      </c>
      <c r="U106" s="24">
        <v>0</v>
      </c>
      <c r="V106">
        <f t="shared" si="6"/>
        <v>0</v>
      </c>
      <c r="W106" s="24" t="s">
        <v>1263</v>
      </c>
      <c r="X106" s="8" t="e">
        <f>ROUND(T106*(1-#REF!),2)</f>
        <v>#REF!</v>
      </c>
      <c r="Y106">
        <f t="shared" si="7"/>
        <v>4.2</v>
      </c>
      <c r="Z106">
        <f t="shared" si="8"/>
        <v>4.2</v>
      </c>
      <c r="AA106" s="24">
        <v>0.3</v>
      </c>
      <c r="AB106" s="24">
        <v>0.3</v>
      </c>
      <c r="AC106">
        <v>0</v>
      </c>
      <c r="AD106">
        <v>60</v>
      </c>
      <c r="AE106">
        <v>22</v>
      </c>
      <c r="AF106" t="s">
        <v>2893</v>
      </c>
      <c r="AG106" s="24"/>
      <c r="AI106">
        <f t="shared" si="9"/>
        <v>0.99</v>
      </c>
      <c r="AL106">
        <v>0</v>
      </c>
      <c r="AM106">
        <v>2.8</v>
      </c>
      <c r="AN106" s="24">
        <v>0.3</v>
      </c>
      <c r="AO106">
        <f t="shared" si="5"/>
        <v>4.2</v>
      </c>
      <c r="AS106" t="s">
        <v>1264</v>
      </c>
    </row>
    <row r="107" spans="2:45" customFormat="1" x14ac:dyDescent="0.3">
      <c r="B107" t="s">
        <v>1265</v>
      </c>
      <c r="M107" s="7">
        <v>96380729</v>
      </c>
      <c r="N107" s="38" t="s">
        <v>5037</v>
      </c>
      <c r="O107" s="38" t="e">
        <v>#N/A</v>
      </c>
      <c r="P107" s="38">
        <v>51.06</v>
      </c>
      <c r="Q107" s="38">
        <v>1</v>
      </c>
      <c r="R107" s="26">
        <v>3.25</v>
      </c>
      <c r="S107" s="38">
        <v>51.06</v>
      </c>
      <c r="T107" s="24">
        <v>209</v>
      </c>
      <c r="U107" s="24">
        <v>4</v>
      </c>
      <c r="V107">
        <f t="shared" si="6"/>
        <v>6</v>
      </c>
      <c r="W107" s="24" t="s">
        <v>1265</v>
      </c>
      <c r="X107" s="8" t="e">
        <f>ROUND(T107*(1-#REF!),2)</f>
        <v>#REF!</v>
      </c>
      <c r="Y107">
        <f t="shared" si="7"/>
        <v>146.30000000000001</v>
      </c>
      <c r="Z107">
        <f t="shared" si="8"/>
        <v>146.30000000000001</v>
      </c>
      <c r="AA107" s="24">
        <v>0.3</v>
      </c>
      <c r="AB107" s="24">
        <v>0.3</v>
      </c>
      <c r="AC107">
        <v>335</v>
      </c>
      <c r="AD107">
        <v>432</v>
      </c>
      <c r="AE107">
        <v>277</v>
      </c>
      <c r="AF107" t="s">
        <v>2893</v>
      </c>
      <c r="AG107" s="24"/>
      <c r="AI107">
        <f t="shared" si="9"/>
        <v>49.1</v>
      </c>
      <c r="AL107" t="s">
        <v>4654</v>
      </c>
      <c r="AM107">
        <v>119.7</v>
      </c>
      <c r="AN107" s="24">
        <v>0.3</v>
      </c>
      <c r="AO107">
        <f t="shared" si="5"/>
        <v>146.30000000000001</v>
      </c>
      <c r="AS107" t="s">
        <v>1266</v>
      </c>
    </row>
    <row r="108" spans="2:45" customFormat="1" x14ac:dyDescent="0.3">
      <c r="B108" t="s">
        <v>1267</v>
      </c>
      <c r="M108" s="7">
        <v>96380770</v>
      </c>
      <c r="N108" s="38" t="s">
        <v>5038</v>
      </c>
      <c r="O108" s="38" t="e">
        <v>#N/A</v>
      </c>
      <c r="P108" s="38">
        <v>3.88</v>
      </c>
      <c r="Q108" s="38">
        <v>1</v>
      </c>
      <c r="R108" s="26">
        <v>1</v>
      </c>
      <c r="S108" s="38">
        <v>3.88</v>
      </c>
      <c r="T108" s="24">
        <v>29</v>
      </c>
      <c r="U108" s="24">
        <v>0</v>
      </c>
      <c r="V108">
        <f t="shared" si="6"/>
        <v>0</v>
      </c>
      <c r="W108" s="24" t="s">
        <v>1267</v>
      </c>
      <c r="X108" s="8" t="e">
        <f>ROUND(T108*(1-#REF!),2)</f>
        <v>#REF!</v>
      </c>
      <c r="Y108">
        <f t="shared" si="7"/>
        <v>20.3</v>
      </c>
      <c r="Z108">
        <f t="shared" si="8"/>
        <v>20.3</v>
      </c>
      <c r="AA108" s="24">
        <v>0.3</v>
      </c>
      <c r="AB108" s="24">
        <v>0.3</v>
      </c>
      <c r="AC108">
        <v>200</v>
      </c>
      <c r="AD108">
        <v>300</v>
      </c>
      <c r="AE108">
        <v>145</v>
      </c>
      <c r="AF108" t="s">
        <v>2894</v>
      </c>
      <c r="AG108" s="24"/>
      <c r="AI108">
        <f t="shared" si="9"/>
        <v>3.73</v>
      </c>
      <c r="AL108">
        <v>0</v>
      </c>
      <c r="AM108">
        <v>13.3</v>
      </c>
      <c r="AN108" s="24">
        <v>0.3</v>
      </c>
      <c r="AO108">
        <f t="shared" si="5"/>
        <v>20.3</v>
      </c>
      <c r="AS108" t="s">
        <v>1268</v>
      </c>
    </row>
    <row r="109" spans="2:45" customFormat="1" x14ac:dyDescent="0.3">
      <c r="B109" t="s">
        <v>1269</v>
      </c>
      <c r="M109" s="7">
        <v>96380771</v>
      </c>
      <c r="N109" s="38" t="s">
        <v>5039</v>
      </c>
      <c r="O109" s="38" t="e">
        <v>#N/A</v>
      </c>
      <c r="P109" s="38">
        <v>5.31</v>
      </c>
      <c r="Q109" s="38">
        <v>1</v>
      </c>
      <c r="R109" s="26">
        <v>1.5</v>
      </c>
      <c r="S109" s="38">
        <v>5.31</v>
      </c>
      <c r="T109" s="24">
        <v>39</v>
      </c>
      <c r="U109" s="24">
        <v>0</v>
      </c>
      <c r="V109">
        <f t="shared" si="6"/>
        <v>0</v>
      </c>
      <c r="W109" s="24" t="s">
        <v>1269</v>
      </c>
      <c r="X109" s="8" t="e">
        <f>ROUND(T109*(1-#REF!),2)</f>
        <v>#REF!</v>
      </c>
      <c r="Y109">
        <f t="shared" si="7"/>
        <v>27.3</v>
      </c>
      <c r="Z109">
        <f t="shared" si="8"/>
        <v>27.3</v>
      </c>
      <c r="AA109" s="24">
        <v>0.3</v>
      </c>
      <c r="AB109" s="24">
        <v>0.3</v>
      </c>
      <c r="AC109">
        <v>300</v>
      </c>
      <c r="AD109">
        <v>400</v>
      </c>
      <c r="AE109">
        <v>145</v>
      </c>
      <c r="AF109" t="s">
        <v>2894</v>
      </c>
      <c r="AG109" s="24"/>
      <c r="AI109">
        <f t="shared" si="9"/>
        <v>5.1100000000000003</v>
      </c>
      <c r="AL109">
        <v>0</v>
      </c>
      <c r="AM109">
        <v>15.4</v>
      </c>
      <c r="AN109" s="24">
        <v>0.3</v>
      </c>
      <c r="AO109">
        <f t="shared" si="5"/>
        <v>27.3</v>
      </c>
      <c r="AS109" t="s">
        <v>1270</v>
      </c>
    </row>
    <row r="110" spans="2:45" customFormat="1" x14ac:dyDescent="0.3">
      <c r="B110" t="s">
        <v>1271</v>
      </c>
      <c r="M110" s="7">
        <v>96380772</v>
      </c>
      <c r="N110" s="38" t="s">
        <v>5040</v>
      </c>
      <c r="O110" s="38" t="e">
        <v>#N/A</v>
      </c>
      <c r="P110" s="38">
        <v>5.84</v>
      </c>
      <c r="Q110" s="38">
        <v>1</v>
      </c>
      <c r="R110" s="26">
        <v>1.8</v>
      </c>
      <c r="S110" s="38">
        <v>5.84</v>
      </c>
      <c r="T110" s="24">
        <v>39</v>
      </c>
      <c r="U110" s="24">
        <v>0</v>
      </c>
      <c r="V110">
        <f t="shared" si="6"/>
        <v>0</v>
      </c>
      <c r="W110" s="24" t="s">
        <v>1271</v>
      </c>
      <c r="X110" s="8" t="e">
        <f>ROUND(T110*(1-#REF!),2)</f>
        <v>#REF!</v>
      </c>
      <c r="Y110">
        <f t="shared" si="7"/>
        <v>27.3</v>
      </c>
      <c r="Z110">
        <f t="shared" si="8"/>
        <v>27.3</v>
      </c>
      <c r="AA110" s="24">
        <v>0.3</v>
      </c>
      <c r="AB110" s="24">
        <v>0.3</v>
      </c>
      <c r="AC110">
        <v>300</v>
      </c>
      <c r="AD110">
        <v>400</v>
      </c>
      <c r="AE110">
        <v>210</v>
      </c>
      <c r="AF110" t="s">
        <v>2894</v>
      </c>
      <c r="AG110" s="24"/>
      <c r="AI110">
        <f t="shared" si="9"/>
        <v>5.62</v>
      </c>
      <c r="AL110">
        <v>0</v>
      </c>
      <c r="AM110">
        <v>16.8</v>
      </c>
      <c r="AN110" s="24">
        <v>0.3</v>
      </c>
      <c r="AO110">
        <f t="shared" si="5"/>
        <v>27.3</v>
      </c>
      <c r="AS110" t="s">
        <v>1272</v>
      </c>
    </row>
    <row r="111" spans="2:45" customFormat="1" x14ac:dyDescent="0.3">
      <c r="B111" t="s">
        <v>1273</v>
      </c>
      <c r="M111" s="7">
        <v>96380773</v>
      </c>
      <c r="N111" s="38" t="s">
        <v>5041</v>
      </c>
      <c r="O111" s="38" t="e">
        <v>#N/A</v>
      </c>
      <c r="P111" s="38">
        <v>7.85</v>
      </c>
      <c r="Q111" s="38">
        <v>1</v>
      </c>
      <c r="R111" s="26">
        <v>2.2000000000000002</v>
      </c>
      <c r="S111" s="38">
        <v>7.85</v>
      </c>
      <c r="T111" s="24">
        <v>49</v>
      </c>
      <c r="U111" s="24">
        <v>0</v>
      </c>
      <c r="V111">
        <f t="shared" si="6"/>
        <v>0</v>
      </c>
      <c r="W111" s="24" t="s">
        <v>1273</v>
      </c>
      <c r="X111" s="8" t="e">
        <f>ROUND(T111*(1-#REF!),2)</f>
        <v>#REF!</v>
      </c>
      <c r="Y111">
        <f t="shared" si="7"/>
        <v>34.299999999999997</v>
      </c>
      <c r="Z111">
        <f t="shared" si="8"/>
        <v>34.299999999999997</v>
      </c>
      <c r="AA111" s="24">
        <v>0.3</v>
      </c>
      <c r="AB111" s="24">
        <v>0.3</v>
      </c>
      <c r="AC111">
        <v>400</v>
      </c>
      <c r="AD111">
        <v>600</v>
      </c>
      <c r="AE111">
        <v>145</v>
      </c>
      <c r="AF111" t="s">
        <v>2894</v>
      </c>
      <c r="AG111" s="24"/>
      <c r="AI111">
        <f t="shared" si="9"/>
        <v>7.55</v>
      </c>
      <c r="AL111">
        <v>0</v>
      </c>
      <c r="AM111">
        <v>22.4</v>
      </c>
      <c r="AN111" s="24">
        <v>0.3</v>
      </c>
      <c r="AO111">
        <f t="shared" si="5"/>
        <v>34.299999999999997</v>
      </c>
      <c r="AS111" t="s">
        <v>1274</v>
      </c>
    </row>
    <row r="112" spans="2:45" customFormat="1" x14ac:dyDescent="0.3">
      <c r="B112" t="s">
        <v>1275</v>
      </c>
      <c r="M112" s="7">
        <v>96380774</v>
      </c>
      <c r="N112" s="38" t="s">
        <v>5042</v>
      </c>
      <c r="O112" s="38" t="e">
        <v>#N/A</v>
      </c>
      <c r="P112" s="38">
        <v>9.0299999999999994</v>
      </c>
      <c r="Q112" s="38">
        <v>1</v>
      </c>
      <c r="R112" s="26">
        <v>2.5</v>
      </c>
      <c r="S112" s="38">
        <v>9.0299999999999994</v>
      </c>
      <c r="T112" s="24">
        <v>59</v>
      </c>
      <c r="U112" s="24">
        <v>0</v>
      </c>
      <c r="V112">
        <f t="shared" si="6"/>
        <v>0</v>
      </c>
      <c r="W112" s="24" t="s">
        <v>1275</v>
      </c>
      <c r="X112" s="8" t="e">
        <f>ROUND(T112*(1-#REF!),2)</f>
        <v>#REF!</v>
      </c>
      <c r="Y112">
        <f t="shared" si="7"/>
        <v>41.3</v>
      </c>
      <c r="Z112">
        <f t="shared" si="8"/>
        <v>41.3</v>
      </c>
      <c r="AA112" s="24">
        <v>0.3</v>
      </c>
      <c r="AB112" s="24">
        <v>0.3</v>
      </c>
      <c r="AC112">
        <v>400</v>
      </c>
      <c r="AD112">
        <v>600</v>
      </c>
      <c r="AE112">
        <v>210</v>
      </c>
      <c r="AF112" t="s">
        <v>2894</v>
      </c>
      <c r="AG112" s="24"/>
      <c r="AI112">
        <f t="shared" si="9"/>
        <v>8.68</v>
      </c>
      <c r="AL112">
        <v>0</v>
      </c>
      <c r="AM112">
        <v>25.2</v>
      </c>
      <c r="AN112" s="24">
        <v>0.3</v>
      </c>
      <c r="AO112">
        <f t="shared" ref="AO112:AO175" si="10">ROUND(T112*(1-AN112),2)</f>
        <v>41.3</v>
      </c>
      <c r="AS112" t="s">
        <v>1276</v>
      </c>
    </row>
    <row r="113" spans="2:45" customFormat="1" x14ac:dyDescent="0.3">
      <c r="B113" t="s">
        <v>1277</v>
      </c>
      <c r="M113" s="7">
        <v>963545601</v>
      </c>
      <c r="N113" s="38" t="s">
        <v>2921</v>
      </c>
      <c r="O113" s="38" t="s">
        <v>1277</v>
      </c>
      <c r="P113" s="38">
        <v>66.56</v>
      </c>
      <c r="Q113" s="38">
        <v>1</v>
      </c>
      <c r="R113" s="26">
        <v>9.1999999999999993</v>
      </c>
      <c r="S113" s="38">
        <v>66.56</v>
      </c>
      <c r="T113" s="24">
        <v>209</v>
      </c>
      <c r="U113" s="24">
        <v>4</v>
      </c>
      <c r="V113">
        <f t="shared" si="6"/>
        <v>6</v>
      </c>
      <c r="W113" s="24" t="s">
        <v>1277</v>
      </c>
      <c r="X113" s="8" t="e">
        <f>ROUND(T113*(1-#REF!),2)</f>
        <v>#REF!</v>
      </c>
      <c r="Y113">
        <f t="shared" si="7"/>
        <v>146.30000000000001</v>
      </c>
      <c r="Z113">
        <f t="shared" si="8"/>
        <v>146.30000000000001</v>
      </c>
      <c r="AA113" s="24">
        <v>0.3</v>
      </c>
      <c r="AB113" s="24">
        <v>0.3</v>
      </c>
      <c r="AC113">
        <v>200</v>
      </c>
      <c r="AD113">
        <v>1650</v>
      </c>
      <c r="AE113">
        <v>100</v>
      </c>
      <c r="AF113" t="s">
        <v>2893</v>
      </c>
      <c r="AG113" s="24"/>
      <c r="AI113">
        <f t="shared" si="9"/>
        <v>64</v>
      </c>
      <c r="AL113">
        <v>0</v>
      </c>
      <c r="AM113">
        <v>135.80000000000001</v>
      </c>
      <c r="AN113" s="24">
        <v>0.3</v>
      </c>
      <c r="AO113">
        <f t="shared" si="10"/>
        <v>146.30000000000001</v>
      </c>
      <c r="AS113" t="s">
        <v>1278</v>
      </c>
    </row>
    <row r="114" spans="2:45" customFormat="1" x14ac:dyDescent="0.3">
      <c r="B114" t="s">
        <v>1279</v>
      </c>
      <c r="M114" s="7">
        <v>963545604</v>
      </c>
      <c r="N114" s="38" t="s">
        <v>2922</v>
      </c>
      <c r="O114" s="38" t="s">
        <v>1279</v>
      </c>
      <c r="P114" s="38">
        <v>110.02</v>
      </c>
      <c r="Q114" s="38">
        <v>1</v>
      </c>
      <c r="R114" s="26">
        <v>5.6</v>
      </c>
      <c r="S114" s="38">
        <v>110.02</v>
      </c>
      <c r="T114" s="24">
        <v>349</v>
      </c>
      <c r="U114" s="24">
        <v>4</v>
      </c>
      <c r="V114">
        <f t="shared" ref="V114:V177" si="11">IFERROR(ROUNDUP(U114*(80/60),0),"")</f>
        <v>6</v>
      </c>
      <c r="W114" s="24" t="s">
        <v>1279</v>
      </c>
      <c r="X114" s="8" t="e">
        <f>ROUND(T114*(1-#REF!),2)</f>
        <v>#REF!</v>
      </c>
      <c r="Y114">
        <f t="shared" si="7"/>
        <v>244.3</v>
      </c>
      <c r="Z114">
        <f t="shared" si="8"/>
        <v>244.3</v>
      </c>
      <c r="AA114" s="24">
        <v>0.3</v>
      </c>
      <c r="AB114" s="24">
        <v>0.3</v>
      </c>
      <c r="AC114">
        <v>200</v>
      </c>
      <c r="AD114">
        <v>3050</v>
      </c>
      <c r="AE114">
        <v>100</v>
      </c>
      <c r="AF114" t="s">
        <v>2893</v>
      </c>
      <c r="AG114" s="24"/>
      <c r="AI114">
        <f t="shared" si="9"/>
        <v>105.79</v>
      </c>
      <c r="AL114">
        <v>0</v>
      </c>
      <c r="AM114">
        <v>230.3</v>
      </c>
      <c r="AN114" s="24">
        <v>0.3</v>
      </c>
      <c r="AO114">
        <f t="shared" si="10"/>
        <v>244.3</v>
      </c>
      <c r="AS114" t="s">
        <v>1280</v>
      </c>
    </row>
    <row r="115" spans="2:45" customFormat="1" x14ac:dyDescent="0.3">
      <c r="B115" t="s">
        <v>1281</v>
      </c>
      <c r="M115" s="7">
        <v>963545607</v>
      </c>
      <c r="N115" s="38" t="s">
        <v>2923</v>
      </c>
      <c r="O115" s="38" t="s">
        <v>1281</v>
      </c>
      <c r="P115" s="38">
        <v>144.66</v>
      </c>
      <c r="Q115" s="38">
        <v>1</v>
      </c>
      <c r="R115" s="26">
        <v>6.4</v>
      </c>
      <c r="S115" s="38">
        <v>144.66</v>
      </c>
      <c r="T115" s="24">
        <v>449</v>
      </c>
      <c r="U115" s="24">
        <v>4</v>
      </c>
      <c r="V115">
        <f t="shared" si="11"/>
        <v>6</v>
      </c>
      <c r="W115" s="24" t="s">
        <v>1281</v>
      </c>
      <c r="X115" s="8" t="e">
        <f>ROUND(T115*(1-#REF!),2)</f>
        <v>#REF!</v>
      </c>
      <c r="Y115">
        <f t="shared" si="7"/>
        <v>314.3</v>
      </c>
      <c r="Z115">
        <f t="shared" si="8"/>
        <v>314.3</v>
      </c>
      <c r="AA115" s="24">
        <v>0.3</v>
      </c>
      <c r="AB115" s="24">
        <v>0.3</v>
      </c>
      <c r="AC115">
        <v>270</v>
      </c>
      <c r="AD115">
        <v>3050</v>
      </c>
      <c r="AE115">
        <v>100</v>
      </c>
      <c r="AF115" t="s">
        <v>2893</v>
      </c>
      <c r="AG115" s="24"/>
      <c r="AI115">
        <f t="shared" si="9"/>
        <v>139.1</v>
      </c>
      <c r="AL115">
        <v>0</v>
      </c>
      <c r="AM115">
        <v>303.10000000000002</v>
      </c>
      <c r="AN115" s="24">
        <v>0.3</v>
      </c>
      <c r="AO115">
        <f t="shared" si="10"/>
        <v>314.3</v>
      </c>
      <c r="AS115" t="s">
        <v>1282</v>
      </c>
    </row>
    <row r="116" spans="2:45" customFormat="1" x14ac:dyDescent="0.3">
      <c r="B116" t="s">
        <v>1283</v>
      </c>
      <c r="M116" s="7">
        <v>963545606</v>
      </c>
      <c r="N116" s="38" t="s">
        <v>2924</v>
      </c>
      <c r="O116" s="38" t="s">
        <v>1283</v>
      </c>
      <c r="P116" s="38">
        <v>175.57</v>
      </c>
      <c r="Q116" s="38">
        <v>1</v>
      </c>
      <c r="R116" s="26">
        <v>8</v>
      </c>
      <c r="S116" s="38">
        <v>175.57</v>
      </c>
      <c r="T116" s="24">
        <v>549</v>
      </c>
      <c r="U116" s="24">
        <v>4</v>
      </c>
      <c r="V116">
        <f t="shared" si="11"/>
        <v>6</v>
      </c>
      <c r="W116" s="24" t="s">
        <v>1283</v>
      </c>
      <c r="X116" s="8" t="e">
        <f>ROUND(T116*(1-#REF!),2)</f>
        <v>#REF!</v>
      </c>
      <c r="Y116">
        <f t="shared" si="7"/>
        <v>384.3</v>
      </c>
      <c r="Z116">
        <f t="shared" si="8"/>
        <v>384.3</v>
      </c>
      <c r="AA116" s="24">
        <v>0.3</v>
      </c>
      <c r="AB116" s="24">
        <v>0.3</v>
      </c>
      <c r="AC116">
        <v>270</v>
      </c>
      <c r="AD116">
        <v>4030</v>
      </c>
      <c r="AE116">
        <v>100</v>
      </c>
      <c r="AF116" t="s">
        <v>2893</v>
      </c>
      <c r="AG116" s="24"/>
      <c r="AI116">
        <f t="shared" si="9"/>
        <v>168.82</v>
      </c>
      <c r="AL116">
        <v>0</v>
      </c>
      <c r="AM116">
        <v>366.8</v>
      </c>
      <c r="AN116" s="24">
        <v>0.3</v>
      </c>
      <c r="AO116">
        <f t="shared" si="10"/>
        <v>384.3</v>
      </c>
      <c r="AS116" t="s">
        <v>1284</v>
      </c>
    </row>
    <row r="117" spans="2:45" customFormat="1" x14ac:dyDescent="0.3">
      <c r="B117" t="s">
        <v>1285</v>
      </c>
      <c r="M117" s="7">
        <v>963578001</v>
      </c>
      <c r="N117" s="38" t="s">
        <v>2925</v>
      </c>
      <c r="O117" s="38" t="s">
        <v>1285</v>
      </c>
      <c r="P117" s="38">
        <v>4.79</v>
      </c>
      <c r="Q117" s="38">
        <v>1</v>
      </c>
      <c r="R117" s="26">
        <v>0.3</v>
      </c>
      <c r="S117" s="38">
        <v>4.79</v>
      </c>
      <c r="T117" s="24">
        <v>29</v>
      </c>
      <c r="U117" s="24">
        <v>4</v>
      </c>
      <c r="V117">
        <f t="shared" si="11"/>
        <v>6</v>
      </c>
      <c r="W117" s="24" t="s">
        <v>1285</v>
      </c>
      <c r="X117" s="8" t="e">
        <f>ROUND(T117*(1-#REF!),2)</f>
        <v>#REF!</v>
      </c>
      <c r="Y117">
        <f t="shared" si="7"/>
        <v>20.3</v>
      </c>
      <c r="Z117">
        <f t="shared" si="8"/>
        <v>20.3</v>
      </c>
      <c r="AA117" s="24">
        <v>0.3</v>
      </c>
      <c r="AB117" s="24">
        <v>0.3</v>
      </c>
      <c r="AC117">
        <v>300</v>
      </c>
      <c r="AD117">
        <v>186</v>
      </c>
      <c r="AE117">
        <v>82</v>
      </c>
      <c r="AF117" t="s">
        <v>2893</v>
      </c>
      <c r="AG117" s="24"/>
      <c r="AI117">
        <f t="shared" si="9"/>
        <v>4.6100000000000003</v>
      </c>
      <c r="AL117" t="s">
        <v>4555</v>
      </c>
      <c r="AM117" t="s">
        <v>4555</v>
      </c>
      <c r="AN117" s="24">
        <v>0.3</v>
      </c>
      <c r="AO117">
        <f t="shared" si="10"/>
        <v>20.3</v>
      </c>
      <c r="AS117" t="s">
        <v>1286</v>
      </c>
    </row>
    <row r="118" spans="2:45" customFormat="1" x14ac:dyDescent="0.3">
      <c r="B118" t="s">
        <v>1287</v>
      </c>
      <c r="M118" s="7">
        <v>963578002</v>
      </c>
      <c r="N118" s="38" t="s">
        <v>2926</v>
      </c>
      <c r="O118" s="38" t="s">
        <v>1287</v>
      </c>
      <c r="P118" s="38">
        <v>3.1</v>
      </c>
      <c r="Q118" s="38">
        <v>1</v>
      </c>
      <c r="R118" s="26">
        <v>0.2</v>
      </c>
      <c r="S118" s="38">
        <v>3.1</v>
      </c>
      <c r="T118" s="24">
        <v>19</v>
      </c>
      <c r="U118" s="24">
        <v>4</v>
      </c>
      <c r="V118">
        <f t="shared" si="11"/>
        <v>6</v>
      </c>
      <c r="W118" s="24" t="s">
        <v>1287</v>
      </c>
      <c r="X118" s="8" t="e">
        <f>ROUND(T118*(1-#REF!),2)</f>
        <v>#REF!</v>
      </c>
      <c r="Y118">
        <f t="shared" si="7"/>
        <v>13.3</v>
      </c>
      <c r="Z118">
        <f t="shared" si="8"/>
        <v>13.3</v>
      </c>
      <c r="AA118" s="24">
        <v>0.3</v>
      </c>
      <c r="AB118" s="24">
        <v>0.3</v>
      </c>
      <c r="AC118">
        <v>300</v>
      </c>
      <c r="AD118">
        <v>92</v>
      </c>
      <c r="AE118">
        <v>82</v>
      </c>
      <c r="AF118" t="s">
        <v>2893</v>
      </c>
      <c r="AG118" s="24"/>
      <c r="AI118">
        <f t="shared" si="9"/>
        <v>2.98</v>
      </c>
      <c r="AL118" t="s">
        <v>4555</v>
      </c>
      <c r="AM118" t="s">
        <v>4555</v>
      </c>
      <c r="AN118" s="24">
        <v>0.3</v>
      </c>
      <c r="AO118">
        <f t="shared" si="10"/>
        <v>13.3</v>
      </c>
      <c r="AS118" t="s">
        <v>1288</v>
      </c>
    </row>
    <row r="119" spans="2:45" customFormat="1" x14ac:dyDescent="0.3">
      <c r="B119" t="s">
        <v>1289</v>
      </c>
      <c r="M119" s="7">
        <v>963578003</v>
      </c>
      <c r="N119" s="38" t="s">
        <v>2927</v>
      </c>
      <c r="O119" s="38" t="s">
        <v>1289</v>
      </c>
      <c r="P119" s="38">
        <v>4.3600000000000003</v>
      </c>
      <c r="Q119" s="38">
        <v>1</v>
      </c>
      <c r="R119" s="26">
        <v>0.26</v>
      </c>
      <c r="S119" s="38">
        <v>4.3600000000000003</v>
      </c>
      <c r="T119" s="24">
        <v>29</v>
      </c>
      <c r="U119" s="24">
        <v>4</v>
      </c>
      <c r="V119">
        <f t="shared" si="11"/>
        <v>6</v>
      </c>
      <c r="W119" s="24" t="s">
        <v>1289</v>
      </c>
      <c r="X119" s="8" t="e">
        <f>ROUND(T119*(1-#REF!),2)</f>
        <v>#REF!</v>
      </c>
      <c r="Y119">
        <f t="shared" si="7"/>
        <v>20.3</v>
      </c>
      <c r="Z119">
        <f t="shared" si="8"/>
        <v>20.3</v>
      </c>
      <c r="AA119" s="24">
        <v>0.3</v>
      </c>
      <c r="AB119" s="24">
        <v>0.3</v>
      </c>
      <c r="AC119">
        <v>300</v>
      </c>
      <c r="AD119">
        <v>132</v>
      </c>
      <c r="AE119">
        <v>100</v>
      </c>
      <c r="AF119" t="s">
        <v>2893</v>
      </c>
      <c r="AG119" s="24"/>
      <c r="AI119">
        <f t="shared" si="9"/>
        <v>4.1900000000000004</v>
      </c>
      <c r="AL119" t="s">
        <v>4555</v>
      </c>
      <c r="AM119" t="s">
        <v>4555</v>
      </c>
      <c r="AN119" s="24">
        <v>0.3</v>
      </c>
      <c r="AO119">
        <f t="shared" si="10"/>
        <v>20.3</v>
      </c>
      <c r="AS119" t="s">
        <v>1290</v>
      </c>
    </row>
    <row r="120" spans="2:45" customFormat="1" x14ac:dyDescent="0.3">
      <c r="B120" t="s">
        <v>1291</v>
      </c>
      <c r="M120" s="7">
        <v>96380290</v>
      </c>
      <c r="N120" s="38" t="s">
        <v>5043</v>
      </c>
      <c r="O120" s="38" t="e">
        <v>#N/A</v>
      </c>
      <c r="P120" s="38">
        <v>50.65</v>
      </c>
      <c r="Q120" s="38">
        <v>1</v>
      </c>
      <c r="R120" s="26">
        <v>0</v>
      </c>
      <c r="S120" s="38">
        <v>50.65</v>
      </c>
      <c r="T120" s="24">
        <v>149</v>
      </c>
      <c r="U120" s="24">
        <v>15</v>
      </c>
      <c r="V120">
        <f t="shared" si="11"/>
        <v>20</v>
      </c>
      <c r="W120" s="24" t="s">
        <v>1291</v>
      </c>
      <c r="X120" s="8" t="e">
        <f>ROUND(T120*(1-#REF!),2)</f>
        <v>#REF!</v>
      </c>
      <c r="Y120">
        <f t="shared" si="7"/>
        <v>104.3</v>
      </c>
      <c r="Z120">
        <f t="shared" si="8"/>
        <v>104.3</v>
      </c>
      <c r="AA120" s="24">
        <v>0.3</v>
      </c>
      <c r="AB120" s="24">
        <v>0.3</v>
      </c>
      <c r="AC120">
        <v>0</v>
      </c>
      <c r="AD120">
        <v>2055</v>
      </c>
      <c r="AE120">
        <v>0</v>
      </c>
      <c r="AF120" t="s">
        <v>2894</v>
      </c>
      <c r="AG120" s="24"/>
      <c r="AI120">
        <f t="shared" si="9"/>
        <v>48.7</v>
      </c>
      <c r="AL120" t="s">
        <v>4655</v>
      </c>
      <c r="AM120">
        <v>98.77</v>
      </c>
      <c r="AN120" s="24">
        <v>0.3</v>
      </c>
      <c r="AO120">
        <f t="shared" si="10"/>
        <v>104.3</v>
      </c>
      <c r="AS120" t="s">
        <v>1292</v>
      </c>
    </row>
    <row r="121" spans="2:45" customFormat="1" x14ac:dyDescent="0.3">
      <c r="B121" t="s">
        <v>1293</v>
      </c>
      <c r="M121" s="7">
        <v>96399002</v>
      </c>
      <c r="N121" s="38" t="s">
        <v>5044</v>
      </c>
      <c r="O121" s="38" t="e">
        <v>#N/A</v>
      </c>
      <c r="P121" s="38">
        <v>33.33</v>
      </c>
      <c r="Q121" s="38">
        <v>1</v>
      </c>
      <c r="R121" s="26">
        <v>2.8</v>
      </c>
      <c r="S121" s="38">
        <v>33.33</v>
      </c>
      <c r="T121" s="24">
        <v>143</v>
      </c>
      <c r="U121" s="24">
        <v>13</v>
      </c>
      <c r="V121">
        <f t="shared" si="11"/>
        <v>18</v>
      </c>
      <c r="W121" s="24" t="s">
        <v>1293</v>
      </c>
      <c r="X121" s="8" t="e">
        <f>ROUND(T121*(1-#REF!),2)</f>
        <v>#REF!</v>
      </c>
      <c r="Y121">
        <f t="shared" si="7"/>
        <v>100.1</v>
      </c>
      <c r="Z121">
        <f t="shared" si="8"/>
        <v>100.1</v>
      </c>
      <c r="AA121" s="24">
        <v>0.3</v>
      </c>
      <c r="AB121" s="24">
        <v>0.3</v>
      </c>
      <c r="AC121">
        <v>0</v>
      </c>
      <c r="AD121">
        <v>0</v>
      </c>
      <c r="AE121">
        <v>2050</v>
      </c>
      <c r="AF121" t="s">
        <v>2895</v>
      </c>
      <c r="AG121" s="24"/>
      <c r="AI121">
        <f t="shared" si="9"/>
        <v>32.049999999999997</v>
      </c>
      <c r="AL121" t="s">
        <v>4656</v>
      </c>
      <c r="AM121">
        <v>85.05</v>
      </c>
      <c r="AN121" s="24">
        <v>0.3</v>
      </c>
      <c r="AO121">
        <f t="shared" si="10"/>
        <v>100.1</v>
      </c>
      <c r="AS121" t="s">
        <v>1294</v>
      </c>
    </row>
    <row r="122" spans="2:45" customFormat="1" x14ac:dyDescent="0.3">
      <c r="B122" t="s">
        <v>1295</v>
      </c>
      <c r="M122" s="7">
        <v>96399009</v>
      </c>
      <c r="N122" s="38" t="s">
        <v>5045</v>
      </c>
      <c r="O122" s="38" t="e">
        <v>#N/A</v>
      </c>
      <c r="P122" s="38">
        <v>37.090000000000003</v>
      </c>
      <c r="Q122" s="38">
        <v>1</v>
      </c>
      <c r="R122" s="26">
        <v>3.1</v>
      </c>
      <c r="S122" s="38">
        <v>37.090000000000003</v>
      </c>
      <c r="T122" s="24">
        <v>159</v>
      </c>
      <c r="U122" s="24">
        <v>13</v>
      </c>
      <c r="V122">
        <f t="shared" si="11"/>
        <v>18</v>
      </c>
      <c r="W122" s="24" t="s">
        <v>1295</v>
      </c>
      <c r="X122" s="8" t="e">
        <f>ROUND(T122*(1-#REF!),2)</f>
        <v>#REF!</v>
      </c>
      <c r="Y122">
        <f t="shared" si="7"/>
        <v>111.3</v>
      </c>
      <c r="Z122">
        <f t="shared" si="8"/>
        <v>111.3</v>
      </c>
      <c r="AA122" s="24">
        <v>0.3</v>
      </c>
      <c r="AB122" s="24">
        <v>0.3</v>
      </c>
      <c r="AC122">
        <v>0</v>
      </c>
      <c r="AD122">
        <v>0</v>
      </c>
      <c r="AE122">
        <v>2500</v>
      </c>
      <c r="AF122" t="s">
        <v>2895</v>
      </c>
      <c r="AG122" s="24"/>
      <c r="AI122">
        <f t="shared" si="9"/>
        <v>35.659999999999997</v>
      </c>
      <c r="AL122" t="s">
        <v>4657</v>
      </c>
      <c r="AM122">
        <v>98.84</v>
      </c>
      <c r="AN122" s="24">
        <v>0.3</v>
      </c>
      <c r="AO122">
        <f t="shared" si="10"/>
        <v>111.3</v>
      </c>
      <c r="AS122" t="s">
        <v>1296</v>
      </c>
    </row>
    <row r="123" spans="2:45" customFormat="1" x14ac:dyDescent="0.3">
      <c r="B123" t="s">
        <v>1297</v>
      </c>
      <c r="M123" s="7">
        <v>96399006</v>
      </c>
      <c r="N123" s="38" t="s">
        <v>5046</v>
      </c>
      <c r="O123" s="38" t="e">
        <v>#N/A</v>
      </c>
      <c r="P123" s="38">
        <v>32.68</v>
      </c>
      <c r="Q123" s="38">
        <v>1</v>
      </c>
      <c r="R123" s="26">
        <v>2.8</v>
      </c>
      <c r="S123" s="38">
        <v>32.68</v>
      </c>
      <c r="T123" s="24">
        <v>159</v>
      </c>
      <c r="U123" s="24">
        <v>13</v>
      </c>
      <c r="V123">
        <f t="shared" si="11"/>
        <v>18</v>
      </c>
      <c r="W123" s="24" t="s">
        <v>1297</v>
      </c>
      <c r="X123" s="8" t="e">
        <f>ROUND(T123*(1-#REF!),2)</f>
        <v>#REF!</v>
      </c>
      <c r="Y123">
        <f t="shared" si="7"/>
        <v>111.3</v>
      </c>
      <c r="Z123">
        <f t="shared" si="8"/>
        <v>111.3</v>
      </c>
      <c r="AA123" s="24">
        <v>0.3</v>
      </c>
      <c r="AB123" s="24">
        <v>0.3</v>
      </c>
      <c r="AC123">
        <v>0</v>
      </c>
      <c r="AD123">
        <v>0</v>
      </c>
      <c r="AE123">
        <v>1750</v>
      </c>
      <c r="AF123" t="s">
        <v>2895</v>
      </c>
      <c r="AG123" s="24"/>
      <c r="AI123">
        <f t="shared" si="9"/>
        <v>31.42</v>
      </c>
      <c r="AL123" t="s">
        <v>4658</v>
      </c>
      <c r="AM123">
        <v>98.84</v>
      </c>
      <c r="AN123" s="24">
        <v>0.3</v>
      </c>
      <c r="AO123">
        <f t="shared" si="10"/>
        <v>111.3</v>
      </c>
      <c r="AS123" t="s">
        <v>1298</v>
      </c>
    </row>
    <row r="124" spans="2:45" customFormat="1" x14ac:dyDescent="0.3">
      <c r="B124" t="s">
        <v>1299</v>
      </c>
      <c r="M124" s="7">
        <v>963541011</v>
      </c>
      <c r="N124" s="38" t="s">
        <v>2928</v>
      </c>
      <c r="O124" s="38" t="s">
        <v>1299</v>
      </c>
      <c r="P124" s="38">
        <v>6.66</v>
      </c>
      <c r="Q124" s="38">
        <v>1</v>
      </c>
      <c r="R124" s="26">
        <v>0.25</v>
      </c>
      <c r="S124" s="38">
        <v>6.66</v>
      </c>
      <c r="T124" s="24">
        <v>29</v>
      </c>
      <c r="U124" s="24">
        <v>1</v>
      </c>
      <c r="V124">
        <f t="shared" si="11"/>
        <v>2</v>
      </c>
      <c r="W124" s="24" t="s">
        <v>1299</v>
      </c>
      <c r="X124" s="8" t="e">
        <f>ROUND(T124*(1-#REF!),2)</f>
        <v>#REF!</v>
      </c>
      <c r="Y124">
        <f t="shared" si="7"/>
        <v>20.3</v>
      </c>
      <c r="Z124">
        <f t="shared" si="8"/>
        <v>20.3</v>
      </c>
      <c r="AA124" s="24">
        <v>0.3</v>
      </c>
      <c r="AB124" s="24">
        <v>0.3</v>
      </c>
      <c r="AC124">
        <v>0</v>
      </c>
      <c r="AD124">
        <v>497</v>
      </c>
      <c r="AE124">
        <v>0</v>
      </c>
      <c r="AF124" t="s">
        <v>2893</v>
      </c>
      <c r="AG124" s="24"/>
      <c r="AI124">
        <f t="shared" si="9"/>
        <v>6.4</v>
      </c>
      <c r="AL124" t="s">
        <v>4555</v>
      </c>
      <c r="AM124" t="s">
        <v>4555</v>
      </c>
      <c r="AN124" s="24">
        <v>0.3</v>
      </c>
      <c r="AO124">
        <f t="shared" si="10"/>
        <v>20.3</v>
      </c>
      <c r="AS124" t="s">
        <v>1300</v>
      </c>
    </row>
    <row r="125" spans="2:45" customFormat="1" x14ac:dyDescent="0.3">
      <c r="B125" t="s">
        <v>1301</v>
      </c>
      <c r="M125" s="7">
        <v>963541012</v>
      </c>
      <c r="N125" s="38" t="s">
        <v>2929</v>
      </c>
      <c r="O125" s="38" t="s">
        <v>1301</v>
      </c>
      <c r="P125" s="38">
        <v>7.69</v>
      </c>
      <c r="Q125" s="38">
        <v>1</v>
      </c>
      <c r="R125" s="26">
        <v>0.5</v>
      </c>
      <c r="S125" s="38">
        <v>7.69</v>
      </c>
      <c r="T125" s="24">
        <v>39</v>
      </c>
      <c r="U125" s="24">
        <v>1</v>
      </c>
      <c r="V125">
        <f t="shared" si="11"/>
        <v>2</v>
      </c>
      <c r="W125" s="24" t="s">
        <v>1301</v>
      </c>
      <c r="X125" s="8" t="e">
        <f>ROUND(T125*(1-#REF!),2)</f>
        <v>#REF!</v>
      </c>
      <c r="Y125">
        <f t="shared" si="7"/>
        <v>27.3</v>
      </c>
      <c r="Z125">
        <f t="shared" si="8"/>
        <v>27.3</v>
      </c>
      <c r="AA125" s="24">
        <v>0.3</v>
      </c>
      <c r="AB125" s="24">
        <v>0.3</v>
      </c>
      <c r="AC125">
        <v>0</v>
      </c>
      <c r="AD125">
        <v>775</v>
      </c>
      <c r="AE125">
        <v>0</v>
      </c>
      <c r="AF125" t="s">
        <v>2893</v>
      </c>
      <c r="AG125" s="24"/>
      <c r="AI125">
        <f t="shared" si="9"/>
        <v>7.39</v>
      </c>
      <c r="AL125" t="s">
        <v>4555</v>
      </c>
      <c r="AM125" t="s">
        <v>4555</v>
      </c>
      <c r="AN125" s="24">
        <v>0.3</v>
      </c>
      <c r="AO125">
        <f t="shared" si="10"/>
        <v>27.3</v>
      </c>
      <c r="AS125" t="s">
        <v>1302</v>
      </c>
    </row>
    <row r="126" spans="2:45" customFormat="1" x14ac:dyDescent="0.3">
      <c r="B126" t="s">
        <v>1303</v>
      </c>
      <c r="M126" s="7">
        <v>963541013</v>
      </c>
      <c r="N126" s="38" t="s">
        <v>2930</v>
      </c>
      <c r="O126" s="38" t="s">
        <v>1303</v>
      </c>
      <c r="P126" s="38">
        <v>10.220000000000001</v>
      </c>
      <c r="Q126" s="38">
        <v>1</v>
      </c>
      <c r="R126" s="26">
        <v>0.7</v>
      </c>
      <c r="S126" s="38">
        <v>10.220000000000001</v>
      </c>
      <c r="T126" s="24">
        <v>49</v>
      </c>
      <c r="U126" s="24">
        <v>1</v>
      </c>
      <c r="V126">
        <f t="shared" si="11"/>
        <v>2</v>
      </c>
      <c r="W126" s="24" t="s">
        <v>1303</v>
      </c>
      <c r="X126" s="8" t="e">
        <f>ROUND(T126*(1-#REF!),2)</f>
        <v>#REF!</v>
      </c>
      <c r="Y126">
        <f t="shared" si="7"/>
        <v>34.299999999999997</v>
      </c>
      <c r="Z126">
        <f t="shared" si="8"/>
        <v>34.299999999999997</v>
      </c>
      <c r="AA126" s="24">
        <v>0.3</v>
      </c>
      <c r="AB126" s="24">
        <v>0.3</v>
      </c>
      <c r="AC126">
        <v>0</v>
      </c>
      <c r="AD126">
        <v>1053</v>
      </c>
      <c r="AE126">
        <v>0</v>
      </c>
      <c r="AF126" t="s">
        <v>2893</v>
      </c>
      <c r="AG126" s="24"/>
      <c r="AI126">
        <f t="shared" si="9"/>
        <v>9.83</v>
      </c>
      <c r="AL126" t="s">
        <v>4555</v>
      </c>
      <c r="AM126" t="s">
        <v>4555</v>
      </c>
      <c r="AN126" s="24">
        <v>0.3</v>
      </c>
      <c r="AO126">
        <f t="shared" si="10"/>
        <v>34.299999999999997</v>
      </c>
      <c r="AS126" t="s">
        <v>1304</v>
      </c>
    </row>
    <row r="127" spans="2:45" customFormat="1" x14ac:dyDescent="0.3">
      <c r="B127" t="s">
        <v>1305</v>
      </c>
      <c r="M127" s="7">
        <v>963541014</v>
      </c>
      <c r="N127" s="38" t="s">
        <v>2931</v>
      </c>
      <c r="O127" s="38" t="s">
        <v>1305</v>
      </c>
      <c r="P127" s="38">
        <v>6.35</v>
      </c>
      <c r="Q127" s="38">
        <v>1</v>
      </c>
      <c r="R127" s="26">
        <v>0.2</v>
      </c>
      <c r="S127" s="38">
        <v>6.35</v>
      </c>
      <c r="T127" s="24">
        <v>29</v>
      </c>
      <c r="U127" s="24">
        <v>1</v>
      </c>
      <c r="V127">
        <f t="shared" si="11"/>
        <v>2</v>
      </c>
      <c r="W127" s="24" t="s">
        <v>1305</v>
      </c>
      <c r="X127" s="8" t="e">
        <f>ROUND(T127*(1-#REF!),2)</f>
        <v>#REF!</v>
      </c>
      <c r="Y127">
        <f t="shared" si="7"/>
        <v>20.3</v>
      </c>
      <c r="Z127">
        <f t="shared" si="8"/>
        <v>20.3</v>
      </c>
      <c r="AA127" s="24">
        <v>0.3</v>
      </c>
      <c r="AB127" s="24">
        <v>0.3</v>
      </c>
      <c r="AC127">
        <v>0</v>
      </c>
      <c r="AD127">
        <v>323</v>
      </c>
      <c r="AE127">
        <v>0</v>
      </c>
      <c r="AF127" t="s">
        <v>2893</v>
      </c>
      <c r="AG127" s="24"/>
      <c r="AI127">
        <f t="shared" si="9"/>
        <v>6.11</v>
      </c>
      <c r="AL127" t="s">
        <v>4555</v>
      </c>
      <c r="AM127" t="s">
        <v>4555</v>
      </c>
      <c r="AN127" s="24">
        <v>0.3</v>
      </c>
      <c r="AO127">
        <f t="shared" si="10"/>
        <v>20.3</v>
      </c>
      <c r="AS127" t="s">
        <v>1306</v>
      </c>
    </row>
    <row r="128" spans="2:45" customFormat="1" x14ac:dyDescent="0.3">
      <c r="B128" t="s">
        <v>1307</v>
      </c>
      <c r="M128" s="7">
        <v>96372203</v>
      </c>
      <c r="N128" s="38" t="s">
        <v>5047</v>
      </c>
      <c r="O128" s="38" t="e">
        <v>#N/A</v>
      </c>
      <c r="P128" s="38">
        <v>80.08</v>
      </c>
      <c r="Q128" s="38">
        <v>100</v>
      </c>
      <c r="R128" s="26">
        <v>0.01</v>
      </c>
      <c r="S128" s="38">
        <v>80.08</v>
      </c>
      <c r="T128" s="24">
        <v>9</v>
      </c>
      <c r="U128" s="24">
        <v>0</v>
      </c>
      <c r="V128">
        <f t="shared" si="11"/>
        <v>0</v>
      </c>
      <c r="W128" s="24" t="s">
        <v>1307</v>
      </c>
      <c r="X128" s="8" t="e">
        <f>ROUND(T128*(1-#REF!),2)</f>
        <v>#REF!</v>
      </c>
      <c r="Y128">
        <f t="shared" si="7"/>
        <v>6.3</v>
      </c>
      <c r="Z128">
        <f t="shared" si="8"/>
        <v>6.3</v>
      </c>
      <c r="AA128" s="24">
        <v>0.3</v>
      </c>
      <c r="AB128" s="24">
        <v>0.3</v>
      </c>
      <c r="AC128">
        <v>108</v>
      </c>
      <c r="AD128">
        <v>108</v>
      </c>
      <c r="AE128">
        <v>63</v>
      </c>
      <c r="AF128" t="s">
        <v>2894</v>
      </c>
      <c r="AG128" s="24"/>
      <c r="AI128">
        <f t="shared" si="9"/>
        <v>77</v>
      </c>
      <c r="AL128" t="s">
        <v>4659</v>
      </c>
      <c r="AM128">
        <v>3.15</v>
      </c>
      <c r="AN128" s="24">
        <v>0.3</v>
      </c>
      <c r="AO128">
        <f t="shared" si="10"/>
        <v>6.3</v>
      </c>
      <c r="AS128" t="s">
        <v>1308</v>
      </c>
    </row>
    <row r="129" spans="2:45" customFormat="1" x14ac:dyDescent="0.3">
      <c r="B129" t="s">
        <v>1309</v>
      </c>
      <c r="M129" s="7">
        <v>96372205</v>
      </c>
      <c r="N129" s="38" t="s">
        <v>5048</v>
      </c>
      <c r="O129" s="38" t="e">
        <v>#N/A</v>
      </c>
      <c r="P129" s="38">
        <v>1.28</v>
      </c>
      <c r="Q129" s="38">
        <v>1</v>
      </c>
      <c r="R129" s="26">
        <v>0.01</v>
      </c>
      <c r="S129" s="38">
        <v>1.28</v>
      </c>
      <c r="T129" s="24">
        <v>9</v>
      </c>
      <c r="U129" s="24">
        <v>0</v>
      </c>
      <c r="V129">
        <f t="shared" si="11"/>
        <v>0</v>
      </c>
      <c r="W129" s="24" t="s">
        <v>1309</v>
      </c>
      <c r="X129" s="8" t="e">
        <f>ROUND(T129*(1-#REF!),2)</f>
        <v>#REF!</v>
      </c>
      <c r="Y129">
        <f t="shared" si="7"/>
        <v>6.3</v>
      </c>
      <c r="Z129">
        <f t="shared" si="8"/>
        <v>6.3</v>
      </c>
      <c r="AA129" s="24">
        <v>0.3</v>
      </c>
      <c r="AB129" s="24">
        <v>0.3</v>
      </c>
      <c r="AC129">
        <v>216</v>
      </c>
      <c r="AD129">
        <v>108</v>
      </c>
      <c r="AE129">
        <v>63</v>
      </c>
      <c r="AF129" t="s">
        <v>2894</v>
      </c>
      <c r="AG129" s="24"/>
      <c r="AI129">
        <f t="shared" si="9"/>
        <v>1.23</v>
      </c>
      <c r="AL129" t="s">
        <v>4660</v>
      </c>
      <c r="AM129">
        <v>4.41</v>
      </c>
      <c r="AN129" s="24">
        <v>0.3</v>
      </c>
      <c r="AO129">
        <f t="shared" si="10"/>
        <v>6.3</v>
      </c>
      <c r="AS129" t="s">
        <v>1310</v>
      </c>
    </row>
    <row r="130" spans="2:45" customFormat="1" x14ac:dyDescent="0.3">
      <c r="B130" t="s">
        <v>1311</v>
      </c>
      <c r="M130" s="7">
        <v>96372202</v>
      </c>
      <c r="N130" s="38" t="s">
        <v>5049</v>
      </c>
      <c r="O130" s="38" t="e">
        <v>#N/A</v>
      </c>
      <c r="P130" s="38">
        <v>61.36</v>
      </c>
      <c r="Q130" s="38">
        <v>100</v>
      </c>
      <c r="R130" s="26">
        <v>0.01</v>
      </c>
      <c r="S130" s="38">
        <v>61.36</v>
      </c>
      <c r="T130" s="24">
        <v>6</v>
      </c>
      <c r="U130" s="24">
        <v>0</v>
      </c>
      <c r="V130">
        <f t="shared" si="11"/>
        <v>0</v>
      </c>
      <c r="W130" s="24" t="s">
        <v>1311</v>
      </c>
      <c r="X130" s="8" t="e">
        <f>ROUND(T130*(1-#REF!),2)</f>
        <v>#REF!</v>
      </c>
      <c r="Y130">
        <f t="shared" ref="Y130:Y193" si="12">ROUND(T130*(1-AA130),2)</f>
        <v>4.2</v>
      </c>
      <c r="Z130">
        <f t="shared" ref="Z130:Z193" si="13">ROUND(T130*(1-AB130),2)</f>
        <v>4.2</v>
      </c>
      <c r="AA130" s="24">
        <v>0.3</v>
      </c>
      <c r="AB130" s="24">
        <v>0.3</v>
      </c>
      <c r="AC130">
        <v>54</v>
      </c>
      <c r="AD130">
        <v>108</v>
      </c>
      <c r="AE130">
        <v>63</v>
      </c>
      <c r="AF130" t="s">
        <v>2894</v>
      </c>
      <c r="AG130" s="24"/>
      <c r="AI130">
        <f t="shared" si="9"/>
        <v>59</v>
      </c>
      <c r="AL130" t="s">
        <v>4661</v>
      </c>
      <c r="AM130">
        <v>2.52</v>
      </c>
      <c r="AN130" s="24">
        <v>0.3</v>
      </c>
      <c r="AO130">
        <f t="shared" si="10"/>
        <v>4.2</v>
      </c>
      <c r="AS130" t="s">
        <v>1312</v>
      </c>
    </row>
    <row r="131" spans="2:45" customFormat="1" x14ac:dyDescent="0.3">
      <c r="B131" t="s">
        <v>1313</v>
      </c>
      <c r="M131" s="7">
        <v>96372201</v>
      </c>
      <c r="N131" s="38" t="s">
        <v>5050</v>
      </c>
      <c r="O131" s="38" t="e">
        <v>#N/A</v>
      </c>
      <c r="P131" s="38">
        <v>45.76</v>
      </c>
      <c r="Q131" s="38">
        <v>100</v>
      </c>
      <c r="R131" s="26">
        <v>0.01</v>
      </c>
      <c r="S131" s="38">
        <v>45.76</v>
      </c>
      <c r="T131" s="24">
        <v>6</v>
      </c>
      <c r="U131" s="24">
        <v>0</v>
      </c>
      <c r="V131">
        <f t="shared" si="11"/>
        <v>0</v>
      </c>
      <c r="W131" s="24" t="s">
        <v>1313</v>
      </c>
      <c r="X131" s="8" t="e">
        <f>ROUND(T131*(1-#REF!),2)</f>
        <v>#REF!</v>
      </c>
      <c r="Y131">
        <f t="shared" si="12"/>
        <v>4.2</v>
      </c>
      <c r="Z131">
        <f t="shared" si="13"/>
        <v>4.2</v>
      </c>
      <c r="AA131" s="24">
        <v>0.3</v>
      </c>
      <c r="AB131" s="24">
        <v>0.3</v>
      </c>
      <c r="AC131">
        <v>54</v>
      </c>
      <c r="AD131">
        <v>54</v>
      </c>
      <c r="AE131">
        <v>63</v>
      </c>
      <c r="AF131" t="s">
        <v>2894</v>
      </c>
      <c r="AG131" s="24"/>
      <c r="AI131">
        <f t="shared" si="9"/>
        <v>44</v>
      </c>
      <c r="AL131" t="s">
        <v>4662</v>
      </c>
      <c r="AM131">
        <v>2.52</v>
      </c>
      <c r="AN131" s="24">
        <v>0.3</v>
      </c>
      <c r="AO131">
        <f t="shared" si="10"/>
        <v>4.2</v>
      </c>
      <c r="AS131" t="s">
        <v>1314</v>
      </c>
    </row>
    <row r="132" spans="2:45" customFormat="1" x14ac:dyDescent="0.3">
      <c r="B132" t="s">
        <v>1315</v>
      </c>
      <c r="M132" s="7">
        <v>96399047</v>
      </c>
      <c r="N132" s="38" t="s">
        <v>5051</v>
      </c>
      <c r="O132" s="38" t="e">
        <v>#N/A</v>
      </c>
      <c r="P132" s="38">
        <v>66.930000000000007</v>
      </c>
      <c r="Q132" s="38">
        <v>1</v>
      </c>
      <c r="R132" s="26">
        <v>12</v>
      </c>
      <c r="S132" s="38">
        <v>66.930000000000007</v>
      </c>
      <c r="T132" s="24">
        <v>312</v>
      </c>
      <c r="U132" s="24">
        <v>0</v>
      </c>
      <c r="V132">
        <f t="shared" si="11"/>
        <v>0</v>
      </c>
      <c r="W132" s="24" t="s">
        <v>1315</v>
      </c>
      <c r="X132" s="8" t="e">
        <f>ROUND(T132*(1-#REF!),2)</f>
        <v>#REF!</v>
      </c>
      <c r="Y132">
        <f t="shared" si="12"/>
        <v>218.4</v>
      </c>
      <c r="Z132">
        <f t="shared" si="13"/>
        <v>218.4</v>
      </c>
      <c r="AA132" s="24">
        <v>0.3</v>
      </c>
      <c r="AB132" s="24">
        <v>0.3</v>
      </c>
      <c r="AC132">
        <v>550</v>
      </c>
      <c r="AD132">
        <v>1600</v>
      </c>
      <c r="AE132">
        <v>300</v>
      </c>
      <c r="AF132" t="s">
        <v>2894</v>
      </c>
      <c r="AG132" s="24"/>
      <c r="AI132">
        <f t="shared" si="9"/>
        <v>64.36</v>
      </c>
      <c r="AL132" t="s">
        <v>4663</v>
      </c>
      <c r="AM132">
        <v>165.69</v>
      </c>
      <c r="AN132" s="24">
        <v>0.3</v>
      </c>
      <c r="AO132">
        <f t="shared" si="10"/>
        <v>218.4</v>
      </c>
      <c r="AS132" t="s">
        <v>1316</v>
      </c>
    </row>
    <row r="133" spans="2:45" customFormat="1" x14ac:dyDescent="0.3">
      <c r="B133" t="s">
        <v>1317</v>
      </c>
      <c r="M133" s="7">
        <v>96399048</v>
      </c>
      <c r="N133" s="38" t="s">
        <v>5052</v>
      </c>
      <c r="O133" s="38" t="e">
        <v>#N/A</v>
      </c>
      <c r="P133" s="38">
        <v>33.11</v>
      </c>
      <c r="Q133" s="38">
        <v>1</v>
      </c>
      <c r="R133" s="26">
        <v>7</v>
      </c>
      <c r="S133" s="38">
        <v>33.11</v>
      </c>
      <c r="T133" s="24">
        <v>154</v>
      </c>
      <c r="U133" s="24">
        <v>0</v>
      </c>
      <c r="V133">
        <f t="shared" si="11"/>
        <v>0</v>
      </c>
      <c r="W133" s="24" t="s">
        <v>1317</v>
      </c>
      <c r="X133" s="8" t="e">
        <f>ROUND(T133*(1-#REF!),2)</f>
        <v>#REF!</v>
      </c>
      <c r="Y133">
        <f t="shared" si="12"/>
        <v>107.8</v>
      </c>
      <c r="Z133">
        <f t="shared" si="13"/>
        <v>107.8</v>
      </c>
      <c r="AA133" s="24">
        <v>0.3</v>
      </c>
      <c r="AB133" s="24">
        <v>0.3</v>
      </c>
      <c r="AC133">
        <v>550</v>
      </c>
      <c r="AD133">
        <v>800</v>
      </c>
      <c r="AE133">
        <v>300</v>
      </c>
      <c r="AF133" t="s">
        <v>2894</v>
      </c>
      <c r="AG133" s="24"/>
      <c r="AI133">
        <f t="shared" si="9"/>
        <v>31.84</v>
      </c>
      <c r="AL133" t="s">
        <v>4664</v>
      </c>
      <c r="AM133">
        <v>81.900000000000006</v>
      </c>
      <c r="AN133" s="24">
        <v>0.3</v>
      </c>
      <c r="AO133">
        <f t="shared" si="10"/>
        <v>107.8</v>
      </c>
      <c r="AS133" t="s">
        <v>1318</v>
      </c>
    </row>
    <row r="134" spans="2:45" customFormat="1" x14ac:dyDescent="0.3">
      <c r="B134" t="s">
        <v>1319</v>
      </c>
      <c r="M134" s="7">
        <v>96372204</v>
      </c>
      <c r="N134" s="38" t="s">
        <v>5053</v>
      </c>
      <c r="O134" s="38" t="e">
        <v>#N/A</v>
      </c>
      <c r="P134" s="38">
        <v>97.76</v>
      </c>
      <c r="Q134" s="38">
        <v>100</v>
      </c>
      <c r="R134" s="26">
        <v>0.01</v>
      </c>
      <c r="S134" s="38">
        <v>97.76</v>
      </c>
      <c r="T134" s="24">
        <v>9</v>
      </c>
      <c r="U134" s="24">
        <v>0</v>
      </c>
      <c r="V134">
        <f t="shared" si="11"/>
        <v>0</v>
      </c>
      <c r="W134" s="24" t="s">
        <v>1319</v>
      </c>
      <c r="X134" s="8" t="e">
        <f>ROUND(T134*(1-#REF!),2)</f>
        <v>#REF!</v>
      </c>
      <c r="Y134">
        <f t="shared" si="12"/>
        <v>6.3</v>
      </c>
      <c r="Z134">
        <f t="shared" si="13"/>
        <v>6.3</v>
      </c>
      <c r="AA134" s="24">
        <v>0.3</v>
      </c>
      <c r="AB134" s="24">
        <v>0.3</v>
      </c>
      <c r="AC134">
        <v>162</v>
      </c>
      <c r="AD134">
        <v>108</v>
      </c>
      <c r="AE134">
        <v>63</v>
      </c>
      <c r="AF134" t="s">
        <v>2894</v>
      </c>
      <c r="AG134" s="24"/>
      <c r="AI134">
        <f t="shared" si="9"/>
        <v>94</v>
      </c>
      <c r="AL134" t="s">
        <v>4665</v>
      </c>
      <c r="AM134">
        <v>3.78</v>
      </c>
      <c r="AN134" s="24">
        <v>0.3</v>
      </c>
      <c r="AO134">
        <f t="shared" si="10"/>
        <v>6.3</v>
      </c>
      <c r="AS134" t="s">
        <v>1320</v>
      </c>
    </row>
    <row r="135" spans="2:45" customFormat="1" x14ac:dyDescent="0.3">
      <c r="B135" t="s">
        <v>1321</v>
      </c>
      <c r="M135" s="7">
        <v>96380955</v>
      </c>
      <c r="N135" s="38" t="s">
        <v>5054</v>
      </c>
      <c r="O135" s="38" t="e">
        <v>#N/A</v>
      </c>
      <c r="P135" s="38">
        <v>33.11</v>
      </c>
      <c r="Q135" s="38">
        <v>1</v>
      </c>
      <c r="R135" s="26">
        <v>1.5</v>
      </c>
      <c r="S135" s="38">
        <v>33.11</v>
      </c>
      <c r="T135" s="24">
        <v>139</v>
      </c>
      <c r="U135" s="24">
        <v>0</v>
      </c>
      <c r="V135">
        <f t="shared" si="11"/>
        <v>0</v>
      </c>
      <c r="W135" s="24" t="s">
        <v>1321</v>
      </c>
      <c r="X135" s="8" t="e">
        <f>ROUND(T135*(1-#REF!),2)</f>
        <v>#REF!</v>
      </c>
      <c r="Y135">
        <f t="shared" si="12"/>
        <v>97.3</v>
      </c>
      <c r="Z135">
        <f t="shared" si="13"/>
        <v>97.3</v>
      </c>
      <c r="AA135" s="24">
        <v>0.3</v>
      </c>
      <c r="AB135" s="24">
        <v>0.3</v>
      </c>
      <c r="AC135">
        <v>0</v>
      </c>
      <c r="AD135">
        <v>0</v>
      </c>
      <c r="AE135">
        <v>0</v>
      </c>
      <c r="AF135" t="s">
        <v>2894</v>
      </c>
      <c r="AG135" s="24"/>
      <c r="AI135">
        <f t="shared" si="9"/>
        <v>31.84</v>
      </c>
      <c r="AL135" t="s">
        <v>4666</v>
      </c>
      <c r="AM135">
        <v>81.900000000000006</v>
      </c>
      <c r="AN135" s="24">
        <v>0.3</v>
      </c>
      <c r="AO135">
        <f t="shared" si="10"/>
        <v>97.3</v>
      </c>
      <c r="AS135" t="s">
        <v>1322</v>
      </c>
    </row>
    <row r="136" spans="2:45" customFormat="1" x14ac:dyDescent="0.3">
      <c r="B136" t="s">
        <v>1323</v>
      </c>
      <c r="M136" s="7">
        <v>96399281</v>
      </c>
      <c r="N136" s="38" t="s">
        <v>5055</v>
      </c>
      <c r="O136" s="38" t="e">
        <v>#N/A</v>
      </c>
      <c r="P136" s="38">
        <v>72.8</v>
      </c>
      <c r="Q136" s="38">
        <v>1</v>
      </c>
      <c r="R136" s="26">
        <v>7</v>
      </c>
      <c r="S136" s="38">
        <v>72.8</v>
      </c>
      <c r="T136" s="24">
        <v>279</v>
      </c>
      <c r="U136" s="24">
        <v>0</v>
      </c>
      <c r="V136">
        <f t="shared" si="11"/>
        <v>0</v>
      </c>
      <c r="W136" s="24" t="s">
        <v>1323</v>
      </c>
      <c r="X136" s="8" t="e">
        <f>ROUND(T136*(1-#REF!),2)</f>
        <v>#REF!</v>
      </c>
      <c r="Y136">
        <f t="shared" si="12"/>
        <v>195.3</v>
      </c>
      <c r="Z136">
        <f t="shared" si="13"/>
        <v>195.3</v>
      </c>
      <c r="AA136" s="24">
        <v>0.3</v>
      </c>
      <c r="AB136" s="24">
        <v>0.3</v>
      </c>
      <c r="AC136">
        <v>300</v>
      </c>
      <c r="AD136">
        <v>400</v>
      </c>
      <c r="AE136">
        <v>145</v>
      </c>
      <c r="AF136" t="s">
        <v>2894</v>
      </c>
      <c r="AG136" s="24"/>
      <c r="AI136">
        <f t="shared" si="9"/>
        <v>70</v>
      </c>
      <c r="AL136" t="s">
        <v>4555</v>
      </c>
      <c r="AM136" t="s">
        <v>4555</v>
      </c>
      <c r="AN136" s="24">
        <v>0.3</v>
      </c>
      <c r="AO136">
        <f t="shared" si="10"/>
        <v>195.3</v>
      </c>
      <c r="AS136" t="s">
        <v>1324</v>
      </c>
    </row>
    <row r="137" spans="2:45" customFormat="1" x14ac:dyDescent="0.3">
      <c r="B137" t="s">
        <v>1325</v>
      </c>
      <c r="M137" s="7">
        <v>96380268</v>
      </c>
      <c r="N137" s="38" t="s">
        <v>5056</v>
      </c>
      <c r="O137" s="38" t="e">
        <v>#N/A</v>
      </c>
      <c r="P137" s="38">
        <v>52.18</v>
      </c>
      <c r="Q137" s="38">
        <v>1</v>
      </c>
      <c r="R137" s="26">
        <v>0.15</v>
      </c>
      <c r="S137" s="38">
        <v>52.18</v>
      </c>
      <c r="T137" s="24">
        <v>179</v>
      </c>
      <c r="U137" s="24">
        <v>15</v>
      </c>
      <c r="V137">
        <f t="shared" si="11"/>
        <v>20</v>
      </c>
      <c r="W137" s="24" t="s">
        <v>1325</v>
      </c>
      <c r="X137" s="8" t="e">
        <f>ROUND(T137*(1-#REF!),2)</f>
        <v>#REF!</v>
      </c>
      <c r="Y137">
        <f t="shared" si="12"/>
        <v>125.3</v>
      </c>
      <c r="Z137">
        <f t="shared" si="13"/>
        <v>125.3</v>
      </c>
      <c r="AA137" s="24">
        <v>0.3</v>
      </c>
      <c r="AB137" s="24">
        <v>0.3</v>
      </c>
      <c r="AC137">
        <v>0</v>
      </c>
      <c r="AD137">
        <v>2000</v>
      </c>
      <c r="AE137">
        <v>0</v>
      </c>
      <c r="AF137" t="s">
        <v>2894</v>
      </c>
      <c r="AG137" s="24"/>
      <c r="AI137">
        <f t="shared" si="9"/>
        <v>50.17</v>
      </c>
      <c r="AL137" t="s">
        <v>4667</v>
      </c>
      <c r="AM137">
        <v>103.95</v>
      </c>
      <c r="AN137" s="24">
        <v>0.3</v>
      </c>
      <c r="AO137">
        <f t="shared" si="10"/>
        <v>125.3</v>
      </c>
      <c r="AS137" t="s">
        <v>1326</v>
      </c>
    </row>
    <row r="138" spans="2:45" customFormat="1" x14ac:dyDescent="0.3">
      <c r="B138" t="s">
        <v>1327</v>
      </c>
      <c r="M138" s="7">
        <v>96380273</v>
      </c>
      <c r="N138" s="38" t="s">
        <v>5057</v>
      </c>
      <c r="O138" s="38" t="e">
        <v>#N/A</v>
      </c>
      <c r="P138" s="38">
        <v>65.510000000000005</v>
      </c>
      <c r="Q138" s="38">
        <v>1</v>
      </c>
      <c r="R138" s="26">
        <v>0.25</v>
      </c>
      <c r="S138" s="38">
        <v>65.510000000000005</v>
      </c>
      <c r="T138" s="24">
        <v>219</v>
      </c>
      <c r="U138" s="24">
        <v>15</v>
      </c>
      <c r="V138">
        <f t="shared" si="11"/>
        <v>20</v>
      </c>
      <c r="W138" s="24" t="s">
        <v>1327</v>
      </c>
      <c r="X138" s="8" t="e">
        <f>ROUND(T138*(1-#REF!),2)</f>
        <v>#REF!</v>
      </c>
      <c r="Y138">
        <f t="shared" si="12"/>
        <v>153.30000000000001</v>
      </c>
      <c r="Z138">
        <f t="shared" si="13"/>
        <v>153.30000000000001</v>
      </c>
      <c r="AA138" s="24">
        <v>0.3</v>
      </c>
      <c r="AB138" s="24">
        <v>0.3</v>
      </c>
      <c r="AC138">
        <v>0</v>
      </c>
      <c r="AD138">
        <v>3000</v>
      </c>
      <c r="AE138">
        <v>0</v>
      </c>
      <c r="AF138" t="s">
        <v>2894</v>
      </c>
      <c r="AG138" s="24"/>
      <c r="AI138">
        <f t="shared" si="9"/>
        <v>62.99</v>
      </c>
      <c r="AL138" t="s">
        <v>4668</v>
      </c>
      <c r="AM138">
        <v>129.15</v>
      </c>
      <c r="AN138" s="24">
        <v>0.3</v>
      </c>
      <c r="AO138">
        <f t="shared" si="10"/>
        <v>153.30000000000001</v>
      </c>
      <c r="AS138" t="s">
        <v>1328</v>
      </c>
    </row>
    <row r="139" spans="2:45" customFormat="1" x14ac:dyDescent="0.3">
      <c r="B139" t="s">
        <v>1329</v>
      </c>
      <c r="M139" s="7">
        <v>96380269</v>
      </c>
      <c r="N139" s="38" t="s">
        <v>5058</v>
      </c>
      <c r="O139" s="38" t="e">
        <v>#N/A</v>
      </c>
      <c r="P139" s="38">
        <v>88.54</v>
      </c>
      <c r="Q139" s="38">
        <v>1</v>
      </c>
      <c r="R139" s="26">
        <v>0.25</v>
      </c>
      <c r="S139" s="38">
        <v>88.54</v>
      </c>
      <c r="T139" s="24">
        <v>269</v>
      </c>
      <c r="U139" s="24">
        <v>15</v>
      </c>
      <c r="V139">
        <f t="shared" si="11"/>
        <v>20</v>
      </c>
      <c r="W139" s="24" t="s">
        <v>1329</v>
      </c>
      <c r="X139" s="8" t="e">
        <f>ROUND(T139*(1-#REF!),2)</f>
        <v>#REF!</v>
      </c>
      <c r="Y139">
        <f t="shared" si="12"/>
        <v>188.3</v>
      </c>
      <c r="Z139">
        <f t="shared" si="13"/>
        <v>188.3</v>
      </c>
      <c r="AA139" s="24">
        <v>0.3</v>
      </c>
      <c r="AB139" s="24">
        <v>0.3</v>
      </c>
      <c r="AC139">
        <v>0</v>
      </c>
      <c r="AD139">
        <v>3000</v>
      </c>
      <c r="AE139">
        <v>0</v>
      </c>
      <c r="AF139" t="s">
        <v>2894</v>
      </c>
      <c r="AG139" s="24"/>
      <c r="AI139">
        <f t="shared" si="9"/>
        <v>85.13</v>
      </c>
      <c r="AL139" t="s">
        <v>4669</v>
      </c>
      <c r="AM139">
        <v>155.61000000000001</v>
      </c>
      <c r="AN139" s="24">
        <v>0.3</v>
      </c>
      <c r="AO139">
        <f t="shared" si="10"/>
        <v>188.3</v>
      </c>
      <c r="AS139" t="s">
        <v>1330</v>
      </c>
    </row>
    <row r="140" spans="2:45" customFormat="1" x14ac:dyDescent="0.3">
      <c r="B140" t="s">
        <v>1331</v>
      </c>
      <c r="M140" s="7">
        <v>96380274</v>
      </c>
      <c r="N140" s="38" t="s">
        <v>5059</v>
      </c>
      <c r="O140" s="38" t="e">
        <v>#N/A</v>
      </c>
      <c r="P140" s="38">
        <v>40.49</v>
      </c>
      <c r="Q140" s="38">
        <v>1</v>
      </c>
      <c r="R140" s="26">
        <v>3</v>
      </c>
      <c r="S140" s="38">
        <v>40.49</v>
      </c>
      <c r="T140" s="24">
        <v>179</v>
      </c>
      <c r="U140" s="24">
        <v>15</v>
      </c>
      <c r="V140">
        <f t="shared" si="11"/>
        <v>20</v>
      </c>
      <c r="W140" s="24" t="s">
        <v>1331</v>
      </c>
      <c r="X140" s="8" t="e">
        <f>ROUND(T140*(1-#REF!),2)</f>
        <v>#REF!</v>
      </c>
      <c r="Y140">
        <f t="shared" si="12"/>
        <v>125.3</v>
      </c>
      <c r="Z140">
        <f t="shared" si="13"/>
        <v>125.3</v>
      </c>
      <c r="AA140" s="24">
        <v>0.3</v>
      </c>
      <c r="AB140" s="24">
        <v>0.3</v>
      </c>
      <c r="AC140">
        <v>0</v>
      </c>
      <c r="AD140">
        <v>3000</v>
      </c>
      <c r="AE140">
        <v>0</v>
      </c>
      <c r="AF140" t="s">
        <v>2894</v>
      </c>
      <c r="AG140" s="24"/>
      <c r="AI140">
        <f t="shared" si="9"/>
        <v>38.93</v>
      </c>
      <c r="AL140" t="s">
        <v>4670</v>
      </c>
      <c r="AM140">
        <v>100.17</v>
      </c>
      <c r="AN140" s="24">
        <v>0.3</v>
      </c>
      <c r="AO140">
        <f t="shared" si="10"/>
        <v>125.3</v>
      </c>
      <c r="AS140" t="s">
        <v>1332</v>
      </c>
    </row>
    <row r="141" spans="2:45" customFormat="1" x14ac:dyDescent="0.3">
      <c r="B141" t="s">
        <v>1333</v>
      </c>
      <c r="M141" s="7">
        <v>96380993</v>
      </c>
      <c r="N141" s="38" t="s">
        <v>5060</v>
      </c>
      <c r="O141" s="38" t="e">
        <v>#N/A</v>
      </c>
      <c r="P141" s="38">
        <v>2.79</v>
      </c>
      <c r="Q141" s="38">
        <v>1</v>
      </c>
      <c r="R141" s="26">
        <v>0.01</v>
      </c>
      <c r="S141" s="38">
        <v>2.79</v>
      </c>
      <c r="T141" s="24">
        <v>19</v>
      </c>
      <c r="U141" s="24">
        <v>15</v>
      </c>
      <c r="V141">
        <f t="shared" si="11"/>
        <v>20</v>
      </c>
      <c r="W141" s="24" t="s">
        <v>1333</v>
      </c>
      <c r="X141" s="8" t="e">
        <f>ROUND(T141*(1-#REF!),2)</f>
        <v>#REF!</v>
      </c>
      <c r="Y141">
        <f t="shared" si="12"/>
        <v>13.3</v>
      </c>
      <c r="Z141">
        <f t="shared" si="13"/>
        <v>13.3</v>
      </c>
      <c r="AA141" s="24">
        <v>0.3</v>
      </c>
      <c r="AB141" s="24">
        <v>0.3</v>
      </c>
      <c r="AC141">
        <v>20</v>
      </c>
      <c r="AD141">
        <v>20</v>
      </c>
      <c r="AE141">
        <v>100</v>
      </c>
      <c r="AF141" t="s">
        <v>2894</v>
      </c>
      <c r="AG141" s="24"/>
      <c r="AI141">
        <f t="shared" si="9"/>
        <v>2.68</v>
      </c>
      <c r="AL141" t="s">
        <v>4671</v>
      </c>
      <c r="AM141">
        <v>6.93</v>
      </c>
      <c r="AN141" s="24">
        <v>0.3</v>
      </c>
      <c r="AO141">
        <f t="shared" si="10"/>
        <v>13.3</v>
      </c>
      <c r="AS141" t="s">
        <v>1334</v>
      </c>
    </row>
    <row r="142" spans="2:45" customFormat="1" x14ac:dyDescent="0.3">
      <c r="B142" t="s">
        <v>1335</v>
      </c>
      <c r="M142" s="7">
        <v>96380995</v>
      </c>
      <c r="N142" s="38" t="s">
        <v>5061</v>
      </c>
      <c r="O142" s="38" t="e">
        <v>#N/A</v>
      </c>
      <c r="P142" s="38">
        <v>3.62</v>
      </c>
      <c r="Q142" s="38">
        <v>1</v>
      </c>
      <c r="R142" s="26">
        <v>0.03</v>
      </c>
      <c r="S142" s="38">
        <v>3.62</v>
      </c>
      <c r="T142" s="24">
        <v>19</v>
      </c>
      <c r="U142" s="24">
        <v>15</v>
      </c>
      <c r="V142">
        <f t="shared" si="11"/>
        <v>20</v>
      </c>
      <c r="W142" s="24" t="s">
        <v>1335</v>
      </c>
      <c r="X142" s="8" t="e">
        <f>ROUND(T142*(1-#REF!),2)</f>
        <v>#REF!</v>
      </c>
      <c r="Y142">
        <f t="shared" si="12"/>
        <v>13.3</v>
      </c>
      <c r="Z142">
        <f t="shared" si="13"/>
        <v>13.3</v>
      </c>
      <c r="AA142" s="24">
        <v>0.3</v>
      </c>
      <c r="AB142" s="24">
        <v>0.3</v>
      </c>
      <c r="AC142">
        <v>20</v>
      </c>
      <c r="AD142">
        <v>20</v>
      </c>
      <c r="AE142">
        <v>100</v>
      </c>
      <c r="AF142" t="s">
        <v>2894</v>
      </c>
      <c r="AG142" s="24"/>
      <c r="AI142">
        <f t="shared" si="9"/>
        <v>3.48</v>
      </c>
      <c r="AL142" t="s">
        <v>4672</v>
      </c>
      <c r="AM142">
        <v>8.82</v>
      </c>
      <c r="AN142" s="24">
        <v>0.3</v>
      </c>
      <c r="AO142">
        <f t="shared" si="10"/>
        <v>13.3</v>
      </c>
      <c r="AS142" t="s">
        <v>1336</v>
      </c>
    </row>
    <row r="143" spans="2:45" customFormat="1" x14ac:dyDescent="0.3">
      <c r="B143" t="s">
        <v>1337</v>
      </c>
      <c r="M143" s="7">
        <v>96380994</v>
      </c>
      <c r="N143" s="38" t="s">
        <v>5062</v>
      </c>
      <c r="O143" s="38" t="e">
        <v>#N/A</v>
      </c>
      <c r="P143" s="38">
        <v>3.2</v>
      </c>
      <c r="Q143" s="38">
        <v>1</v>
      </c>
      <c r="R143" s="26">
        <v>0.02</v>
      </c>
      <c r="S143" s="38">
        <v>3.2</v>
      </c>
      <c r="T143" s="24">
        <v>19</v>
      </c>
      <c r="U143" s="24">
        <v>15</v>
      </c>
      <c r="V143">
        <f t="shared" si="11"/>
        <v>20</v>
      </c>
      <c r="W143" s="24" t="s">
        <v>1337</v>
      </c>
      <c r="X143" s="8" t="e">
        <f>ROUND(T143*(1-#REF!),2)</f>
        <v>#REF!</v>
      </c>
      <c r="Y143">
        <f t="shared" si="12"/>
        <v>13.3</v>
      </c>
      <c r="Z143">
        <f t="shared" si="13"/>
        <v>13.3</v>
      </c>
      <c r="AA143" s="24">
        <v>0.3</v>
      </c>
      <c r="AB143" s="24">
        <v>0.3</v>
      </c>
      <c r="AC143">
        <v>20</v>
      </c>
      <c r="AD143">
        <v>20</v>
      </c>
      <c r="AE143">
        <v>100</v>
      </c>
      <c r="AF143" t="s">
        <v>2894</v>
      </c>
      <c r="AG143" s="24"/>
      <c r="AI143">
        <f t="shared" si="9"/>
        <v>3.08</v>
      </c>
      <c r="AL143" t="s">
        <v>4673</v>
      </c>
      <c r="AM143">
        <v>8.19</v>
      </c>
      <c r="AN143" s="24">
        <v>0.3</v>
      </c>
      <c r="AO143">
        <f t="shared" si="10"/>
        <v>13.3</v>
      </c>
      <c r="AS143" t="s">
        <v>1338</v>
      </c>
    </row>
    <row r="144" spans="2:45" customFormat="1" x14ac:dyDescent="0.3">
      <c r="B144" t="s">
        <v>1339</v>
      </c>
      <c r="M144" s="7">
        <v>96380996</v>
      </c>
      <c r="N144" s="38" t="s">
        <v>5063</v>
      </c>
      <c r="O144" s="38" t="e">
        <v>#N/A</v>
      </c>
      <c r="P144" s="38">
        <v>4.07</v>
      </c>
      <c r="Q144" s="38">
        <v>1</v>
      </c>
      <c r="R144" s="26">
        <v>0.04</v>
      </c>
      <c r="S144" s="38">
        <v>4.07</v>
      </c>
      <c r="T144" s="24">
        <v>19</v>
      </c>
      <c r="U144" s="24">
        <v>15</v>
      </c>
      <c r="V144">
        <f t="shared" si="11"/>
        <v>20</v>
      </c>
      <c r="W144" s="24" t="s">
        <v>1339</v>
      </c>
      <c r="X144" s="8" t="e">
        <f>ROUND(T144*(1-#REF!),2)</f>
        <v>#REF!</v>
      </c>
      <c r="Y144">
        <f t="shared" si="12"/>
        <v>13.3</v>
      </c>
      <c r="Z144">
        <f t="shared" si="13"/>
        <v>13.3</v>
      </c>
      <c r="AA144" s="24">
        <v>0.3</v>
      </c>
      <c r="AB144" s="24">
        <v>0.3</v>
      </c>
      <c r="AC144">
        <v>20</v>
      </c>
      <c r="AD144">
        <v>20</v>
      </c>
      <c r="AE144">
        <v>100</v>
      </c>
      <c r="AF144" t="s">
        <v>2894</v>
      </c>
      <c r="AG144" s="24"/>
      <c r="AI144">
        <f t="shared" si="9"/>
        <v>3.91</v>
      </c>
      <c r="AL144" t="s">
        <v>4674</v>
      </c>
      <c r="AM144">
        <v>10.08</v>
      </c>
      <c r="AN144" s="24">
        <v>0.3</v>
      </c>
      <c r="AO144">
        <f t="shared" si="10"/>
        <v>13.3</v>
      </c>
      <c r="AS144" t="s">
        <v>1340</v>
      </c>
    </row>
    <row r="145" spans="2:45" customFormat="1" x14ac:dyDescent="0.3">
      <c r="B145" t="s">
        <v>1341</v>
      </c>
      <c r="M145" s="7">
        <v>96380272</v>
      </c>
      <c r="N145" s="38" t="s">
        <v>5064</v>
      </c>
      <c r="O145" s="38" t="e">
        <v>#N/A</v>
      </c>
      <c r="P145" s="38">
        <v>33.450000000000003</v>
      </c>
      <c r="Q145" s="38">
        <v>1</v>
      </c>
      <c r="R145" s="26">
        <v>0.15</v>
      </c>
      <c r="S145" s="38">
        <v>33.450000000000003</v>
      </c>
      <c r="T145" s="24">
        <v>109</v>
      </c>
      <c r="U145" s="24">
        <v>15</v>
      </c>
      <c r="V145">
        <f t="shared" si="11"/>
        <v>20</v>
      </c>
      <c r="W145" s="24" t="s">
        <v>1341</v>
      </c>
      <c r="X145" s="8" t="e">
        <f>ROUND(T145*(1-#REF!),2)</f>
        <v>#REF!</v>
      </c>
      <c r="Y145">
        <f t="shared" si="12"/>
        <v>76.3</v>
      </c>
      <c r="Z145">
        <f t="shared" si="13"/>
        <v>76.3</v>
      </c>
      <c r="AA145" s="24">
        <v>0.3</v>
      </c>
      <c r="AB145" s="24">
        <v>0.3</v>
      </c>
      <c r="AC145">
        <v>0</v>
      </c>
      <c r="AD145">
        <v>2000</v>
      </c>
      <c r="AE145">
        <v>0</v>
      </c>
      <c r="AF145" t="s">
        <v>2894</v>
      </c>
      <c r="AG145" s="24"/>
      <c r="AI145">
        <f t="shared" si="9"/>
        <v>32.159999999999997</v>
      </c>
      <c r="AL145" t="s">
        <v>4675</v>
      </c>
      <c r="AM145">
        <v>64.260000000000005</v>
      </c>
      <c r="AN145" s="24">
        <v>0.3</v>
      </c>
      <c r="AO145">
        <f t="shared" si="10"/>
        <v>76.3</v>
      </c>
      <c r="AS145" t="s">
        <v>1342</v>
      </c>
    </row>
    <row r="146" spans="2:45" customFormat="1" x14ac:dyDescent="0.3">
      <c r="B146" t="s">
        <v>1343</v>
      </c>
      <c r="M146" s="7">
        <v>963589013</v>
      </c>
      <c r="N146" s="38" t="s">
        <v>2932</v>
      </c>
      <c r="O146" s="38" t="s">
        <v>1343</v>
      </c>
      <c r="P146" s="38">
        <v>1.65</v>
      </c>
      <c r="Q146" s="38">
        <v>1</v>
      </c>
      <c r="R146" s="26">
        <v>0.03</v>
      </c>
      <c r="S146" s="38">
        <v>1.65</v>
      </c>
      <c r="T146" s="24">
        <v>9</v>
      </c>
      <c r="U146" s="24">
        <v>1</v>
      </c>
      <c r="V146">
        <f t="shared" si="11"/>
        <v>2</v>
      </c>
      <c r="W146" s="24" t="s">
        <v>1343</v>
      </c>
      <c r="X146" s="8" t="e">
        <f>ROUND(T146*(1-#REF!),2)</f>
        <v>#REF!</v>
      </c>
      <c r="Y146">
        <f t="shared" si="12"/>
        <v>6.3</v>
      </c>
      <c r="Z146">
        <f t="shared" si="13"/>
        <v>6.3</v>
      </c>
      <c r="AA146" s="24">
        <v>0.3</v>
      </c>
      <c r="AB146" s="24">
        <v>0.3</v>
      </c>
      <c r="AC146">
        <v>65</v>
      </c>
      <c r="AD146">
        <v>48</v>
      </c>
      <c r="AE146">
        <v>57</v>
      </c>
      <c r="AF146" t="s">
        <v>2893</v>
      </c>
      <c r="AG146" s="24"/>
      <c r="AI146">
        <f t="shared" si="9"/>
        <v>1.59</v>
      </c>
      <c r="AL146" t="s">
        <v>4555</v>
      </c>
      <c r="AM146" t="s">
        <v>4555</v>
      </c>
      <c r="AN146" s="24">
        <v>0.3</v>
      </c>
      <c r="AO146">
        <f t="shared" si="10"/>
        <v>6.3</v>
      </c>
      <c r="AS146" t="s">
        <v>1344</v>
      </c>
    </row>
    <row r="147" spans="2:45" customFormat="1" x14ac:dyDescent="0.3">
      <c r="B147" t="s">
        <v>1345</v>
      </c>
      <c r="M147" s="7">
        <v>963589014</v>
      </c>
      <c r="N147" s="38" t="s">
        <v>2933</v>
      </c>
      <c r="O147" s="38" t="s">
        <v>1345</v>
      </c>
      <c r="P147" s="38">
        <v>1.65</v>
      </c>
      <c r="Q147" s="38">
        <v>1</v>
      </c>
      <c r="R147" s="26">
        <v>0.03</v>
      </c>
      <c r="S147" s="38">
        <v>1.65</v>
      </c>
      <c r="T147" s="24">
        <v>9</v>
      </c>
      <c r="U147" s="24">
        <v>1</v>
      </c>
      <c r="V147">
        <f t="shared" si="11"/>
        <v>2</v>
      </c>
      <c r="W147" s="24" t="s">
        <v>1345</v>
      </c>
      <c r="X147" s="8" t="e">
        <f>ROUND(T147*(1-#REF!),2)</f>
        <v>#REF!</v>
      </c>
      <c r="Y147">
        <f t="shared" si="12"/>
        <v>6.3</v>
      </c>
      <c r="Z147">
        <f t="shared" si="13"/>
        <v>6.3</v>
      </c>
      <c r="AA147" s="24">
        <v>0.3</v>
      </c>
      <c r="AB147" s="24">
        <v>0.3</v>
      </c>
      <c r="AC147">
        <v>65</v>
      </c>
      <c r="AD147">
        <v>48</v>
      </c>
      <c r="AE147">
        <v>57</v>
      </c>
      <c r="AF147" t="s">
        <v>2893</v>
      </c>
      <c r="AG147" s="24"/>
      <c r="AI147">
        <f t="shared" si="9"/>
        <v>1.59</v>
      </c>
      <c r="AL147" t="s">
        <v>4555</v>
      </c>
      <c r="AM147" t="s">
        <v>4555</v>
      </c>
      <c r="AN147" s="24">
        <v>0.3</v>
      </c>
      <c r="AO147">
        <f t="shared" si="10"/>
        <v>6.3</v>
      </c>
      <c r="AS147" t="s">
        <v>1346</v>
      </c>
    </row>
    <row r="148" spans="2:45" customFormat="1" x14ac:dyDescent="0.3">
      <c r="B148" t="s">
        <v>1347</v>
      </c>
      <c r="M148" s="7">
        <v>963589008</v>
      </c>
      <c r="N148" s="38" t="s">
        <v>2934</v>
      </c>
      <c r="O148" s="38" t="s">
        <v>1347</v>
      </c>
      <c r="P148" s="38">
        <v>0.69</v>
      </c>
      <c r="Q148" s="38">
        <v>1</v>
      </c>
      <c r="R148" s="26">
        <v>0.01</v>
      </c>
      <c r="S148" s="38">
        <v>0.69</v>
      </c>
      <c r="T148" s="24">
        <v>6</v>
      </c>
      <c r="U148" s="24">
        <v>1</v>
      </c>
      <c r="V148">
        <f t="shared" si="11"/>
        <v>2</v>
      </c>
      <c r="W148" s="24" t="s">
        <v>1347</v>
      </c>
      <c r="X148" s="8" t="e">
        <f>ROUND(T148*(1-#REF!),2)</f>
        <v>#REF!</v>
      </c>
      <c r="Y148">
        <f t="shared" si="12"/>
        <v>4.2</v>
      </c>
      <c r="Z148">
        <f t="shared" si="13"/>
        <v>4.2</v>
      </c>
      <c r="AA148" s="24">
        <v>0.3</v>
      </c>
      <c r="AB148" s="24">
        <v>0.3</v>
      </c>
      <c r="AC148">
        <v>33</v>
      </c>
      <c r="AD148">
        <v>20</v>
      </c>
      <c r="AE148">
        <v>120</v>
      </c>
      <c r="AF148" t="s">
        <v>2893</v>
      </c>
      <c r="AG148" s="24"/>
      <c r="AI148">
        <f t="shared" si="9"/>
        <v>0.66</v>
      </c>
      <c r="AL148" t="s">
        <v>4676</v>
      </c>
      <c r="AM148">
        <v>1.89</v>
      </c>
      <c r="AN148" s="24">
        <v>0.3</v>
      </c>
      <c r="AO148">
        <f t="shared" si="10"/>
        <v>4.2</v>
      </c>
      <c r="AS148" t="s">
        <v>1348</v>
      </c>
    </row>
    <row r="149" spans="2:45" customFormat="1" x14ac:dyDescent="0.3">
      <c r="B149" t="s">
        <v>1349</v>
      </c>
      <c r="M149" s="7">
        <v>963589015</v>
      </c>
      <c r="N149" s="38" t="s">
        <v>2935</v>
      </c>
      <c r="O149" s="38" t="s">
        <v>1349</v>
      </c>
      <c r="P149" s="38">
        <v>0.83</v>
      </c>
      <c r="Q149" s="38">
        <v>1</v>
      </c>
      <c r="R149" s="26">
        <v>0.01</v>
      </c>
      <c r="S149" s="38">
        <v>0.83</v>
      </c>
      <c r="T149" s="24">
        <v>5</v>
      </c>
      <c r="U149" s="24">
        <v>1</v>
      </c>
      <c r="V149">
        <f t="shared" si="11"/>
        <v>2</v>
      </c>
      <c r="W149" s="24" t="s">
        <v>1349</v>
      </c>
      <c r="X149" s="8" t="e">
        <f>ROUND(T149*(1-#REF!),2)</f>
        <v>#REF!</v>
      </c>
      <c r="Y149">
        <f t="shared" si="12"/>
        <v>3.5</v>
      </c>
      <c r="Z149">
        <f t="shared" si="13"/>
        <v>3.5</v>
      </c>
      <c r="AA149" s="24">
        <v>0.3</v>
      </c>
      <c r="AB149" s="24">
        <v>0.3</v>
      </c>
      <c r="AC149">
        <v>33</v>
      </c>
      <c r="AD149">
        <v>20</v>
      </c>
      <c r="AE149">
        <v>180</v>
      </c>
      <c r="AF149" t="s">
        <v>2893</v>
      </c>
      <c r="AG149" s="24"/>
      <c r="AI149">
        <f t="shared" si="9"/>
        <v>0.8</v>
      </c>
      <c r="AL149" t="s">
        <v>4555</v>
      </c>
      <c r="AM149" t="s">
        <v>4555</v>
      </c>
      <c r="AN149" s="24">
        <v>0.3</v>
      </c>
      <c r="AO149">
        <f t="shared" si="10"/>
        <v>3.5</v>
      </c>
      <c r="AS149" t="s">
        <v>1350</v>
      </c>
    </row>
    <row r="150" spans="2:45" customFormat="1" x14ac:dyDescent="0.3">
      <c r="B150" t="s">
        <v>1351</v>
      </c>
      <c r="M150" s="7">
        <v>963589010</v>
      </c>
      <c r="N150" s="38" t="s">
        <v>2936</v>
      </c>
      <c r="O150" s="38" t="s">
        <v>1351</v>
      </c>
      <c r="P150" s="38">
        <v>6.35</v>
      </c>
      <c r="Q150" s="38">
        <v>1</v>
      </c>
      <c r="R150" s="26">
        <v>0.01</v>
      </c>
      <c r="S150" s="38">
        <v>6.35</v>
      </c>
      <c r="T150" s="24">
        <v>29</v>
      </c>
      <c r="U150" s="24">
        <v>1</v>
      </c>
      <c r="V150">
        <f t="shared" si="11"/>
        <v>2</v>
      </c>
      <c r="W150" s="24" t="s">
        <v>1351</v>
      </c>
      <c r="X150" s="8" t="e">
        <f>ROUND(T150*(1-#REF!),2)</f>
        <v>#REF!</v>
      </c>
      <c r="Y150">
        <f t="shared" si="12"/>
        <v>20.3</v>
      </c>
      <c r="Z150">
        <f t="shared" si="13"/>
        <v>20.3</v>
      </c>
      <c r="AA150" s="24">
        <v>0.3</v>
      </c>
      <c r="AB150" s="24">
        <v>0.3</v>
      </c>
      <c r="AC150">
        <v>33</v>
      </c>
      <c r="AD150">
        <v>20</v>
      </c>
      <c r="AE150">
        <v>270</v>
      </c>
      <c r="AF150" t="s">
        <v>2893</v>
      </c>
      <c r="AG150" s="24"/>
      <c r="AI150">
        <f t="shared" si="9"/>
        <v>6.11</v>
      </c>
      <c r="AL150" t="s">
        <v>4677</v>
      </c>
      <c r="AM150">
        <v>17.010000000000002</v>
      </c>
      <c r="AN150" s="24">
        <v>0.3</v>
      </c>
      <c r="AO150">
        <f t="shared" si="10"/>
        <v>20.3</v>
      </c>
      <c r="AS150" t="s">
        <v>1352</v>
      </c>
    </row>
    <row r="151" spans="2:45" customFormat="1" x14ac:dyDescent="0.3">
      <c r="B151" t="s">
        <v>1353</v>
      </c>
      <c r="M151" s="7">
        <v>963589006</v>
      </c>
      <c r="N151" s="38" t="s">
        <v>2937</v>
      </c>
      <c r="O151" s="38" t="s">
        <v>1353</v>
      </c>
      <c r="P151" s="38">
        <v>0.59</v>
      </c>
      <c r="Q151" s="38">
        <v>1</v>
      </c>
      <c r="R151" s="26">
        <v>0.01</v>
      </c>
      <c r="S151" s="38">
        <v>0.59</v>
      </c>
      <c r="T151" s="24">
        <v>5</v>
      </c>
      <c r="U151" s="24">
        <v>1</v>
      </c>
      <c r="V151">
        <f t="shared" si="11"/>
        <v>2</v>
      </c>
      <c r="W151" s="24" t="s">
        <v>1353</v>
      </c>
      <c r="X151" s="8" t="e">
        <f>ROUND(T151*(1-#REF!),2)</f>
        <v>#REF!</v>
      </c>
      <c r="Y151">
        <f t="shared" si="12"/>
        <v>3.5</v>
      </c>
      <c r="Z151">
        <f t="shared" si="13"/>
        <v>3.5</v>
      </c>
      <c r="AA151" s="24">
        <v>0.3</v>
      </c>
      <c r="AB151" s="24">
        <v>0.3</v>
      </c>
      <c r="AC151">
        <v>33</v>
      </c>
      <c r="AD151">
        <v>20</v>
      </c>
      <c r="AE151">
        <v>60</v>
      </c>
      <c r="AF151" t="s">
        <v>2893</v>
      </c>
      <c r="AG151" s="24"/>
      <c r="AI151">
        <f t="shared" ref="AI151:AI214" si="14">ROUND(S151/1.04,2)</f>
        <v>0.56999999999999995</v>
      </c>
      <c r="AL151" t="s">
        <v>4678</v>
      </c>
      <c r="AM151">
        <v>1.89</v>
      </c>
      <c r="AN151" s="24">
        <v>0.3</v>
      </c>
      <c r="AO151">
        <f t="shared" si="10"/>
        <v>3.5</v>
      </c>
      <c r="AS151" t="s">
        <v>1354</v>
      </c>
    </row>
    <row r="152" spans="2:45" customFormat="1" x14ac:dyDescent="0.3">
      <c r="B152" t="s">
        <v>1355</v>
      </c>
      <c r="M152" s="7">
        <v>963589007</v>
      </c>
      <c r="N152" s="38" t="s">
        <v>2938</v>
      </c>
      <c r="O152" s="38" t="s">
        <v>1355</v>
      </c>
      <c r="P152" s="38">
        <v>0.63</v>
      </c>
      <c r="Q152" s="38">
        <v>1</v>
      </c>
      <c r="R152" s="26">
        <v>0.01</v>
      </c>
      <c r="S152" s="38">
        <v>0.63</v>
      </c>
      <c r="T152" s="24">
        <v>6</v>
      </c>
      <c r="U152" s="24">
        <v>1</v>
      </c>
      <c r="V152">
        <f t="shared" si="11"/>
        <v>2</v>
      </c>
      <c r="W152" s="24" t="s">
        <v>1355</v>
      </c>
      <c r="X152" s="8" t="e">
        <f>ROUND(T152*(1-#REF!),2)</f>
        <v>#REF!</v>
      </c>
      <c r="Y152">
        <f t="shared" si="12"/>
        <v>4.2</v>
      </c>
      <c r="Z152">
        <f t="shared" si="13"/>
        <v>4.2</v>
      </c>
      <c r="AA152" s="24">
        <v>0.3</v>
      </c>
      <c r="AB152" s="24">
        <v>0.3</v>
      </c>
      <c r="AC152">
        <v>33</v>
      </c>
      <c r="AD152">
        <v>20</v>
      </c>
      <c r="AE152">
        <v>90</v>
      </c>
      <c r="AF152" t="s">
        <v>2893</v>
      </c>
      <c r="AG152" s="24"/>
      <c r="AI152">
        <f t="shared" si="14"/>
        <v>0.61</v>
      </c>
      <c r="AL152" t="s">
        <v>4679</v>
      </c>
      <c r="AM152">
        <v>1.89</v>
      </c>
      <c r="AN152" s="24">
        <v>0.3</v>
      </c>
      <c r="AO152">
        <f t="shared" si="10"/>
        <v>4.2</v>
      </c>
      <c r="AS152" t="s">
        <v>1356</v>
      </c>
    </row>
    <row r="153" spans="2:45" customFormat="1" x14ac:dyDescent="0.3">
      <c r="B153" t="s">
        <v>1357</v>
      </c>
      <c r="M153" s="7">
        <v>96380414</v>
      </c>
      <c r="N153" s="38" t="s">
        <v>5065</v>
      </c>
      <c r="O153" s="38" t="e">
        <v>#N/A</v>
      </c>
      <c r="P153" s="38">
        <v>3.37</v>
      </c>
      <c r="Q153" s="38">
        <v>1</v>
      </c>
      <c r="R153" s="26">
        <v>0.25</v>
      </c>
      <c r="S153" s="38">
        <v>3.37</v>
      </c>
      <c r="T153" s="24">
        <v>18</v>
      </c>
      <c r="U153" s="24">
        <v>1</v>
      </c>
      <c r="V153">
        <f t="shared" si="11"/>
        <v>2</v>
      </c>
      <c r="W153" s="24" t="s">
        <v>1357</v>
      </c>
      <c r="X153" s="8" t="e">
        <f>ROUND(T153*(1-#REF!),2)</f>
        <v>#REF!</v>
      </c>
      <c r="Y153">
        <f t="shared" si="12"/>
        <v>12.6</v>
      </c>
      <c r="Z153">
        <f t="shared" si="13"/>
        <v>12.6</v>
      </c>
      <c r="AA153" s="24">
        <v>0.3</v>
      </c>
      <c r="AB153" s="24">
        <v>0.3</v>
      </c>
      <c r="AC153">
        <v>46</v>
      </c>
      <c r="AD153">
        <v>11</v>
      </c>
      <c r="AE153">
        <v>75</v>
      </c>
      <c r="AF153" t="s">
        <v>2894</v>
      </c>
      <c r="AG153" s="24"/>
      <c r="AI153">
        <f t="shared" si="14"/>
        <v>3.24</v>
      </c>
      <c r="AL153" t="s">
        <v>4680</v>
      </c>
      <c r="AM153">
        <v>10.5</v>
      </c>
      <c r="AN153" s="24">
        <v>0.3</v>
      </c>
      <c r="AO153">
        <f t="shared" si="10"/>
        <v>12.6</v>
      </c>
      <c r="AS153" t="s">
        <v>1358</v>
      </c>
    </row>
    <row r="154" spans="2:45" customFormat="1" x14ac:dyDescent="0.3">
      <c r="B154" t="s">
        <v>1359</v>
      </c>
      <c r="M154" s="7">
        <v>96399046</v>
      </c>
      <c r="N154" s="38" t="s">
        <v>5066</v>
      </c>
      <c r="O154" s="38" t="e">
        <v>#N/A</v>
      </c>
      <c r="P154" s="38">
        <v>346.65</v>
      </c>
      <c r="Q154" s="38">
        <v>1</v>
      </c>
      <c r="R154" s="26">
        <v>22</v>
      </c>
      <c r="S154" s="38">
        <v>346.65</v>
      </c>
      <c r="T154" s="24">
        <v>1029</v>
      </c>
      <c r="U154" s="24">
        <v>0</v>
      </c>
      <c r="V154">
        <f t="shared" si="11"/>
        <v>0</v>
      </c>
      <c r="W154" s="24" t="s">
        <v>1359</v>
      </c>
      <c r="X154" s="8" t="e">
        <f>ROUND(T154*(1-#REF!),2)</f>
        <v>#REF!</v>
      </c>
      <c r="Y154">
        <f t="shared" si="12"/>
        <v>720.3</v>
      </c>
      <c r="Z154">
        <f t="shared" si="13"/>
        <v>720.3</v>
      </c>
      <c r="AA154" s="24">
        <v>0.3</v>
      </c>
      <c r="AB154" s="24">
        <v>0.3</v>
      </c>
      <c r="AC154">
        <v>600</v>
      </c>
      <c r="AD154">
        <v>900</v>
      </c>
      <c r="AE154">
        <v>600</v>
      </c>
      <c r="AF154" t="s">
        <v>2894</v>
      </c>
      <c r="AG154" s="24"/>
      <c r="AI154">
        <f t="shared" si="14"/>
        <v>333.32</v>
      </c>
      <c r="AL154" t="s">
        <v>4681</v>
      </c>
      <c r="AM154">
        <v>693</v>
      </c>
      <c r="AN154" s="24">
        <v>0.3</v>
      </c>
      <c r="AO154">
        <f t="shared" si="10"/>
        <v>720.3</v>
      </c>
      <c r="AS154" t="s">
        <v>1360</v>
      </c>
    </row>
    <row r="155" spans="2:45" customFormat="1" x14ac:dyDescent="0.3">
      <c r="B155" t="s">
        <v>1361</v>
      </c>
      <c r="M155" s="7">
        <v>96399045</v>
      </c>
      <c r="N155" s="38" t="s">
        <v>5067</v>
      </c>
      <c r="O155" s="38" t="e">
        <v>#N/A</v>
      </c>
      <c r="P155" s="38">
        <v>435.45</v>
      </c>
      <c r="Q155" s="38">
        <v>1</v>
      </c>
      <c r="R155" s="26">
        <v>36</v>
      </c>
      <c r="S155" s="38">
        <v>435.45</v>
      </c>
      <c r="T155" s="24">
        <v>1809</v>
      </c>
      <c r="U155" s="24">
        <v>0</v>
      </c>
      <c r="V155">
        <f t="shared" si="11"/>
        <v>0</v>
      </c>
      <c r="W155" s="24" t="s">
        <v>1361</v>
      </c>
      <c r="X155" s="8" t="e">
        <f>ROUND(T155*(1-#REF!),2)</f>
        <v>#REF!</v>
      </c>
      <c r="Y155">
        <f t="shared" si="12"/>
        <v>1266.3</v>
      </c>
      <c r="Z155">
        <f t="shared" si="13"/>
        <v>1266.3</v>
      </c>
      <c r="AA155" s="24">
        <v>0.3</v>
      </c>
      <c r="AB155" s="24">
        <v>0.3</v>
      </c>
      <c r="AC155">
        <v>600</v>
      </c>
      <c r="AD155">
        <v>1700</v>
      </c>
      <c r="AE155">
        <v>600</v>
      </c>
      <c r="AF155" t="s">
        <v>2894</v>
      </c>
      <c r="AG155" s="24"/>
      <c r="AI155">
        <f t="shared" si="14"/>
        <v>418.7</v>
      </c>
      <c r="AL155" t="s">
        <v>4682</v>
      </c>
      <c r="AM155">
        <v>1067.22</v>
      </c>
      <c r="AN155" s="24">
        <v>0.3</v>
      </c>
      <c r="AO155">
        <f t="shared" si="10"/>
        <v>1266.3</v>
      </c>
      <c r="AS155" t="s">
        <v>1362</v>
      </c>
    </row>
    <row r="156" spans="2:45" customFormat="1" x14ac:dyDescent="0.3">
      <c r="B156" t="s">
        <v>1363</v>
      </c>
      <c r="M156" s="7">
        <v>963534001</v>
      </c>
      <c r="N156" s="38" t="s">
        <v>2939</v>
      </c>
      <c r="O156" s="38" t="s">
        <v>1363</v>
      </c>
      <c r="P156" s="38">
        <v>105.34</v>
      </c>
      <c r="Q156" s="38">
        <v>1</v>
      </c>
      <c r="R156" s="26">
        <v>9.1999999999999993</v>
      </c>
      <c r="S156" s="38">
        <v>105.34</v>
      </c>
      <c r="T156" s="24">
        <v>319</v>
      </c>
      <c r="U156" s="24">
        <v>3</v>
      </c>
      <c r="V156">
        <f t="shared" si="11"/>
        <v>4</v>
      </c>
      <c r="W156" s="24" t="s">
        <v>1363</v>
      </c>
      <c r="X156" s="8" t="e">
        <f>ROUND(T156*(1-#REF!),2)</f>
        <v>#REF!</v>
      </c>
      <c r="Y156">
        <f t="shared" si="12"/>
        <v>223.3</v>
      </c>
      <c r="Z156">
        <f t="shared" si="13"/>
        <v>223.3</v>
      </c>
      <c r="AA156" s="24">
        <v>0.3</v>
      </c>
      <c r="AB156" s="24">
        <v>0.3</v>
      </c>
      <c r="AC156">
        <v>452</v>
      </c>
      <c r="AD156">
        <v>834</v>
      </c>
      <c r="AE156">
        <v>430</v>
      </c>
      <c r="AF156" t="s">
        <v>2893</v>
      </c>
      <c r="AG156" s="24"/>
      <c r="AI156">
        <f t="shared" si="14"/>
        <v>101.29</v>
      </c>
      <c r="AL156" t="s">
        <v>4555</v>
      </c>
      <c r="AM156" t="s">
        <v>4555</v>
      </c>
      <c r="AN156" s="24">
        <v>0.3</v>
      </c>
      <c r="AO156">
        <f t="shared" si="10"/>
        <v>223.3</v>
      </c>
      <c r="AS156" t="s">
        <v>1364</v>
      </c>
    </row>
    <row r="157" spans="2:45" customFormat="1" x14ac:dyDescent="0.3">
      <c r="B157" t="s">
        <v>1365</v>
      </c>
      <c r="M157" s="7">
        <v>963534010</v>
      </c>
      <c r="N157" s="38" t="s">
        <v>2940</v>
      </c>
      <c r="O157" s="38" t="s">
        <v>1365</v>
      </c>
      <c r="P157" s="38">
        <v>104.29</v>
      </c>
      <c r="Q157" s="38">
        <v>1</v>
      </c>
      <c r="R157" s="26">
        <v>8.6</v>
      </c>
      <c r="S157" s="38">
        <v>104.29</v>
      </c>
      <c r="T157" s="24">
        <v>319</v>
      </c>
      <c r="U157" s="24">
        <v>3</v>
      </c>
      <c r="V157">
        <f t="shared" si="11"/>
        <v>4</v>
      </c>
      <c r="W157" s="24" t="s">
        <v>1365</v>
      </c>
      <c r="X157" s="8" t="e">
        <f>ROUND(T157*(1-#REF!),2)</f>
        <v>#REF!</v>
      </c>
      <c r="Y157">
        <f t="shared" si="12"/>
        <v>223.3</v>
      </c>
      <c r="Z157">
        <f t="shared" si="13"/>
        <v>223.3</v>
      </c>
      <c r="AA157" s="24">
        <v>0.3</v>
      </c>
      <c r="AB157" s="24">
        <v>0.3</v>
      </c>
      <c r="AC157">
        <v>382</v>
      </c>
      <c r="AD157">
        <v>834</v>
      </c>
      <c r="AE157">
        <v>430</v>
      </c>
      <c r="AF157" t="s">
        <v>2893</v>
      </c>
      <c r="AG157" s="24"/>
      <c r="AI157">
        <f t="shared" si="14"/>
        <v>100.28</v>
      </c>
      <c r="AL157" t="s">
        <v>4555</v>
      </c>
      <c r="AM157" t="s">
        <v>4555</v>
      </c>
      <c r="AN157" s="24">
        <v>0.3</v>
      </c>
      <c r="AO157">
        <f t="shared" si="10"/>
        <v>223.3</v>
      </c>
      <c r="AS157" t="s">
        <v>1366</v>
      </c>
    </row>
    <row r="158" spans="2:45" customFormat="1" x14ac:dyDescent="0.3">
      <c r="B158" t="s">
        <v>1367</v>
      </c>
      <c r="M158" s="7">
        <v>963534110</v>
      </c>
      <c r="N158" s="38" t="s">
        <v>2941</v>
      </c>
      <c r="O158" s="38" t="s">
        <v>1367</v>
      </c>
      <c r="P158" s="38">
        <v>119.4</v>
      </c>
      <c r="Q158" s="38">
        <v>1</v>
      </c>
      <c r="R158" s="26">
        <v>8.5</v>
      </c>
      <c r="S158" s="38">
        <v>119.4</v>
      </c>
      <c r="T158" s="24">
        <v>359</v>
      </c>
      <c r="U158" s="24">
        <v>3</v>
      </c>
      <c r="V158">
        <f t="shared" si="11"/>
        <v>4</v>
      </c>
      <c r="W158" s="24" t="s">
        <v>1367</v>
      </c>
      <c r="X158" s="8" t="e">
        <f>ROUND(T158*(1-#REF!),2)</f>
        <v>#REF!</v>
      </c>
      <c r="Y158">
        <f t="shared" si="12"/>
        <v>251.3</v>
      </c>
      <c r="Z158">
        <f t="shared" si="13"/>
        <v>251.3</v>
      </c>
      <c r="AA158" s="24">
        <v>0.3</v>
      </c>
      <c r="AB158" s="24">
        <v>0.3</v>
      </c>
      <c r="AC158">
        <v>382</v>
      </c>
      <c r="AD158">
        <v>834</v>
      </c>
      <c r="AE158">
        <v>430</v>
      </c>
      <c r="AF158" t="s">
        <v>2893</v>
      </c>
      <c r="AG158" s="24"/>
      <c r="AI158">
        <f t="shared" si="14"/>
        <v>114.81</v>
      </c>
      <c r="AL158" t="s">
        <v>4555</v>
      </c>
      <c r="AM158" t="s">
        <v>4555</v>
      </c>
      <c r="AN158" s="24">
        <v>0.3</v>
      </c>
      <c r="AO158">
        <f t="shared" si="10"/>
        <v>251.3</v>
      </c>
      <c r="AS158" t="s">
        <v>1368</v>
      </c>
    </row>
    <row r="159" spans="2:45" customFormat="1" x14ac:dyDescent="0.3">
      <c r="B159" t="s">
        <v>1369</v>
      </c>
      <c r="M159" s="7">
        <v>963534210</v>
      </c>
      <c r="N159" s="38" t="s">
        <v>2942</v>
      </c>
      <c r="O159" s="38" t="s">
        <v>1369</v>
      </c>
      <c r="P159" s="38">
        <v>119.4</v>
      </c>
      <c r="Q159" s="38">
        <v>1</v>
      </c>
      <c r="R159" s="26">
        <v>8.5</v>
      </c>
      <c r="S159" s="38">
        <v>119.4</v>
      </c>
      <c r="T159" s="24">
        <v>359</v>
      </c>
      <c r="U159" s="24">
        <v>3</v>
      </c>
      <c r="V159">
        <f t="shared" si="11"/>
        <v>4</v>
      </c>
      <c r="W159" s="24" t="s">
        <v>1369</v>
      </c>
      <c r="X159" s="8" t="e">
        <f>ROUND(T159*(1-#REF!),2)</f>
        <v>#REF!</v>
      </c>
      <c r="Y159">
        <f t="shared" si="12"/>
        <v>251.3</v>
      </c>
      <c r="Z159">
        <f t="shared" si="13"/>
        <v>251.3</v>
      </c>
      <c r="AA159" s="24">
        <v>0.3</v>
      </c>
      <c r="AB159" s="24">
        <v>0.3</v>
      </c>
      <c r="AC159">
        <v>382</v>
      </c>
      <c r="AD159">
        <v>834</v>
      </c>
      <c r="AE159">
        <v>430</v>
      </c>
      <c r="AF159" t="s">
        <v>2893</v>
      </c>
      <c r="AG159" s="24"/>
      <c r="AI159">
        <f t="shared" si="14"/>
        <v>114.81</v>
      </c>
      <c r="AL159" t="s">
        <v>4555</v>
      </c>
      <c r="AM159" t="s">
        <v>4555</v>
      </c>
      <c r="AN159" s="24">
        <v>0.3</v>
      </c>
      <c r="AO159">
        <f t="shared" si="10"/>
        <v>251.3</v>
      </c>
      <c r="AS159" t="s">
        <v>1370</v>
      </c>
    </row>
    <row r="160" spans="2:45" customFormat="1" x14ac:dyDescent="0.3">
      <c r="B160" t="s">
        <v>1371</v>
      </c>
      <c r="M160" s="7">
        <v>963534011</v>
      </c>
      <c r="N160" s="38" t="s">
        <v>2943</v>
      </c>
      <c r="O160" s="38" t="s">
        <v>1371</v>
      </c>
      <c r="P160" s="38">
        <v>109.19</v>
      </c>
      <c r="Q160" s="38">
        <v>1</v>
      </c>
      <c r="R160" s="26">
        <v>10.1</v>
      </c>
      <c r="S160" s="38">
        <v>109.19</v>
      </c>
      <c r="T160" s="24">
        <v>329</v>
      </c>
      <c r="U160" s="24">
        <v>3</v>
      </c>
      <c r="V160">
        <f t="shared" si="11"/>
        <v>4</v>
      </c>
      <c r="W160" s="24" t="s">
        <v>1371</v>
      </c>
      <c r="X160" s="8" t="e">
        <f>ROUND(T160*(1-#REF!),2)</f>
        <v>#REF!</v>
      </c>
      <c r="Y160">
        <f t="shared" si="12"/>
        <v>230.3</v>
      </c>
      <c r="Z160">
        <f t="shared" si="13"/>
        <v>230.3</v>
      </c>
      <c r="AA160" s="24">
        <v>0.3</v>
      </c>
      <c r="AB160" s="24">
        <v>0.3</v>
      </c>
      <c r="AC160">
        <v>382</v>
      </c>
      <c r="AD160">
        <v>1112</v>
      </c>
      <c r="AE160">
        <v>430</v>
      </c>
      <c r="AF160" t="s">
        <v>2893</v>
      </c>
      <c r="AG160" s="24"/>
      <c r="AI160">
        <f t="shared" si="14"/>
        <v>104.99</v>
      </c>
      <c r="AL160" t="s">
        <v>4555</v>
      </c>
      <c r="AM160" t="s">
        <v>4555</v>
      </c>
      <c r="AN160" s="24">
        <v>0.3</v>
      </c>
      <c r="AO160">
        <f t="shared" si="10"/>
        <v>230.3</v>
      </c>
      <c r="AS160" t="s">
        <v>1372</v>
      </c>
    </row>
    <row r="161" spans="2:45" customFormat="1" x14ac:dyDescent="0.3">
      <c r="B161" t="s">
        <v>1373</v>
      </c>
      <c r="M161" s="7">
        <v>963534111</v>
      </c>
      <c r="N161" s="38" t="s">
        <v>2944</v>
      </c>
      <c r="O161" s="38" t="s">
        <v>1373</v>
      </c>
      <c r="P161" s="38">
        <v>121.71</v>
      </c>
      <c r="Q161" s="38">
        <v>1</v>
      </c>
      <c r="R161" s="26">
        <v>10</v>
      </c>
      <c r="S161" s="38">
        <v>121.71</v>
      </c>
      <c r="T161" s="24">
        <v>349</v>
      </c>
      <c r="U161" s="24">
        <v>3</v>
      </c>
      <c r="V161">
        <f t="shared" si="11"/>
        <v>4</v>
      </c>
      <c r="W161" s="24" t="s">
        <v>1373</v>
      </c>
      <c r="X161" s="8" t="e">
        <f>ROUND(T161*(1-#REF!),2)</f>
        <v>#REF!</v>
      </c>
      <c r="Y161">
        <f t="shared" si="12"/>
        <v>244.3</v>
      </c>
      <c r="Z161">
        <f t="shared" si="13"/>
        <v>244.3</v>
      </c>
      <c r="AA161" s="24">
        <v>0.3</v>
      </c>
      <c r="AB161" s="24">
        <v>0.3</v>
      </c>
      <c r="AC161">
        <v>382</v>
      </c>
      <c r="AD161">
        <v>1112</v>
      </c>
      <c r="AE161">
        <v>430</v>
      </c>
      <c r="AF161" t="s">
        <v>2893</v>
      </c>
      <c r="AG161" s="24"/>
      <c r="AI161">
        <f t="shared" si="14"/>
        <v>117.03</v>
      </c>
      <c r="AL161" t="s">
        <v>4555</v>
      </c>
      <c r="AM161" t="s">
        <v>4555</v>
      </c>
      <c r="AN161" s="24">
        <v>0.3</v>
      </c>
      <c r="AO161">
        <f t="shared" si="10"/>
        <v>244.3</v>
      </c>
      <c r="AS161" t="s">
        <v>1374</v>
      </c>
    </row>
    <row r="162" spans="2:45" customFormat="1" x14ac:dyDescent="0.3">
      <c r="B162" t="s">
        <v>1375</v>
      </c>
      <c r="M162" s="7">
        <v>963534211</v>
      </c>
      <c r="N162" s="38" t="s">
        <v>2945</v>
      </c>
      <c r="O162" s="38" t="s">
        <v>1375</v>
      </c>
      <c r="P162" s="38">
        <v>114.83</v>
      </c>
      <c r="Q162" s="38">
        <v>1</v>
      </c>
      <c r="R162" s="26">
        <v>10</v>
      </c>
      <c r="S162" s="38">
        <v>114.83</v>
      </c>
      <c r="T162" s="24">
        <v>349</v>
      </c>
      <c r="U162" s="24">
        <v>3</v>
      </c>
      <c r="V162">
        <f t="shared" si="11"/>
        <v>4</v>
      </c>
      <c r="W162" s="24" t="s">
        <v>1375</v>
      </c>
      <c r="X162" s="8" t="e">
        <f>ROUND(T162*(1-#REF!),2)</f>
        <v>#REF!</v>
      </c>
      <c r="Y162">
        <f t="shared" si="12"/>
        <v>244.3</v>
      </c>
      <c r="Z162">
        <f t="shared" si="13"/>
        <v>244.3</v>
      </c>
      <c r="AA162" s="24">
        <v>0.3</v>
      </c>
      <c r="AB162" s="24">
        <v>0.3</v>
      </c>
      <c r="AC162">
        <v>382</v>
      </c>
      <c r="AD162">
        <v>1112</v>
      </c>
      <c r="AE162">
        <v>430</v>
      </c>
      <c r="AF162" t="s">
        <v>2893</v>
      </c>
      <c r="AG162" s="24"/>
      <c r="AI162">
        <f t="shared" si="14"/>
        <v>110.41</v>
      </c>
      <c r="AL162" t="s">
        <v>4555</v>
      </c>
      <c r="AM162" t="s">
        <v>4555</v>
      </c>
      <c r="AN162" s="24">
        <v>0.3</v>
      </c>
      <c r="AO162">
        <f t="shared" si="10"/>
        <v>244.3</v>
      </c>
      <c r="AS162" t="s">
        <v>1376</v>
      </c>
    </row>
    <row r="163" spans="2:45" customFormat="1" x14ac:dyDescent="0.3">
      <c r="B163" t="s">
        <v>1377</v>
      </c>
      <c r="M163" s="7">
        <v>963534013</v>
      </c>
      <c r="N163" s="38" t="s">
        <v>2946</v>
      </c>
      <c r="O163" s="38" t="s">
        <v>1377</v>
      </c>
      <c r="P163" s="38">
        <v>121.7</v>
      </c>
      <c r="Q163" s="38">
        <v>1</v>
      </c>
      <c r="R163" s="26">
        <v>11.6</v>
      </c>
      <c r="S163" s="38">
        <v>121.7</v>
      </c>
      <c r="T163" s="24">
        <v>369</v>
      </c>
      <c r="U163" s="24">
        <v>3</v>
      </c>
      <c r="V163">
        <f t="shared" si="11"/>
        <v>4</v>
      </c>
      <c r="W163" s="24" t="s">
        <v>1377</v>
      </c>
      <c r="X163" s="8" t="e">
        <f>ROUND(T163*(1-#REF!),2)</f>
        <v>#REF!</v>
      </c>
      <c r="Y163">
        <f t="shared" si="12"/>
        <v>258.3</v>
      </c>
      <c r="Z163">
        <f t="shared" si="13"/>
        <v>258.3</v>
      </c>
      <c r="AA163" s="24">
        <v>0.3</v>
      </c>
      <c r="AB163" s="24">
        <v>0.3</v>
      </c>
      <c r="AC163">
        <v>382</v>
      </c>
      <c r="AD163">
        <v>1390</v>
      </c>
      <c r="AE163">
        <v>430</v>
      </c>
      <c r="AF163" t="s">
        <v>2893</v>
      </c>
      <c r="AG163" s="24"/>
      <c r="AI163">
        <f t="shared" si="14"/>
        <v>117.02</v>
      </c>
      <c r="AL163" t="s">
        <v>4555</v>
      </c>
      <c r="AM163" t="s">
        <v>4555</v>
      </c>
      <c r="AN163" s="24">
        <v>0.3</v>
      </c>
      <c r="AO163">
        <f t="shared" si="10"/>
        <v>258.3</v>
      </c>
      <c r="AS163" t="s">
        <v>1378</v>
      </c>
    </row>
    <row r="164" spans="2:45" customFormat="1" x14ac:dyDescent="0.3">
      <c r="B164" t="s">
        <v>1379</v>
      </c>
      <c r="M164" s="7">
        <v>963534014</v>
      </c>
      <c r="N164" s="38" t="s">
        <v>2947</v>
      </c>
      <c r="O164" s="38" t="s">
        <v>1379</v>
      </c>
      <c r="P164" s="38">
        <v>131.79</v>
      </c>
      <c r="Q164" s="38">
        <v>1</v>
      </c>
      <c r="R164" s="26">
        <v>9.4</v>
      </c>
      <c r="S164" s="38">
        <v>131.79</v>
      </c>
      <c r="T164" s="24">
        <v>399</v>
      </c>
      <c r="U164" s="24">
        <v>3</v>
      </c>
      <c r="V164">
        <f t="shared" si="11"/>
        <v>4</v>
      </c>
      <c r="W164" s="24" t="s">
        <v>1379</v>
      </c>
      <c r="X164" s="8" t="e">
        <f>ROUND(T164*(1-#REF!),2)</f>
        <v>#REF!</v>
      </c>
      <c r="Y164">
        <f t="shared" si="12"/>
        <v>279.3</v>
      </c>
      <c r="Z164">
        <f t="shared" si="13"/>
        <v>279.3</v>
      </c>
      <c r="AA164" s="24">
        <v>0.3</v>
      </c>
      <c r="AB164" s="24">
        <v>0.3</v>
      </c>
      <c r="AC164">
        <v>382</v>
      </c>
      <c r="AD164">
        <v>1112</v>
      </c>
      <c r="AE164">
        <v>360</v>
      </c>
      <c r="AF164" t="s">
        <v>2893</v>
      </c>
      <c r="AG164" s="24"/>
      <c r="AI164">
        <f t="shared" si="14"/>
        <v>126.72</v>
      </c>
      <c r="AL164" t="s">
        <v>4555</v>
      </c>
      <c r="AM164" t="s">
        <v>4555</v>
      </c>
      <c r="AN164" s="24">
        <v>0.3</v>
      </c>
      <c r="AO164">
        <f t="shared" si="10"/>
        <v>279.3</v>
      </c>
      <c r="AS164" t="s">
        <v>1380</v>
      </c>
    </row>
    <row r="165" spans="2:45" customFormat="1" x14ac:dyDescent="0.3">
      <c r="B165" t="s">
        <v>1381</v>
      </c>
      <c r="M165" s="7">
        <v>963534016</v>
      </c>
      <c r="N165" s="38" t="s">
        <v>2948</v>
      </c>
      <c r="O165" s="38" t="s">
        <v>1381</v>
      </c>
      <c r="P165" s="38">
        <v>148.69</v>
      </c>
      <c r="Q165" s="38">
        <v>1</v>
      </c>
      <c r="R165" s="26">
        <v>12.9</v>
      </c>
      <c r="S165" s="38">
        <v>148.69</v>
      </c>
      <c r="T165" s="24">
        <v>449</v>
      </c>
      <c r="U165" s="24">
        <v>3</v>
      </c>
      <c r="V165">
        <f t="shared" si="11"/>
        <v>4</v>
      </c>
      <c r="W165" s="24" t="s">
        <v>1381</v>
      </c>
      <c r="X165" s="8" t="e">
        <f>ROUND(T165*(1-#REF!),2)</f>
        <v>#REF!</v>
      </c>
      <c r="Y165">
        <f t="shared" si="12"/>
        <v>314.3</v>
      </c>
      <c r="Z165">
        <f t="shared" si="13"/>
        <v>314.3</v>
      </c>
      <c r="AA165" s="24">
        <v>0.3</v>
      </c>
      <c r="AB165" s="24">
        <v>0.3</v>
      </c>
      <c r="AC165">
        <v>382</v>
      </c>
      <c r="AD165">
        <v>1668</v>
      </c>
      <c r="AE165">
        <v>430</v>
      </c>
      <c r="AF165" t="s">
        <v>2893</v>
      </c>
      <c r="AG165" s="24"/>
      <c r="AI165">
        <f t="shared" si="14"/>
        <v>142.97</v>
      </c>
      <c r="AL165" t="s">
        <v>4555</v>
      </c>
      <c r="AM165" t="s">
        <v>4555</v>
      </c>
      <c r="AN165" s="24">
        <v>0.3</v>
      </c>
      <c r="AO165">
        <f t="shared" si="10"/>
        <v>314.3</v>
      </c>
      <c r="AS165" t="s">
        <v>1382</v>
      </c>
    </row>
    <row r="166" spans="2:45" customFormat="1" x14ac:dyDescent="0.3">
      <c r="B166" t="s">
        <v>1383</v>
      </c>
      <c r="M166" s="7">
        <v>963534002</v>
      </c>
      <c r="N166" s="38" t="s">
        <v>2949</v>
      </c>
      <c r="O166" s="38" t="s">
        <v>1383</v>
      </c>
      <c r="P166" s="38">
        <v>117.7</v>
      </c>
      <c r="Q166" s="38">
        <v>1</v>
      </c>
      <c r="R166" s="26">
        <v>10.7</v>
      </c>
      <c r="S166" s="38">
        <v>117.7</v>
      </c>
      <c r="T166" s="24">
        <v>359</v>
      </c>
      <c r="U166" s="24">
        <v>3</v>
      </c>
      <c r="V166">
        <f t="shared" si="11"/>
        <v>4</v>
      </c>
      <c r="W166" s="24" t="s">
        <v>1383</v>
      </c>
      <c r="X166" s="8" t="e">
        <f>ROUND(T166*(1-#REF!),2)</f>
        <v>#REF!</v>
      </c>
      <c r="Y166">
        <f t="shared" si="12"/>
        <v>251.3</v>
      </c>
      <c r="Z166">
        <f t="shared" si="13"/>
        <v>251.3</v>
      </c>
      <c r="AA166" s="24">
        <v>0.3</v>
      </c>
      <c r="AB166" s="24">
        <v>0.3</v>
      </c>
      <c r="AC166">
        <v>452</v>
      </c>
      <c r="AD166">
        <v>1112</v>
      </c>
      <c r="AE166">
        <v>430</v>
      </c>
      <c r="AF166" t="s">
        <v>2893</v>
      </c>
      <c r="AG166" s="24"/>
      <c r="AI166">
        <f t="shared" si="14"/>
        <v>113.17</v>
      </c>
      <c r="AL166" t="s">
        <v>4555</v>
      </c>
      <c r="AM166" t="s">
        <v>4555</v>
      </c>
      <c r="AN166" s="24">
        <v>0.3</v>
      </c>
      <c r="AO166">
        <f t="shared" si="10"/>
        <v>251.3</v>
      </c>
      <c r="AS166" t="s">
        <v>1384</v>
      </c>
    </row>
    <row r="167" spans="2:45" customFormat="1" x14ac:dyDescent="0.3">
      <c r="B167" t="s">
        <v>1385</v>
      </c>
      <c r="M167" s="7">
        <v>963534003</v>
      </c>
      <c r="N167" s="38" t="s">
        <v>2950</v>
      </c>
      <c r="O167" s="38" t="s">
        <v>1385</v>
      </c>
      <c r="P167" s="38">
        <v>125.69</v>
      </c>
      <c r="Q167" s="38">
        <v>1</v>
      </c>
      <c r="R167" s="26">
        <v>12.2</v>
      </c>
      <c r="S167" s="38">
        <v>125.69</v>
      </c>
      <c r="T167" s="24">
        <v>379</v>
      </c>
      <c r="U167" s="24">
        <v>3</v>
      </c>
      <c r="V167">
        <f t="shared" si="11"/>
        <v>4</v>
      </c>
      <c r="W167" s="24" t="s">
        <v>1385</v>
      </c>
      <c r="X167" s="8" t="e">
        <f>ROUND(T167*(1-#REF!),2)</f>
        <v>#REF!</v>
      </c>
      <c r="Y167">
        <f t="shared" si="12"/>
        <v>265.3</v>
      </c>
      <c r="Z167">
        <f t="shared" si="13"/>
        <v>265.3</v>
      </c>
      <c r="AA167" s="24">
        <v>0.3</v>
      </c>
      <c r="AB167" s="24">
        <v>0.3</v>
      </c>
      <c r="AC167">
        <v>452</v>
      </c>
      <c r="AD167">
        <v>1390</v>
      </c>
      <c r="AE167">
        <v>430</v>
      </c>
      <c r="AF167" t="s">
        <v>2893</v>
      </c>
      <c r="AG167" s="24"/>
      <c r="AI167">
        <f t="shared" si="14"/>
        <v>120.86</v>
      </c>
      <c r="AL167" t="s">
        <v>4555</v>
      </c>
      <c r="AM167" t="s">
        <v>4555</v>
      </c>
      <c r="AN167" s="24">
        <v>0.3</v>
      </c>
      <c r="AO167">
        <f t="shared" si="10"/>
        <v>265.3</v>
      </c>
      <c r="AS167" t="s">
        <v>1386</v>
      </c>
    </row>
    <row r="168" spans="2:45" customFormat="1" x14ac:dyDescent="0.3">
      <c r="B168" t="s">
        <v>1387</v>
      </c>
      <c r="M168" s="7">
        <v>963534031</v>
      </c>
      <c r="N168" s="38" t="s">
        <v>2951</v>
      </c>
      <c r="O168" s="38" t="s">
        <v>1387</v>
      </c>
      <c r="P168" s="38">
        <v>106.67</v>
      </c>
      <c r="Q168" s="38">
        <v>1</v>
      </c>
      <c r="R168" s="26">
        <v>7.1</v>
      </c>
      <c r="S168" s="38">
        <v>106.67</v>
      </c>
      <c r="T168" s="24">
        <v>329</v>
      </c>
      <c r="U168" s="24">
        <v>3</v>
      </c>
      <c r="V168">
        <f t="shared" si="11"/>
        <v>4</v>
      </c>
      <c r="W168" s="24" t="s">
        <v>1387</v>
      </c>
      <c r="X168" s="8" t="e">
        <f>ROUND(T168*(1-#REF!),2)</f>
        <v>#REF!</v>
      </c>
      <c r="Y168">
        <f t="shared" si="12"/>
        <v>230.3</v>
      </c>
      <c r="Z168">
        <f t="shared" si="13"/>
        <v>230.3</v>
      </c>
      <c r="AA168" s="24">
        <v>0.3</v>
      </c>
      <c r="AB168" s="24">
        <v>0.3</v>
      </c>
      <c r="AC168">
        <v>270</v>
      </c>
      <c r="AD168">
        <v>834</v>
      </c>
      <c r="AE168">
        <v>360</v>
      </c>
      <c r="AF168" t="s">
        <v>2893</v>
      </c>
      <c r="AG168" s="24"/>
      <c r="AI168">
        <f t="shared" si="14"/>
        <v>102.57</v>
      </c>
      <c r="AL168" t="s">
        <v>4555</v>
      </c>
      <c r="AM168" t="s">
        <v>4555</v>
      </c>
      <c r="AN168" s="24">
        <v>0.3</v>
      </c>
      <c r="AO168">
        <f t="shared" si="10"/>
        <v>230.3</v>
      </c>
      <c r="AS168" t="s">
        <v>1388</v>
      </c>
    </row>
    <row r="169" spans="2:45" customFormat="1" x14ac:dyDescent="0.3">
      <c r="B169" t="s">
        <v>1389</v>
      </c>
      <c r="M169" s="7">
        <v>963534034</v>
      </c>
      <c r="N169" s="38" t="s">
        <v>2952</v>
      </c>
      <c r="O169" s="38" t="s">
        <v>1389</v>
      </c>
      <c r="P169" s="38">
        <v>118.03</v>
      </c>
      <c r="Q169" s="38">
        <v>1</v>
      </c>
      <c r="R169" s="26">
        <v>9.1</v>
      </c>
      <c r="S169" s="38">
        <v>118.03</v>
      </c>
      <c r="T169" s="24">
        <v>359</v>
      </c>
      <c r="U169" s="24">
        <v>3</v>
      </c>
      <c r="V169">
        <f t="shared" si="11"/>
        <v>4</v>
      </c>
      <c r="W169" s="24" t="s">
        <v>1389</v>
      </c>
      <c r="X169" s="8" t="e">
        <f>ROUND(T169*(1-#REF!),2)</f>
        <v>#REF!</v>
      </c>
      <c r="Y169">
        <f t="shared" si="12"/>
        <v>251.3</v>
      </c>
      <c r="Z169">
        <f t="shared" si="13"/>
        <v>251.3</v>
      </c>
      <c r="AA169" s="24">
        <v>0.3</v>
      </c>
      <c r="AB169" s="24">
        <v>0.3</v>
      </c>
      <c r="AC169">
        <v>270</v>
      </c>
      <c r="AD169">
        <v>1112</v>
      </c>
      <c r="AE169">
        <v>430</v>
      </c>
      <c r="AF169" t="s">
        <v>2893</v>
      </c>
      <c r="AG169" s="24"/>
      <c r="AI169">
        <f t="shared" si="14"/>
        <v>113.49</v>
      </c>
      <c r="AL169" t="s">
        <v>4555</v>
      </c>
      <c r="AM169" t="s">
        <v>4555</v>
      </c>
      <c r="AN169" s="24">
        <v>0.3</v>
      </c>
      <c r="AO169">
        <f t="shared" si="10"/>
        <v>251.3</v>
      </c>
      <c r="AS169" t="s">
        <v>1390</v>
      </c>
    </row>
    <row r="170" spans="2:45" customFormat="1" x14ac:dyDescent="0.3">
      <c r="B170" t="s">
        <v>1391</v>
      </c>
      <c r="M170" s="7">
        <v>963534036</v>
      </c>
      <c r="N170" s="38" t="s">
        <v>2953</v>
      </c>
      <c r="O170" s="38" t="s">
        <v>1391</v>
      </c>
      <c r="P170" s="38">
        <v>122.41</v>
      </c>
      <c r="Q170" s="38">
        <v>1</v>
      </c>
      <c r="R170" s="26">
        <v>9.6</v>
      </c>
      <c r="S170" s="38">
        <v>122.41</v>
      </c>
      <c r="T170" s="24">
        <v>369</v>
      </c>
      <c r="U170" s="24">
        <v>3</v>
      </c>
      <c r="V170">
        <f t="shared" si="11"/>
        <v>4</v>
      </c>
      <c r="W170" s="24" t="s">
        <v>1391</v>
      </c>
      <c r="X170" s="8" t="e">
        <f>ROUND(T170*(1-#REF!),2)</f>
        <v>#REF!</v>
      </c>
      <c r="Y170">
        <f t="shared" si="12"/>
        <v>258.3</v>
      </c>
      <c r="Z170">
        <f t="shared" si="13"/>
        <v>258.3</v>
      </c>
      <c r="AA170" s="24">
        <v>0.3</v>
      </c>
      <c r="AB170" s="24">
        <v>0.3</v>
      </c>
      <c r="AC170">
        <v>330</v>
      </c>
      <c r="AD170">
        <v>1112</v>
      </c>
      <c r="AE170">
        <v>430</v>
      </c>
      <c r="AF170" t="s">
        <v>2893</v>
      </c>
      <c r="AG170" s="24"/>
      <c r="AI170">
        <f t="shared" si="14"/>
        <v>117.7</v>
      </c>
      <c r="AL170" t="s">
        <v>4555</v>
      </c>
      <c r="AM170" t="s">
        <v>4555</v>
      </c>
      <c r="AN170" s="24">
        <v>0.3</v>
      </c>
      <c r="AO170">
        <f t="shared" si="10"/>
        <v>258.3</v>
      </c>
      <c r="AS170" t="s">
        <v>1392</v>
      </c>
    </row>
    <row r="171" spans="2:45" customFormat="1" x14ac:dyDescent="0.3">
      <c r="B171" t="s">
        <v>1393</v>
      </c>
      <c r="M171" s="7">
        <v>963534038</v>
      </c>
      <c r="N171" s="38" t="s">
        <v>2954</v>
      </c>
      <c r="O171" s="38" t="s">
        <v>1393</v>
      </c>
      <c r="P171" s="38">
        <v>136.79</v>
      </c>
      <c r="Q171" s="38">
        <v>1</v>
      </c>
      <c r="R171" s="26">
        <v>11.2</v>
      </c>
      <c r="S171" s="38">
        <v>136.79</v>
      </c>
      <c r="T171" s="24">
        <v>419</v>
      </c>
      <c r="U171" s="24">
        <v>3</v>
      </c>
      <c r="V171">
        <f t="shared" si="11"/>
        <v>4</v>
      </c>
      <c r="W171" s="24" t="s">
        <v>1393</v>
      </c>
      <c r="X171" s="8" t="e">
        <f>ROUND(T171*(1-#REF!),2)</f>
        <v>#REF!</v>
      </c>
      <c r="Y171">
        <f t="shared" si="12"/>
        <v>293.3</v>
      </c>
      <c r="Z171">
        <f t="shared" si="13"/>
        <v>293.3</v>
      </c>
      <c r="AA171" s="24">
        <v>0.3</v>
      </c>
      <c r="AB171" s="24">
        <v>0.3</v>
      </c>
      <c r="AC171">
        <v>330</v>
      </c>
      <c r="AD171">
        <v>1390</v>
      </c>
      <c r="AE171">
        <v>430</v>
      </c>
      <c r="AF171" t="s">
        <v>2893</v>
      </c>
      <c r="AG171" s="24"/>
      <c r="AI171">
        <f t="shared" si="14"/>
        <v>131.53</v>
      </c>
      <c r="AL171" t="s">
        <v>4555</v>
      </c>
      <c r="AM171" t="s">
        <v>4555</v>
      </c>
      <c r="AN171" s="24">
        <v>0.3</v>
      </c>
      <c r="AO171">
        <f t="shared" si="10"/>
        <v>293.3</v>
      </c>
      <c r="AS171" t="s">
        <v>1394</v>
      </c>
    </row>
    <row r="172" spans="2:45" customFormat="1" x14ac:dyDescent="0.3">
      <c r="B172" t="s">
        <v>1395</v>
      </c>
      <c r="M172" s="7">
        <v>963534041</v>
      </c>
      <c r="N172" s="38" t="s">
        <v>2955</v>
      </c>
      <c r="O172" s="38" t="s">
        <v>1395</v>
      </c>
      <c r="P172" s="38">
        <v>124.54</v>
      </c>
      <c r="Q172" s="38">
        <v>1</v>
      </c>
      <c r="R172" s="26">
        <v>10.4</v>
      </c>
      <c r="S172" s="38">
        <v>124.54</v>
      </c>
      <c r="T172" s="24">
        <v>379</v>
      </c>
      <c r="U172" s="24">
        <v>3</v>
      </c>
      <c r="V172">
        <f t="shared" si="11"/>
        <v>4</v>
      </c>
      <c r="W172" s="24" t="s">
        <v>1395</v>
      </c>
      <c r="X172" s="8" t="e">
        <f>ROUND(T172*(1-#REF!),2)</f>
        <v>#REF!</v>
      </c>
      <c r="Y172">
        <f t="shared" si="12"/>
        <v>265.3</v>
      </c>
      <c r="Z172">
        <f t="shared" si="13"/>
        <v>265.3</v>
      </c>
      <c r="AA172" s="24">
        <v>0.3</v>
      </c>
      <c r="AB172" s="24">
        <v>0.3</v>
      </c>
      <c r="AC172">
        <v>382</v>
      </c>
      <c r="AD172">
        <v>1112</v>
      </c>
      <c r="AE172">
        <v>470</v>
      </c>
      <c r="AF172" t="s">
        <v>2893</v>
      </c>
      <c r="AG172" s="24"/>
      <c r="AI172">
        <f t="shared" si="14"/>
        <v>119.75</v>
      </c>
      <c r="AL172" t="s">
        <v>4555</v>
      </c>
      <c r="AM172" t="s">
        <v>4555</v>
      </c>
      <c r="AN172" s="24">
        <v>0.3</v>
      </c>
      <c r="AO172">
        <f t="shared" si="10"/>
        <v>265.3</v>
      </c>
      <c r="AS172" t="s">
        <v>1396</v>
      </c>
    </row>
    <row r="173" spans="2:45" customFormat="1" x14ac:dyDescent="0.3">
      <c r="B173" t="s">
        <v>1397</v>
      </c>
      <c r="M173" s="7">
        <v>963534043</v>
      </c>
      <c r="N173" s="38" t="s">
        <v>2956</v>
      </c>
      <c r="O173" s="38" t="s">
        <v>1397</v>
      </c>
      <c r="P173" s="38">
        <v>133.1</v>
      </c>
      <c r="Q173" s="38">
        <v>1</v>
      </c>
      <c r="R173" s="26">
        <v>12.1</v>
      </c>
      <c r="S173" s="38">
        <v>133.1</v>
      </c>
      <c r="T173" s="24">
        <v>399</v>
      </c>
      <c r="U173" s="24">
        <v>3</v>
      </c>
      <c r="V173">
        <f t="shared" si="11"/>
        <v>4</v>
      </c>
      <c r="W173" s="24" t="s">
        <v>1397</v>
      </c>
      <c r="X173" s="8" t="e">
        <f>ROUND(T173*(1-#REF!),2)</f>
        <v>#REF!</v>
      </c>
      <c r="Y173">
        <f t="shared" si="12"/>
        <v>279.3</v>
      </c>
      <c r="Z173">
        <f t="shared" si="13"/>
        <v>279.3</v>
      </c>
      <c r="AA173" s="24">
        <v>0.3</v>
      </c>
      <c r="AB173" s="24">
        <v>0.3</v>
      </c>
      <c r="AC173">
        <v>382</v>
      </c>
      <c r="AD173">
        <v>1390</v>
      </c>
      <c r="AE173">
        <v>470</v>
      </c>
      <c r="AF173" t="s">
        <v>2893</v>
      </c>
      <c r="AG173" s="24"/>
      <c r="AI173">
        <f t="shared" si="14"/>
        <v>127.98</v>
      </c>
      <c r="AL173" t="s">
        <v>4555</v>
      </c>
      <c r="AM173" t="s">
        <v>4555</v>
      </c>
      <c r="AN173" s="24">
        <v>0.3</v>
      </c>
      <c r="AO173">
        <f t="shared" si="10"/>
        <v>279.3</v>
      </c>
      <c r="AS173" t="s">
        <v>1398</v>
      </c>
    </row>
    <row r="174" spans="2:45" customFormat="1" x14ac:dyDescent="0.3">
      <c r="B174" t="s">
        <v>1399</v>
      </c>
      <c r="M174" s="7">
        <v>963534046</v>
      </c>
      <c r="N174" s="38" t="s">
        <v>2957</v>
      </c>
      <c r="O174" s="38" t="s">
        <v>1399</v>
      </c>
      <c r="P174" s="38">
        <v>156.28</v>
      </c>
      <c r="Q174" s="38">
        <v>1</v>
      </c>
      <c r="R174" s="26">
        <v>13.3</v>
      </c>
      <c r="S174" s="38">
        <v>156.28</v>
      </c>
      <c r="T174" s="24">
        <v>469</v>
      </c>
      <c r="U174" s="24">
        <v>3</v>
      </c>
      <c r="V174">
        <f t="shared" si="11"/>
        <v>4</v>
      </c>
      <c r="W174" s="24" t="s">
        <v>1399</v>
      </c>
      <c r="X174" s="8" t="e">
        <f>ROUND(T174*(1-#REF!),2)</f>
        <v>#REF!</v>
      </c>
      <c r="Y174">
        <f t="shared" si="12"/>
        <v>328.3</v>
      </c>
      <c r="Z174">
        <f t="shared" si="13"/>
        <v>328.3</v>
      </c>
      <c r="AA174" s="24">
        <v>0.3</v>
      </c>
      <c r="AB174" s="24">
        <v>0.3</v>
      </c>
      <c r="AC174">
        <v>382</v>
      </c>
      <c r="AD174">
        <v>1668</v>
      </c>
      <c r="AE174">
        <v>470</v>
      </c>
      <c r="AF174" t="s">
        <v>2893</v>
      </c>
      <c r="AG174" s="24"/>
      <c r="AI174">
        <f t="shared" si="14"/>
        <v>150.27000000000001</v>
      </c>
      <c r="AL174" t="s">
        <v>4555</v>
      </c>
      <c r="AM174" t="s">
        <v>4555</v>
      </c>
      <c r="AN174" s="24">
        <v>0.3</v>
      </c>
      <c r="AO174">
        <f t="shared" si="10"/>
        <v>328.3</v>
      </c>
      <c r="AS174" t="s">
        <v>1400</v>
      </c>
    </row>
    <row r="175" spans="2:45" customFormat="1" x14ac:dyDescent="0.3">
      <c r="B175" t="s">
        <v>1401</v>
      </c>
      <c r="M175" s="7">
        <v>963534053</v>
      </c>
      <c r="N175" s="38" t="s">
        <v>2958</v>
      </c>
      <c r="O175" s="38" t="s">
        <v>1401</v>
      </c>
      <c r="P175" s="38">
        <v>116.92</v>
      </c>
      <c r="Q175" s="38">
        <v>1</v>
      </c>
      <c r="R175" s="26">
        <v>7.3</v>
      </c>
      <c r="S175" s="38">
        <v>116.92</v>
      </c>
      <c r="T175" s="24">
        <v>359</v>
      </c>
      <c r="U175" s="24">
        <v>3</v>
      </c>
      <c r="V175">
        <f t="shared" si="11"/>
        <v>4</v>
      </c>
      <c r="W175" s="24" t="s">
        <v>1401</v>
      </c>
      <c r="X175" s="8" t="e">
        <f>ROUND(T175*(1-#REF!),2)</f>
        <v>#REF!</v>
      </c>
      <c r="Y175">
        <f t="shared" si="12"/>
        <v>251.3</v>
      </c>
      <c r="Z175">
        <f t="shared" si="13"/>
        <v>251.3</v>
      </c>
      <c r="AA175" s="24">
        <v>0.3</v>
      </c>
      <c r="AB175" s="24">
        <v>0.3</v>
      </c>
      <c r="AC175">
        <v>382</v>
      </c>
      <c r="AD175">
        <v>556</v>
      </c>
      <c r="AE175">
        <v>430</v>
      </c>
      <c r="AF175" t="s">
        <v>2893</v>
      </c>
      <c r="AG175" s="24"/>
      <c r="AI175">
        <f t="shared" si="14"/>
        <v>112.42</v>
      </c>
      <c r="AL175" t="s">
        <v>4555</v>
      </c>
      <c r="AM175" t="s">
        <v>4555</v>
      </c>
      <c r="AN175" s="24">
        <v>0.3</v>
      </c>
      <c r="AO175">
        <f t="shared" si="10"/>
        <v>251.3</v>
      </c>
      <c r="AS175" t="s">
        <v>1402</v>
      </c>
    </row>
    <row r="176" spans="2:45" customFormat="1" x14ac:dyDescent="0.3">
      <c r="B176" t="s">
        <v>1403</v>
      </c>
      <c r="M176" s="7">
        <v>963534006</v>
      </c>
      <c r="N176" s="38" t="s">
        <v>2959</v>
      </c>
      <c r="O176" s="38" t="s">
        <v>1403</v>
      </c>
      <c r="P176" s="38">
        <v>148.36000000000001</v>
      </c>
      <c r="Q176" s="38">
        <v>1</v>
      </c>
      <c r="R176" s="26">
        <v>13.5</v>
      </c>
      <c r="S176" s="38">
        <v>148.36000000000001</v>
      </c>
      <c r="T176" s="24">
        <v>449</v>
      </c>
      <c r="U176" s="24">
        <v>3</v>
      </c>
      <c r="V176">
        <f t="shared" si="11"/>
        <v>4</v>
      </c>
      <c r="W176" s="24" t="s">
        <v>1403</v>
      </c>
      <c r="X176" s="8" t="e">
        <f>ROUND(T176*(1-#REF!),2)</f>
        <v>#REF!</v>
      </c>
      <c r="Y176">
        <f t="shared" si="12"/>
        <v>314.3</v>
      </c>
      <c r="Z176">
        <f t="shared" si="13"/>
        <v>314.3</v>
      </c>
      <c r="AA176" s="24">
        <v>0.3</v>
      </c>
      <c r="AB176" s="24">
        <v>0.3</v>
      </c>
      <c r="AC176">
        <v>452</v>
      </c>
      <c r="AD176">
        <v>1668</v>
      </c>
      <c r="AE176">
        <v>430</v>
      </c>
      <c r="AF176" t="s">
        <v>2893</v>
      </c>
      <c r="AG176" s="24"/>
      <c r="AI176">
        <f t="shared" si="14"/>
        <v>142.65</v>
      </c>
      <c r="AL176" t="s">
        <v>4555</v>
      </c>
      <c r="AM176" t="s">
        <v>4555</v>
      </c>
      <c r="AN176" s="24">
        <v>0.3</v>
      </c>
      <c r="AO176">
        <f t="shared" ref="AO176:AO239" si="15">ROUND(T176*(1-AN176),2)</f>
        <v>314.3</v>
      </c>
      <c r="AS176" t="s">
        <v>1404</v>
      </c>
    </row>
    <row r="177" spans="2:45" customFormat="1" x14ac:dyDescent="0.3">
      <c r="B177" t="s">
        <v>1405</v>
      </c>
      <c r="M177" s="7">
        <v>963535380</v>
      </c>
      <c r="N177" s="38" t="s">
        <v>2960</v>
      </c>
      <c r="O177" s="38" t="s">
        <v>1405</v>
      </c>
      <c r="P177" s="38">
        <v>218.86</v>
      </c>
      <c r="Q177" s="38">
        <v>1</v>
      </c>
      <c r="R177" s="26">
        <v>26.6</v>
      </c>
      <c r="S177" s="38">
        <v>218.86</v>
      </c>
      <c r="T177" s="24">
        <v>669</v>
      </c>
      <c r="U177" s="24">
        <v>3</v>
      </c>
      <c r="V177">
        <f t="shared" si="11"/>
        <v>4</v>
      </c>
      <c r="W177" s="24" t="s">
        <v>1405</v>
      </c>
      <c r="X177" s="8" t="e">
        <f>ROUND(T177*(1-#REF!),2)</f>
        <v>#REF!</v>
      </c>
      <c r="Y177">
        <f t="shared" si="12"/>
        <v>468.3</v>
      </c>
      <c r="Z177">
        <f t="shared" si="13"/>
        <v>468.3</v>
      </c>
      <c r="AA177" s="24">
        <v>0.3</v>
      </c>
      <c r="AB177" s="24">
        <v>0.3</v>
      </c>
      <c r="AC177">
        <v>382</v>
      </c>
      <c r="AD177">
        <v>1112</v>
      </c>
      <c r="AE177">
        <v>430</v>
      </c>
      <c r="AF177" t="s">
        <v>2893</v>
      </c>
      <c r="AG177" s="24"/>
      <c r="AI177">
        <f t="shared" si="14"/>
        <v>210.44</v>
      </c>
      <c r="AL177" t="s">
        <v>4555</v>
      </c>
      <c r="AM177" t="s">
        <v>4555</v>
      </c>
      <c r="AN177" s="24">
        <v>0.3</v>
      </c>
      <c r="AO177">
        <f t="shared" si="15"/>
        <v>468.3</v>
      </c>
      <c r="AS177" t="s">
        <v>1406</v>
      </c>
    </row>
    <row r="178" spans="2:45" customFormat="1" x14ac:dyDescent="0.3">
      <c r="B178" t="s">
        <v>1407</v>
      </c>
      <c r="M178" s="7">
        <v>963535380</v>
      </c>
      <c r="N178" s="38" t="s">
        <v>2960</v>
      </c>
      <c r="O178" s="38" t="s">
        <v>1405</v>
      </c>
      <c r="P178" s="38">
        <v>218.86</v>
      </c>
      <c r="Q178" s="38">
        <v>1</v>
      </c>
      <c r="R178" s="26">
        <v>26.6</v>
      </c>
      <c r="S178" s="38">
        <v>218.86</v>
      </c>
      <c r="T178" s="24">
        <v>669</v>
      </c>
      <c r="U178" s="24">
        <v>3</v>
      </c>
      <c r="V178">
        <f t="shared" ref="V178:V241" si="16">IFERROR(ROUNDUP(U178*(80/60),0),"")</f>
        <v>4</v>
      </c>
      <c r="W178" s="24" t="s">
        <v>1407</v>
      </c>
      <c r="X178" s="8" t="e">
        <f>ROUND(T178*(1-#REF!),2)</f>
        <v>#REF!</v>
      </c>
      <c r="Y178">
        <f t="shared" si="12"/>
        <v>468.3</v>
      </c>
      <c r="Z178">
        <f t="shared" si="13"/>
        <v>468.3</v>
      </c>
      <c r="AA178" s="24">
        <v>0.3</v>
      </c>
      <c r="AB178" s="24">
        <v>0.3</v>
      </c>
      <c r="AC178">
        <v>382</v>
      </c>
      <c r="AD178">
        <v>1112</v>
      </c>
      <c r="AE178">
        <v>430</v>
      </c>
      <c r="AF178" t="s">
        <v>2893</v>
      </c>
      <c r="AG178" s="24"/>
      <c r="AI178">
        <f t="shared" si="14"/>
        <v>210.44</v>
      </c>
      <c r="AL178" t="s">
        <v>4555</v>
      </c>
      <c r="AM178" t="s">
        <v>4555</v>
      </c>
      <c r="AN178" s="24">
        <v>0.3</v>
      </c>
      <c r="AO178">
        <f t="shared" si="15"/>
        <v>468.3</v>
      </c>
      <c r="AS178" t="s">
        <v>1406</v>
      </c>
    </row>
    <row r="179" spans="2:45" customFormat="1" x14ac:dyDescent="0.3">
      <c r="B179" t="s">
        <v>1408</v>
      </c>
      <c r="M179" s="7">
        <v>963533010</v>
      </c>
      <c r="N179" s="38" t="s">
        <v>2961</v>
      </c>
      <c r="O179" s="38" t="s">
        <v>1408</v>
      </c>
      <c r="P179" s="38">
        <v>82.71</v>
      </c>
      <c r="Q179" s="38">
        <v>1</v>
      </c>
      <c r="R179" s="26">
        <v>7.4</v>
      </c>
      <c r="S179" s="38">
        <v>82.71</v>
      </c>
      <c r="T179" s="24">
        <v>249</v>
      </c>
      <c r="U179" s="24">
        <v>3</v>
      </c>
      <c r="V179">
        <f t="shared" si="16"/>
        <v>4</v>
      </c>
      <c r="W179" s="24" t="s">
        <v>1408</v>
      </c>
      <c r="X179" s="8" t="e">
        <f>ROUND(T179*(1-#REF!),2)</f>
        <v>#REF!</v>
      </c>
      <c r="Y179">
        <f t="shared" si="12"/>
        <v>174.3</v>
      </c>
      <c r="Z179">
        <f t="shared" si="13"/>
        <v>174.3</v>
      </c>
      <c r="AA179" s="24">
        <v>0.3</v>
      </c>
      <c r="AB179" s="24">
        <v>0.3</v>
      </c>
      <c r="AC179">
        <v>452</v>
      </c>
      <c r="AD179">
        <v>834</v>
      </c>
      <c r="AE179">
        <v>430</v>
      </c>
      <c r="AF179" t="s">
        <v>2893</v>
      </c>
      <c r="AG179" s="24"/>
      <c r="AI179">
        <f t="shared" si="14"/>
        <v>79.53</v>
      </c>
      <c r="AL179" t="s">
        <v>4555</v>
      </c>
      <c r="AM179" t="s">
        <v>4555</v>
      </c>
      <c r="AN179" s="24">
        <v>0.3</v>
      </c>
      <c r="AO179">
        <f t="shared" si="15"/>
        <v>174.3</v>
      </c>
      <c r="AS179" t="s">
        <v>1409</v>
      </c>
    </row>
    <row r="180" spans="2:45" customFormat="1" x14ac:dyDescent="0.3">
      <c r="B180" t="s">
        <v>1410</v>
      </c>
      <c r="M180" s="7">
        <v>963533011</v>
      </c>
      <c r="N180" s="38" t="s">
        <v>2962</v>
      </c>
      <c r="O180" s="38" t="s">
        <v>1410</v>
      </c>
      <c r="P180" s="38">
        <v>78.17</v>
      </c>
      <c r="Q180" s="38">
        <v>1</v>
      </c>
      <c r="R180" s="26">
        <v>6.8</v>
      </c>
      <c r="S180" s="38">
        <v>78.17</v>
      </c>
      <c r="T180" s="24">
        <v>239</v>
      </c>
      <c r="U180" s="24">
        <v>3</v>
      </c>
      <c r="V180">
        <f t="shared" si="16"/>
        <v>4</v>
      </c>
      <c r="W180" s="24" t="s">
        <v>1410</v>
      </c>
      <c r="X180" s="8" t="e">
        <f>ROUND(T180*(1-#REF!),2)</f>
        <v>#REF!</v>
      </c>
      <c r="Y180">
        <f t="shared" si="12"/>
        <v>167.3</v>
      </c>
      <c r="Z180">
        <f t="shared" si="13"/>
        <v>167.3</v>
      </c>
      <c r="AA180" s="24">
        <v>0.3</v>
      </c>
      <c r="AB180" s="24">
        <v>0.3</v>
      </c>
      <c r="AC180">
        <v>382</v>
      </c>
      <c r="AD180">
        <v>834</v>
      </c>
      <c r="AE180">
        <v>430</v>
      </c>
      <c r="AF180" t="s">
        <v>2893</v>
      </c>
      <c r="AG180" s="24"/>
      <c r="AI180">
        <f t="shared" si="14"/>
        <v>75.16</v>
      </c>
      <c r="AL180" t="s">
        <v>4555</v>
      </c>
      <c r="AM180" t="s">
        <v>4555</v>
      </c>
      <c r="AN180" s="24">
        <v>0.3</v>
      </c>
      <c r="AO180">
        <f t="shared" si="15"/>
        <v>167.3</v>
      </c>
      <c r="AS180" t="s">
        <v>1411</v>
      </c>
    </row>
    <row r="181" spans="2:45" customFormat="1" x14ac:dyDescent="0.3">
      <c r="B181" t="s">
        <v>1412</v>
      </c>
      <c r="M181" s="7">
        <v>963533021</v>
      </c>
      <c r="N181" s="38" t="s">
        <v>2963</v>
      </c>
      <c r="O181" s="38" t="s">
        <v>1412</v>
      </c>
      <c r="P181" s="38">
        <v>74.34</v>
      </c>
      <c r="Q181" s="38">
        <v>1</v>
      </c>
      <c r="R181" s="26">
        <v>7.5</v>
      </c>
      <c r="S181" s="38">
        <v>74.34</v>
      </c>
      <c r="T181" s="24">
        <v>229</v>
      </c>
      <c r="U181" s="24">
        <v>3</v>
      </c>
      <c r="V181">
        <f t="shared" si="16"/>
        <v>4</v>
      </c>
      <c r="W181" s="24" t="s">
        <v>1412</v>
      </c>
      <c r="X181" s="8" t="e">
        <f>ROUND(T181*(1-#REF!),2)</f>
        <v>#REF!</v>
      </c>
      <c r="Y181">
        <f t="shared" si="12"/>
        <v>160.30000000000001</v>
      </c>
      <c r="Z181">
        <f t="shared" si="13"/>
        <v>160.30000000000001</v>
      </c>
      <c r="AA181" s="24">
        <v>0.3</v>
      </c>
      <c r="AB181" s="24">
        <v>0.3</v>
      </c>
      <c r="AC181">
        <v>382</v>
      </c>
      <c r="AD181">
        <v>1112</v>
      </c>
      <c r="AE181">
        <v>430</v>
      </c>
      <c r="AF181" t="s">
        <v>2893</v>
      </c>
      <c r="AG181" s="24"/>
      <c r="AI181">
        <f t="shared" si="14"/>
        <v>71.48</v>
      </c>
      <c r="AL181" t="s">
        <v>4555</v>
      </c>
      <c r="AM181" t="s">
        <v>4555</v>
      </c>
      <c r="AN181" s="24">
        <v>0.3</v>
      </c>
      <c r="AO181">
        <f t="shared" si="15"/>
        <v>160.30000000000001</v>
      </c>
      <c r="AS181" t="s">
        <v>1413</v>
      </c>
    </row>
    <row r="182" spans="2:45" customFormat="1" x14ac:dyDescent="0.3">
      <c r="B182" t="s">
        <v>1414</v>
      </c>
      <c r="M182" s="7">
        <v>963533022</v>
      </c>
      <c r="N182" s="38" t="s">
        <v>2964</v>
      </c>
      <c r="O182" s="38" t="s">
        <v>1414</v>
      </c>
      <c r="P182" s="38">
        <v>77.67</v>
      </c>
      <c r="Q182" s="38">
        <v>1</v>
      </c>
      <c r="R182" s="26">
        <v>8.1</v>
      </c>
      <c r="S182" s="38">
        <v>77.67</v>
      </c>
      <c r="T182" s="24">
        <v>239</v>
      </c>
      <c r="U182" s="24">
        <v>3</v>
      </c>
      <c r="V182">
        <f t="shared" si="16"/>
        <v>4</v>
      </c>
      <c r="W182" s="24" t="s">
        <v>1414</v>
      </c>
      <c r="X182" s="8" t="e">
        <f>ROUND(T182*(1-#REF!),2)</f>
        <v>#REF!</v>
      </c>
      <c r="Y182">
        <f t="shared" si="12"/>
        <v>167.3</v>
      </c>
      <c r="Z182">
        <f t="shared" si="13"/>
        <v>167.3</v>
      </c>
      <c r="AA182" s="24">
        <v>0.3</v>
      </c>
      <c r="AB182" s="24">
        <v>0.3</v>
      </c>
      <c r="AC182">
        <v>452</v>
      </c>
      <c r="AD182">
        <v>1112</v>
      </c>
      <c r="AE182">
        <v>430</v>
      </c>
      <c r="AF182" t="s">
        <v>2893</v>
      </c>
      <c r="AG182" s="24"/>
      <c r="AI182">
        <f t="shared" si="14"/>
        <v>74.680000000000007</v>
      </c>
      <c r="AL182" t="s">
        <v>4555</v>
      </c>
      <c r="AM182" t="s">
        <v>4555</v>
      </c>
      <c r="AN182" s="24">
        <v>0.3</v>
      </c>
      <c r="AO182">
        <f t="shared" si="15"/>
        <v>167.3</v>
      </c>
      <c r="AS182" t="s">
        <v>1415</v>
      </c>
    </row>
    <row r="183" spans="2:45" customFormat="1" x14ac:dyDescent="0.3">
      <c r="B183" t="s">
        <v>1416</v>
      </c>
      <c r="M183" s="7">
        <v>963533031</v>
      </c>
      <c r="N183" s="38" t="s">
        <v>2965</v>
      </c>
      <c r="O183" s="38" t="s">
        <v>1416</v>
      </c>
      <c r="P183" s="38">
        <v>86.88</v>
      </c>
      <c r="Q183" s="38">
        <v>1</v>
      </c>
      <c r="R183" s="26">
        <v>8.5</v>
      </c>
      <c r="S183" s="38">
        <v>86.88</v>
      </c>
      <c r="T183" s="24">
        <v>269</v>
      </c>
      <c r="U183" s="24">
        <v>3</v>
      </c>
      <c r="V183">
        <f t="shared" si="16"/>
        <v>4</v>
      </c>
      <c r="W183" s="24" t="s">
        <v>1416</v>
      </c>
      <c r="X183" s="8" t="e">
        <f>ROUND(T183*(1-#REF!),2)</f>
        <v>#REF!</v>
      </c>
      <c r="Y183">
        <f t="shared" si="12"/>
        <v>188.3</v>
      </c>
      <c r="Z183">
        <f t="shared" si="13"/>
        <v>188.3</v>
      </c>
      <c r="AA183" s="24">
        <v>0.3</v>
      </c>
      <c r="AB183" s="24">
        <v>0.3</v>
      </c>
      <c r="AC183">
        <v>382</v>
      </c>
      <c r="AD183">
        <v>1390</v>
      </c>
      <c r="AE183">
        <v>430</v>
      </c>
      <c r="AF183" t="s">
        <v>2893</v>
      </c>
      <c r="AG183" s="24"/>
      <c r="AI183">
        <f t="shared" si="14"/>
        <v>83.54</v>
      </c>
      <c r="AL183" t="s">
        <v>4555</v>
      </c>
      <c r="AM183" t="s">
        <v>4555</v>
      </c>
      <c r="AN183" s="24">
        <v>0.3</v>
      </c>
      <c r="AO183">
        <f t="shared" si="15"/>
        <v>188.3</v>
      </c>
      <c r="AS183" t="s">
        <v>1417</v>
      </c>
    </row>
    <row r="184" spans="2:45" customFormat="1" x14ac:dyDescent="0.3">
      <c r="B184" t="s">
        <v>1418</v>
      </c>
      <c r="M184" s="7">
        <v>963533032</v>
      </c>
      <c r="N184" s="38" t="s">
        <v>2966</v>
      </c>
      <c r="O184" s="38" t="s">
        <v>1418</v>
      </c>
      <c r="P184" s="38">
        <v>90.88</v>
      </c>
      <c r="Q184" s="38">
        <v>1</v>
      </c>
      <c r="R184" s="26">
        <v>9.1</v>
      </c>
      <c r="S184" s="38">
        <v>90.88</v>
      </c>
      <c r="T184" s="24">
        <v>279</v>
      </c>
      <c r="U184" s="24">
        <v>3</v>
      </c>
      <c r="V184">
        <f t="shared" si="16"/>
        <v>4</v>
      </c>
      <c r="W184" s="24" t="s">
        <v>1418</v>
      </c>
      <c r="X184" s="8" t="e">
        <f>ROUND(T184*(1-#REF!),2)</f>
        <v>#REF!</v>
      </c>
      <c r="Y184">
        <f t="shared" si="12"/>
        <v>195.3</v>
      </c>
      <c r="Z184">
        <f t="shared" si="13"/>
        <v>195.3</v>
      </c>
      <c r="AA184" s="24">
        <v>0.3</v>
      </c>
      <c r="AB184" s="24">
        <v>0.3</v>
      </c>
      <c r="AC184">
        <v>452</v>
      </c>
      <c r="AD184">
        <v>1390</v>
      </c>
      <c r="AE184">
        <v>430</v>
      </c>
      <c r="AF184" t="s">
        <v>2893</v>
      </c>
      <c r="AG184" s="24"/>
      <c r="AI184">
        <f t="shared" si="14"/>
        <v>87.38</v>
      </c>
      <c r="AL184" t="s">
        <v>4555</v>
      </c>
      <c r="AM184" t="s">
        <v>4555</v>
      </c>
      <c r="AN184" s="24">
        <v>0.3</v>
      </c>
      <c r="AO184">
        <f t="shared" si="15"/>
        <v>195.3</v>
      </c>
      <c r="AS184" t="s">
        <v>1419</v>
      </c>
    </row>
    <row r="185" spans="2:45" customFormat="1" x14ac:dyDescent="0.3">
      <c r="B185" t="s">
        <v>1420</v>
      </c>
      <c r="M185" s="7">
        <v>963533041</v>
      </c>
      <c r="N185" s="38" t="s">
        <v>2967</v>
      </c>
      <c r="O185" s="38" t="s">
        <v>1420</v>
      </c>
      <c r="P185" s="38">
        <v>87.74</v>
      </c>
      <c r="Q185" s="38">
        <v>1</v>
      </c>
      <c r="R185" s="26">
        <v>9.1999999999999993</v>
      </c>
      <c r="S185" s="38">
        <v>87.74</v>
      </c>
      <c r="T185" s="24">
        <v>269</v>
      </c>
      <c r="U185" s="24">
        <v>3</v>
      </c>
      <c r="V185">
        <f t="shared" si="16"/>
        <v>4</v>
      </c>
      <c r="W185" s="24" t="s">
        <v>1420</v>
      </c>
      <c r="X185" s="8" t="e">
        <f>ROUND(T185*(1-#REF!),2)</f>
        <v>#REF!</v>
      </c>
      <c r="Y185">
        <f t="shared" si="12"/>
        <v>188.3</v>
      </c>
      <c r="Z185">
        <f t="shared" si="13"/>
        <v>188.3</v>
      </c>
      <c r="AA185" s="24">
        <v>0.3</v>
      </c>
      <c r="AB185" s="24">
        <v>0.3</v>
      </c>
      <c r="AC185">
        <v>382</v>
      </c>
      <c r="AD185">
        <v>1668</v>
      </c>
      <c r="AE185">
        <v>430</v>
      </c>
      <c r="AF185" t="s">
        <v>2893</v>
      </c>
      <c r="AG185" s="24"/>
      <c r="AI185">
        <f t="shared" si="14"/>
        <v>84.37</v>
      </c>
      <c r="AL185" t="s">
        <v>4555</v>
      </c>
      <c r="AM185" t="s">
        <v>4555</v>
      </c>
      <c r="AN185" s="24">
        <v>0.3</v>
      </c>
      <c r="AO185">
        <f t="shared" si="15"/>
        <v>188.3</v>
      </c>
      <c r="AS185" t="s">
        <v>1421</v>
      </c>
    </row>
    <row r="186" spans="2:45" customFormat="1" x14ac:dyDescent="0.3">
      <c r="B186" t="s">
        <v>1422</v>
      </c>
      <c r="M186" s="7">
        <v>963533042</v>
      </c>
      <c r="N186" s="38" t="s">
        <v>2968</v>
      </c>
      <c r="O186" s="38" t="s">
        <v>1422</v>
      </c>
      <c r="P186" s="38">
        <v>90.88</v>
      </c>
      <c r="Q186" s="38">
        <v>1</v>
      </c>
      <c r="R186" s="26">
        <v>9.8000000000000007</v>
      </c>
      <c r="S186" s="38">
        <v>90.88</v>
      </c>
      <c r="T186" s="24">
        <v>279</v>
      </c>
      <c r="U186" s="24">
        <v>3</v>
      </c>
      <c r="V186">
        <f t="shared" si="16"/>
        <v>4</v>
      </c>
      <c r="W186" s="24" t="s">
        <v>1422</v>
      </c>
      <c r="X186" s="8" t="e">
        <f>ROUND(T186*(1-#REF!),2)</f>
        <v>#REF!</v>
      </c>
      <c r="Y186">
        <f t="shared" si="12"/>
        <v>195.3</v>
      </c>
      <c r="Z186">
        <f t="shared" si="13"/>
        <v>195.3</v>
      </c>
      <c r="AA186" s="24">
        <v>0.3</v>
      </c>
      <c r="AB186" s="24">
        <v>0.3</v>
      </c>
      <c r="AC186">
        <v>452</v>
      </c>
      <c r="AD186">
        <v>1668</v>
      </c>
      <c r="AE186">
        <v>430</v>
      </c>
      <c r="AF186" t="s">
        <v>2893</v>
      </c>
      <c r="AG186" s="24"/>
      <c r="AI186">
        <f t="shared" si="14"/>
        <v>87.38</v>
      </c>
      <c r="AL186" t="s">
        <v>4555</v>
      </c>
      <c r="AM186" t="s">
        <v>4555</v>
      </c>
      <c r="AN186" s="24">
        <v>0.3</v>
      </c>
      <c r="AO186">
        <f t="shared" si="15"/>
        <v>195.3</v>
      </c>
      <c r="AS186" t="s">
        <v>1423</v>
      </c>
    </row>
    <row r="187" spans="2:45" customFormat="1" x14ac:dyDescent="0.3">
      <c r="B187" t="s">
        <v>1424</v>
      </c>
      <c r="M187" s="7">
        <v>963533043</v>
      </c>
      <c r="N187" s="38" t="s">
        <v>2969</v>
      </c>
      <c r="O187" s="38" t="s">
        <v>1424</v>
      </c>
      <c r="P187" s="38">
        <v>92.28</v>
      </c>
      <c r="Q187" s="38">
        <v>1</v>
      </c>
      <c r="R187" s="26">
        <v>8.8000000000000007</v>
      </c>
      <c r="S187" s="38">
        <v>92.28</v>
      </c>
      <c r="T187" s="24">
        <v>279</v>
      </c>
      <c r="U187" s="24">
        <v>3</v>
      </c>
      <c r="V187">
        <f t="shared" si="16"/>
        <v>4</v>
      </c>
      <c r="W187" s="24" t="s">
        <v>1424</v>
      </c>
      <c r="X187" s="8" t="e">
        <f>ROUND(T187*(1-#REF!),2)</f>
        <v>#REF!</v>
      </c>
      <c r="Y187">
        <f t="shared" si="12"/>
        <v>195.3</v>
      </c>
      <c r="Z187">
        <f t="shared" si="13"/>
        <v>195.3</v>
      </c>
      <c r="AA187" s="24">
        <v>0.3</v>
      </c>
      <c r="AB187" s="24">
        <v>0.3</v>
      </c>
      <c r="AC187">
        <v>382</v>
      </c>
      <c r="AD187">
        <v>1112</v>
      </c>
      <c r="AE187">
        <v>570</v>
      </c>
      <c r="AF187" t="s">
        <v>2893</v>
      </c>
      <c r="AG187" s="24"/>
      <c r="AI187">
        <f t="shared" si="14"/>
        <v>88.73</v>
      </c>
      <c r="AL187" t="s">
        <v>4555</v>
      </c>
      <c r="AM187" t="s">
        <v>4555</v>
      </c>
      <c r="AN187" s="24">
        <v>0.3</v>
      </c>
      <c r="AO187">
        <f t="shared" si="15"/>
        <v>195.3</v>
      </c>
      <c r="AS187" t="s">
        <v>1425</v>
      </c>
    </row>
    <row r="188" spans="2:45" customFormat="1" x14ac:dyDescent="0.3">
      <c r="B188" t="s">
        <v>1426</v>
      </c>
      <c r="M188" s="7">
        <v>963533044</v>
      </c>
      <c r="N188" s="38" t="s">
        <v>2970</v>
      </c>
      <c r="O188" s="38" t="s">
        <v>1426</v>
      </c>
      <c r="P188" s="38">
        <v>92.28</v>
      </c>
      <c r="Q188" s="38">
        <v>1</v>
      </c>
      <c r="R188" s="26">
        <v>8.5</v>
      </c>
      <c r="S188" s="38">
        <v>92.28</v>
      </c>
      <c r="T188" s="24">
        <v>279</v>
      </c>
      <c r="U188" s="24">
        <v>3</v>
      </c>
      <c r="V188">
        <f t="shared" si="16"/>
        <v>4</v>
      </c>
      <c r="W188" s="24" t="s">
        <v>1426</v>
      </c>
      <c r="X188" s="8" t="e">
        <f>ROUND(T188*(1-#REF!),2)</f>
        <v>#REF!</v>
      </c>
      <c r="Y188">
        <f t="shared" si="12"/>
        <v>195.3</v>
      </c>
      <c r="Z188">
        <f t="shared" si="13"/>
        <v>195.3</v>
      </c>
      <c r="AA188" s="24">
        <v>0.3</v>
      </c>
      <c r="AB188" s="24">
        <v>0.3</v>
      </c>
      <c r="AC188">
        <v>382</v>
      </c>
      <c r="AD188">
        <v>1112</v>
      </c>
      <c r="AE188">
        <v>540</v>
      </c>
      <c r="AF188" t="s">
        <v>2893</v>
      </c>
      <c r="AG188" s="24"/>
      <c r="AI188">
        <f t="shared" si="14"/>
        <v>88.73</v>
      </c>
      <c r="AL188" t="s">
        <v>4555</v>
      </c>
      <c r="AM188" t="s">
        <v>4555</v>
      </c>
      <c r="AN188" s="24">
        <v>0.3</v>
      </c>
      <c r="AO188">
        <f t="shared" si="15"/>
        <v>195.3</v>
      </c>
      <c r="AS188" t="s">
        <v>1427</v>
      </c>
    </row>
    <row r="189" spans="2:45" customFormat="1" x14ac:dyDescent="0.3">
      <c r="B189" t="s">
        <v>1428</v>
      </c>
      <c r="M189" s="7">
        <v>963533045</v>
      </c>
      <c r="N189" s="38" t="s">
        <v>2971</v>
      </c>
      <c r="O189" s="38" t="s">
        <v>1428</v>
      </c>
      <c r="P189" s="38">
        <v>160.22</v>
      </c>
      <c r="Q189" s="38">
        <v>1</v>
      </c>
      <c r="R189" s="26">
        <v>10.1</v>
      </c>
      <c r="S189" s="38">
        <v>160.22</v>
      </c>
      <c r="T189" s="24">
        <v>499</v>
      </c>
      <c r="U189" s="24">
        <v>3</v>
      </c>
      <c r="V189">
        <f t="shared" si="16"/>
        <v>4</v>
      </c>
      <c r="W189" s="24" t="s">
        <v>1428</v>
      </c>
      <c r="X189" s="8" t="e">
        <f>ROUND(T189*(1-#REF!),2)</f>
        <v>#REF!</v>
      </c>
      <c r="Y189">
        <f t="shared" si="12"/>
        <v>349.3</v>
      </c>
      <c r="Z189">
        <f t="shared" si="13"/>
        <v>349.3</v>
      </c>
      <c r="AA189" s="24">
        <v>0.3</v>
      </c>
      <c r="AB189" s="24">
        <v>0.3</v>
      </c>
      <c r="AC189">
        <v>382</v>
      </c>
      <c r="AD189">
        <v>1112</v>
      </c>
      <c r="AE189">
        <v>430</v>
      </c>
      <c r="AF189" t="s">
        <v>2893</v>
      </c>
      <c r="AG189" s="24"/>
      <c r="AI189">
        <f t="shared" si="14"/>
        <v>154.06</v>
      </c>
      <c r="AL189" t="s">
        <v>4555</v>
      </c>
      <c r="AM189" t="s">
        <v>4555</v>
      </c>
      <c r="AN189" s="24">
        <v>0.3</v>
      </c>
      <c r="AO189">
        <f t="shared" si="15"/>
        <v>349.3</v>
      </c>
      <c r="AS189" t="s">
        <v>1429</v>
      </c>
    </row>
    <row r="190" spans="2:45" customFormat="1" x14ac:dyDescent="0.3">
      <c r="B190" t="s">
        <v>1430</v>
      </c>
      <c r="M190" s="7">
        <v>963533047</v>
      </c>
      <c r="N190" s="38" t="s">
        <v>2972</v>
      </c>
      <c r="O190" s="38" t="s">
        <v>1430</v>
      </c>
      <c r="P190" s="38">
        <v>159.41999999999999</v>
      </c>
      <c r="Q190" s="38">
        <v>1</v>
      </c>
      <c r="R190" s="26">
        <v>9.4</v>
      </c>
      <c r="S190" s="38">
        <v>159.41999999999999</v>
      </c>
      <c r="T190" s="24">
        <v>479</v>
      </c>
      <c r="U190" s="24">
        <v>3</v>
      </c>
      <c r="V190">
        <f t="shared" si="16"/>
        <v>4</v>
      </c>
      <c r="W190" s="24" t="s">
        <v>1430</v>
      </c>
      <c r="X190" s="8" t="e">
        <f>ROUND(T190*(1-#REF!),2)</f>
        <v>#REF!</v>
      </c>
      <c r="Y190">
        <f t="shared" si="12"/>
        <v>335.3</v>
      </c>
      <c r="Z190">
        <f t="shared" si="13"/>
        <v>335.3</v>
      </c>
      <c r="AA190" s="24">
        <v>0.3</v>
      </c>
      <c r="AB190" s="24">
        <v>0.3</v>
      </c>
      <c r="AC190">
        <v>382</v>
      </c>
      <c r="AD190">
        <v>834</v>
      </c>
      <c r="AE190">
        <v>430</v>
      </c>
      <c r="AF190" t="s">
        <v>2893</v>
      </c>
      <c r="AG190" s="24"/>
      <c r="AI190">
        <f t="shared" si="14"/>
        <v>153.29</v>
      </c>
      <c r="AL190" t="s">
        <v>4555</v>
      </c>
      <c r="AM190" t="s">
        <v>4555</v>
      </c>
      <c r="AN190" s="24">
        <v>0.3</v>
      </c>
      <c r="AO190">
        <f t="shared" si="15"/>
        <v>335.3</v>
      </c>
      <c r="AS190" t="s">
        <v>1431</v>
      </c>
    </row>
    <row r="191" spans="2:45" customFormat="1" x14ac:dyDescent="0.3">
      <c r="B191" t="s">
        <v>1432</v>
      </c>
      <c r="M191" s="7">
        <v>963533048</v>
      </c>
      <c r="N191" s="38" t="s">
        <v>2973</v>
      </c>
      <c r="O191" s="38" t="s">
        <v>1432</v>
      </c>
      <c r="P191" s="38">
        <v>86.5</v>
      </c>
      <c r="Q191" s="38">
        <v>1</v>
      </c>
      <c r="R191" s="26">
        <v>7.8</v>
      </c>
      <c r="S191" s="38">
        <v>86.5</v>
      </c>
      <c r="T191" s="24">
        <v>269</v>
      </c>
      <c r="U191" s="24">
        <v>3</v>
      </c>
      <c r="V191">
        <f t="shared" si="16"/>
        <v>4</v>
      </c>
      <c r="W191" s="24" t="s">
        <v>1432</v>
      </c>
      <c r="X191" s="8" t="e">
        <f>ROUND(T191*(1-#REF!),2)</f>
        <v>#REF!</v>
      </c>
      <c r="Y191">
        <f t="shared" si="12"/>
        <v>188.3</v>
      </c>
      <c r="Z191">
        <f t="shared" si="13"/>
        <v>188.3</v>
      </c>
      <c r="AA191" s="24">
        <v>0.3</v>
      </c>
      <c r="AB191" s="24">
        <v>0.3</v>
      </c>
      <c r="AC191">
        <v>382</v>
      </c>
      <c r="AD191">
        <v>834</v>
      </c>
      <c r="AE191">
        <v>540</v>
      </c>
      <c r="AF191" t="s">
        <v>2893</v>
      </c>
      <c r="AG191" s="24"/>
      <c r="AI191">
        <f t="shared" si="14"/>
        <v>83.17</v>
      </c>
      <c r="AL191" t="s">
        <v>4555</v>
      </c>
      <c r="AM191" t="s">
        <v>4555</v>
      </c>
      <c r="AN191" s="24">
        <v>0.3</v>
      </c>
      <c r="AO191">
        <f t="shared" si="15"/>
        <v>188.3</v>
      </c>
      <c r="AS191" t="s">
        <v>1433</v>
      </c>
    </row>
    <row r="192" spans="2:45" customFormat="1" x14ac:dyDescent="0.3">
      <c r="B192" t="s">
        <v>1434</v>
      </c>
      <c r="M192" s="7">
        <v>963533049</v>
      </c>
      <c r="N192" s="38" t="s">
        <v>2974</v>
      </c>
      <c r="O192" s="38" t="s">
        <v>1434</v>
      </c>
      <c r="P192" s="38">
        <v>84.23</v>
      </c>
      <c r="Q192" s="38">
        <v>1</v>
      </c>
      <c r="R192" s="26">
        <v>7.2</v>
      </c>
      <c r="S192" s="38">
        <v>84.23</v>
      </c>
      <c r="T192" s="24">
        <v>259</v>
      </c>
      <c r="U192" s="24">
        <v>3</v>
      </c>
      <c r="V192">
        <f t="shared" si="16"/>
        <v>4</v>
      </c>
      <c r="W192" s="24" t="s">
        <v>1434</v>
      </c>
      <c r="X192" s="8" t="e">
        <f>ROUND(T192*(1-#REF!),2)</f>
        <v>#REF!</v>
      </c>
      <c r="Y192">
        <f t="shared" si="12"/>
        <v>181.3</v>
      </c>
      <c r="Z192">
        <f t="shared" si="13"/>
        <v>181.3</v>
      </c>
      <c r="AA192" s="24">
        <v>0.3</v>
      </c>
      <c r="AB192" s="24">
        <v>0.3</v>
      </c>
      <c r="AC192">
        <v>382</v>
      </c>
      <c r="AD192">
        <v>834</v>
      </c>
      <c r="AE192">
        <v>470</v>
      </c>
      <c r="AF192" t="s">
        <v>2893</v>
      </c>
      <c r="AG192" s="24"/>
      <c r="AI192">
        <f t="shared" si="14"/>
        <v>80.989999999999995</v>
      </c>
      <c r="AL192" t="s">
        <v>4555</v>
      </c>
      <c r="AM192" t="s">
        <v>4555</v>
      </c>
      <c r="AN192" s="24">
        <v>0.3</v>
      </c>
      <c r="AO192">
        <f t="shared" si="15"/>
        <v>181.3</v>
      </c>
      <c r="AS192" t="s">
        <v>1435</v>
      </c>
    </row>
    <row r="193" spans="2:45" customFormat="1" x14ac:dyDescent="0.3">
      <c r="B193" t="s">
        <v>1436</v>
      </c>
      <c r="M193" s="7">
        <v>963533050</v>
      </c>
      <c r="N193" s="38" t="s">
        <v>2975</v>
      </c>
      <c r="O193" s="38" t="s">
        <v>1436</v>
      </c>
      <c r="P193" s="38">
        <v>86.34</v>
      </c>
      <c r="Q193" s="38">
        <v>1</v>
      </c>
      <c r="R193" s="26">
        <v>7.9</v>
      </c>
      <c r="S193" s="38">
        <v>86.34</v>
      </c>
      <c r="T193" s="24">
        <v>269</v>
      </c>
      <c r="U193" s="24">
        <v>3</v>
      </c>
      <c r="V193">
        <f t="shared" si="16"/>
        <v>4</v>
      </c>
      <c r="W193" s="24" t="s">
        <v>1436</v>
      </c>
      <c r="X193" s="8" t="e">
        <f>ROUND(T193*(1-#REF!),2)</f>
        <v>#REF!</v>
      </c>
      <c r="Y193">
        <f t="shared" si="12"/>
        <v>188.3</v>
      </c>
      <c r="Z193">
        <f t="shared" si="13"/>
        <v>188.3</v>
      </c>
      <c r="AA193" s="24">
        <v>0.3</v>
      </c>
      <c r="AB193" s="24">
        <v>0.3</v>
      </c>
      <c r="AC193">
        <v>382</v>
      </c>
      <c r="AD193">
        <v>1112</v>
      </c>
      <c r="AE193">
        <v>470</v>
      </c>
      <c r="AF193" t="s">
        <v>2893</v>
      </c>
      <c r="AG193" s="24"/>
      <c r="AI193">
        <f t="shared" si="14"/>
        <v>83.02</v>
      </c>
      <c r="AL193" t="s">
        <v>4555</v>
      </c>
      <c r="AM193" t="s">
        <v>4555</v>
      </c>
      <c r="AN193" s="24">
        <v>0.3</v>
      </c>
      <c r="AO193">
        <f t="shared" si="15"/>
        <v>188.3</v>
      </c>
      <c r="AS193" t="s">
        <v>1437</v>
      </c>
    </row>
    <row r="194" spans="2:45" customFormat="1" x14ac:dyDescent="0.3">
      <c r="B194" t="s">
        <v>1438</v>
      </c>
      <c r="M194" s="7">
        <v>963533051</v>
      </c>
      <c r="N194" s="38" t="s">
        <v>2976</v>
      </c>
      <c r="O194" s="38" t="s">
        <v>1438</v>
      </c>
      <c r="P194" s="38">
        <v>105.02</v>
      </c>
      <c r="Q194" s="38">
        <v>1</v>
      </c>
      <c r="R194" s="26">
        <v>9.6999999999999993</v>
      </c>
      <c r="S194" s="38">
        <v>105.02</v>
      </c>
      <c r="T194" s="24">
        <v>319</v>
      </c>
      <c r="U194" s="24">
        <v>3</v>
      </c>
      <c r="V194">
        <f t="shared" si="16"/>
        <v>4</v>
      </c>
      <c r="W194" s="24" t="s">
        <v>1438</v>
      </c>
      <c r="X194" s="8" t="e">
        <f>ROUND(T194*(1-#REF!),2)</f>
        <v>#REF!</v>
      </c>
      <c r="Y194">
        <f t="shared" ref="Y194:Y257" si="17">ROUND(T194*(1-AA194),2)</f>
        <v>223.3</v>
      </c>
      <c r="Z194">
        <f t="shared" ref="Z194:Z257" si="18">ROUND(T194*(1-AB194),2)</f>
        <v>223.3</v>
      </c>
      <c r="AA194" s="24">
        <v>0.3</v>
      </c>
      <c r="AB194" s="24">
        <v>0.3</v>
      </c>
      <c r="AC194">
        <v>382</v>
      </c>
      <c r="AD194">
        <v>1390</v>
      </c>
      <c r="AE194">
        <v>540</v>
      </c>
      <c r="AF194" t="s">
        <v>2893</v>
      </c>
      <c r="AG194" s="24"/>
      <c r="AI194">
        <f t="shared" si="14"/>
        <v>100.98</v>
      </c>
      <c r="AL194" t="s">
        <v>4555</v>
      </c>
      <c r="AM194" t="s">
        <v>4555</v>
      </c>
      <c r="AN194" s="24">
        <v>0.3</v>
      </c>
      <c r="AO194">
        <f t="shared" si="15"/>
        <v>223.3</v>
      </c>
      <c r="AS194" t="s">
        <v>1439</v>
      </c>
    </row>
    <row r="195" spans="2:45" customFormat="1" x14ac:dyDescent="0.3">
      <c r="B195" t="s">
        <v>1440</v>
      </c>
      <c r="M195" s="7">
        <v>963533052</v>
      </c>
      <c r="N195" s="38" t="s">
        <v>2977</v>
      </c>
      <c r="O195" s="38" t="s">
        <v>1440</v>
      </c>
      <c r="P195" s="38">
        <v>109.41</v>
      </c>
      <c r="Q195" s="38">
        <v>1</v>
      </c>
      <c r="R195" s="26">
        <v>10.3</v>
      </c>
      <c r="S195" s="38">
        <v>109.41</v>
      </c>
      <c r="T195" s="24">
        <v>329</v>
      </c>
      <c r="U195" s="24">
        <v>3</v>
      </c>
      <c r="V195">
        <f t="shared" si="16"/>
        <v>4</v>
      </c>
      <c r="W195" s="24" t="s">
        <v>1440</v>
      </c>
      <c r="X195" s="8" t="e">
        <f>ROUND(T195*(1-#REF!),2)</f>
        <v>#REF!</v>
      </c>
      <c r="Y195">
        <f t="shared" si="17"/>
        <v>230.3</v>
      </c>
      <c r="Z195">
        <f t="shared" si="18"/>
        <v>230.3</v>
      </c>
      <c r="AA195" s="24">
        <v>0.3</v>
      </c>
      <c r="AB195" s="24">
        <v>0.3</v>
      </c>
      <c r="AC195">
        <v>382</v>
      </c>
      <c r="AD195">
        <v>1668</v>
      </c>
      <c r="AE195">
        <v>540</v>
      </c>
      <c r="AF195" t="s">
        <v>2893</v>
      </c>
      <c r="AG195" s="24"/>
      <c r="AI195">
        <f t="shared" si="14"/>
        <v>105.2</v>
      </c>
      <c r="AL195" t="s">
        <v>4555</v>
      </c>
      <c r="AM195" t="s">
        <v>4555</v>
      </c>
      <c r="AN195" s="24">
        <v>0.3</v>
      </c>
      <c r="AO195">
        <f t="shared" si="15"/>
        <v>230.3</v>
      </c>
      <c r="AS195" t="s">
        <v>1441</v>
      </c>
    </row>
    <row r="196" spans="2:45" customFormat="1" x14ac:dyDescent="0.3">
      <c r="B196" t="s">
        <v>1442</v>
      </c>
      <c r="M196" s="7">
        <v>963533053</v>
      </c>
      <c r="N196" s="38" t="s">
        <v>2978</v>
      </c>
      <c r="O196" s="38" t="s">
        <v>1442</v>
      </c>
      <c r="P196" s="38">
        <v>108.49</v>
      </c>
      <c r="Q196" s="38">
        <v>1</v>
      </c>
      <c r="R196" s="26">
        <v>10.7</v>
      </c>
      <c r="S196" s="38">
        <v>108.49</v>
      </c>
      <c r="T196" s="24">
        <v>329</v>
      </c>
      <c r="U196" s="24">
        <v>3</v>
      </c>
      <c r="V196">
        <f t="shared" si="16"/>
        <v>4</v>
      </c>
      <c r="W196" s="24" t="s">
        <v>1442</v>
      </c>
      <c r="X196" s="8" t="e">
        <f>ROUND(T196*(1-#REF!),2)</f>
        <v>#REF!</v>
      </c>
      <c r="Y196">
        <f t="shared" si="17"/>
        <v>230.3</v>
      </c>
      <c r="Z196">
        <f t="shared" si="18"/>
        <v>230.3</v>
      </c>
      <c r="AA196" s="24">
        <v>0.3</v>
      </c>
      <c r="AB196" s="24">
        <v>0.3</v>
      </c>
      <c r="AC196">
        <v>452</v>
      </c>
      <c r="AD196">
        <v>1112</v>
      </c>
      <c r="AE196">
        <v>680</v>
      </c>
      <c r="AF196" t="s">
        <v>2893</v>
      </c>
      <c r="AG196" s="24"/>
      <c r="AI196">
        <f t="shared" si="14"/>
        <v>104.32</v>
      </c>
      <c r="AL196" t="s">
        <v>4555</v>
      </c>
      <c r="AM196" t="s">
        <v>4555</v>
      </c>
      <c r="AN196" s="24">
        <v>0.3</v>
      </c>
      <c r="AO196">
        <f t="shared" si="15"/>
        <v>230.3</v>
      </c>
      <c r="AS196" t="s">
        <v>1443</v>
      </c>
    </row>
    <row r="197" spans="2:45" customFormat="1" x14ac:dyDescent="0.3">
      <c r="B197" t="s">
        <v>1444</v>
      </c>
      <c r="M197" s="7">
        <v>963533012</v>
      </c>
      <c r="N197" s="38" t="s">
        <v>2979</v>
      </c>
      <c r="O197" s="38" t="s">
        <v>1444</v>
      </c>
      <c r="P197" s="38">
        <v>81.2</v>
      </c>
      <c r="Q197" s="38">
        <v>1</v>
      </c>
      <c r="R197" s="26">
        <v>5.7</v>
      </c>
      <c r="S197" s="38">
        <v>81.2</v>
      </c>
      <c r="T197" s="24">
        <v>249</v>
      </c>
      <c r="U197" s="24">
        <v>3</v>
      </c>
      <c r="V197">
        <f t="shared" si="16"/>
        <v>4</v>
      </c>
      <c r="W197" s="24" t="s">
        <v>1444</v>
      </c>
      <c r="X197" s="8" t="e">
        <f>ROUND(T197*(1-#REF!),2)</f>
        <v>#REF!</v>
      </c>
      <c r="Y197">
        <f t="shared" si="17"/>
        <v>174.3</v>
      </c>
      <c r="Z197">
        <f t="shared" si="18"/>
        <v>174.3</v>
      </c>
      <c r="AA197" s="24">
        <v>0.3</v>
      </c>
      <c r="AB197" s="24">
        <v>0.3</v>
      </c>
      <c r="AC197">
        <v>330</v>
      </c>
      <c r="AD197">
        <v>834</v>
      </c>
      <c r="AE197">
        <v>430</v>
      </c>
      <c r="AF197" t="s">
        <v>2893</v>
      </c>
      <c r="AG197" s="24"/>
      <c r="AI197">
        <f t="shared" si="14"/>
        <v>78.08</v>
      </c>
      <c r="AL197" t="s">
        <v>4555</v>
      </c>
      <c r="AM197" t="s">
        <v>4555</v>
      </c>
      <c r="AN197" s="24">
        <v>0.3</v>
      </c>
      <c r="AO197">
        <f t="shared" si="15"/>
        <v>174.3</v>
      </c>
      <c r="AS197" t="s">
        <v>1445</v>
      </c>
    </row>
    <row r="198" spans="2:45" customFormat="1" x14ac:dyDescent="0.3">
      <c r="B198" t="s">
        <v>1446</v>
      </c>
      <c r="M198" s="7">
        <v>963532011</v>
      </c>
      <c r="N198" s="38" t="s">
        <v>2980</v>
      </c>
      <c r="O198" s="38" t="s">
        <v>1446</v>
      </c>
      <c r="P198" s="38">
        <v>70.87</v>
      </c>
      <c r="Q198" s="38">
        <v>1</v>
      </c>
      <c r="R198" s="26">
        <v>9.4</v>
      </c>
      <c r="S198" s="38">
        <v>70.87</v>
      </c>
      <c r="T198" s="24">
        <v>219</v>
      </c>
      <c r="U198" s="24">
        <v>3</v>
      </c>
      <c r="V198">
        <f t="shared" si="16"/>
        <v>4</v>
      </c>
      <c r="W198" s="24" t="s">
        <v>1446</v>
      </c>
      <c r="X198" s="8" t="e">
        <f>ROUND(T198*(1-#REF!),2)</f>
        <v>#REF!</v>
      </c>
      <c r="Y198">
        <f t="shared" si="17"/>
        <v>153.30000000000001</v>
      </c>
      <c r="Z198">
        <f t="shared" si="18"/>
        <v>153.30000000000001</v>
      </c>
      <c r="AA198" s="24">
        <v>0.3</v>
      </c>
      <c r="AB198" s="24">
        <v>0.3</v>
      </c>
      <c r="AC198">
        <v>382</v>
      </c>
      <c r="AD198">
        <v>1112</v>
      </c>
      <c r="AE198">
        <v>430</v>
      </c>
      <c r="AF198" t="s">
        <v>2893</v>
      </c>
      <c r="AG198" s="24"/>
      <c r="AI198">
        <f t="shared" si="14"/>
        <v>68.14</v>
      </c>
      <c r="AL198" t="s">
        <v>4555</v>
      </c>
      <c r="AM198" t="s">
        <v>4555</v>
      </c>
      <c r="AN198" s="24">
        <v>0.3</v>
      </c>
      <c r="AO198">
        <f t="shared" si="15"/>
        <v>153.30000000000001</v>
      </c>
      <c r="AS198" t="s">
        <v>1447</v>
      </c>
    </row>
    <row r="199" spans="2:45" customFormat="1" x14ac:dyDescent="0.3">
      <c r="B199" t="s">
        <v>1448</v>
      </c>
      <c r="M199" s="7">
        <v>963532111</v>
      </c>
      <c r="N199" s="38" t="s">
        <v>2981</v>
      </c>
      <c r="O199" s="38" t="s">
        <v>1448</v>
      </c>
      <c r="P199" s="38">
        <v>83.26</v>
      </c>
      <c r="Q199" s="38">
        <v>1</v>
      </c>
      <c r="R199" s="26">
        <v>9.3000000000000007</v>
      </c>
      <c r="S199" s="38">
        <v>83.26</v>
      </c>
      <c r="T199" s="24">
        <v>259</v>
      </c>
      <c r="U199" s="24">
        <v>3</v>
      </c>
      <c r="V199">
        <f t="shared" si="16"/>
        <v>4</v>
      </c>
      <c r="W199" s="24" t="s">
        <v>1448</v>
      </c>
      <c r="X199" s="8" t="e">
        <f>ROUND(T199*(1-#REF!),2)</f>
        <v>#REF!</v>
      </c>
      <c r="Y199">
        <f t="shared" si="17"/>
        <v>181.3</v>
      </c>
      <c r="Z199">
        <f t="shared" si="18"/>
        <v>181.3</v>
      </c>
      <c r="AA199" s="24">
        <v>0.3</v>
      </c>
      <c r="AB199" s="24">
        <v>0.3</v>
      </c>
      <c r="AC199">
        <v>382</v>
      </c>
      <c r="AD199">
        <v>1112</v>
      </c>
      <c r="AE199">
        <v>430</v>
      </c>
      <c r="AF199" t="s">
        <v>2893</v>
      </c>
      <c r="AG199" s="24"/>
      <c r="AI199">
        <f t="shared" si="14"/>
        <v>80.06</v>
      </c>
      <c r="AL199" t="s">
        <v>4555</v>
      </c>
      <c r="AM199" t="s">
        <v>4555</v>
      </c>
      <c r="AN199" s="24">
        <v>0.3</v>
      </c>
      <c r="AO199">
        <f t="shared" si="15"/>
        <v>181.3</v>
      </c>
      <c r="AS199" t="s">
        <v>1449</v>
      </c>
    </row>
    <row r="200" spans="2:45" customFormat="1" x14ac:dyDescent="0.3">
      <c r="B200" t="s">
        <v>1450</v>
      </c>
      <c r="M200" s="7">
        <v>963532012</v>
      </c>
      <c r="N200" s="38" t="s">
        <v>2982</v>
      </c>
      <c r="O200" s="38" t="s">
        <v>1450</v>
      </c>
      <c r="P200" s="38">
        <v>72.59</v>
      </c>
      <c r="Q200" s="38">
        <v>1</v>
      </c>
      <c r="R200" s="26">
        <v>7.4</v>
      </c>
      <c r="S200" s="38">
        <v>72.59</v>
      </c>
      <c r="T200" s="24">
        <v>219</v>
      </c>
      <c r="U200" s="24">
        <v>3</v>
      </c>
      <c r="V200">
        <f t="shared" si="16"/>
        <v>4</v>
      </c>
      <c r="W200" s="24" t="s">
        <v>1450</v>
      </c>
      <c r="X200" s="8" t="e">
        <f>ROUND(T200*(1-#REF!),2)</f>
        <v>#REF!</v>
      </c>
      <c r="Y200">
        <f t="shared" si="17"/>
        <v>153.30000000000001</v>
      </c>
      <c r="Z200">
        <f t="shared" si="18"/>
        <v>153.30000000000001</v>
      </c>
      <c r="AA200" s="24">
        <v>0.3</v>
      </c>
      <c r="AB200" s="24">
        <v>0.3</v>
      </c>
      <c r="AC200">
        <v>270</v>
      </c>
      <c r="AD200">
        <v>1112</v>
      </c>
      <c r="AE200">
        <v>350</v>
      </c>
      <c r="AF200" t="s">
        <v>2893</v>
      </c>
      <c r="AG200" s="24"/>
      <c r="AI200">
        <f t="shared" si="14"/>
        <v>69.8</v>
      </c>
      <c r="AL200" t="s">
        <v>4555</v>
      </c>
      <c r="AM200" t="s">
        <v>4555</v>
      </c>
      <c r="AN200" s="24">
        <v>0.3</v>
      </c>
      <c r="AO200">
        <f t="shared" si="15"/>
        <v>153.30000000000001</v>
      </c>
      <c r="AS200" t="s">
        <v>1451</v>
      </c>
    </row>
    <row r="201" spans="2:45" customFormat="1" x14ac:dyDescent="0.3">
      <c r="B201" t="s">
        <v>1452</v>
      </c>
      <c r="M201" s="7">
        <v>963532014</v>
      </c>
      <c r="N201" s="38" t="s">
        <v>2983</v>
      </c>
      <c r="O201" s="38" t="s">
        <v>1452</v>
      </c>
      <c r="P201" s="38">
        <v>70.87</v>
      </c>
      <c r="Q201" s="38">
        <v>1</v>
      </c>
      <c r="R201" s="26">
        <v>8.3000000000000007</v>
      </c>
      <c r="S201" s="38">
        <v>70.87</v>
      </c>
      <c r="T201" s="24">
        <v>219</v>
      </c>
      <c r="U201" s="24">
        <v>3</v>
      </c>
      <c r="V201">
        <f t="shared" si="16"/>
        <v>4</v>
      </c>
      <c r="W201" s="24" t="s">
        <v>1452</v>
      </c>
      <c r="X201" s="8" t="e">
        <f>ROUND(T201*(1-#REF!),2)</f>
        <v>#REF!</v>
      </c>
      <c r="Y201">
        <f t="shared" si="17"/>
        <v>153.30000000000001</v>
      </c>
      <c r="Z201">
        <f t="shared" si="18"/>
        <v>153.30000000000001</v>
      </c>
      <c r="AA201" s="24">
        <v>0.3</v>
      </c>
      <c r="AB201" s="24">
        <v>0.3</v>
      </c>
      <c r="AC201">
        <v>382</v>
      </c>
      <c r="AD201">
        <v>1112</v>
      </c>
      <c r="AE201">
        <v>360</v>
      </c>
      <c r="AF201" t="s">
        <v>2893</v>
      </c>
      <c r="AG201" s="24"/>
      <c r="AI201">
        <f t="shared" si="14"/>
        <v>68.14</v>
      </c>
      <c r="AL201" t="s">
        <v>4555</v>
      </c>
      <c r="AM201" t="s">
        <v>4555</v>
      </c>
      <c r="AN201" s="24">
        <v>0.3</v>
      </c>
      <c r="AO201">
        <f t="shared" si="15"/>
        <v>153.30000000000001</v>
      </c>
      <c r="AS201" t="s">
        <v>1453</v>
      </c>
    </row>
    <row r="202" spans="2:45" customFormat="1" x14ac:dyDescent="0.3">
      <c r="B202" t="s">
        <v>1454</v>
      </c>
      <c r="M202" s="7">
        <v>963532114</v>
      </c>
      <c r="N202" s="38" t="s">
        <v>2984</v>
      </c>
      <c r="O202" s="38" t="s">
        <v>1454</v>
      </c>
      <c r="P202" s="38">
        <v>79.650000000000006</v>
      </c>
      <c r="Q202" s="38">
        <v>1</v>
      </c>
      <c r="R202" s="26">
        <v>8.1999999999999993</v>
      </c>
      <c r="S202" s="38">
        <v>79.650000000000006</v>
      </c>
      <c r="T202" s="24">
        <v>249</v>
      </c>
      <c r="U202" s="24">
        <v>3</v>
      </c>
      <c r="V202">
        <f t="shared" si="16"/>
        <v>4</v>
      </c>
      <c r="W202" s="24" t="s">
        <v>1454</v>
      </c>
      <c r="X202" s="8" t="e">
        <f>ROUND(T202*(1-#REF!),2)</f>
        <v>#REF!</v>
      </c>
      <c r="Y202">
        <f t="shared" si="17"/>
        <v>174.3</v>
      </c>
      <c r="Z202">
        <f t="shared" si="18"/>
        <v>174.3</v>
      </c>
      <c r="AA202" s="24">
        <v>0.3</v>
      </c>
      <c r="AB202" s="24">
        <v>0.3</v>
      </c>
      <c r="AC202">
        <v>382</v>
      </c>
      <c r="AD202">
        <v>1112</v>
      </c>
      <c r="AE202">
        <v>360</v>
      </c>
      <c r="AF202" t="s">
        <v>2893</v>
      </c>
      <c r="AG202" s="24"/>
      <c r="AI202">
        <f t="shared" si="14"/>
        <v>76.59</v>
      </c>
      <c r="AL202" t="s">
        <v>4555</v>
      </c>
      <c r="AM202" t="s">
        <v>4555</v>
      </c>
      <c r="AN202" s="24">
        <v>0.3</v>
      </c>
      <c r="AO202">
        <f t="shared" si="15"/>
        <v>174.3</v>
      </c>
      <c r="AS202" t="s">
        <v>1455</v>
      </c>
    </row>
    <row r="203" spans="2:45" customFormat="1" x14ac:dyDescent="0.3">
      <c r="B203" t="s">
        <v>1456</v>
      </c>
      <c r="M203" s="7">
        <v>963532015</v>
      </c>
      <c r="N203" s="38" t="s">
        <v>2985</v>
      </c>
      <c r="O203" s="38" t="s">
        <v>1456</v>
      </c>
      <c r="P203" s="38">
        <v>74.16</v>
      </c>
      <c r="Q203" s="38">
        <v>1</v>
      </c>
      <c r="R203" s="26">
        <v>10</v>
      </c>
      <c r="S203" s="38">
        <v>74.16</v>
      </c>
      <c r="T203" s="24">
        <v>229</v>
      </c>
      <c r="U203" s="24">
        <v>3</v>
      </c>
      <c r="V203">
        <f t="shared" si="16"/>
        <v>4</v>
      </c>
      <c r="W203" s="24" t="s">
        <v>1456</v>
      </c>
      <c r="X203" s="8" t="e">
        <f>ROUND(T203*(1-#REF!),2)</f>
        <v>#REF!</v>
      </c>
      <c r="Y203">
        <f t="shared" si="17"/>
        <v>160.30000000000001</v>
      </c>
      <c r="Z203">
        <f t="shared" si="18"/>
        <v>160.30000000000001</v>
      </c>
      <c r="AA203" s="24">
        <v>0.3</v>
      </c>
      <c r="AB203" s="24">
        <v>0.3</v>
      </c>
      <c r="AC203">
        <v>452</v>
      </c>
      <c r="AD203">
        <v>1112</v>
      </c>
      <c r="AE203">
        <v>430</v>
      </c>
      <c r="AF203" t="s">
        <v>2893</v>
      </c>
      <c r="AG203" s="24"/>
      <c r="AI203">
        <f t="shared" si="14"/>
        <v>71.31</v>
      </c>
      <c r="AL203" t="s">
        <v>4555</v>
      </c>
      <c r="AM203" t="s">
        <v>4555</v>
      </c>
      <c r="AN203" s="24">
        <v>0.3</v>
      </c>
      <c r="AO203">
        <f t="shared" si="15"/>
        <v>160.30000000000001</v>
      </c>
      <c r="AS203" t="s">
        <v>1457</v>
      </c>
    </row>
    <row r="204" spans="2:45" customFormat="1" x14ac:dyDescent="0.3">
      <c r="B204" t="s">
        <v>1458</v>
      </c>
      <c r="M204" s="7">
        <v>963532016</v>
      </c>
      <c r="N204" s="38" t="s">
        <v>2986</v>
      </c>
      <c r="O204" s="38" t="s">
        <v>1458</v>
      </c>
      <c r="P204" s="38">
        <v>89.5</v>
      </c>
      <c r="Q204" s="38">
        <v>1</v>
      </c>
      <c r="R204" s="26">
        <v>12</v>
      </c>
      <c r="S204" s="38">
        <v>89.5</v>
      </c>
      <c r="T204" s="24">
        <v>269</v>
      </c>
      <c r="U204" s="24">
        <v>3</v>
      </c>
      <c r="V204">
        <f t="shared" si="16"/>
        <v>4</v>
      </c>
      <c r="W204" s="24" t="s">
        <v>1458</v>
      </c>
      <c r="X204" s="8" t="e">
        <f>ROUND(T204*(1-#REF!),2)</f>
        <v>#REF!</v>
      </c>
      <c r="Y204">
        <f t="shared" si="17"/>
        <v>188.3</v>
      </c>
      <c r="Z204">
        <f t="shared" si="18"/>
        <v>188.3</v>
      </c>
      <c r="AA204" s="24">
        <v>0.3</v>
      </c>
      <c r="AB204" s="24">
        <v>0.3</v>
      </c>
      <c r="AC204">
        <v>382</v>
      </c>
      <c r="AD204">
        <v>1668</v>
      </c>
      <c r="AE204">
        <v>430</v>
      </c>
      <c r="AF204" t="s">
        <v>2893</v>
      </c>
      <c r="AG204" s="24"/>
      <c r="AI204">
        <f t="shared" si="14"/>
        <v>86.06</v>
      </c>
      <c r="AL204" t="s">
        <v>4555</v>
      </c>
      <c r="AM204" t="s">
        <v>4555</v>
      </c>
      <c r="AN204" s="24">
        <v>0.3</v>
      </c>
      <c r="AO204">
        <f t="shared" si="15"/>
        <v>188.3</v>
      </c>
      <c r="AS204" t="s">
        <v>1459</v>
      </c>
    </row>
    <row r="205" spans="2:45" customFormat="1" x14ac:dyDescent="0.3">
      <c r="B205" t="s">
        <v>1460</v>
      </c>
      <c r="M205" s="7">
        <v>963532017</v>
      </c>
      <c r="N205" s="38" t="s">
        <v>2987</v>
      </c>
      <c r="O205" s="38" t="s">
        <v>1460</v>
      </c>
      <c r="P205" s="38">
        <v>92.72</v>
      </c>
      <c r="Q205" s="38">
        <v>1</v>
      </c>
      <c r="R205" s="26">
        <v>12.6</v>
      </c>
      <c r="S205" s="38">
        <v>92.72</v>
      </c>
      <c r="T205" s="24">
        <v>279</v>
      </c>
      <c r="U205" s="24">
        <v>3</v>
      </c>
      <c r="V205">
        <f t="shared" si="16"/>
        <v>4</v>
      </c>
      <c r="W205" s="24" t="s">
        <v>1460</v>
      </c>
      <c r="X205" s="8" t="e">
        <f>ROUND(T205*(1-#REF!),2)</f>
        <v>#REF!</v>
      </c>
      <c r="Y205">
        <f t="shared" si="17"/>
        <v>195.3</v>
      </c>
      <c r="Z205">
        <f t="shared" si="18"/>
        <v>195.3</v>
      </c>
      <c r="AA205" s="24">
        <v>0.3</v>
      </c>
      <c r="AB205" s="24">
        <v>0.3</v>
      </c>
      <c r="AC205">
        <v>452</v>
      </c>
      <c r="AD205">
        <v>1668</v>
      </c>
      <c r="AE205">
        <v>430</v>
      </c>
      <c r="AF205" t="s">
        <v>2893</v>
      </c>
      <c r="AG205" s="24"/>
      <c r="AI205">
        <f t="shared" si="14"/>
        <v>89.15</v>
      </c>
      <c r="AL205" t="s">
        <v>4555</v>
      </c>
      <c r="AM205" t="s">
        <v>4555</v>
      </c>
      <c r="AN205" s="24">
        <v>0.3</v>
      </c>
      <c r="AO205">
        <f t="shared" si="15"/>
        <v>195.3</v>
      </c>
      <c r="AS205" t="s">
        <v>1461</v>
      </c>
    </row>
    <row r="206" spans="2:45" customFormat="1" x14ac:dyDescent="0.3">
      <c r="B206" t="s">
        <v>1462</v>
      </c>
      <c r="M206" s="7">
        <v>963532020</v>
      </c>
      <c r="N206" s="38" t="s">
        <v>2988</v>
      </c>
      <c r="O206" s="38" t="s">
        <v>1462</v>
      </c>
      <c r="P206" s="38">
        <v>93.83</v>
      </c>
      <c r="Q206" s="38">
        <v>1</v>
      </c>
      <c r="R206" s="26">
        <v>10.9</v>
      </c>
      <c r="S206" s="38">
        <v>93.83</v>
      </c>
      <c r="T206" s="24">
        <v>289</v>
      </c>
      <c r="U206" s="24">
        <v>3</v>
      </c>
      <c r="V206">
        <f t="shared" si="16"/>
        <v>4</v>
      </c>
      <c r="W206" s="24" t="s">
        <v>1462</v>
      </c>
      <c r="X206" s="8" t="e">
        <f>ROUND(T206*(1-#REF!),2)</f>
        <v>#REF!</v>
      </c>
      <c r="Y206">
        <f t="shared" si="17"/>
        <v>202.3</v>
      </c>
      <c r="Z206">
        <f t="shared" si="18"/>
        <v>202.3</v>
      </c>
      <c r="AA206" s="24">
        <v>0.3</v>
      </c>
      <c r="AB206" s="24">
        <v>0.3</v>
      </c>
      <c r="AC206">
        <v>382</v>
      </c>
      <c r="AD206">
        <v>1390</v>
      </c>
      <c r="AE206">
        <v>430</v>
      </c>
      <c r="AF206" t="s">
        <v>2893</v>
      </c>
      <c r="AG206" s="24"/>
      <c r="AI206">
        <f t="shared" si="14"/>
        <v>90.22</v>
      </c>
      <c r="AL206" t="s">
        <v>4555</v>
      </c>
      <c r="AM206" t="s">
        <v>4555</v>
      </c>
      <c r="AN206" s="24">
        <v>0.3</v>
      </c>
      <c r="AO206">
        <f t="shared" si="15"/>
        <v>202.3</v>
      </c>
      <c r="AS206" t="s">
        <v>1463</v>
      </c>
    </row>
    <row r="207" spans="2:45" customFormat="1" x14ac:dyDescent="0.3">
      <c r="B207" t="s">
        <v>1464</v>
      </c>
      <c r="M207" s="7">
        <v>963532021</v>
      </c>
      <c r="N207" s="38" t="s">
        <v>2989</v>
      </c>
      <c r="O207" s="38" t="s">
        <v>1464</v>
      </c>
      <c r="P207" s="38">
        <v>74.7</v>
      </c>
      <c r="Q207" s="38">
        <v>1</v>
      </c>
      <c r="R207" s="26">
        <v>7.2</v>
      </c>
      <c r="S207" s="38">
        <v>74.7</v>
      </c>
      <c r="T207" s="24">
        <v>229</v>
      </c>
      <c r="U207" s="24">
        <v>3</v>
      </c>
      <c r="V207">
        <f t="shared" si="16"/>
        <v>4</v>
      </c>
      <c r="W207" s="24" t="s">
        <v>1464</v>
      </c>
      <c r="X207" s="8" t="e">
        <f>ROUND(T207*(1-#REF!),2)</f>
        <v>#REF!</v>
      </c>
      <c r="Y207">
        <f t="shared" si="17"/>
        <v>160.30000000000001</v>
      </c>
      <c r="Z207">
        <f t="shared" si="18"/>
        <v>160.30000000000001</v>
      </c>
      <c r="AA207" s="24">
        <v>0.3</v>
      </c>
      <c r="AB207" s="24">
        <v>0.3</v>
      </c>
      <c r="AC207">
        <v>382</v>
      </c>
      <c r="AD207">
        <v>834</v>
      </c>
      <c r="AE207">
        <v>360</v>
      </c>
      <c r="AF207" t="s">
        <v>2893</v>
      </c>
      <c r="AG207" s="24"/>
      <c r="AI207">
        <f t="shared" si="14"/>
        <v>71.83</v>
      </c>
      <c r="AL207" t="s">
        <v>4555</v>
      </c>
      <c r="AM207" t="s">
        <v>4555</v>
      </c>
      <c r="AN207" s="24">
        <v>0.3</v>
      </c>
      <c r="AO207">
        <f t="shared" si="15"/>
        <v>160.30000000000001</v>
      </c>
      <c r="AS207" t="s">
        <v>1465</v>
      </c>
    </row>
    <row r="208" spans="2:45" customFormat="1" x14ac:dyDescent="0.3">
      <c r="B208" t="s">
        <v>1466</v>
      </c>
      <c r="M208" s="7">
        <v>963532031</v>
      </c>
      <c r="N208" s="38" t="s">
        <v>2990</v>
      </c>
      <c r="O208" s="38" t="s">
        <v>1466</v>
      </c>
      <c r="P208" s="38">
        <v>77.45</v>
      </c>
      <c r="Q208" s="38">
        <v>1</v>
      </c>
      <c r="R208" s="26">
        <v>6.4</v>
      </c>
      <c r="S208" s="38">
        <v>77.45</v>
      </c>
      <c r="T208" s="24">
        <v>229</v>
      </c>
      <c r="U208" s="24">
        <v>3</v>
      </c>
      <c r="V208">
        <f t="shared" si="16"/>
        <v>4</v>
      </c>
      <c r="W208" s="24" t="s">
        <v>1466</v>
      </c>
      <c r="X208" s="8" t="e">
        <f>ROUND(T208*(1-#REF!),2)</f>
        <v>#REF!</v>
      </c>
      <c r="Y208">
        <f t="shared" si="17"/>
        <v>160.30000000000001</v>
      </c>
      <c r="Z208">
        <f t="shared" si="18"/>
        <v>160.30000000000001</v>
      </c>
      <c r="AA208" s="24">
        <v>0.3</v>
      </c>
      <c r="AB208" s="24">
        <v>0.3</v>
      </c>
      <c r="AC208">
        <v>270</v>
      </c>
      <c r="AD208">
        <v>834</v>
      </c>
      <c r="AE208">
        <v>360</v>
      </c>
      <c r="AF208" t="s">
        <v>2893</v>
      </c>
      <c r="AG208" s="24"/>
      <c r="AI208">
        <f t="shared" si="14"/>
        <v>74.47</v>
      </c>
      <c r="AL208" t="s">
        <v>4555</v>
      </c>
      <c r="AM208" t="s">
        <v>4555</v>
      </c>
      <c r="AN208" s="24">
        <v>0.3</v>
      </c>
      <c r="AO208">
        <f t="shared" si="15"/>
        <v>160.30000000000001</v>
      </c>
      <c r="AS208" t="s">
        <v>1467</v>
      </c>
    </row>
    <row r="209" spans="2:45" customFormat="1" x14ac:dyDescent="0.3">
      <c r="B209" t="s">
        <v>1468</v>
      </c>
      <c r="M209" s="7">
        <v>963532032</v>
      </c>
      <c r="N209" s="38" t="s">
        <v>2991</v>
      </c>
      <c r="O209" s="38" t="s">
        <v>1468</v>
      </c>
      <c r="P209" s="38">
        <v>78.58</v>
      </c>
      <c r="Q209" s="38">
        <v>1</v>
      </c>
      <c r="R209" s="26">
        <v>7.2</v>
      </c>
      <c r="S209" s="38">
        <v>78.58</v>
      </c>
      <c r="T209" s="24">
        <v>239</v>
      </c>
      <c r="U209" s="24">
        <v>3</v>
      </c>
      <c r="V209">
        <f t="shared" si="16"/>
        <v>4</v>
      </c>
      <c r="W209" s="24" t="s">
        <v>1468</v>
      </c>
      <c r="X209" s="8" t="e">
        <f>ROUND(T209*(1-#REF!),2)</f>
        <v>#REF!</v>
      </c>
      <c r="Y209">
        <f t="shared" si="17"/>
        <v>167.3</v>
      </c>
      <c r="Z209">
        <f t="shared" si="18"/>
        <v>167.3</v>
      </c>
      <c r="AA209" s="24">
        <v>0.3</v>
      </c>
      <c r="AB209" s="24">
        <v>0.3</v>
      </c>
      <c r="AC209">
        <v>270</v>
      </c>
      <c r="AD209">
        <v>834</v>
      </c>
      <c r="AE209">
        <v>430</v>
      </c>
      <c r="AF209" t="s">
        <v>2893</v>
      </c>
      <c r="AG209" s="24"/>
      <c r="AI209">
        <f t="shared" si="14"/>
        <v>75.56</v>
      </c>
      <c r="AL209" t="s">
        <v>4555</v>
      </c>
      <c r="AM209" t="s">
        <v>4555</v>
      </c>
      <c r="AN209" s="24">
        <v>0.3</v>
      </c>
      <c r="AO209">
        <f t="shared" si="15"/>
        <v>167.3</v>
      </c>
      <c r="AS209" t="s">
        <v>1469</v>
      </c>
    </row>
    <row r="210" spans="2:45" customFormat="1" x14ac:dyDescent="0.3">
      <c r="B210" t="s">
        <v>1470</v>
      </c>
      <c r="M210" s="7">
        <v>963532033</v>
      </c>
      <c r="N210" s="38" t="s">
        <v>2992</v>
      </c>
      <c r="O210" s="38" t="s">
        <v>1470</v>
      </c>
      <c r="P210" s="38">
        <v>74.52</v>
      </c>
      <c r="Q210" s="38">
        <v>1</v>
      </c>
      <c r="R210" s="26">
        <v>7.5</v>
      </c>
      <c r="S210" s="38">
        <v>74.52</v>
      </c>
      <c r="T210" s="24">
        <v>239</v>
      </c>
      <c r="U210" s="24">
        <v>3</v>
      </c>
      <c r="V210">
        <f t="shared" si="16"/>
        <v>4</v>
      </c>
      <c r="W210" s="24" t="s">
        <v>1470</v>
      </c>
      <c r="X210" s="8" t="e">
        <f>ROUND(T210*(1-#REF!),2)</f>
        <v>#REF!</v>
      </c>
      <c r="Y210">
        <f t="shared" si="17"/>
        <v>167.3</v>
      </c>
      <c r="Z210">
        <f t="shared" si="18"/>
        <v>167.3</v>
      </c>
      <c r="AA210" s="24">
        <v>0.3</v>
      </c>
      <c r="AB210" s="24">
        <v>0.3</v>
      </c>
      <c r="AC210">
        <v>270</v>
      </c>
      <c r="AD210">
        <v>1112</v>
      </c>
      <c r="AE210">
        <v>360</v>
      </c>
      <c r="AF210" t="s">
        <v>2893</v>
      </c>
      <c r="AG210" s="24"/>
      <c r="AI210">
        <f t="shared" si="14"/>
        <v>71.650000000000006</v>
      </c>
      <c r="AL210" t="s">
        <v>4555</v>
      </c>
      <c r="AM210" t="s">
        <v>4555</v>
      </c>
      <c r="AN210" s="24">
        <v>0.3</v>
      </c>
      <c r="AO210">
        <f t="shared" si="15"/>
        <v>167.3</v>
      </c>
      <c r="AS210" t="s">
        <v>1471</v>
      </c>
    </row>
    <row r="211" spans="2:45" customFormat="1" x14ac:dyDescent="0.3">
      <c r="B211" t="s">
        <v>1472</v>
      </c>
      <c r="M211" s="7">
        <v>963532034</v>
      </c>
      <c r="N211" s="38" t="s">
        <v>2993</v>
      </c>
      <c r="O211" s="38" t="s">
        <v>1472</v>
      </c>
      <c r="P211" s="38">
        <v>77.45</v>
      </c>
      <c r="Q211" s="38">
        <v>1</v>
      </c>
      <c r="R211" s="26">
        <v>8.4</v>
      </c>
      <c r="S211" s="38">
        <v>77.45</v>
      </c>
      <c r="T211" s="24">
        <v>229</v>
      </c>
      <c r="U211" s="24">
        <v>3</v>
      </c>
      <c r="V211">
        <f t="shared" si="16"/>
        <v>4</v>
      </c>
      <c r="W211" s="24" t="s">
        <v>1472</v>
      </c>
      <c r="X211" s="8" t="e">
        <f>ROUND(T211*(1-#REF!),2)</f>
        <v>#REF!</v>
      </c>
      <c r="Y211">
        <f t="shared" si="17"/>
        <v>160.30000000000001</v>
      </c>
      <c r="Z211">
        <f t="shared" si="18"/>
        <v>160.30000000000001</v>
      </c>
      <c r="AA211" s="24">
        <v>0.3</v>
      </c>
      <c r="AB211" s="24">
        <v>0.3</v>
      </c>
      <c r="AC211">
        <v>270</v>
      </c>
      <c r="AD211">
        <v>1112</v>
      </c>
      <c r="AE211">
        <v>430</v>
      </c>
      <c r="AF211" t="s">
        <v>2893</v>
      </c>
      <c r="AG211" s="24"/>
      <c r="AI211">
        <f t="shared" si="14"/>
        <v>74.47</v>
      </c>
      <c r="AL211" t="s">
        <v>4555</v>
      </c>
      <c r="AM211" t="s">
        <v>4555</v>
      </c>
      <c r="AN211" s="24">
        <v>0.3</v>
      </c>
      <c r="AO211">
        <f t="shared" si="15"/>
        <v>160.30000000000001</v>
      </c>
      <c r="AS211" t="s">
        <v>1473</v>
      </c>
    </row>
    <row r="212" spans="2:45" customFormat="1" x14ac:dyDescent="0.3">
      <c r="B212" t="s">
        <v>1474</v>
      </c>
      <c r="M212" s="7">
        <v>963532035</v>
      </c>
      <c r="N212" s="38" t="s">
        <v>2994</v>
      </c>
      <c r="O212" s="38" t="s">
        <v>1474</v>
      </c>
      <c r="P212" s="38">
        <v>85.66</v>
      </c>
      <c r="Q212" s="38">
        <v>1</v>
      </c>
      <c r="R212" s="26">
        <v>7.9</v>
      </c>
      <c r="S212" s="38">
        <v>85.66</v>
      </c>
      <c r="T212" s="24">
        <v>259</v>
      </c>
      <c r="U212" s="24">
        <v>3</v>
      </c>
      <c r="V212">
        <f t="shared" si="16"/>
        <v>4</v>
      </c>
      <c r="W212" s="24" t="s">
        <v>1474</v>
      </c>
      <c r="X212" s="8" t="e">
        <f>ROUND(T212*(1-#REF!),2)</f>
        <v>#REF!</v>
      </c>
      <c r="Y212">
        <f t="shared" si="17"/>
        <v>181.3</v>
      </c>
      <c r="Z212">
        <f t="shared" si="18"/>
        <v>181.3</v>
      </c>
      <c r="AA212" s="24">
        <v>0.3</v>
      </c>
      <c r="AB212" s="24">
        <v>0.3</v>
      </c>
      <c r="AC212">
        <v>330</v>
      </c>
      <c r="AD212">
        <v>1112</v>
      </c>
      <c r="AE212">
        <v>360</v>
      </c>
      <c r="AF212" t="s">
        <v>2893</v>
      </c>
      <c r="AG212" s="24"/>
      <c r="AI212">
        <f t="shared" si="14"/>
        <v>82.37</v>
      </c>
      <c r="AL212" t="s">
        <v>4555</v>
      </c>
      <c r="AM212" t="s">
        <v>4555</v>
      </c>
      <c r="AN212" s="24">
        <v>0.3</v>
      </c>
      <c r="AO212">
        <f t="shared" si="15"/>
        <v>181.3</v>
      </c>
      <c r="AS212" t="s">
        <v>1475</v>
      </c>
    </row>
    <row r="213" spans="2:45" customFormat="1" x14ac:dyDescent="0.3">
      <c r="B213" t="s">
        <v>1476</v>
      </c>
      <c r="M213" s="7">
        <v>963532036</v>
      </c>
      <c r="N213" s="38" t="s">
        <v>2995</v>
      </c>
      <c r="O213" s="38" t="s">
        <v>1476</v>
      </c>
      <c r="P213" s="38">
        <v>81.430000000000007</v>
      </c>
      <c r="Q213" s="38">
        <v>1</v>
      </c>
      <c r="R213" s="26">
        <v>8.9</v>
      </c>
      <c r="S213" s="38">
        <v>81.430000000000007</v>
      </c>
      <c r="T213" s="24">
        <v>249</v>
      </c>
      <c r="U213" s="24">
        <v>3</v>
      </c>
      <c r="V213">
        <f t="shared" si="16"/>
        <v>4</v>
      </c>
      <c r="W213" s="24" t="s">
        <v>1476</v>
      </c>
      <c r="X213" s="8" t="e">
        <f>ROUND(T213*(1-#REF!),2)</f>
        <v>#REF!</v>
      </c>
      <c r="Y213">
        <f t="shared" si="17"/>
        <v>174.3</v>
      </c>
      <c r="Z213">
        <f t="shared" si="18"/>
        <v>174.3</v>
      </c>
      <c r="AA213" s="24">
        <v>0.3</v>
      </c>
      <c r="AB213" s="24">
        <v>0.3</v>
      </c>
      <c r="AC213">
        <v>330</v>
      </c>
      <c r="AD213">
        <v>1112</v>
      </c>
      <c r="AE213">
        <v>430</v>
      </c>
      <c r="AF213" t="s">
        <v>2893</v>
      </c>
      <c r="AG213" s="24"/>
      <c r="AI213">
        <f t="shared" si="14"/>
        <v>78.3</v>
      </c>
      <c r="AL213" t="s">
        <v>4555</v>
      </c>
      <c r="AM213" t="s">
        <v>4555</v>
      </c>
      <c r="AN213" s="24">
        <v>0.3</v>
      </c>
      <c r="AO213">
        <f t="shared" si="15"/>
        <v>174.3</v>
      </c>
      <c r="AS213" t="s">
        <v>1477</v>
      </c>
    </row>
    <row r="214" spans="2:45" customFormat="1" x14ac:dyDescent="0.3">
      <c r="B214" t="s">
        <v>1478</v>
      </c>
      <c r="M214" s="7">
        <v>963532037</v>
      </c>
      <c r="N214" s="38" t="s">
        <v>2996</v>
      </c>
      <c r="O214" s="38" t="s">
        <v>1478</v>
      </c>
      <c r="P214" s="38">
        <v>78.150000000000006</v>
      </c>
      <c r="Q214" s="38">
        <v>1</v>
      </c>
      <c r="R214" s="26">
        <v>9.3000000000000007</v>
      </c>
      <c r="S214" s="38">
        <v>78.150000000000006</v>
      </c>
      <c r="T214" s="24">
        <v>239</v>
      </c>
      <c r="U214" s="24">
        <v>3</v>
      </c>
      <c r="V214">
        <f t="shared" si="16"/>
        <v>4</v>
      </c>
      <c r="W214" s="24" t="s">
        <v>1478</v>
      </c>
      <c r="X214" s="8" t="e">
        <f>ROUND(T214*(1-#REF!),2)</f>
        <v>#REF!</v>
      </c>
      <c r="Y214">
        <f t="shared" si="17"/>
        <v>167.3</v>
      </c>
      <c r="Z214">
        <f t="shared" si="18"/>
        <v>167.3</v>
      </c>
      <c r="AA214" s="24">
        <v>0.3</v>
      </c>
      <c r="AB214" s="24">
        <v>0.3</v>
      </c>
      <c r="AC214">
        <v>330</v>
      </c>
      <c r="AD214">
        <v>1112</v>
      </c>
      <c r="AE214">
        <v>470</v>
      </c>
      <c r="AF214" t="s">
        <v>2893</v>
      </c>
      <c r="AG214" s="24"/>
      <c r="AI214">
        <f t="shared" si="14"/>
        <v>75.14</v>
      </c>
      <c r="AL214" t="s">
        <v>4555</v>
      </c>
      <c r="AM214" t="s">
        <v>4555</v>
      </c>
      <c r="AN214" s="24">
        <v>0.3</v>
      </c>
      <c r="AO214">
        <f t="shared" si="15"/>
        <v>167.3</v>
      </c>
      <c r="AS214" t="s">
        <v>1479</v>
      </c>
    </row>
    <row r="215" spans="2:45" customFormat="1" x14ac:dyDescent="0.3">
      <c r="B215" t="s">
        <v>1480</v>
      </c>
      <c r="M215" s="7">
        <v>963532038</v>
      </c>
      <c r="N215" s="38" t="s">
        <v>2997</v>
      </c>
      <c r="O215" s="38" t="s">
        <v>1480</v>
      </c>
      <c r="P215" s="38">
        <v>102.39</v>
      </c>
      <c r="Q215" s="38">
        <v>1</v>
      </c>
      <c r="R215" s="26">
        <v>10.5</v>
      </c>
      <c r="S215" s="38">
        <v>102.39</v>
      </c>
      <c r="T215" s="24">
        <v>309</v>
      </c>
      <c r="U215" s="24">
        <v>3</v>
      </c>
      <c r="V215">
        <f t="shared" si="16"/>
        <v>4</v>
      </c>
      <c r="W215" s="24" t="s">
        <v>1480</v>
      </c>
      <c r="X215" s="8" t="e">
        <f>ROUND(T215*(1-#REF!),2)</f>
        <v>#REF!</v>
      </c>
      <c r="Y215">
        <f t="shared" si="17"/>
        <v>216.3</v>
      </c>
      <c r="Z215">
        <f t="shared" si="18"/>
        <v>216.3</v>
      </c>
      <c r="AA215" s="24">
        <v>0.3</v>
      </c>
      <c r="AB215" s="24">
        <v>0.3</v>
      </c>
      <c r="AC215">
        <v>330</v>
      </c>
      <c r="AD215">
        <v>1390</v>
      </c>
      <c r="AE215">
        <v>430</v>
      </c>
      <c r="AF215" t="s">
        <v>2893</v>
      </c>
      <c r="AG215" s="24"/>
      <c r="AI215">
        <f t="shared" ref="AI215:AI278" si="19">ROUND(S215/1.04,2)</f>
        <v>98.45</v>
      </c>
      <c r="AL215" t="s">
        <v>4555</v>
      </c>
      <c r="AM215" t="s">
        <v>4555</v>
      </c>
      <c r="AN215" s="24">
        <v>0.3</v>
      </c>
      <c r="AO215">
        <f t="shared" si="15"/>
        <v>216.3</v>
      </c>
      <c r="AS215" t="s">
        <v>1481</v>
      </c>
    </row>
    <row r="216" spans="2:45" customFormat="1" x14ac:dyDescent="0.3">
      <c r="B216" t="s">
        <v>1482</v>
      </c>
      <c r="M216" s="7">
        <v>963532039</v>
      </c>
      <c r="N216" s="38" t="s">
        <v>2998</v>
      </c>
      <c r="O216" s="38" t="s">
        <v>1482</v>
      </c>
      <c r="P216" s="38">
        <v>104.26</v>
      </c>
      <c r="Q216" s="38">
        <v>1</v>
      </c>
      <c r="R216" s="26">
        <v>10.9</v>
      </c>
      <c r="S216" s="38">
        <v>104.26</v>
      </c>
      <c r="T216" s="24">
        <v>319</v>
      </c>
      <c r="U216" s="24">
        <v>3</v>
      </c>
      <c r="V216">
        <f t="shared" si="16"/>
        <v>4</v>
      </c>
      <c r="W216" s="24" t="s">
        <v>1482</v>
      </c>
      <c r="X216" s="8" t="e">
        <f>ROUND(T216*(1-#REF!),2)</f>
        <v>#REF!</v>
      </c>
      <c r="Y216">
        <f t="shared" si="17"/>
        <v>223.3</v>
      </c>
      <c r="Z216">
        <f t="shared" si="18"/>
        <v>223.3</v>
      </c>
      <c r="AA216" s="24">
        <v>0.3</v>
      </c>
      <c r="AB216" s="24">
        <v>0.3</v>
      </c>
      <c r="AC216">
        <v>330</v>
      </c>
      <c r="AD216">
        <v>1390</v>
      </c>
      <c r="AE216">
        <v>470</v>
      </c>
      <c r="AF216" t="s">
        <v>2893</v>
      </c>
      <c r="AG216" s="24"/>
      <c r="AI216">
        <f t="shared" si="19"/>
        <v>100.25</v>
      </c>
      <c r="AL216" t="s">
        <v>4555</v>
      </c>
      <c r="AM216" t="s">
        <v>4555</v>
      </c>
      <c r="AN216" s="24">
        <v>0.3</v>
      </c>
      <c r="AO216">
        <f t="shared" si="15"/>
        <v>223.3</v>
      </c>
      <c r="AS216" t="s">
        <v>1483</v>
      </c>
    </row>
    <row r="217" spans="2:45" customFormat="1" x14ac:dyDescent="0.3">
      <c r="B217" t="s">
        <v>1484</v>
      </c>
      <c r="M217" s="7">
        <v>963533055</v>
      </c>
      <c r="N217" s="38" t="s">
        <v>2999</v>
      </c>
      <c r="O217" s="38" t="s">
        <v>1484</v>
      </c>
      <c r="P217" s="38">
        <v>80.28</v>
      </c>
      <c r="Q217" s="38">
        <v>1</v>
      </c>
      <c r="R217" s="26">
        <v>7.6</v>
      </c>
      <c r="S217" s="38">
        <v>80.28</v>
      </c>
      <c r="T217" s="24">
        <v>239</v>
      </c>
      <c r="U217" s="24">
        <v>3</v>
      </c>
      <c r="V217">
        <f t="shared" si="16"/>
        <v>4</v>
      </c>
      <c r="W217" s="24" t="s">
        <v>1484</v>
      </c>
      <c r="X217" s="8" t="e">
        <f>ROUND(T217*(1-#REF!),2)</f>
        <v>#REF!</v>
      </c>
      <c r="Y217">
        <f t="shared" si="17"/>
        <v>167.3</v>
      </c>
      <c r="Z217">
        <f t="shared" si="18"/>
        <v>167.3</v>
      </c>
      <c r="AA217" s="24">
        <v>0.3</v>
      </c>
      <c r="AB217" s="24">
        <v>0.3</v>
      </c>
      <c r="AC217">
        <v>382</v>
      </c>
      <c r="AD217">
        <v>1112</v>
      </c>
      <c r="AE217">
        <v>440</v>
      </c>
      <c r="AF217" t="s">
        <v>2893</v>
      </c>
      <c r="AG217" s="24"/>
      <c r="AI217">
        <f t="shared" si="19"/>
        <v>77.19</v>
      </c>
      <c r="AL217" t="s">
        <v>4555</v>
      </c>
      <c r="AM217" t="s">
        <v>4555</v>
      </c>
      <c r="AN217" s="24">
        <v>0.3</v>
      </c>
      <c r="AO217">
        <f t="shared" si="15"/>
        <v>167.3</v>
      </c>
      <c r="AS217" t="s">
        <v>1485</v>
      </c>
    </row>
    <row r="218" spans="2:45" customFormat="1" x14ac:dyDescent="0.3">
      <c r="B218" t="s">
        <v>1486</v>
      </c>
      <c r="M218" s="7">
        <v>96377503</v>
      </c>
      <c r="N218" s="38" t="s">
        <v>5068</v>
      </c>
      <c r="O218" s="38" t="e">
        <v>#N/A</v>
      </c>
      <c r="P218" s="38">
        <v>31.26</v>
      </c>
      <c r="Q218" s="38">
        <v>1</v>
      </c>
      <c r="R218" s="26">
        <v>0</v>
      </c>
      <c r="S218" s="38">
        <v>31.26</v>
      </c>
      <c r="T218" s="24">
        <v>139</v>
      </c>
      <c r="U218" s="24">
        <v>5</v>
      </c>
      <c r="V218">
        <f t="shared" si="16"/>
        <v>7</v>
      </c>
      <c r="W218" s="24" t="s">
        <v>1486</v>
      </c>
      <c r="X218" s="8" t="e">
        <f>ROUND(T218*(1-#REF!),2)</f>
        <v>#REF!</v>
      </c>
      <c r="Y218">
        <f t="shared" si="17"/>
        <v>97.3</v>
      </c>
      <c r="Z218">
        <f t="shared" si="18"/>
        <v>97.3</v>
      </c>
      <c r="AA218" s="24">
        <v>0.3</v>
      </c>
      <c r="AB218" s="24">
        <v>0.3</v>
      </c>
      <c r="AC218">
        <v>22</v>
      </c>
      <c r="AD218">
        <v>1034</v>
      </c>
      <c r="AE218">
        <v>180</v>
      </c>
      <c r="AF218" t="s">
        <v>2893</v>
      </c>
      <c r="AG218" s="24"/>
      <c r="AI218">
        <f t="shared" si="19"/>
        <v>30.06</v>
      </c>
      <c r="AL218" t="s">
        <v>4683</v>
      </c>
      <c r="AM218">
        <v>80.010000000000005</v>
      </c>
      <c r="AN218" s="24">
        <v>0.3</v>
      </c>
      <c r="AO218">
        <f t="shared" si="15"/>
        <v>97.3</v>
      </c>
      <c r="AS218" t="s">
        <v>1487</v>
      </c>
    </row>
    <row r="219" spans="2:45" customFormat="1" x14ac:dyDescent="0.3">
      <c r="B219" t="s">
        <v>1488</v>
      </c>
      <c r="M219" s="7">
        <v>96377603</v>
      </c>
      <c r="N219" s="38" t="s">
        <v>5069</v>
      </c>
      <c r="O219" s="38" t="e">
        <v>#N/A</v>
      </c>
      <c r="P219" s="38">
        <v>24.1</v>
      </c>
      <c r="Q219" s="38">
        <v>1</v>
      </c>
      <c r="R219" s="26">
        <v>0</v>
      </c>
      <c r="S219" s="38">
        <v>24.1</v>
      </c>
      <c r="T219" s="24">
        <v>109</v>
      </c>
      <c r="U219" s="24">
        <v>5</v>
      </c>
      <c r="V219">
        <f t="shared" si="16"/>
        <v>7</v>
      </c>
      <c r="W219" s="24" t="s">
        <v>1488</v>
      </c>
      <c r="X219" s="8" t="e">
        <f>ROUND(T219*(1-#REF!),2)</f>
        <v>#REF!</v>
      </c>
      <c r="Y219">
        <f t="shared" si="17"/>
        <v>76.3</v>
      </c>
      <c r="Z219">
        <f t="shared" si="18"/>
        <v>76.3</v>
      </c>
      <c r="AA219" s="24">
        <v>0.3</v>
      </c>
      <c r="AB219" s="24">
        <v>0.3</v>
      </c>
      <c r="AC219">
        <v>22</v>
      </c>
      <c r="AD219">
        <v>1034</v>
      </c>
      <c r="AE219">
        <v>90</v>
      </c>
      <c r="AF219" t="s">
        <v>2893</v>
      </c>
      <c r="AG219" s="24"/>
      <c r="AI219">
        <f t="shared" si="19"/>
        <v>23.17</v>
      </c>
      <c r="AL219" t="s">
        <v>4684</v>
      </c>
      <c r="AM219">
        <v>62.37</v>
      </c>
      <c r="AN219" s="24">
        <v>0.3</v>
      </c>
      <c r="AO219">
        <f t="shared" si="15"/>
        <v>76.3</v>
      </c>
      <c r="AS219" t="s">
        <v>1489</v>
      </c>
    </row>
    <row r="220" spans="2:45" customFormat="1" x14ac:dyDescent="0.3">
      <c r="B220" t="s">
        <v>1490</v>
      </c>
      <c r="M220" s="7">
        <v>96377501</v>
      </c>
      <c r="N220" s="38" t="s">
        <v>5070</v>
      </c>
      <c r="O220" s="38" t="e">
        <v>#N/A</v>
      </c>
      <c r="P220" s="38">
        <v>22.08</v>
      </c>
      <c r="Q220" s="38">
        <v>1</v>
      </c>
      <c r="R220" s="26">
        <v>0</v>
      </c>
      <c r="S220" s="38">
        <v>22.08</v>
      </c>
      <c r="T220" s="24">
        <v>109</v>
      </c>
      <c r="U220" s="24">
        <v>5</v>
      </c>
      <c r="V220">
        <f t="shared" si="16"/>
        <v>7</v>
      </c>
      <c r="W220" s="24" t="s">
        <v>1490</v>
      </c>
      <c r="X220" s="8" t="e">
        <f>ROUND(T220*(1-#REF!),2)</f>
        <v>#REF!</v>
      </c>
      <c r="Y220">
        <f t="shared" si="17"/>
        <v>76.3</v>
      </c>
      <c r="Z220">
        <f t="shared" si="18"/>
        <v>76.3</v>
      </c>
      <c r="AA220" s="24">
        <v>0.3</v>
      </c>
      <c r="AB220" s="24">
        <v>0.3</v>
      </c>
      <c r="AC220">
        <v>22</v>
      </c>
      <c r="AD220">
        <v>478</v>
      </c>
      <c r="AE220">
        <v>180</v>
      </c>
      <c r="AF220" t="s">
        <v>2893</v>
      </c>
      <c r="AG220" s="24"/>
      <c r="AI220">
        <f t="shared" si="19"/>
        <v>21.23</v>
      </c>
      <c r="AL220" t="s">
        <v>4685</v>
      </c>
      <c r="AM220">
        <v>59.22</v>
      </c>
      <c r="AN220" s="24">
        <v>0.3</v>
      </c>
      <c r="AO220">
        <f t="shared" si="15"/>
        <v>76.3</v>
      </c>
      <c r="AS220" t="s">
        <v>1491</v>
      </c>
    </row>
    <row r="221" spans="2:45" customFormat="1" x14ac:dyDescent="0.3">
      <c r="B221" t="s">
        <v>1492</v>
      </c>
      <c r="M221" s="7">
        <v>96377504</v>
      </c>
      <c r="N221" s="38" t="s">
        <v>5071</v>
      </c>
      <c r="O221" s="38" t="e">
        <v>#N/A</v>
      </c>
      <c r="P221" s="38">
        <v>36.840000000000003</v>
      </c>
      <c r="Q221" s="38">
        <v>1</v>
      </c>
      <c r="R221" s="26">
        <v>0</v>
      </c>
      <c r="S221" s="38">
        <v>36.840000000000003</v>
      </c>
      <c r="T221" s="24">
        <v>159</v>
      </c>
      <c r="U221" s="24">
        <v>5</v>
      </c>
      <c r="V221">
        <f t="shared" si="16"/>
        <v>7</v>
      </c>
      <c r="W221" s="24" t="s">
        <v>1492</v>
      </c>
      <c r="X221" s="8" t="e">
        <f>ROUND(T221*(1-#REF!),2)</f>
        <v>#REF!</v>
      </c>
      <c r="Y221">
        <f t="shared" si="17"/>
        <v>111.3</v>
      </c>
      <c r="Z221">
        <f t="shared" si="18"/>
        <v>111.3</v>
      </c>
      <c r="AA221" s="24">
        <v>0.3</v>
      </c>
      <c r="AB221" s="24">
        <v>0.3</v>
      </c>
      <c r="AC221">
        <v>22</v>
      </c>
      <c r="AD221">
        <v>1312</v>
      </c>
      <c r="AE221">
        <v>180</v>
      </c>
      <c r="AF221" t="s">
        <v>2893</v>
      </c>
      <c r="AG221" s="24"/>
      <c r="AI221">
        <f t="shared" si="19"/>
        <v>35.42</v>
      </c>
      <c r="AL221" t="s">
        <v>4686</v>
      </c>
      <c r="AM221">
        <v>93.24</v>
      </c>
      <c r="AN221" s="24">
        <v>0.3</v>
      </c>
      <c r="AO221">
        <f t="shared" si="15"/>
        <v>111.3</v>
      </c>
      <c r="AS221" t="s">
        <v>1493</v>
      </c>
    </row>
    <row r="222" spans="2:45" customFormat="1" x14ac:dyDescent="0.3">
      <c r="B222" t="s">
        <v>1494</v>
      </c>
      <c r="M222" s="7">
        <v>96377604</v>
      </c>
      <c r="N222" s="38" t="s">
        <v>5072</v>
      </c>
      <c r="O222" s="38" t="e">
        <v>#N/A</v>
      </c>
      <c r="P222" s="38">
        <v>26.84</v>
      </c>
      <c r="Q222" s="38">
        <v>1</v>
      </c>
      <c r="R222" s="26">
        <v>0</v>
      </c>
      <c r="S222" s="38">
        <v>26.84</v>
      </c>
      <c r="T222" s="24">
        <v>129</v>
      </c>
      <c r="U222" s="24">
        <v>5</v>
      </c>
      <c r="V222">
        <f t="shared" si="16"/>
        <v>7</v>
      </c>
      <c r="W222" s="24" t="s">
        <v>1494</v>
      </c>
      <c r="X222" s="8" t="e">
        <f>ROUND(T222*(1-#REF!),2)</f>
        <v>#REF!</v>
      </c>
      <c r="Y222">
        <f t="shared" si="17"/>
        <v>90.3</v>
      </c>
      <c r="Z222">
        <f t="shared" si="18"/>
        <v>90.3</v>
      </c>
      <c r="AA222" s="24">
        <v>0.3</v>
      </c>
      <c r="AB222" s="24">
        <v>0.3</v>
      </c>
      <c r="AC222">
        <v>22</v>
      </c>
      <c r="AD222">
        <v>1312</v>
      </c>
      <c r="AE222">
        <v>90</v>
      </c>
      <c r="AF222" t="s">
        <v>2893</v>
      </c>
      <c r="AG222" s="24"/>
      <c r="AI222">
        <f t="shared" si="19"/>
        <v>25.81</v>
      </c>
      <c r="AL222" t="s">
        <v>4687</v>
      </c>
      <c r="AM222">
        <v>70.56</v>
      </c>
      <c r="AN222" s="24">
        <v>0.3</v>
      </c>
      <c r="AO222">
        <f t="shared" si="15"/>
        <v>90.3</v>
      </c>
      <c r="AS222" t="s">
        <v>1495</v>
      </c>
    </row>
    <row r="223" spans="2:45" customFormat="1" x14ac:dyDescent="0.3">
      <c r="B223" t="s">
        <v>1496</v>
      </c>
      <c r="M223" s="7">
        <v>96377602</v>
      </c>
      <c r="N223" s="38" t="s">
        <v>5073</v>
      </c>
      <c r="O223" s="38" t="e">
        <v>#N/A</v>
      </c>
      <c r="P223" s="38">
        <v>21.57</v>
      </c>
      <c r="Q223" s="38">
        <v>1</v>
      </c>
      <c r="R223" s="26">
        <v>0</v>
      </c>
      <c r="S223" s="38">
        <v>21.57</v>
      </c>
      <c r="T223" s="24">
        <v>99</v>
      </c>
      <c r="U223" s="24">
        <v>5</v>
      </c>
      <c r="V223">
        <f t="shared" si="16"/>
        <v>7</v>
      </c>
      <c r="W223" s="24" t="s">
        <v>1496</v>
      </c>
      <c r="X223" s="8" t="e">
        <f>ROUND(T223*(1-#REF!),2)</f>
        <v>#REF!</v>
      </c>
      <c r="Y223">
        <f t="shared" si="17"/>
        <v>69.3</v>
      </c>
      <c r="Z223">
        <f t="shared" si="18"/>
        <v>69.3</v>
      </c>
      <c r="AA223" s="24">
        <v>0.3</v>
      </c>
      <c r="AB223" s="24">
        <v>0.3</v>
      </c>
      <c r="AC223">
        <v>22</v>
      </c>
      <c r="AD223">
        <v>757</v>
      </c>
      <c r="AE223">
        <v>90</v>
      </c>
      <c r="AF223" t="s">
        <v>2893</v>
      </c>
      <c r="AG223" s="24"/>
      <c r="AI223">
        <f t="shared" si="19"/>
        <v>20.74</v>
      </c>
      <c r="AL223" t="s">
        <v>4688</v>
      </c>
      <c r="AM223">
        <v>56.07</v>
      </c>
      <c r="AN223" s="24">
        <v>0.3</v>
      </c>
      <c r="AO223">
        <f t="shared" si="15"/>
        <v>69.3</v>
      </c>
      <c r="AS223" t="s">
        <v>1497</v>
      </c>
    </row>
    <row r="224" spans="2:45" customFormat="1" x14ac:dyDescent="0.3">
      <c r="B224" t="s">
        <v>1498</v>
      </c>
      <c r="M224" s="7">
        <v>96377502</v>
      </c>
      <c r="N224" s="38" t="s">
        <v>5074</v>
      </c>
      <c r="O224" s="38" t="e">
        <v>#N/A</v>
      </c>
      <c r="P224" s="38">
        <v>26.5</v>
      </c>
      <c r="Q224" s="38">
        <v>1</v>
      </c>
      <c r="R224" s="26">
        <v>0</v>
      </c>
      <c r="S224" s="38">
        <v>26.5</v>
      </c>
      <c r="T224" s="24">
        <v>129</v>
      </c>
      <c r="U224" s="24">
        <v>5</v>
      </c>
      <c r="V224">
        <f t="shared" si="16"/>
        <v>7</v>
      </c>
      <c r="W224" s="24" t="s">
        <v>1498</v>
      </c>
      <c r="X224" s="8" t="e">
        <f>ROUND(T224*(1-#REF!),2)</f>
        <v>#REF!</v>
      </c>
      <c r="Y224">
        <f t="shared" si="17"/>
        <v>90.3</v>
      </c>
      <c r="Z224">
        <f t="shared" si="18"/>
        <v>90.3</v>
      </c>
      <c r="AA224" s="24">
        <v>0.3</v>
      </c>
      <c r="AB224" s="24">
        <v>0.3</v>
      </c>
      <c r="AC224">
        <v>22</v>
      </c>
      <c r="AD224">
        <v>757</v>
      </c>
      <c r="AE224">
        <v>180</v>
      </c>
      <c r="AF224" t="s">
        <v>2893</v>
      </c>
      <c r="AG224" s="24"/>
      <c r="AI224">
        <f t="shared" si="19"/>
        <v>25.48</v>
      </c>
      <c r="AL224" t="s">
        <v>4689</v>
      </c>
      <c r="AM224">
        <v>70.56</v>
      </c>
      <c r="AN224" s="24">
        <v>0.3</v>
      </c>
      <c r="AO224">
        <f t="shared" si="15"/>
        <v>90.3</v>
      </c>
      <c r="AS224" t="s">
        <v>1499</v>
      </c>
    </row>
    <row r="225" spans="2:45" customFormat="1" x14ac:dyDescent="0.3">
      <c r="B225" t="s">
        <v>1500</v>
      </c>
      <c r="M225" s="7">
        <v>96374001</v>
      </c>
      <c r="N225" s="38" t="s">
        <v>5075</v>
      </c>
      <c r="O225" s="38" t="e">
        <v>#N/A</v>
      </c>
      <c r="P225" s="38">
        <v>26.84</v>
      </c>
      <c r="Q225" s="38">
        <v>1</v>
      </c>
      <c r="R225" s="26">
        <v>0</v>
      </c>
      <c r="S225" s="38">
        <v>26.84</v>
      </c>
      <c r="T225" s="24">
        <v>129</v>
      </c>
      <c r="U225" s="24">
        <v>5</v>
      </c>
      <c r="V225">
        <f t="shared" si="16"/>
        <v>7</v>
      </c>
      <c r="W225" s="24" t="s">
        <v>1500</v>
      </c>
      <c r="X225" s="8" t="e">
        <f>ROUND(T225*(1-#REF!),2)</f>
        <v>#REF!</v>
      </c>
      <c r="Y225">
        <f t="shared" si="17"/>
        <v>90.3</v>
      </c>
      <c r="Z225">
        <f t="shared" si="18"/>
        <v>90.3</v>
      </c>
      <c r="AA225" s="24">
        <v>0.3</v>
      </c>
      <c r="AB225" s="24">
        <v>0.3</v>
      </c>
      <c r="AC225">
        <v>22</v>
      </c>
      <c r="AD225">
        <v>767</v>
      </c>
      <c r="AE225">
        <v>180</v>
      </c>
      <c r="AF225" t="s">
        <v>2893</v>
      </c>
      <c r="AG225" s="24"/>
      <c r="AI225">
        <f t="shared" si="19"/>
        <v>25.81</v>
      </c>
      <c r="AL225" t="s">
        <v>4690</v>
      </c>
      <c r="AM225">
        <v>73.709999999999994</v>
      </c>
      <c r="AN225" s="24">
        <v>0.3</v>
      </c>
      <c r="AO225">
        <f t="shared" si="15"/>
        <v>90.3</v>
      </c>
      <c r="AS225" t="s">
        <v>1501</v>
      </c>
    </row>
    <row r="226" spans="2:45" customFormat="1" x14ac:dyDescent="0.3">
      <c r="B226" t="s">
        <v>1502</v>
      </c>
      <c r="M226" s="7">
        <v>96374002</v>
      </c>
      <c r="N226" s="38" t="s">
        <v>5076</v>
      </c>
      <c r="O226" s="38" t="e">
        <v>#N/A</v>
      </c>
      <c r="P226" s="38">
        <v>31.58</v>
      </c>
      <c r="Q226" s="38">
        <v>1</v>
      </c>
      <c r="R226" s="26">
        <v>0</v>
      </c>
      <c r="S226" s="38">
        <v>31.58</v>
      </c>
      <c r="T226" s="24">
        <v>149</v>
      </c>
      <c r="U226" s="24">
        <v>5</v>
      </c>
      <c r="V226">
        <f t="shared" si="16"/>
        <v>7</v>
      </c>
      <c r="W226" s="24" t="s">
        <v>1502</v>
      </c>
      <c r="X226" s="8" t="e">
        <f>ROUND(T226*(1-#REF!),2)</f>
        <v>#REF!</v>
      </c>
      <c r="Y226">
        <f t="shared" si="17"/>
        <v>104.3</v>
      </c>
      <c r="Z226">
        <f t="shared" si="18"/>
        <v>104.3</v>
      </c>
      <c r="AA226" s="24">
        <v>0.3</v>
      </c>
      <c r="AB226" s="24">
        <v>0.3</v>
      </c>
      <c r="AC226">
        <v>22</v>
      </c>
      <c r="AD226">
        <v>1045</v>
      </c>
      <c r="AE226">
        <v>180</v>
      </c>
      <c r="AF226" t="s">
        <v>2893</v>
      </c>
      <c r="AG226" s="24"/>
      <c r="AI226">
        <f t="shared" si="19"/>
        <v>30.37</v>
      </c>
      <c r="AL226" t="s">
        <v>4691</v>
      </c>
      <c r="AM226">
        <v>86.31</v>
      </c>
      <c r="AN226" s="24">
        <v>0.3</v>
      </c>
      <c r="AO226">
        <f t="shared" si="15"/>
        <v>104.3</v>
      </c>
      <c r="AS226" t="s">
        <v>1503</v>
      </c>
    </row>
    <row r="227" spans="2:45" customFormat="1" x14ac:dyDescent="0.3">
      <c r="B227" t="s">
        <v>1504</v>
      </c>
      <c r="M227" s="7">
        <v>96374003</v>
      </c>
      <c r="N227" s="38" t="s">
        <v>5077</v>
      </c>
      <c r="O227" s="38" t="e">
        <v>#N/A</v>
      </c>
      <c r="P227" s="38">
        <v>31.58</v>
      </c>
      <c r="Q227" s="38">
        <v>1</v>
      </c>
      <c r="R227" s="26">
        <v>0</v>
      </c>
      <c r="S227" s="38">
        <v>31.58</v>
      </c>
      <c r="T227" s="24">
        <v>119</v>
      </c>
      <c r="U227" s="24">
        <v>5</v>
      </c>
      <c r="V227">
        <f t="shared" si="16"/>
        <v>7</v>
      </c>
      <c r="W227" s="24" t="s">
        <v>1504</v>
      </c>
      <c r="X227" s="8" t="e">
        <f>ROUND(T227*(1-#REF!),2)</f>
        <v>#REF!</v>
      </c>
      <c r="Y227">
        <f t="shared" si="17"/>
        <v>83.3</v>
      </c>
      <c r="Z227">
        <f t="shared" si="18"/>
        <v>83.3</v>
      </c>
      <c r="AA227" s="24">
        <v>0.3</v>
      </c>
      <c r="AB227" s="24">
        <v>0.3</v>
      </c>
      <c r="AC227">
        <v>22</v>
      </c>
      <c r="AD227">
        <v>637</v>
      </c>
      <c r="AE227">
        <v>180</v>
      </c>
      <c r="AF227" t="s">
        <v>2893</v>
      </c>
      <c r="AG227" s="24"/>
      <c r="AI227">
        <f t="shared" si="19"/>
        <v>30.37</v>
      </c>
      <c r="AL227" t="s">
        <v>4692</v>
      </c>
      <c r="AM227">
        <v>70.56</v>
      </c>
      <c r="AN227" s="24">
        <v>0.3</v>
      </c>
      <c r="AO227">
        <f t="shared" si="15"/>
        <v>83.3</v>
      </c>
      <c r="AS227" t="s">
        <v>1505</v>
      </c>
    </row>
    <row r="228" spans="2:45" customFormat="1" x14ac:dyDescent="0.3">
      <c r="B228" t="s">
        <v>1506</v>
      </c>
      <c r="M228" s="7">
        <v>96374004</v>
      </c>
      <c r="N228" s="38" t="s">
        <v>5078</v>
      </c>
      <c r="O228" s="38" t="e">
        <v>#N/A</v>
      </c>
      <c r="P228" s="38">
        <v>27.11</v>
      </c>
      <c r="Q228" s="38">
        <v>1</v>
      </c>
      <c r="R228" s="26">
        <v>0</v>
      </c>
      <c r="S228" s="38">
        <v>27.11</v>
      </c>
      <c r="T228" s="24">
        <v>129</v>
      </c>
      <c r="U228" s="24">
        <v>5</v>
      </c>
      <c r="V228">
        <f t="shared" si="16"/>
        <v>7</v>
      </c>
      <c r="W228" s="24" t="s">
        <v>1506</v>
      </c>
      <c r="X228" s="8" t="e">
        <f>ROUND(T228*(1-#REF!),2)</f>
        <v>#REF!</v>
      </c>
      <c r="Y228">
        <f t="shared" si="17"/>
        <v>90.3</v>
      </c>
      <c r="Z228">
        <f t="shared" si="18"/>
        <v>90.3</v>
      </c>
      <c r="AA228" s="24">
        <v>0.3</v>
      </c>
      <c r="AB228" s="24">
        <v>0.3</v>
      </c>
      <c r="AC228">
        <v>22</v>
      </c>
      <c r="AD228">
        <v>776</v>
      </c>
      <c r="AE228">
        <v>180</v>
      </c>
      <c r="AF228" t="s">
        <v>2893</v>
      </c>
      <c r="AG228" s="24"/>
      <c r="AI228">
        <f t="shared" si="19"/>
        <v>26.07</v>
      </c>
      <c r="AL228" t="s">
        <v>4693</v>
      </c>
      <c r="AM228">
        <v>73.709999999999994</v>
      </c>
      <c r="AN228" s="24">
        <v>0.3</v>
      </c>
      <c r="AO228">
        <f t="shared" si="15"/>
        <v>90.3</v>
      </c>
      <c r="AS228" t="s">
        <v>1507</v>
      </c>
    </row>
    <row r="229" spans="2:45" customFormat="1" x14ac:dyDescent="0.3">
      <c r="B229" t="s">
        <v>1508</v>
      </c>
      <c r="M229" s="7">
        <v>963585403</v>
      </c>
      <c r="N229" s="38" t="s">
        <v>3000</v>
      </c>
      <c r="O229" s="38" t="s">
        <v>1508</v>
      </c>
      <c r="P229" s="38">
        <v>31.26</v>
      </c>
      <c r="Q229" s="38">
        <v>1</v>
      </c>
      <c r="R229" s="26">
        <v>2</v>
      </c>
      <c r="S229" s="38">
        <v>31.26</v>
      </c>
      <c r="T229" s="24">
        <v>139</v>
      </c>
      <c r="U229" s="24">
        <v>5</v>
      </c>
      <c r="V229">
        <f t="shared" si="16"/>
        <v>7</v>
      </c>
      <c r="W229" s="24" t="s">
        <v>1508</v>
      </c>
      <c r="X229" s="8" t="e">
        <f>ROUND(T229*(1-#REF!),2)</f>
        <v>#REF!</v>
      </c>
      <c r="Y229">
        <f t="shared" si="17"/>
        <v>97.3</v>
      </c>
      <c r="Z229">
        <f t="shared" si="18"/>
        <v>97.3</v>
      </c>
      <c r="AA229" s="24">
        <v>0.3</v>
      </c>
      <c r="AB229" s="24">
        <v>0.3</v>
      </c>
      <c r="AC229">
        <v>0</v>
      </c>
      <c r="AD229">
        <v>0</v>
      </c>
      <c r="AE229">
        <v>180</v>
      </c>
      <c r="AF229" t="s">
        <v>2893</v>
      </c>
      <c r="AG229" s="24"/>
      <c r="AI229">
        <f t="shared" si="19"/>
        <v>30.06</v>
      </c>
      <c r="AL229">
        <v>0</v>
      </c>
      <c r="AM229">
        <v>91.7</v>
      </c>
      <c r="AN229" s="24">
        <v>0.3</v>
      </c>
      <c r="AO229">
        <f t="shared" si="15"/>
        <v>97.3</v>
      </c>
      <c r="AS229" t="s">
        <v>1509</v>
      </c>
    </row>
    <row r="230" spans="2:45" customFormat="1" x14ac:dyDescent="0.3">
      <c r="B230" t="s">
        <v>1510</v>
      </c>
      <c r="M230" s="7">
        <v>963585412</v>
      </c>
      <c r="N230" s="38" t="s">
        <v>3001</v>
      </c>
      <c r="O230" s="38" t="s">
        <v>1510</v>
      </c>
      <c r="P230" s="38">
        <v>24.1</v>
      </c>
      <c r="Q230" s="38">
        <v>1</v>
      </c>
      <c r="R230" s="26">
        <v>1.3</v>
      </c>
      <c r="S230" s="38">
        <v>24.1</v>
      </c>
      <c r="T230" s="24">
        <v>109</v>
      </c>
      <c r="U230" s="24">
        <v>5</v>
      </c>
      <c r="V230">
        <f t="shared" si="16"/>
        <v>7</v>
      </c>
      <c r="W230" s="24" t="s">
        <v>1510</v>
      </c>
      <c r="X230" s="8" t="e">
        <f>ROUND(T230*(1-#REF!),2)</f>
        <v>#REF!</v>
      </c>
      <c r="Y230">
        <f t="shared" si="17"/>
        <v>76.3</v>
      </c>
      <c r="Z230">
        <f t="shared" si="18"/>
        <v>76.3</v>
      </c>
      <c r="AA230" s="24">
        <v>0.3</v>
      </c>
      <c r="AB230" s="24">
        <v>0.3</v>
      </c>
      <c r="AC230">
        <v>0</v>
      </c>
      <c r="AD230">
        <v>0</v>
      </c>
      <c r="AE230">
        <v>105</v>
      </c>
      <c r="AF230" t="s">
        <v>2893</v>
      </c>
      <c r="AG230" s="24"/>
      <c r="AI230">
        <f t="shared" si="19"/>
        <v>23.17</v>
      </c>
      <c r="AL230">
        <v>0</v>
      </c>
      <c r="AM230">
        <v>71.400000000000006</v>
      </c>
      <c r="AN230" s="24">
        <v>0.3</v>
      </c>
      <c r="AO230">
        <f t="shared" si="15"/>
        <v>76.3</v>
      </c>
      <c r="AS230" t="s">
        <v>1511</v>
      </c>
    </row>
    <row r="231" spans="2:45" customFormat="1" x14ac:dyDescent="0.3">
      <c r="B231" t="s">
        <v>1512</v>
      </c>
      <c r="M231" s="7">
        <v>963585404</v>
      </c>
      <c r="N231" s="38" t="s">
        <v>3002</v>
      </c>
      <c r="O231" s="38" t="s">
        <v>1512</v>
      </c>
      <c r="P231" s="38">
        <v>36.83</v>
      </c>
      <c r="Q231" s="38">
        <v>1</v>
      </c>
      <c r="R231" s="26">
        <v>2.5</v>
      </c>
      <c r="S231" s="38">
        <v>36.83</v>
      </c>
      <c r="T231" s="24">
        <v>159</v>
      </c>
      <c r="U231" s="24">
        <v>5</v>
      </c>
      <c r="V231">
        <f t="shared" si="16"/>
        <v>7</v>
      </c>
      <c r="W231" s="24" t="s">
        <v>1512</v>
      </c>
      <c r="X231" s="8" t="e">
        <f>ROUND(T231*(1-#REF!),2)</f>
        <v>#REF!</v>
      </c>
      <c r="Y231">
        <f t="shared" si="17"/>
        <v>111.3</v>
      </c>
      <c r="Z231">
        <f t="shared" si="18"/>
        <v>111.3</v>
      </c>
      <c r="AA231" s="24">
        <v>0.3</v>
      </c>
      <c r="AB231" s="24">
        <v>0.3</v>
      </c>
      <c r="AC231">
        <v>0</v>
      </c>
      <c r="AD231">
        <v>0</v>
      </c>
      <c r="AE231">
        <v>180</v>
      </c>
      <c r="AF231" t="s">
        <v>2893</v>
      </c>
      <c r="AG231" s="24"/>
      <c r="AI231">
        <f t="shared" si="19"/>
        <v>35.409999999999997</v>
      </c>
      <c r="AL231">
        <v>0</v>
      </c>
      <c r="AM231">
        <v>106.4</v>
      </c>
      <c r="AN231" s="24">
        <v>0.3</v>
      </c>
      <c r="AO231">
        <f t="shared" si="15"/>
        <v>111.3</v>
      </c>
      <c r="AS231" t="s">
        <v>1513</v>
      </c>
    </row>
    <row r="232" spans="2:45" customFormat="1" x14ac:dyDescent="0.3">
      <c r="B232" t="s">
        <v>1514</v>
      </c>
      <c r="M232" s="7">
        <v>963585413</v>
      </c>
      <c r="N232" s="38" t="s">
        <v>3003</v>
      </c>
      <c r="O232" s="38" t="s">
        <v>1514</v>
      </c>
      <c r="P232" s="38">
        <v>27.39</v>
      </c>
      <c r="Q232" s="38">
        <v>1</v>
      </c>
      <c r="R232" s="26">
        <v>1.6</v>
      </c>
      <c r="S232" s="38">
        <v>27.39</v>
      </c>
      <c r="T232" s="24">
        <v>129</v>
      </c>
      <c r="U232" s="24">
        <v>5</v>
      </c>
      <c r="V232">
        <f t="shared" si="16"/>
        <v>7</v>
      </c>
      <c r="W232" s="24" t="s">
        <v>1514</v>
      </c>
      <c r="X232" s="8" t="e">
        <f>ROUND(T232*(1-#REF!),2)</f>
        <v>#REF!</v>
      </c>
      <c r="Y232">
        <f t="shared" si="17"/>
        <v>90.3</v>
      </c>
      <c r="Z232">
        <f t="shared" si="18"/>
        <v>90.3</v>
      </c>
      <c r="AA232" s="24">
        <v>0.3</v>
      </c>
      <c r="AB232" s="24">
        <v>0.3</v>
      </c>
      <c r="AC232">
        <v>0</v>
      </c>
      <c r="AD232">
        <v>0</v>
      </c>
      <c r="AE232">
        <v>105</v>
      </c>
      <c r="AF232" t="s">
        <v>2893</v>
      </c>
      <c r="AG232" s="24"/>
      <c r="AI232">
        <f t="shared" si="19"/>
        <v>26.34</v>
      </c>
      <c r="AL232">
        <v>0</v>
      </c>
      <c r="AM232">
        <v>80.5</v>
      </c>
      <c r="AN232" s="24">
        <v>0.3</v>
      </c>
      <c r="AO232">
        <f t="shared" si="15"/>
        <v>90.3</v>
      </c>
      <c r="AS232" t="s">
        <v>1515</v>
      </c>
    </row>
    <row r="233" spans="2:45" customFormat="1" x14ac:dyDescent="0.3">
      <c r="B233" t="s">
        <v>1516</v>
      </c>
      <c r="M233" s="7">
        <v>963585401</v>
      </c>
      <c r="N233" s="38" t="s">
        <v>3004</v>
      </c>
      <c r="O233" s="38" t="s">
        <v>1516</v>
      </c>
      <c r="P233" s="38">
        <v>22.08</v>
      </c>
      <c r="Q233" s="38">
        <v>1</v>
      </c>
      <c r="R233" s="26">
        <v>0.9</v>
      </c>
      <c r="S233" s="38">
        <v>22.08</v>
      </c>
      <c r="T233" s="24">
        <v>109</v>
      </c>
      <c r="U233" s="24">
        <v>5</v>
      </c>
      <c r="V233">
        <f t="shared" si="16"/>
        <v>7</v>
      </c>
      <c r="W233" s="24" t="s">
        <v>1516</v>
      </c>
      <c r="X233" s="8" t="e">
        <f>ROUND(T233*(1-#REF!),2)</f>
        <v>#REF!</v>
      </c>
      <c r="Y233">
        <f t="shared" si="17"/>
        <v>76.3</v>
      </c>
      <c r="Z233">
        <f t="shared" si="18"/>
        <v>76.3</v>
      </c>
      <c r="AA233" s="24">
        <v>0.3</v>
      </c>
      <c r="AB233" s="24">
        <v>0.3</v>
      </c>
      <c r="AC233">
        <v>0</v>
      </c>
      <c r="AD233">
        <v>0</v>
      </c>
      <c r="AE233">
        <v>180</v>
      </c>
      <c r="AF233" t="s">
        <v>2893</v>
      </c>
      <c r="AG233" s="24"/>
      <c r="AI233">
        <f t="shared" si="19"/>
        <v>21.23</v>
      </c>
      <c r="AL233">
        <v>0</v>
      </c>
      <c r="AM233">
        <v>67.900000000000006</v>
      </c>
      <c r="AN233" s="24">
        <v>0.3</v>
      </c>
      <c r="AO233">
        <f t="shared" si="15"/>
        <v>76.3</v>
      </c>
      <c r="AS233" t="s">
        <v>1517</v>
      </c>
    </row>
    <row r="234" spans="2:45" customFormat="1" x14ac:dyDescent="0.3">
      <c r="B234" t="s">
        <v>1518</v>
      </c>
      <c r="M234" s="7">
        <v>963585410</v>
      </c>
      <c r="N234" s="38" t="s">
        <v>3005</v>
      </c>
      <c r="O234" s="38" t="s">
        <v>1518</v>
      </c>
      <c r="P234" s="38">
        <v>21.57</v>
      </c>
      <c r="Q234" s="38">
        <v>1</v>
      </c>
      <c r="R234" s="26">
        <v>0.9</v>
      </c>
      <c r="S234" s="38">
        <v>21.57</v>
      </c>
      <c r="T234" s="24">
        <v>99</v>
      </c>
      <c r="U234" s="24">
        <v>5</v>
      </c>
      <c r="V234">
        <f t="shared" si="16"/>
        <v>7</v>
      </c>
      <c r="W234" s="24" t="s">
        <v>1518</v>
      </c>
      <c r="X234" s="8" t="e">
        <f>ROUND(T234*(1-#REF!),2)</f>
        <v>#REF!</v>
      </c>
      <c r="Y234">
        <f t="shared" si="17"/>
        <v>69.3</v>
      </c>
      <c r="Z234">
        <f t="shared" si="18"/>
        <v>69.3</v>
      </c>
      <c r="AA234" s="24">
        <v>0.3</v>
      </c>
      <c r="AB234" s="24">
        <v>0.3</v>
      </c>
      <c r="AC234">
        <v>0</v>
      </c>
      <c r="AD234">
        <v>0</v>
      </c>
      <c r="AE234">
        <v>105</v>
      </c>
      <c r="AF234" t="s">
        <v>2893</v>
      </c>
      <c r="AG234" s="24"/>
      <c r="AI234">
        <f t="shared" si="19"/>
        <v>20.74</v>
      </c>
      <c r="AL234">
        <v>0</v>
      </c>
      <c r="AM234">
        <v>64.400000000000006</v>
      </c>
      <c r="AN234" s="24">
        <v>0.3</v>
      </c>
      <c r="AO234">
        <f t="shared" si="15"/>
        <v>69.3</v>
      </c>
      <c r="AS234" t="s">
        <v>1519</v>
      </c>
    </row>
    <row r="235" spans="2:45" customFormat="1" x14ac:dyDescent="0.3">
      <c r="B235" t="s">
        <v>1520</v>
      </c>
      <c r="M235" s="7">
        <v>963585421</v>
      </c>
      <c r="N235" s="38" t="s">
        <v>3006</v>
      </c>
      <c r="O235" s="38" t="s">
        <v>1520</v>
      </c>
      <c r="P235" s="38">
        <v>26.84</v>
      </c>
      <c r="Q235" s="38">
        <v>1</v>
      </c>
      <c r="R235" s="26">
        <v>1.4</v>
      </c>
      <c r="S235" s="38">
        <v>26.84</v>
      </c>
      <c r="T235" s="24">
        <v>129</v>
      </c>
      <c r="U235" s="24">
        <v>5</v>
      </c>
      <c r="V235">
        <f t="shared" si="16"/>
        <v>7</v>
      </c>
      <c r="W235" s="24" t="s">
        <v>1520</v>
      </c>
      <c r="X235" s="8" t="e">
        <f>ROUND(T235*(1-#REF!),2)</f>
        <v>#REF!</v>
      </c>
      <c r="Y235">
        <f t="shared" si="17"/>
        <v>90.3</v>
      </c>
      <c r="Z235">
        <f t="shared" si="18"/>
        <v>90.3</v>
      </c>
      <c r="AA235" s="24">
        <v>0.3</v>
      </c>
      <c r="AB235" s="24">
        <v>0.3</v>
      </c>
      <c r="AC235">
        <v>0</v>
      </c>
      <c r="AD235">
        <v>0</v>
      </c>
      <c r="AE235">
        <v>180</v>
      </c>
      <c r="AF235" t="s">
        <v>2893</v>
      </c>
      <c r="AG235" s="24"/>
      <c r="AI235">
        <f t="shared" si="19"/>
        <v>25.81</v>
      </c>
      <c r="AL235">
        <v>0</v>
      </c>
      <c r="AM235">
        <v>84.7</v>
      </c>
      <c r="AN235" s="24">
        <v>0.3</v>
      </c>
      <c r="AO235">
        <f t="shared" si="15"/>
        <v>90.3</v>
      </c>
      <c r="AS235" t="s">
        <v>1521</v>
      </c>
    </row>
    <row r="236" spans="2:45" customFormat="1" x14ac:dyDescent="0.3">
      <c r="B236" t="s">
        <v>1522</v>
      </c>
      <c r="M236" s="7">
        <v>963585423</v>
      </c>
      <c r="N236" s="38" t="s">
        <v>3007</v>
      </c>
      <c r="O236" s="38" t="s">
        <v>1522</v>
      </c>
      <c r="P236" s="38">
        <v>32.380000000000003</v>
      </c>
      <c r="Q236" s="38">
        <v>1</v>
      </c>
      <c r="R236" s="26">
        <v>1.2</v>
      </c>
      <c r="S236" s="38">
        <v>32.380000000000003</v>
      </c>
      <c r="T236" s="24">
        <v>119</v>
      </c>
      <c r="U236" s="24">
        <v>5</v>
      </c>
      <c r="V236">
        <f t="shared" si="16"/>
        <v>7</v>
      </c>
      <c r="W236" s="24" t="s">
        <v>1522</v>
      </c>
      <c r="X236" s="8" t="e">
        <f>ROUND(T236*(1-#REF!),2)</f>
        <v>#REF!</v>
      </c>
      <c r="Y236">
        <f t="shared" si="17"/>
        <v>83.3</v>
      </c>
      <c r="Z236">
        <f t="shared" si="18"/>
        <v>83.3</v>
      </c>
      <c r="AA236" s="24">
        <v>0.3</v>
      </c>
      <c r="AB236" s="24">
        <v>0.3</v>
      </c>
      <c r="AC236">
        <v>0</v>
      </c>
      <c r="AD236">
        <v>0</v>
      </c>
      <c r="AE236">
        <v>180</v>
      </c>
      <c r="AF236" t="s">
        <v>2893</v>
      </c>
      <c r="AG236" s="24"/>
      <c r="AI236">
        <f t="shared" si="19"/>
        <v>31.13</v>
      </c>
      <c r="AL236">
        <v>0</v>
      </c>
      <c r="AM236">
        <v>80.5</v>
      </c>
      <c r="AN236" s="24">
        <v>0.3</v>
      </c>
      <c r="AO236">
        <f t="shared" si="15"/>
        <v>83.3</v>
      </c>
      <c r="AS236" t="s">
        <v>1523</v>
      </c>
    </row>
    <row r="237" spans="2:45" customFormat="1" x14ac:dyDescent="0.3">
      <c r="B237" t="s">
        <v>1524</v>
      </c>
      <c r="M237" s="7">
        <v>963585424</v>
      </c>
      <c r="N237" s="38" t="s">
        <v>3008</v>
      </c>
      <c r="O237" s="38" t="s">
        <v>1524</v>
      </c>
      <c r="P237" s="38">
        <v>27.11</v>
      </c>
      <c r="Q237" s="38">
        <v>1</v>
      </c>
      <c r="R237" s="26">
        <v>1.4</v>
      </c>
      <c r="S237" s="38">
        <v>27.11</v>
      </c>
      <c r="T237" s="24">
        <v>129</v>
      </c>
      <c r="U237" s="24">
        <v>5</v>
      </c>
      <c r="V237">
        <f t="shared" si="16"/>
        <v>7</v>
      </c>
      <c r="W237" s="24" t="s">
        <v>1524</v>
      </c>
      <c r="X237" s="8" t="e">
        <f>ROUND(T237*(1-#REF!),2)</f>
        <v>#REF!</v>
      </c>
      <c r="Y237">
        <f t="shared" si="17"/>
        <v>90.3</v>
      </c>
      <c r="Z237">
        <f t="shared" si="18"/>
        <v>90.3</v>
      </c>
      <c r="AA237" s="24">
        <v>0.3</v>
      </c>
      <c r="AB237" s="24">
        <v>0.3</v>
      </c>
      <c r="AC237">
        <v>0</v>
      </c>
      <c r="AD237">
        <v>0</v>
      </c>
      <c r="AE237">
        <v>180</v>
      </c>
      <c r="AF237" t="s">
        <v>2893</v>
      </c>
      <c r="AG237" s="24"/>
      <c r="AI237">
        <f t="shared" si="19"/>
        <v>26.07</v>
      </c>
      <c r="AL237">
        <v>0</v>
      </c>
      <c r="AM237">
        <v>84.7</v>
      </c>
      <c r="AN237" s="24">
        <v>0.3</v>
      </c>
      <c r="AO237">
        <f t="shared" si="15"/>
        <v>90.3</v>
      </c>
      <c r="AS237" t="s">
        <v>1525</v>
      </c>
    </row>
    <row r="238" spans="2:45" customFormat="1" x14ac:dyDescent="0.3">
      <c r="B238" t="s">
        <v>1526</v>
      </c>
      <c r="M238" s="7">
        <v>963589003</v>
      </c>
      <c r="N238" s="38" t="s">
        <v>3009</v>
      </c>
      <c r="O238" s="38" t="s">
        <v>1526</v>
      </c>
      <c r="P238" s="38">
        <v>0.68</v>
      </c>
      <c r="Q238" s="38">
        <v>1</v>
      </c>
      <c r="R238" s="26">
        <v>0.01</v>
      </c>
      <c r="S238" s="38">
        <v>0.68</v>
      </c>
      <c r="T238" s="24">
        <v>5</v>
      </c>
      <c r="U238" s="24">
        <v>1</v>
      </c>
      <c r="V238">
        <f t="shared" si="16"/>
        <v>2</v>
      </c>
      <c r="W238" s="24" t="s">
        <v>1526</v>
      </c>
      <c r="X238" s="8" t="e">
        <f>ROUND(T238*(1-#REF!),2)</f>
        <v>#REF!</v>
      </c>
      <c r="Y238">
        <f t="shared" si="17"/>
        <v>3.5</v>
      </c>
      <c r="Z238">
        <f t="shared" si="18"/>
        <v>3.5</v>
      </c>
      <c r="AA238" s="24">
        <v>0.3</v>
      </c>
      <c r="AB238" s="24">
        <v>0.3</v>
      </c>
      <c r="AC238">
        <v>18</v>
      </c>
      <c r="AD238">
        <v>18</v>
      </c>
      <c r="AE238">
        <v>105</v>
      </c>
      <c r="AF238" t="s">
        <v>2893</v>
      </c>
      <c r="AG238" s="24"/>
      <c r="AI238">
        <f t="shared" si="19"/>
        <v>0.65</v>
      </c>
      <c r="AL238" t="s">
        <v>4694</v>
      </c>
      <c r="AM238">
        <v>1.89</v>
      </c>
      <c r="AN238" s="24">
        <v>0.3</v>
      </c>
      <c r="AO238">
        <f t="shared" si="15"/>
        <v>3.5</v>
      </c>
      <c r="AS238" t="s">
        <v>1527</v>
      </c>
    </row>
    <row r="239" spans="2:45" customFormat="1" x14ac:dyDescent="0.3">
      <c r="B239" t="s">
        <v>1528</v>
      </c>
      <c r="M239" s="7">
        <v>963589004</v>
      </c>
      <c r="N239" s="38" t="s">
        <v>3010</v>
      </c>
      <c r="O239" s="38" t="s">
        <v>1528</v>
      </c>
      <c r="P239" s="38">
        <v>0.64</v>
      </c>
      <c r="Q239" s="38">
        <v>1</v>
      </c>
      <c r="R239" s="26">
        <v>0.01</v>
      </c>
      <c r="S239" s="38">
        <v>0.64</v>
      </c>
      <c r="T239" s="24">
        <v>5</v>
      </c>
      <c r="U239" s="24">
        <v>1</v>
      </c>
      <c r="V239">
        <f t="shared" si="16"/>
        <v>2</v>
      </c>
      <c r="W239" s="24" t="s">
        <v>1528</v>
      </c>
      <c r="X239" s="8" t="e">
        <f>ROUND(T239*(1-#REF!),2)</f>
        <v>#REF!</v>
      </c>
      <c r="Y239">
        <f t="shared" si="17"/>
        <v>3.5</v>
      </c>
      <c r="Z239">
        <f t="shared" si="18"/>
        <v>3.5</v>
      </c>
      <c r="AA239" s="24">
        <v>0.3</v>
      </c>
      <c r="AB239" s="24">
        <v>0.3</v>
      </c>
      <c r="AC239">
        <v>18</v>
      </c>
      <c r="AD239">
        <v>18</v>
      </c>
      <c r="AE239">
        <v>105</v>
      </c>
      <c r="AF239" t="s">
        <v>2893</v>
      </c>
      <c r="AG239" s="24"/>
      <c r="AI239">
        <f t="shared" si="19"/>
        <v>0.62</v>
      </c>
      <c r="AL239" t="s">
        <v>4695</v>
      </c>
      <c r="AM239">
        <v>1.89</v>
      </c>
      <c r="AN239" s="24">
        <v>0.3</v>
      </c>
      <c r="AO239">
        <f t="shared" si="15"/>
        <v>3.5</v>
      </c>
      <c r="AS239" t="s">
        <v>1529</v>
      </c>
    </row>
    <row r="240" spans="2:45" customFormat="1" x14ac:dyDescent="0.3">
      <c r="B240" t="s">
        <v>1530</v>
      </c>
      <c r="M240" s="7">
        <v>963589001</v>
      </c>
      <c r="N240" s="38" t="s">
        <v>3011</v>
      </c>
      <c r="O240" s="38" t="s">
        <v>1530</v>
      </c>
      <c r="P240" s="38">
        <v>0.8</v>
      </c>
      <c r="Q240" s="38">
        <v>1</v>
      </c>
      <c r="R240" s="26">
        <v>0.01</v>
      </c>
      <c r="S240" s="38">
        <v>0.8</v>
      </c>
      <c r="T240" s="24">
        <v>4</v>
      </c>
      <c r="U240" s="24">
        <v>1</v>
      </c>
      <c r="V240">
        <f t="shared" si="16"/>
        <v>2</v>
      </c>
      <c r="W240" s="24" t="s">
        <v>1530</v>
      </c>
      <c r="X240" s="8" t="e">
        <f>ROUND(T240*(1-#REF!),2)</f>
        <v>#REF!</v>
      </c>
      <c r="Y240">
        <f t="shared" si="17"/>
        <v>2.8</v>
      </c>
      <c r="Z240">
        <f t="shared" si="18"/>
        <v>2.8</v>
      </c>
      <c r="AA240" s="24">
        <v>0.3</v>
      </c>
      <c r="AB240" s="24">
        <v>0.3</v>
      </c>
      <c r="AC240">
        <v>18</v>
      </c>
      <c r="AD240">
        <v>18</v>
      </c>
      <c r="AE240">
        <v>180</v>
      </c>
      <c r="AF240" t="s">
        <v>2893</v>
      </c>
      <c r="AG240" s="24"/>
      <c r="AI240">
        <f t="shared" si="19"/>
        <v>0.77</v>
      </c>
      <c r="AL240" t="s">
        <v>4696</v>
      </c>
      <c r="AM240">
        <v>1.89</v>
      </c>
      <c r="AN240" s="24">
        <v>0.3</v>
      </c>
      <c r="AO240">
        <f t="shared" ref="AO240:AO302" si="20">ROUND(T240*(1-AN240),2)</f>
        <v>2.8</v>
      </c>
      <c r="AS240" t="s">
        <v>1531</v>
      </c>
    </row>
    <row r="241" spans="2:45" customFormat="1" x14ac:dyDescent="0.3">
      <c r="B241" t="s">
        <v>1532</v>
      </c>
      <c r="M241" s="7">
        <v>963589002</v>
      </c>
      <c r="N241" s="38" t="s">
        <v>3012</v>
      </c>
      <c r="O241" s="38" t="s">
        <v>1532</v>
      </c>
      <c r="P241" s="38">
        <v>0.8</v>
      </c>
      <c r="Q241" s="38">
        <v>1</v>
      </c>
      <c r="R241" s="26">
        <v>0.01</v>
      </c>
      <c r="S241" s="38">
        <v>0.8</v>
      </c>
      <c r="T241" s="24">
        <v>4</v>
      </c>
      <c r="U241" s="24">
        <v>1</v>
      </c>
      <c r="V241">
        <f t="shared" si="16"/>
        <v>2</v>
      </c>
      <c r="W241" s="24" t="s">
        <v>1532</v>
      </c>
      <c r="X241" s="8" t="e">
        <f>ROUND(T241*(1-#REF!),2)</f>
        <v>#REF!</v>
      </c>
      <c r="Y241">
        <f t="shared" si="17"/>
        <v>2.8</v>
      </c>
      <c r="Z241">
        <f t="shared" si="18"/>
        <v>2.8</v>
      </c>
      <c r="AA241" s="24">
        <v>0.3</v>
      </c>
      <c r="AB241" s="24">
        <v>0.3</v>
      </c>
      <c r="AC241">
        <v>18</v>
      </c>
      <c r="AD241">
        <v>18</v>
      </c>
      <c r="AE241">
        <v>180</v>
      </c>
      <c r="AF241" t="s">
        <v>2893</v>
      </c>
      <c r="AG241" s="24"/>
      <c r="AI241">
        <f t="shared" si="19"/>
        <v>0.77</v>
      </c>
      <c r="AL241" t="s">
        <v>4697</v>
      </c>
      <c r="AM241">
        <v>1.89</v>
      </c>
      <c r="AN241" s="24">
        <v>0.3</v>
      </c>
      <c r="AO241">
        <f t="shared" si="20"/>
        <v>2.8</v>
      </c>
      <c r="AS241" t="s">
        <v>1533</v>
      </c>
    </row>
    <row r="242" spans="2:45" customFormat="1" x14ac:dyDescent="0.3">
      <c r="B242" t="s">
        <v>1534</v>
      </c>
      <c r="M242" s="7">
        <v>96372225</v>
      </c>
      <c r="N242" s="38" t="s">
        <v>5079</v>
      </c>
      <c r="O242" s="38" t="e">
        <v>#N/A</v>
      </c>
      <c r="P242" s="38">
        <v>66.19</v>
      </c>
      <c r="Q242" s="38">
        <v>1</v>
      </c>
      <c r="R242" s="26">
        <v>3.6</v>
      </c>
      <c r="S242" s="38">
        <v>66.19</v>
      </c>
      <c r="T242" s="24">
        <v>279</v>
      </c>
      <c r="U242" s="24">
        <v>0</v>
      </c>
      <c r="V242">
        <f t="shared" ref="V242:V302" si="21">IFERROR(ROUNDUP(U242*(80/60),0),"")</f>
        <v>0</v>
      </c>
      <c r="W242" s="24" t="s">
        <v>1534</v>
      </c>
      <c r="X242" s="8" t="e">
        <f>ROUND(T242*(1-#REF!),2)</f>
        <v>#REF!</v>
      </c>
      <c r="Y242">
        <f t="shared" si="17"/>
        <v>195.3</v>
      </c>
      <c r="Z242">
        <f t="shared" si="18"/>
        <v>195.3</v>
      </c>
      <c r="AA242" s="24">
        <v>0.3</v>
      </c>
      <c r="AB242" s="24">
        <v>0.3</v>
      </c>
      <c r="AC242">
        <v>305</v>
      </c>
      <c r="AD242">
        <v>556</v>
      </c>
      <c r="AE242">
        <v>133</v>
      </c>
      <c r="AF242" t="s">
        <v>2893</v>
      </c>
      <c r="AG242" s="24"/>
      <c r="AI242">
        <f t="shared" si="19"/>
        <v>63.64</v>
      </c>
      <c r="AL242" t="s">
        <v>4698</v>
      </c>
      <c r="AM242">
        <v>158.76</v>
      </c>
      <c r="AN242" s="24">
        <v>0.3</v>
      </c>
      <c r="AO242">
        <f t="shared" si="20"/>
        <v>195.3</v>
      </c>
      <c r="AS242" t="s">
        <v>1535</v>
      </c>
    </row>
    <row r="243" spans="2:45" customFormat="1" x14ac:dyDescent="0.3">
      <c r="B243" t="s">
        <v>1536</v>
      </c>
      <c r="M243" s="7">
        <v>96372223</v>
      </c>
      <c r="N243" s="38" t="s">
        <v>5080</v>
      </c>
      <c r="O243" s="38" t="e">
        <v>#N/A</v>
      </c>
      <c r="P243" s="38">
        <v>40.479999999999997</v>
      </c>
      <c r="Q243" s="38">
        <v>1</v>
      </c>
      <c r="R243" s="26">
        <v>3.4</v>
      </c>
      <c r="S243" s="38">
        <v>40.479999999999997</v>
      </c>
      <c r="T243" s="24">
        <v>149</v>
      </c>
      <c r="U243" s="24">
        <v>0</v>
      </c>
      <c r="V243">
        <f t="shared" si="21"/>
        <v>0</v>
      </c>
      <c r="W243" s="24" t="s">
        <v>1536</v>
      </c>
      <c r="X243" s="8" t="e">
        <f>ROUND(T243*(1-#REF!),2)</f>
        <v>#REF!</v>
      </c>
      <c r="Y243">
        <f t="shared" si="17"/>
        <v>104.3</v>
      </c>
      <c r="Z243">
        <f t="shared" si="18"/>
        <v>104.3</v>
      </c>
      <c r="AA243" s="24">
        <v>0.3</v>
      </c>
      <c r="AB243" s="24">
        <v>0.3</v>
      </c>
      <c r="AC243">
        <v>305</v>
      </c>
      <c r="AD243">
        <v>556</v>
      </c>
      <c r="AE243">
        <v>68</v>
      </c>
      <c r="AF243" t="s">
        <v>2893</v>
      </c>
      <c r="AG243" s="24"/>
      <c r="AI243">
        <f t="shared" si="19"/>
        <v>38.92</v>
      </c>
      <c r="AL243" t="s">
        <v>4699</v>
      </c>
      <c r="AM243">
        <v>81.27</v>
      </c>
      <c r="AN243" s="24">
        <v>0.3</v>
      </c>
      <c r="AO243">
        <f t="shared" si="20"/>
        <v>104.3</v>
      </c>
      <c r="AS243" t="s">
        <v>1537</v>
      </c>
    </row>
    <row r="244" spans="2:45" customFormat="1" x14ac:dyDescent="0.3">
      <c r="B244" t="s">
        <v>1538</v>
      </c>
      <c r="M244" s="7">
        <v>96372224</v>
      </c>
      <c r="N244" s="38" t="s">
        <v>5081</v>
      </c>
      <c r="O244" s="38" t="e">
        <v>#N/A</v>
      </c>
      <c r="P244" s="38">
        <v>62.33</v>
      </c>
      <c r="Q244" s="38">
        <v>1</v>
      </c>
      <c r="R244" s="26">
        <v>5.6</v>
      </c>
      <c r="S244" s="38">
        <v>62.33</v>
      </c>
      <c r="T244" s="24">
        <v>239</v>
      </c>
      <c r="U244" s="24">
        <v>0</v>
      </c>
      <c r="V244">
        <f t="shared" si="21"/>
        <v>0</v>
      </c>
      <c r="W244" s="24" t="s">
        <v>1538</v>
      </c>
      <c r="X244" s="8" t="e">
        <f>ROUND(T244*(1-#REF!),2)</f>
        <v>#REF!</v>
      </c>
      <c r="Y244">
        <f t="shared" si="17"/>
        <v>167.3</v>
      </c>
      <c r="Z244">
        <f t="shared" si="18"/>
        <v>167.3</v>
      </c>
      <c r="AA244" s="24">
        <v>0.3</v>
      </c>
      <c r="AB244" s="24">
        <v>0.3</v>
      </c>
      <c r="AC244">
        <v>305</v>
      </c>
      <c r="AD244">
        <v>556</v>
      </c>
      <c r="AE244">
        <v>133</v>
      </c>
      <c r="AF244" t="s">
        <v>2893</v>
      </c>
      <c r="AG244" s="24"/>
      <c r="AI244">
        <f t="shared" si="19"/>
        <v>59.93</v>
      </c>
      <c r="AL244" t="s">
        <v>4700</v>
      </c>
      <c r="AM244">
        <v>134.82</v>
      </c>
      <c r="AN244" s="24">
        <v>0.3</v>
      </c>
      <c r="AO244">
        <f t="shared" si="20"/>
        <v>167.3</v>
      </c>
      <c r="AS244" t="s">
        <v>1539</v>
      </c>
    </row>
    <row r="245" spans="2:45" customFormat="1" x14ac:dyDescent="0.3">
      <c r="B245" t="s">
        <v>1540</v>
      </c>
      <c r="M245" s="7">
        <v>96399073</v>
      </c>
      <c r="N245" s="38" t="s">
        <v>5082</v>
      </c>
      <c r="O245" s="38" t="e">
        <v>#N/A</v>
      </c>
      <c r="P245" s="38">
        <v>56.49</v>
      </c>
      <c r="Q245" s="38">
        <v>1</v>
      </c>
      <c r="R245" s="26">
        <v>2</v>
      </c>
      <c r="S245" s="38">
        <v>56.49</v>
      </c>
      <c r="T245" s="24">
        <v>216</v>
      </c>
      <c r="U245" s="24">
        <v>6</v>
      </c>
      <c r="V245">
        <f t="shared" si="21"/>
        <v>8</v>
      </c>
      <c r="W245" s="24" t="s">
        <v>1540</v>
      </c>
      <c r="X245" s="8" t="e">
        <f>ROUND(T245*(1-#REF!),2)</f>
        <v>#REF!</v>
      </c>
      <c r="Y245">
        <f t="shared" si="17"/>
        <v>151.19999999999999</v>
      </c>
      <c r="Z245">
        <f t="shared" si="18"/>
        <v>151.19999999999999</v>
      </c>
      <c r="AA245" s="24">
        <v>0.3</v>
      </c>
      <c r="AB245" s="24">
        <v>0.3</v>
      </c>
      <c r="AC245">
        <v>283</v>
      </c>
      <c r="AD245">
        <v>283</v>
      </c>
      <c r="AE245">
        <v>63</v>
      </c>
      <c r="AF245" t="s">
        <v>2894</v>
      </c>
      <c r="AG245" s="24"/>
      <c r="AI245">
        <f t="shared" si="19"/>
        <v>54.32</v>
      </c>
      <c r="AL245" t="s">
        <v>4701</v>
      </c>
      <c r="AM245">
        <v>114.66</v>
      </c>
      <c r="AN245" s="24">
        <v>0.3</v>
      </c>
      <c r="AO245">
        <f t="shared" si="20"/>
        <v>151.19999999999999</v>
      </c>
      <c r="AS245" t="s">
        <v>1541</v>
      </c>
    </row>
    <row r="246" spans="2:45" customFormat="1" x14ac:dyDescent="0.3">
      <c r="B246" t="s">
        <v>1542</v>
      </c>
      <c r="M246" s="7">
        <v>96380907</v>
      </c>
      <c r="N246" s="38" t="s">
        <v>5083</v>
      </c>
      <c r="O246" s="38" t="e">
        <v>#N/A</v>
      </c>
      <c r="P246" s="38">
        <v>361.34</v>
      </c>
      <c r="Q246" s="38">
        <v>1</v>
      </c>
      <c r="R246" s="26">
        <v>3.5</v>
      </c>
      <c r="S246" s="38">
        <v>361.34</v>
      </c>
      <c r="T246" s="24">
        <v>1099</v>
      </c>
      <c r="U246" s="24">
        <v>65</v>
      </c>
      <c r="V246">
        <f t="shared" si="21"/>
        <v>87</v>
      </c>
      <c r="W246" s="24" t="s">
        <v>1542</v>
      </c>
      <c r="X246" s="8" t="e">
        <f>ROUND(T246*(1-#REF!),2)</f>
        <v>#REF!</v>
      </c>
      <c r="Y246">
        <f t="shared" si="17"/>
        <v>769.3</v>
      </c>
      <c r="Z246">
        <f t="shared" si="18"/>
        <v>769.3</v>
      </c>
      <c r="AA246" s="24">
        <v>0.3</v>
      </c>
      <c r="AB246" s="24">
        <v>0.3</v>
      </c>
      <c r="AC246">
        <v>88</v>
      </c>
      <c r="AD246">
        <v>391</v>
      </c>
      <c r="AE246">
        <v>234</v>
      </c>
      <c r="AF246" t="s">
        <v>2894</v>
      </c>
      <c r="AG246" s="24"/>
      <c r="AI246">
        <f t="shared" si="19"/>
        <v>347.44</v>
      </c>
      <c r="AL246" t="s">
        <v>4702</v>
      </c>
      <c r="AM246">
        <v>642.6</v>
      </c>
      <c r="AN246" s="24">
        <v>0.3</v>
      </c>
      <c r="AO246">
        <f t="shared" si="20"/>
        <v>769.3</v>
      </c>
      <c r="AS246" t="s">
        <v>1543</v>
      </c>
    </row>
    <row r="247" spans="2:45" customFormat="1" x14ac:dyDescent="0.3">
      <c r="B247" t="s">
        <v>1544</v>
      </c>
      <c r="M247" s="7">
        <v>96380908</v>
      </c>
      <c r="N247" s="38" t="s">
        <v>5084</v>
      </c>
      <c r="O247" s="38" t="e">
        <v>#N/A</v>
      </c>
      <c r="P247" s="38">
        <v>506.93</v>
      </c>
      <c r="Q247" s="38">
        <v>1</v>
      </c>
      <c r="R247" s="26">
        <v>4.8</v>
      </c>
      <c r="S247" s="38">
        <v>506.93</v>
      </c>
      <c r="T247" s="24">
        <v>1529</v>
      </c>
      <c r="U247" s="24">
        <v>65</v>
      </c>
      <c r="V247">
        <f t="shared" si="21"/>
        <v>87</v>
      </c>
      <c r="W247" s="24" t="s">
        <v>1544</v>
      </c>
      <c r="X247" s="8" t="e">
        <f>ROUND(T247*(1-#REF!),2)</f>
        <v>#REF!</v>
      </c>
      <c r="Y247">
        <f t="shared" si="17"/>
        <v>1070.3</v>
      </c>
      <c r="Z247">
        <f t="shared" si="18"/>
        <v>1070.3</v>
      </c>
      <c r="AA247" s="24">
        <v>0.3</v>
      </c>
      <c r="AB247" s="24">
        <v>0.3</v>
      </c>
      <c r="AC247">
        <v>88</v>
      </c>
      <c r="AD247">
        <v>391</v>
      </c>
      <c r="AE247">
        <v>334</v>
      </c>
      <c r="AF247" t="s">
        <v>2894</v>
      </c>
      <c r="AG247" s="24"/>
      <c r="AI247">
        <f t="shared" si="19"/>
        <v>487.43</v>
      </c>
      <c r="AL247" t="s">
        <v>4703</v>
      </c>
      <c r="AM247">
        <v>902.16</v>
      </c>
      <c r="AN247" s="24">
        <v>0.3</v>
      </c>
      <c r="AO247">
        <f t="shared" si="20"/>
        <v>1070.3</v>
      </c>
      <c r="AS247" t="s">
        <v>1545</v>
      </c>
    </row>
    <row r="248" spans="2:45" customFormat="1" x14ac:dyDescent="0.3">
      <c r="B248" t="s">
        <v>1546</v>
      </c>
      <c r="M248" s="7">
        <v>96380905</v>
      </c>
      <c r="N248" s="38" t="s">
        <v>5085</v>
      </c>
      <c r="O248" s="38" t="e">
        <v>#N/A</v>
      </c>
      <c r="P248" s="38">
        <v>214.04</v>
      </c>
      <c r="Q248" s="38">
        <v>1</v>
      </c>
      <c r="R248" s="26">
        <v>1.8</v>
      </c>
      <c r="S248" s="38">
        <v>214.04</v>
      </c>
      <c r="T248" s="24">
        <v>539</v>
      </c>
      <c r="U248" s="24">
        <v>65</v>
      </c>
      <c r="V248">
        <f t="shared" si="21"/>
        <v>87</v>
      </c>
      <c r="W248" s="24" t="s">
        <v>1546</v>
      </c>
      <c r="X248" s="8" t="e">
        <f>ROUND(T248*(1-#REF!),2)</f>
        <v>#REF!</v>
      </c>
      <c r="Y248">
        <f t="shared" si="17"/>
        <v>377.3</v>
      </c>
      <c r="Z248">
        <f t="shared" si="18"/>
        <v>377.3</v>
      </c>
      <c r="AA248" s="24">
        <v>0.3</v>
      </c>
      <c r="AB248" s="24">
        <v>0.3</v>
      </c>
      <c r="AC248">
        <v>88</v>
      </c>
      <c r="AD248">
        <v>263</v>
      </c>
      <c r="AE248">
        <v>164</v>
      </c>
      <c r="AF248" t="s">
        <v>2894</v>
      </c>
      <c r="AG248" s="24"/>
      <c r="AI248">
        <f t="shared" si="19"/>
        <v>205.81</v>
      </c>
      <c r="AL248" t="s">
        <v>4704</v>
      </c>
      <c r="AM248">
        <v>318.14999999999998</v>
      </c>
      <c r="AN248" s="24">
        <v>0.3</v>
      </c>
      <c r="AO248">
        <f t="shared" si="20"/>
        <v>377.3</v>
      </c>
      <c r="AS248" t="s">
        <v>1547</v>
      </c>
    </row>
    <row r="249" spans="2:45" customFormat="1" x14ac:dyDescent="0.3">
      <c r="B249" t="s">
        <v>1548</v>
      </c>
      <c r="M249" s="7">
        <v>96380909</v>
      </c>
      <c r="N249" s="38" t="s">
        <v>5086</v>
      </c>
      <c r="O249" s="38" t="e">
        <v>#N/A</v>
      </c>
      <c r="P249" s="38">
        <v>248.44</v>
      </c>
      <c r="Q249" s="38">
        <v>1</v>
      </c>
      <c r="R249" s="26">
        <v>2.9</v>
      </c>
      <c r="S249" s="38">
        <v>248.44</v>
      </c>
      <c r="T249" s="24">
        <v>759</v>
      </c>
      <c r="U249" s="24">
        <v>65</v>
      </c>
      <c r="V249">
        <f t="shared" si="21"/>
        <v>87</v>
      </c>
      <c r="W249" s="24" t="s">
        <v>1548</v>
      </c>
      <c r="X249" s="8" t="e">
        <f>ROUND(T249*(1-#REF!),2)</f>
        <v>#REF!</v>
      </c>
      <c r="Y249">
        <f t="shared" si="17"/>
        <v>531.29999999999995</v>
      </c>
      <c r="Z249">
        <f t="shared" si="18"/>
        <v>531.29999999999995</v>
      </c>
      <c r="AA249" s="24">
        <v>0.3</v>
      </c>
      <c r="AB249" s="24">
        <v>0.3</v>
      </c>
      <c r="AC249">
        <v>88</v>
      </c>
      <c r="AD249">
        <v>277</v>
      </c>
      <c r="AE249">
        <v>234</v>
      </c>
      <c r="AF249" t="s">
        <v>2894</v>
      </c>
      <c r="AG249" s="24"/>
      <c r="AI249">
        <f t="shared" si="19"/>
        <v>238.88</v>
      </c>
      <c r="AL249" t="s">
        <v>4705</v>
      </c>
      <c r="AM249">
        <v>447.93</v>
      </c>
      <c r="AN249" s="24">
        <v>0.3</v>
      </c>
      <c r="AO249">
        <f t="shared" si="20"/>
        <v>531.29999999999995</v>
      </c>
      <c r="AS249" t="s">
        <v>1549</v>
      </c>
    </row>
    <row r="250" spans="2:45" customFormat="1" x14ac:dyDescent="0.3">
      <c r="B250" t="s">
        <v>1550</v>
      </c>
      <c r="M250" s="7">
        <v>96380775</v>
      </c>
      <c r="N250" s="38" t="s">
        <v>5087</v>
      </c>
      <c r="O250" s="38" t="e">
        <v>#N/A</v>
      </c>
      <c r="P250" s="38">
        <v>1.86</v>
      </c>
      <c r="Q250" s="38">
        <v>1</v>
      </c>
      <c r="R250" s="26">
        <v>0.1</v>
      </c>
      <c r="S250" s="38">
        <v>1.86</v>
      </c>
      <c r="T250" s="24">
        <v>19</v>
      </c>
      <c r="U250" s="24">
        <v>0</v>
      </c>
      <c r="V250">
        <f t="shared" si="21"/>
        <v>0</v>
      </c>
      <c r="W250" s="24" t="s">
        <v>1550</v>
      </c>
      <c r="X250" s="8" t="e">
        <f>ROUND(T250*(1-#REF!),2)</f>
        <v>#REF!</v>
      </c>
      <c r="Y250">
        <f t="shared" si="17"/>
        <v>13.3</v>
      </c>
      <c r="Z250">
        <f t="shared" si="18"/>
        <v>13.3</v>
      </c>
      <c r="AA250" s="24">
        <v>0.3</v>
      </c>
      <c r="AB250" s="24">
        <v>0.3</v>
      </c>
      <c r="AC250">
        <v>200</v>
      </c>
      <c r="AD250">
        <v>300</v>
      </c>
      <c r="AE250">
        <v>0</v>
      </c>
      <c r="AF250" t="s">
        <v>2894</v>
      </c>
      <c r="AG250" s="24"/>
      <c r="AI250">
        <f t="shared" si="19"/>
        <v>1.79</v>
      </c>
      <c r="AL250">
        <v>0</v>
      </c>
      <c r="AM250">
        <v>4.9000000000000004</v>
      </c>
      <c r="AN250" s="24">
        <v>0.3</v>
      </c>
      <c r="AO250">
        <f t="shared" si="20"/>
        <v>13.3</v>
      </c>
      <c r="AS250" t="s">
        <v>1551</v>
      </c>
    </row>
    <row r="251" spans="2:45" customFormat="1" x14ac:dyDescent="0.3">
      <c r="B251" t="s">
        <v>1552</v>
      </c>
      <c r="M251" s="7">
        <v>96380776</v>
      </c>
      <c r="N251" s="38" t="s">
        <v>5088</v>
      </c>
      <c r="O251" s="38" t="e">
        <v>#N/A</v>
      </c>
      <c r="P251" s="38">
        <v>2.72</v>
      </c>
      <c r="Q251" s="38">
        <v>1</v>
      </c>
      <c r="R251" s="26">
        <v>0.2</v>
      </c>
      <c r="S251" s="38">
        <v>2.72</v>
      </c>
      <c r="T251" s="24">
        <v>19</v>
      </c>
      <c r="U251" s="24">
        <v>0</v>
      </c>
      <c r="V251">
        <f t="shared" si="21"/>
        <v>0</v>
      </c>
      <c r="W251" s="24" t="s">
        <v>1552</v>
      </c>
      <c r="X251" s="8" t="e">
        <f>ROUND(T251*(1-#REF!),2)</f>
        <v>#REF!</v>
      </c>
      <c r="Y251">
        <f t="shared" si="17"/>
        <v>13.3</v>
      </c>
      <c r="Z251">
        <f t="shared" si="18"/>
        <v>13.3</v>
      </c>
      <c r="AA251" s="24">
        <v>0.3</v>
      </c>
      <c r="AB251" s="24">
        <v>0.3</v>
      </c>
      <c r="AC251">
        <v>300</v>
      </c>
      <c r="AD251">
        <v>400</v>
      </c>
      <c r="AE251">
        <v>0</v>
      </c>
      <c r="AF251" t="s">
        <v>2894</v>
      </c>
      <c r="AG251" s="24"/>
      <c r="AI251">
        <f t="shared" si="19"/>
        <v>2.62</v>
      </c>
      <c r="AL251">
        <v>0</v>
      </c>
      <c r="AM251">
        <v>7</v>
      </c>
      <c r="AN251" s="24">
        <v>0.3</v>
      </c>
      <c r="AO251">
        <f t="shared" si="20"/>
        <v>13.3</v>
      </c>
      <c r="AS251" t="s">
        <v>1553</v>
      </c>
    </row>
    <row r="252" spans="2:45" customFormat="1" x14ac:dyDescent="0.3">
      <c r="B252" t="s">
        <v>1554</v>
      </c>
      <c r="M252" s="7">
        <v>96380777</v>
      </c>
      <c r="N252" s="38" t="s">
        <v>5089</v>
      </c>
      <c r="O252" s="38" t="e">
        <v>#N/A</v>
      </c>
      <c r="P252" s="38">
        <v>4.82</v>
      </c>
      <c r="Q252" s="38">
        <v>1</v>
      </c>
      <c r="R252" s="26">
        <v>0.3</v>
      </c>
      <c r="S252" s="38">
        <v>4.82</v>
      </c>
      <c r="T252" s="24">
        <v>29</v>
      </c>
      <c r="U252" s="24">
        <v>0</v>
      </c>
      <c r="V252">
        <f t="shared" si="21"/>
        <v>0</v>
      </c>
      <c r="W252" s="24" t="s">
        <v>1554</v>
      </c>
      <c r="X252" s="8" t="e">
        <f>ROUND(T252*(1-#REF!),2)</f>
        <v>#REF!</v>
      </c>
      <c r="Y252">
        <f t="shared" si="17"/>
        <v>20.3</v>
      </c>
      <c r="Z252">
        <f t="shared" si="18"/>
        <v>20.3</v>
      </c>
      <c r="AA252" s="24">
        <v>0.3</v>
      </c>
      <c r="AB252" s="24">
        <v>0.3</v>
      </c>
      <c r="AC252">
        <v>400</v>
      </c>
      <c r="AD252">
        <v>600</v>
      </c>
      <c r="AE252">
        <v>0</v>
      </c>
      <c r="AF252" t="s">
        <v>2894</v>
      </c>
      <c r="AG252" s="24"/>
      <c r="AI252">
        <f t="shared" si="19"/>
        <v>4.63</v>
      </c>
      <c r="AL252">
        <v>0</v>
      </c>
      <c r="AM252">
        <v>13.3</v>
      </c>
      <c r="AN252" s="24">
        <v>0.3</v>
      </c>
      <c r="AO252">
        <f t="shared" si="20"/>
        <v>20.3</v>
      </c>
      <c r="AS252" t="s">
        <v>1555</v>
      </c>
    </row>
    <row r="253" spans="2:45" customFormat="1" x14ac:dyDescent="0.3">
      <c r="B253" t="s">
        <v>1556</v>
      </c>
      <c r="M253" s="7">
        <v>96380706</v>
      </c>
      <c r="N253" s="38" t="s">
        <v>5090</v>
      </c>
      <c r="O253" s="38" t="e">
        <v>#N/A</v>
      </c>
      <c r="P253" s="38">
        <v>2.5299999999999998</v>
      </c>
      <c r="Q253" s="38">
        <v>1</v>
      </c>
      <c r="R253" s="26">
        <v>0.01</v>
      </c>
      <c r="S253" s="38">
        <v>2.5299999999999998</v>
      </c>
      <c r="T253" s="24">
        <v>8</v>
      </c>
      <c r="U253" s="24">
        <v>0</v>
      </c>
      <c r="V253">
        <f t="shared" si="21"/>
        <v>0</v>
      </c>
      <c r="W253" s="24" t="s">
        <v>1556</v>
      </c>
      <c r="X253" s="8" t="e">
        <f>ROUND(T253*(1-#REF!),2)</f>
        <v>#REF!</v>
      </c>
      <c r="Y253">
        <f t="shared" si="17"/>
        <v>5.6</v>
      </c>
      <c r="Z253">
        <f t="shared" si="18"/>
        <v>5.6</v>
      </c>
      <c r="AA253" s="24">
        <v>0.3</v>
      </c>
      <c r="AB253" s="24">
        <v>0.3</v>
      </c>
      <c r="AC253">
        <v>0</v>
      </c>
      <c r="AD253">
        <v>0</v>
      </c>
      <c r="AE253">
        <v>0</v>
      </c>
      <c r="AF253" t="s">
        <v>2894</v>
      </c>
      <c r="AG253" s="24"/>
      <c r="AI253">
        <f t="shared" si="19"/>
        <v>2.4300000000000002</v>
      </c>
      <c r="AL253" t="s">
        <v>4706</v>
      </c>
      <c r="AM253">
        <v>4.2</v>
      </c>
      <c r="AN253" s="24">
        <v>0.3</v>
      </c>
      <c r="AO253">
        <f t="shared" si="20"/>
        <v>5.6</v>
      </c>
      <c r="AS253" t="s">
        <v>1557</v>
      </c>
    </row>
    <row r="254" spans="2:45" customFormat="1" x14ac:dyDescent="0.3">
      <c r="B254" t="s">
        <v>1558</v>
      </c>
      <c r="M254" s="7">
        <v>96380707</v>
      </c>
      <c r="N254" s="38" t="s">
        <v>5091</v>
      </c>
      <c r="O254" s="38" t="e">
        <v>#N/A</v>
      </c>
      <c r="P254" s="38">
        <v>1.2</v>
      </c>
      <c r="Q254" s="38">
        <v>1</v>
      </c>
      <c r="R254" s="26">
        <v>0.02</v>
      </c>
      <c r="S254" s="38">
        <v>1.2</v>
      </c>
      <c r="T254" s="24">
        <v>9</v>
      </c>
      <c r="U254" s="24">
        <v>0</v>
      </c>
      <c r="V254">
        <f t="shared" si="21"/>
        <v>0</v>
      </c>
      <c r="W254" s="24" t="s">
        <v>1558</v>
      </c>
      <c r="X254" s="8" t="e">
        <f>ROUND(T254*(1-#REF!),2)</f>
        <v>#REF!</v>
      </c>
      <c r="Y254">
        <f t="shared" si="17"/>
        <v>6.3</v>
      </c>
      <c r="Z254">
        <f t="shared" si="18"/>
        <v>6.3</v>
      </c>
      <c r="AA254" s="24">
        <v>0.3</v>
      </c>
      <c r="AB254" s="24">
        <v>0.3</v>
      </c>
      <c r="AC254">
        <v>0</v>
      </c>
      <c r="AD254">
        <v>0</v>
      </c>
      <c r="AE254">
        <v>0</v>
      </c>
      <c r="AF254" t="s">
        <v>2894</v>
      </c>
      <c r="AG254" s="24"/>
      <c r="AI254">
        <f t="shared" si="19"/>
        <v>1.1499999999999999</v>
      </c>
      <c r="AL254" t="s">
        <v>4707</v>
      </c>
      <c r="AM254">
        <v>2.1</v>
      </c>
      <c r="AN254" s="24">
        <v>0.3</v>
      </c>
      <c r="AO254">
        <f t="shared" si="20"/>
        <v>6.3</v>
      </c>
      <c r="AS254" t="s">
        <v>1559</v>
      </c>
    </row>
    <row r="255" spans="2:45" customFormat="1" x14ac:dyDescent="0.3">
      <c r="B255" t="s">
        <v>1560</v>
      </c>
      <c r="M255" s="7">
        <v>96380708</v>
      </c>
      <c r="N255" s="38" t="s">
        <v>5092</v>
      </c>
      <c r="O255" s="38" t="e">
        <v>#N/A</v>
      </c>
      <c r="P255" s="38">
        <v>86.32</v>
      </c>
      <c r="Q255" s="38">
        <v>100</v>
      </c>
      <c r="R255" s="26">
        <v>0.03</v>
      </c>
      <c r="S255" s="38">
        <v>86.32</v>
      </c>
      <c r="T255" s="24">
        <v>9</v>
      </c>
      <c r="U255" s="24">
        <v>0</v>
      </c>
      <c r="V255">
        <f t="shared" si="21"/>
        <v>0</v>
      </c>
      <c r="W255" s="24" t="s">
        <v>1560</v>
      </c>
      <c r="X255" s="8" t="e">
        <f>ROUND(T255*(1-#REF!),2)</f>
        <v>#REF!</v>
      </c>
      <c r="Y255">
        <f t="shared" si="17"/>
        <v>6.3</v>
      </c>
      <c r="Z255">
        <f t="shared" si="18"/>
        <v>6.3</v>
      </c>
      <c r="AA255" s="24">
        <v>0.3</v>
      </c>
      <c r="AB255" s="24">
        <v>0.3</v>
      </c>
      <c r="AC255">
        <v>0</v>
      </c>
      <c r="AD255">
        <v>0</v>
      </c>
      <c r="AE255">
        <v>0</v>
      </c>
      <c r="AF255" t="s">
        <v>2894</v>
      </c>
      <c r="AG255" s="24"/>
      <c r="AI255">
        <f t="shared" si="19"/>
        <v>83</v>
      </c>
      <c r="AL255" t="s">
        <v>4708</v>
      </c>
      <c r="AM255">
        <v>1.4</v>
      </c>
      <c r="AN255" s="24">
        <v>0.3</v>
      </c>
      <c r="AO255">
        <f t="shared" si="20"/>
        <v>6.3</v>
      </c>
      <c r="AS255" t="s">
        <v>1561</v>
      </c>
    </row>
    <row r="256" spans="2:45" customFormat="1" x14ac:dyDescent="0.3">
      <c r="B256" t="s">
        <v>1562</v>
      </c>
      <c r="M256" s="7">
        <v>963580732</v>
      </c>
      <c r="N256" s="38" t="s">
        <v>3013</v>
      </c>
      <c r="O256" s="38" t="s">
        <v>1562</v>
      </c>
      <c r="P256" s="38">
        <v>12.45</v>
      </c>
      <c r="Q256" s="38">
        <v>1</v>
      </c>
      <c r="R256" s="26">
        <v>0.7</v>
      </c>
      <c r="S256" s="38">
        <v>12.45</v>
      </c>
      <c r="T256" s="24">
        <v>59</v>
      </c>
      <c r="U256" s="24">
        <v>0</v>
      </c>
      <c r="V256">
        <f t="shared" si="21"/>
        <v>0</v>
      </c>
      <c r="W256" s="24" t="s">
        <v>1562</v>
      </c>
      <c r="X256" s="8" t="e">
        <f>ROUND(T256*(1-#REF!),2)</f>
        <v>#REF!</v>
      </c>
      <c r="Y256">
        <f t="shared" si="17"/>
        <v>41.3</v>
      </c>
      <c r="Z256">
        <f t="shared" si="18"/>
        <v>41.3</v>
      </c>
      <c r="AA256" s="24">
        <v>0.3</v>
      </c>
      <c r="AB256" s="24">
        <v>0.3</v>
      </c>
      <c r="AC256">
        <v>382</v>
      </c>
      <c r="AD256">
        <v>556</v>
      </c>
      <c r="AE256">
        <v>1</v>
      </c>
      <c r="AF256" t="s">
        <v>2894</v>
      </c>
      <c r="AG256" s="24"/>
      <c r="AI256">
        <f t="shared" si="19"/>
        <v>11.97</v>
      </c>
      <c r="AL256" t="s">
        <v>4555</v>
      </c>
      <c r="AM256" t="s">
        <v>4555</v>
      </c>
      <c r="AN256" s="24">
        <v>0.3</v>
      </c>
      <c r="AO256">
        <f t="shared" si="20"/>
        <v>41.3</v>
      </c>
      <c r="AS256" t="s">
        <v>1563</v>
      </c>
    </row>
    <row r="257" spans="2:45" customFormat="1" x14ac:dyDescent="0.3">
      <c r="B257" t="s">
        <v>1564</v>
      </c>
      <c r="M257" s="7">
        <v>963580733</v>
      </c>
      <c r="N257" s="38" t="s">
        <v>3014</v>
      </c>
      <c r="O257" s="38" t="s">
        <v>1564</v>
      </c>
      <c r="P257" s="38">
        <v>13.69</v>
      </c>
      <c r="Q257" s="38">
        <v>1</v>
      </c>
      <c r="R257" s="26">
        <v>0.8</v>
      </c>
      <c r="S257" s="38">
        <v>13.69</v>
      </c>
      <c r="T257" s="24">
        <v>59</v>
      </c>
      <c r="U257" s="24">
        <v>0</v>
      </c>
      <c r="V257">
        <f t="shared" si="21"/>
        <v>0</v>
      </c>
      <c r="W257" s="24" t="s">
        <v>1564</v>
      </c>
      <c r="X257" s="8" t="e">
        <f>ROUND(T257*(1-#REF!),2)</f>
        <v>#REF!</v>
      </c>
      <c r="Y257">
        <f t="shared" si="17"/>
        <v>41.3</v>
      </c>
      <c r="Z257">
        <f t="shared" si="18"/>
        <v>41.3</v>
      </c>
      <c r="AA257" s="24">
        <v>0.3</v>
      </c>
      <c r="AB257" s="24">
        <v>0.3</v>
      </c>
      <c r="AC257">
        <v>452</v>
      </c>
      <c r="AD257">
        <v>556</v>
      </c>
      <c r="AE257">
        <v>1</v>
      </c>
      <c r="AF257" t="s">
        <v>2894</v>
      </c>
      <c r="AG257" s="24"/>
      <c r="AI257">
        <f t="shared" si="19"/>
        <v>13.16</v>
      </c>
      <c r="AL257" t="s">
        <v>4555</v>
      </c>
      <c r="AM257" t="s">
        <v>4555</v>
      </c>
      <c r="AN257" s="24">
        <v>0.3</v>
      </c>
      <c r="AO257">
        <f t="shared" si="20"/>
        <v>41.3</v>
      </c>
      <c r="AS257" t="s">
        <v>1565</v>
      </c>
    </row>
    <row r="258" spans="2:45" customFormat="1" x14ac:dyDescent="0.3">
      <c r="B258" t="s">
        <v>1566</v>
      </c>
      <c r="M258" s="7">
        <v>963580736</v>
      </c>
      <c r="N258" s="38" t="s">
        <v>3015</v>
      </c>
      <c r="O258" s="38" t="s">
        <v>1566</v>
      </c>
      <c r="P258" s="38">
        <v>20.8</v>
      </c>
      <c r="Q258" s="38">
        <v>1</v>
      </c>
      <c r="R258" s="26">
        <v>1.5</v>
      </c>
      <c r="S258" s="38">
        <v>20.8</v>
      </c>
      <c r="T258" s="24">
        <v>89</v>
      </c>
      <c r="U258" s="24">
        <v>0</v>
      </c>
      <c r="V258">
        <f t="shared" si="21"/>
        <v>0</v>
      </c>
      <c r="W258" s="24" t="s">
        <v>1566</v>
      </c>
      <c r="X258" s="8" t="e">
        <f>ROUND(T258*(1-#REF!),2)</f>
        <v>#REF!</v>
      </c>
      <c r="Y258">
        <f t="shared" ref="Y258:Y321" si="22">ROUND(T258*(1-AA258),2)</f>
        <v>62.3</v>
      </c>
      <c r="Z258">
        <f t="shared" ref="Z258:Z321" si="23">ROUND(T258*(1-AB258),2)</f>
        <v>62.3</v>
      </c>
      <c r="AA258" s="24">
        <v>0.3</v>
      </c>
      <c r="AB258" s="24">
        <v>0.3</v>
      </c>
      <c r="AC258">
        <v>382</v>
      </c>
      <c r="AD258">
        <v>1111</v>
      </c>
      <c r="AE258">
        <v>1</v>
      </c>
      <c r="AF258" t="s">
        <v>2894</v>
      </c>
      <c r="AG258" s="24"/>
      <c r="AI258">
        <f t="shared" si="19"/>
        <v>20</v>
      </c>
      <c r="AL258" t="s">
        <v>4555</v>
      </c>
      <c r="AM258" t="s">
        <v>4555</v>
      </c>
      <c r="AN258" s="24">
        <v>0.3</v>
      </c>
      <c r="AO258">
        <f t="shared" si="20"/>
        <v>62.3</v>
      </c>
      <c r="AS258" t="s">
        <v>1567</v>
      </c>
    </row>
    <row r="259" spans="2:45" customFormat="1" x14ac:dyDescent="0.3">
      <c r="B259" t="s">
        <v>1568</v>
      </c>
      <c r="M259" s="7">
        <v>963580737</v>
      </c>
      <c r="N259" s="38" t="s">
        <v>3016</v>
      </c>
      <c r="O259" s="38" t="s">
        <v>1568</v>
      </c>
      <c r="P259" s="38">
        <v>22.14</v>
      </c>
      <c r="Q259" s="38">
        <v>1</v>
      </c>
      <c r="R259" s="26">
        <v>1.6</v>
      </c>
      <c r="S259" s="38">
        <v>22.14</v>
      </c>
      <c r="T259" s="24">
        <v>89</v>
      </c>
      <c r="U259" s="24">
        <v>0</v>
      </c>
      <c r="V259">
        <f t="shared" si="21"/>
        <v>0</v>
      </c>
      <c r="W259" s="24" t="s">
        <v>1568</v>
      </c>
      <c r="X259" s="8" t="e">
        <f>ROUND(T259*(1-#REF!),2)</f>
        <v>#REF!</v>
      </c>
      <c r="Y259">
        <f t="shared" si="22"/>
        <v>62.3</v>
      </c>
      <c r="Z259">
        <f t="shared" si="23"/>
        <v>62.3</v>
      </c>
      <c r="AA259" s="24">
        <v>0.3</v>
      </c>
      <c r="AB259" s="24">
        <v>0.3</v>
      </c>
      <c r="AC259">
        <v>452</v>
      </c>
      <c r="AD259">
        <v>1111</v>
      </c>
      <c r="AE259">
        <v>1</v>
      </c>
      <c r="AF259" t="s">
        <v>2894</v>
      </c>
      <c r="AG259" s="24"/>
      <c r="AI259">
        <f t="shared" si="19"/>
        <v>21.29</v>
      </c>
      <c r="AL259" t="s">
        <v>4555</v>
      </c>
      <c r="AM259" t="s">
        <v>4555</v>
      </c>
      <c r="AN259" s="24">
        <v>0.3</v>
      </c>
      <c r="AO259">
        <f t="shared" si="20"/>
        <v>62.3</v>
      </c>
      <c r="AS259" t="s">
        <v>1569</v>
      </c>
    </row>
    <row r="260" spans="2:45" customFormat="1" x14ac:dyDescent="0.3">
      <c r="B260" t="s">
        <v>1570</v>
      </c>
      <c r="M260" s="7">
        <v>963580734</v>
      </c>
      <c r="N260" s="38" t="s">
        <v>3017</v>
      </c>
      <c r="O260" s="38" t="s">
        <v>1570</v>
      </c>
      <c r="P260" s="38">
        <v>17.04</v>
      </c>
      <c r="Q260" s="38">
        <v>1</v>
      </c>
      <c r="R260" s="26">
        <v>1.2</v>
      </c>
      <c r="S260" s="38">
        <v>17.04</v>
      </c>
      <c r="T260" s="24">
        <v>79</v>
      </c>
      <c r="U260" s="24">
        <v>0</v>
      </c>
      <c r="V260">
        <f t="shared" si="21"/>
        <v>0</v>
      </c>
      <c r="W260" s="24" t="s">
        <v>1570</v>
      </c>
      <c r="X260" s="8" t="e">
        <f>ROUND(T260*(1-#REF!),2)</f>
        <v>#REF!</v>
      </c>
      <c r="Y260">
        <f t="shared" si="22"/>
        <v>55.3</v>
      </c>
      <c r="Z260">
        <f t="shared" si="23"/>
        <v>55.3</v>
      </c>
      <c r="AA260" s="24">
        <v>0.3</v>
      </c>
      <c r="AB260" s="24">
        <v>0.3</v>
      </c>
      <c r="AC260">
        <v>382</v>
      </c>
      <c r="AD260">
        <v>834</v>
      </c>
      <c r="AE260">
        <v>1</v>
      </c>
      <c r="AF260" t="s">
        <v>2894</v>
      </c>
      <c r="AG260" s="24"/>
      <c r="AI260">
        <f t="shared" si="19"/>
        <v>16.38</v>
      </c>
      <c r="AL260" t="s">
        <v>4555</v>
      </c>
      <c r="AM260" t="s">
        <v>4555</v>
      </c>
      <c r="AN260" s="24">
        <v>0.3</v>
      </c>
      <c r="AO260">
        <f t="shared" si="20"/>
        <v>55.3</v>
      </c>
      <c r="AS260" t="s">
        <v>1571</v>
      </c>
    </row>
    <row r="261" spans="2:45" customFormat="1" x14ac:dyDescent="0.3">
      <c r="B261" t="s">
        <v>1572</v>
      </c>
      <c r="M261" s="7">
        <v>963580735</v>
      </c>
      <c r="N261" s="38" t="s">
        <v>3018</v>
      </c>
      <c r="O261" s="38" t="s">
        <v>1572</v>
      </c>
      <c r="P261" s="38">
        <v>19.010000000000002</v>
      </c>
      <c r="Q261" s="38">
        <v>1</v>
      </c>
      <c r="R261" s="26">
        <v>1.3</v>
      </c>
      <c r="S261" s="38">
        <v>19.010000000000002</v>
      </c>
      <c r="T261" s="24">
        <v>79</v>
      </c>
      <c r="U261" s="24">
        <v>0</v>
      </c>
      <c r="V261">
        <f t="shared" si="21"/>
        <v>0</v>
      </c>
      <c r="W261" s="24" t="s">
        <v>1572</v>
      </c>
      <c r="X261" s="8" t="e">
        <f>ROUND(T261*(1-#REF!),2)</f>
        <v>#REF!</v>
      </c>
      <c r="Y261">
        <f t="shared" si="22"/>
        <v>55.3</v>
      </c>
      <c r="Z261">
        <f t="shared" si="23"/>
        <v>55.3</v>
      </c>
      <c r="AA261" s="24">
        <v>0.3</v>
      </c>
      <c r="AB261" s="24">
        <v>0.3</v>
      </c>
      <c r="AC261">
        <v>452</v>
      </c>
      <c r="AD261">
        <v>834</v>
      </c>
      <c r="AE261">
        <v>1</v>
      </c>
      <c r="AF261" t="s">
        <v>2894</v>
      </c>
      <c r="AG261" s="24"/>
      <c r="AI261">
        <f t="shared" si="19"/>
        <v>18.28</v>
      </c>
      <c r="AL261" t="s">
        <v>4555</v>
      </c>
      <c r="AM261" t="s">
        <v>4555</v>
      </c>
      <c r="AN261" s="24">
        <v>0.3</v>
      </c>
      <c r="AO261">
        <f t="shared" si="20"/>
        <v>55.3</v>
      </c>
      <c r="AS261" t="s">
        <v>1573</v>
      </c>
    </row>
    <row r="262" spans="2:45" customFormat="1" x14ac:dyDescent="0.3">
      <c r="B262" t="s">
        <v>1574</v>
      </c>
      <c r="M262" s="7">
        <v>96380562</v>
      </c>
      <c r="N262" s="38" t="s">
        <v>5093</v>
      </c>
      <c r="O262" s="38" t="e">
        <v>#N/A</v>
      </c>
      <c r="P262" s="38">
        <v>26.51</v>
      </c>
      <c r="Q262" s="38">
        <v>100</v>
      </c>
      <c r="R262" s="26">
        <v>0.05</v>
      </c>
      <c r="S262" s="38">
        <v>26.51</v>
      </c>
      <c r="T262" s="24">
        <v>4</v>
      </c>
      <c r="U262" s="24">
        <v>0</v>
      </c>
      <c r="V262">
        <f t="shared" si="21"/>
        <v>0</v>
      </c>
      <c r="W262" s="24" t="s">
        <v>1574</v>
      </c>
      <c r="X262" s="8" t="e">
        <f>ROUND(T262*(1-#REF!),2)</f>
        <v>#REF!</v>
      </c>
      <c r="Y262">
        <f t="shared" si="22"/>
        <v>2.8</v>
      </c>
      <c r="Z262">
        <f t="shared" si="23"/>
        <v>2.8</v>
      </c>
      <c r="AA262" s="24">
        <v>0.3</v>
      </c>
      <c r="AB262" s="24">
        <v>0.3</v>
      </c>
      <c r="AC262">
        <v>0</v>
      </c>
      <c r="AD262">
        <v>0</v>
      </c>
      <c r="AE262">
        <v>0</v>
      </c>
      <c r="AF262" t="s">
        <v>2894</v>
      </c>
      <c r="AG262" s="24"/>
      <c r="AI262">
        <f t="shared" si="19"/>
        <v>25.49</v>
      </c>
      <c r="AL262" t="s">
        <v>4709</v>
      </c>
      <c r="AM262">
        <v>1.4</v>
      </c>
      <c r="AN262" s="24">
        <v>0.3</v>
      </c>
      <c r="AO262">
        <f t="shared" si="20"/>
        <v>2.8</v>
      </c>
      <c r="AS262" t="s">
        <v>1575</v>
      </c>
    </row>
    <row r="263" spans="2:45" customFormat="1" x14ac:dyDescent="0.3">
      <c r="B263" t="s">
        <v>1576</v>
      </c>
      <c r="M263" s="7">
        <v>96380553</v>
      </c>
      <c r="N263" s="38" t="s">
        <v>5094</v>
      </c>
      <c r="O263" s="38" t="e">
        <v>#N/A</v>
      </c>
      <c r="P263" s="38">
        <v>95.68</v>
      </c>
      <c r="Q263" s="38">
        <v>100</v>
      </c>
      <c r="R263" s="26">
        <v>0.05</v>
      </c>
      <c r="S263" s="38">
        <v>95.68</v>
      </c>
      <c r="T263" s="24">
        <v>9</v>
      </c>
      <c r="U263" s="24">
        <v>5</v>
      </c>
      <c r="V263">
        <f t="shared" si="21"/>
        <v>7</v>
      </c>
      <c r="W263" s="24" t="s">
        <v>1576</v>
      </c>
      <c r="X263" s="8" t="e">
        <f>ROUND(T263*(1-#REF!),2)</f>
        <v>#REF!</v>
      </c>
      <c r="Y263">
        <f t="shared" si="22"/>
        <v>6.3</v>
      </c>
      <c r="Z263">
        <f t="shared" si="23"/>
        <v>6.3</v>
      </c>
      <c r="AA263" s="24">
        <v>0.3</v>
      </c>
      <c r="AB263" s="24">
        <v>0.3</v>
      </c>
      <c r="AC263" t="s">
        <v>2880</v>
      </c>
      <c r="AD263">
        <v>0</v>
      </c>
      <c r="AE263">
        <v>120</v>
      </c>
      <c r="AF263" t="s">
        <v>2894</v>
      </c>
      <c r="AG263" s="24"/>
      <c r="AI263">
        <f t="shared" si="19"/>
        <v>92</v>
      </c>
      <c r="AL263" t="s">
        <v>4710</v>
      </c>
      <c r="AM263">
        <v>3.5</v>
      </c>
      <c r="AN263" s="24">
        <v>0.3</v>
      </c>
      <c r="AO263">
        <f t="shared" si="20"/>
        <v>6.3</v>
      </c>
      <c r="AS263" t="s">
        <v>1577</v>
      </c>
    </row>
    <row r="264" spans="2:45" customFormat="1" x14ac:dyDescent="0.3">
      <c r="B264" t="s">
        <v>1578</v>
      </c>
      <c r="M264" s="7">
        <v>96380554</v>
      </c>
      <c r="N264" s="38" t="s">
        <v>5095</v>
      </c>
      <c r="O264" s="38" t="e">
        <v>#N/A</v>
      </c>
      <c r="P264" s="38">
        <v>1.1399999999999999</v>
      </c>
      <c r="Q264" s="38">
        <v>1</v>
      </c>
      <c r="R264" s="26">
        <v>0.1</v>
      </c>
      <c r="S264" s="38">
        <v>1.1399999999999999</v>
      </c>
      <c r="T264" s="24">
        <v>9</v>
      </c>
      <c r="U264" s="24">
        <v>5</v>
      </c>
      <c r="V264">
        <f t="shared" si="21"/>
        <v>7</v>
      </c>
      <c r="W264" s="24" t="s">
        <v>1578</v>
      </c>
      <c r="X264" s="8" t="e">
        <f>ROUND(T264*(1-#REF!),2)</f>
        <v>#REF!</v>
      </c>
      <c r="Y264">
        <f t="shared" si="22"/>
        <v>6.3</v>
      </c>
      <c r="Z264">
        <f t="shared" si="23"/>
        <v>6.3</v>
      </c>
      <c r="AA264" s="24">
        <v>0.3</v>
      </c>
      <c r="AB264" s="24">
        <v>0.3</v>
      </c>
      <c r="AC264" t="s">
        <v>2881</v>
      </c>
      <c r="AD264">
        <v>0</v>
      </c>
      <c r="AE264">
        <v>140</v>
      </c>
      <c r="AF264" t="s">
        <v>2894</v>
      </c>
      <c r="AG264" s="24"/>
      <c r="AI264">
        <f t="shared" si="19"/>
        <v>1.1000000000000001</v>
      </c>
      <c r="AL264" t="s">
        <v>4711</v>
      </c>
      <c r="AM264">
        <v>4.2</v>
      </c>
      <c r="AN264" s="24">
        <v>0.3</v>
      </c>
      <c r="AO264">
        <f t="shared" si="20"/>
        <v>6.3</v>
      </c>
      <c r="AS264" t="s">
        <v>1579</v>
      </c>
    </row>
    <row r="265" spans="2:45" customFormat="1" x14ac:dyDescent="0.3">
      <c r="B265" t="s">
        <v>1580</v>
      </c>
      <c r="M265" s="7">
        <v>96380555</v>
      </c>
      <c r="N265" s="38" t="s">
        <v>5096</v>
      </c>
      <c r="O265" s="38" t="e">
        <v>#N/A</v>
      </c>
      <c r="P265" s="38">
        <v>2.58</v>
      </c>
      <c r="Q265" s="38">
        <v>1</v>
      </c>
      <c r="R265" s="26">
        <v>0.15</v>
      </c>
      <c r="S265" s="38">
        <v>2.58</v>
      </c>
      <c r="T265" s="24">
        <v>19</v>
      </c>
      <c r="U265" s="24">
        <v>5</v>
      </c>
      <c r="V265">
        <f t="shared" si="21"/>
        <v>7</v>
      </c>
      <c r="W265" s="24" t="s">
        <v>1580</v>
      </c>
      <c r="X265" s="8" t="e">
        <f>ROUND(T265*(1-#REF!),2)</f>
        <v>#REF!</v>
      </c>
      <c r="Y265">
        <f t="shared" si="22"/>
        <v>13.3</v>
      </c>
      <c r="Z265">
        <f t="shared" si="23"/>
        <v>13.3</v>
      </c>
      <c r="AA265" s="24">
        <v>0.3</v>
      </c>
      <c r="AB265" s="24">
        <v>0.3</v>
      </c>
      <c r="AC265" t="s">
        <v>2882</v>
      </c>
      <c r="AD265">
        <v>0</v>
      </c>
      <c r="AE265">
        <v>215</v>
      </c>
      <c r="AF265" t="s">
        <v>2894</v>
      </c>
      <c r="AG265" s="24"/>
      <c r="AI265">
        <f t="shared" si="19"/>
        <v>2.48</v>
      </c>
      <c r="AL265" t="s">
        <v>4712</v>
      </c>
      <c r="AM265">
        <v>7.7</v>
      </c>
      <c r="AN265" s="24">
        <v>0.3</v>
      </c>
      <c r="AO265">
        <f t="shared" si="20"/>
        <v>13.3</v>
      </c>
      <c r="AS265" t="s">
        <v>1581</v>
      </c>
    </row>
    <row r="266" spans="2:45" customFormat="1" x14ac:dyDescent="0.3">
      <c r="B266" t="s">
        <v>1582</v>
      </c>
      <c r="M266" s="7">
        <v>96399074</v>
      </c>
      <c r="N266" s="38" t="s">
        <v>5097</v>
      </c>
      <c r="O266" s="38" t="e">
        <v>#N/A</v>
      </c>
      <c r="P266" s="38">
        <v>45.28</v>
      </c>
      <c r="Q266" s="38">
        <v>1</v>
      </c>
      <c r="R266" s="26">
        <v>3.13</v>
      </c>
      <c r="S266" s="38">
        <v>45.28</v>
      </c>
      <c r="T266" s="24">
        <v>99</v>
      </c>
      <c r="U266" s="24">
        <v>12</v>
      </c>
      <c r="V266">
        <f t="shared" si="21"/>
        <v>16</v>
      </c>
      <c r="W266" s="24" t="s">
        <v>1582</v>
      </c>
      <c r="X266" s="8" t="e">
        <f>ROUND(T266*(1-#REF!),2)</f>
        <v>#REF!</v>
      </c>
      <c r="Y266">
        <f t="shared" si="22"/>
        <v>69.3</v>
      </c>
      <c r="Z266">
        <f t="shared" si="23"/>
        <v>69.3</v>
      </c>
      <c r="AA266" s="24">
        <v>0.3</v>
      </c>
      <c r="AB266" s="24">
        <v>0.3</v>
      </c>
      <c r="AC266">
        <v>200</v>
      </c>
      <c r="AD266">
        <v>205</v>
      </c>
      <c r="AE266">
        <v>293</v>
      </c>
      <c r="AF266" t="s">
        <v>2894</v>
      </c>
      <c r="AG266" s="24"/>
      <c r="AI266">
        <f t="shared" si="19"/>
        <v>43.54</v>
      </c>
      <c r="AL266" t="s">
        <v>4713</v>
      </c>
      <c r="AM266">
        <v>59.5</v>
      </c>
      <c r="AN266" s="24">
        <v>0.3</v>
      </c>
      <c r="AO266">
        <f t="shared" si="20"/>
        <v>69.3</v>
      </c>
      <c r="AS266" t="s">
        <v>1583</v>
      </c>
    </row>
    <row r="267" spans="2:45" customFormat="1" x14ac:dyDescent="0.3">
      <c r="B267" t="s">
        <v>1584</v>
      </c>
      <c r="M267" s="7">
        <v>96380956</v>
      </c>
      <c r="N267" s="38" t="s">
        <v>5098</v>
      </c>
      <c r="O267" s="38" t="e">
        <v>#N/A</v>
      </c>
      <c r="P267" s="38">
        <v>89.06</v>
      </c>
      <c r="Q267" s="38">
        <v>1</v>
      </c>
      <c r="R267" s="26">
        <v>1.5</v>
      </c>
      <c r="S267" s="38">
        <v>89.06</v>
      </c>
      <c r="T267" s="24">
        <v>379</v>
      </c>
      <c r="U267" s="24">
        <v>15</v>
      </c>
      <c r="V267">
        <f t="shared" si="21"/>
        <v>20</v>
      </c>
      <c r="W267" s="24" t="s">
        <v>1584</v>
      </c>
      <c r="X267" s="8" t="e">
        <f>ROUND(T267*(1-#REF!),2)</f>
        <v>#REF!</v>
      </c>
      <c r="Y267">
        <f t="shared" si="22"/>
        <v>265.3</v>
      </c>
      <c r="Z267">
        <f t="shared" si="23"/>
        <v>265.3</v>
      </c>
      <c r="AA267" s="24">
        <v>0.3</v>
      </c>
      <c r="AB267" s="24">
        <v>0.3</v>
      </c>
      <c r="AC267">
        <v>0</v>
      </c>
      <c r="AD267">
        <v>0</v>
      </c>
      <c r="AE267">
        <v>0</v>
      </c>
      <c r="AF267" t="s">
        <v>2894</v>
      </c>
      <c r="AG267" s="24"/>
      <c r="AI267">
        <f t="shared" si="19"/>
        <v>85.63</v>
      </c>
      <c r="AL267" t="s">
        <v>4714</v>
      </c>
      <c r="AM267">
        <v>220.5</v>
      </c>
      <c r="AN267" s="24">
        <v>0.3</v>
      </c>
      <c r="AO267">
        <f t="shared" si="20"/>
        <v>265.3</v>
      </c>
      <c r="AS267" t="s">
        <v>1585</v>
      </c>
    </row>
    <row r="268" spans="2:45" customFormat="1" x14ac:dyDescent="0.3">
      <c r="B268" t="s">
        <v>1586</v>
      </c>
      <c r="M268" s="7">
        <v>96380391</v>
      </c>
      <c r="N268" s="38" t="s">
        <v>5099</v>
      </c>
      <c r="O268" s="38" t="e">
        <v>#N/A</v>
      </c>
      <c r="P268" s="38">
        <v>13.33</v>
      </c>
      <c r="Q268" s="38">
        <v>1</v>
      </c>
      <c r="R268" s="26">
        <v>0.15</v>
      </c>
      <c r="S268" s="38">
        <v>13.33</v>
      </c>
      <c r="T268" s="24">
        <v>59</v>
      </c>
      <c r="U268" s="24">
        <v>7.5</v>
      </c>
      <c r="V268">
        <f t="shared" si="21"/>
        <v>10</v>
      </c>
      <c r="W268" s="24" t="s">
        <v>1586</v>
      </c>
      <c r="X268" s="8" t="e">
        <f>ROUND(T268*(1-#REF!),2)</f>
        <v>#REF!</v>
      </c>
      <c r="Y268">
        <f t="shared" si="22"/>
        <v>41.3</v>
      </c>
      <c r="Z268">
        <f t="shared" si="23"/>
        <v>41.3</v>
      </c>
      <c r="AA268" s="24">
        <v>0.3</v>
      </c>
      <c r="AB268" s="24">
        <v>0.3</v>
      </c>
      <c r="AC268">
        <v>20</v>
      </c>
      <c r="AD268">
        <v>100</v>
      </c>
      <c r="AE268">
        <v>100</v>
      </c>
      <c r="AF268" t="s">
        <v>2894</v>
      </c>
      <c r="AG268" s="24"/>
      <c r="AI268">
        <f t="shared" si="19"/>
        <v>12.82</v>
      </c>
      <c r="AL268" t="s">
        <v>4715</v>
      </c>
      <c r="AM268">
        <v>32.76</v>
      </c>
      <c r="AN268" s="24">
        <v>0.3</v>
      </c>
      <c r="AO268">
        <f t="shared" si="20"/>
        <v>41.3</v>
      </c>
      <c r="AS268" t="s">
        <v>1587</v>
      </c>
    </row>
    <row r="269" spans="2:45" customFormat="1" x14ac:dyDescent="0.3">
      <c r="B269" t="s">
        <v>1588</v>
      </c>
      <c r="M269" s="7">
        <v>96365246</v>
      </c>
      <c r="N269" s="38" t="s">
        <v>5100</v>
      </c>
      <c r="O269" s="38" t="e">
        <v>#N/A</v>
      </c>
      <c r="P269" s="38">
        <v>853.8</v>
      </c>
      <c r="Q269" s="38">
        <v>1</v>
      </c>
      <c r="R269" s="26">
        <v>113.06</v>
      </c>
      <c r="S269" s="38">
        <v>853.8</v>
      </c>
      <c r="T269" s="24">
        <v>2063</v>
      </c>
      <c r="U269" s="24">
        <v>60</v>
      </c>
      <c r="V269">
        <f t="shared" si="21"/>
        <v>80</v>
      </c>
      <c r="W269" s="24" t="s">
        <v>1588</v>
      </c>
      <c r="X269" s="8" t="e">
        <f>ROUND(T269*(1-#REF!),2)</f>
        <v>#REF!</v>
      </c>
      <c r="Y269">
        <f t="shared" si="22"/>
        <v>2063</v>
      </c>
      <c r="Z269">
        <f t="shared" si="23"/>
        <v>1650.4</v>
      </c>
      <c r="AA269" s="24">
        <v>0</v>
      </c>
      <c r="AB269" s="24">
        <v>0.2</v>
      </c>
      <c r="AC269">
        <v>0</v>
      </c>
      <c r="AD269">
        <v>2682</v>
      </c>
      <c r="AE269">
        <v>310</v>
      </c>
      <c r="AF269" t="s">
        <v>2892</v>
      </c>
      <c r="AG269" s="24"/>
      <c r="AI269">
        <f t="shared" si="19"/>
        <v>820.96</v>
      </c>
      <c r="AL269" t="s">
        <v>4555</v>
      </c>
      <c r="AM269" t="s">
        <v>4555</v>
      </c>
      <c r="AN269" s="24">
        <v>0.2</v>
      </c>
      <c r="AO269">
        <f t="shared" si="20"/>
        <v>1650.4</v>
      </c>
      <c r="AS269" t="s">
        <v>1589</v>
      </c>
    </row>
    <row r="270" spans="2:45" customFormat="1" x14ac:dyDescent="0.3">
      <c r="B270" t="s">
        <v>1590</v>
      </c>
      <c r="M270" s="7">
        <v>96365247</v>
      </c>
      <c r="N270" s="38" t="s">
        <v>5101</v>
      </c>
      <c r="O270" s="38" t="e">
        <v>#N/A</v>
      </c>
      <c r="P270" s="38">
        <v>1220.3800000000001</v>
      </c>
      <c r="Q270" s="38">
        <v>1</v>
      </c>
      <c r="R270" s="26">
        <v>147.57</v>
      </c>
      <c r="S270" s="38">
        <v>1220.3800000000001</v>
      </c>
      <c r="T270" s="24">
        <v>2684</v>
      </c>
      <c r="U270" s="24">
        <v>60</v>
      </c>
      <c r="V270">
        <f t="shared" si="21"/>
        <v>80</v>
      </c>
      <c r="W270" s="24" t="s">
        <v>1590</v>
      </c>
      <c r="X270" s="8" t="e">
        <f>ROUND(T270*(1-#REF!),2)</f>
        <v>#REF!</v>
      </c>
      <c r="Y270">
        <f t="shared" si="22"/>
        <v>2684</v>
      </c>
      <c r="Z270">
        <f t="shared" si="23"/>
        <v>2147.1999999999998</v>
      </c>
      <c r="AA270" s="24">
        <v>0</v>
      </c>
      <c r="AB270" s="24">
        <v>0.2</v>
      </c>
      <c r="AC270">
        <v>0</v>
      </c>
      <c r="AD270">
        <v>3002</v>
      </c>
      <c r="AE270">
        <v>310</v>
      </c>
      <c r="AF270" t="s">
        <v>2892</v>
      </c>
      <c r="AG270" s="24"/>
      <c r="AI270">
        <f t="shared" si="19"/>
        <v>1173.44</v>
      </c>
      <c r="AL270" t="s">
        <v>4555</v>
      </c>
      <c r="AM270" t="s">
        <v>4555</v>
      </c>
      <c r="AN270" s="24">
        <v>0.2</v>
      </c>
      <c r="AO270">
        <f t="shared" si="20"/>
        <v>2147.1999999999998</v>
      </c>
      <c r="AS270" t="s">
        <v>1591</v>
      </c>
    </row>
    <row r="271" spans="2:45" customFormat="1" x14ac:dyDescent="0.3">
      <c r="B271" t="s">
        <v>1592</v>
      </c>
      <c r="M271" s="7">
        <v>96365242</v>
      </c>
      <c r="N271" s="38" t="s">
        <v>5102</v>
      </c>
      <c r="O271" s="38" t="e">
        <v>#N/A</v>
      </c>
      <c r="P271" s="38">
        <v>869.07</v>
      </c>
      <c r="Q271" s="38">
        <v>1</v>
      </c>
      <c r="R271" s="26">
        <v>112.7</v>
      </c>
      <c r="S271" s="38">
        <v>869.07</v>
      </c>
      <c r="T271" s="24">
        <v>2063</v>
      </c>
      <c r="U271" s="24">
        <v>60</v>
      </c>
      <c r="V271">
        <f t="shared" si="21"/>
        <v>80</v>
      </c>
      <c r="W271" s="24" t="s">
        <v>1592</v>
      </c>
      <c r="X271" s="8" t="e">
        <f>ROUND(T271*(1-#REF!),2)</f>
        <v>#REF!</v>
      </c>
      <c r="Y271">
        <f t="shared" si="22"/>
        <v>2063</v>
      </c>
      <c r="Z271">
        <f t="shared" si="23"/>
        <v>1650.4</v>
      </c>
      <c r="AA271" s="24">
        <v>0</v>
      </c>
      <c r="AB271" s="24">
        <v>0.2</v>
      </c>
      <c r="AC271">
        <v>0</v>
      </c>
      <c r="AD271">
        <v>2697</v>
      </c>
      <c r="AE271">
        <v>310</v>
      </c>
      <c r="AF271" t="s">
        <v>2892</v>
      </c>
      <c r="AG271" s="24"/>
      <c r="AI271">
        <f t="shared" si="19"/>
        <v>835.64</v>
      </c>
      <c r="AL271" t="s">
        <v>4555</v>
      </c>
      <c r="AM271" t="s">
        <v>4555</v>
      </c>
      <c r="AN271" s="24">
        <v>0.2</v>
      </c>
      <c r="AO271">
        <f t="shared" si="20"/>
        <v>1650.4</v>
      </c>
      <c r="AS271" t="s">
        <v>1593</v>
      </c>
    </row>
    <row r="272" spans="2:45" customFormat="1" x14ac:dyDescent="0.3">
      <c r="B272" t="s">
        <v>1594</v>
      </c>
      <c r="M272" s="7">
        <v>96365243</v>
      </c>
      <c r="N272" s="38" t="s">
        <v>5103</v>
      </c>
      <c r="O272" s="38" t="e">
        <v>#N/A</v>
      </c>
      <c r="P272" s="38">
        <v>1155.67</v>
      </c>
      <c r="Q272" s="38">
        <v>1</v>
      </c>
      <c r="R272" s="26">
        <v>141.65</v>
      </c>
      <c r="S272" s="38">
        <v>1155.67</v>
      </c>
      <c r="T272" s="24">
        <v>2684</v>
      </c>
      <c r="U272" s="24">
        <v>60</v>
      </c>
      <c r="V272">
        <f t="shared" si="21"/>
        <v>80</v>
      </c>
      <c r="W272" s="24" t="s">
        <v>1594</v>
      </c>
      <c r="X272" s="8" t="e">
        <f>ROUND(T272*(1-#REF!),2)</f>
        <v>#REF!</v>
      </c>
      <c r="Y272">
        <f t="shared" si="22"/>
        <v>2684</v>
      </c>
      <c r="Z272">
        <f t="shared" si="23"/>
        <v>2147.1999999999998</v>
      </c>
      <c r="AA272" s="24">
        <v>0</v>
      </c>
      <c r="AB272" s="24">
        <v>0.2</v>
      </c>
      <c r="AC272">
        <v>0</v>
      </c>
      <c r="AD272">
        <v>3081</v>
      </c>
      <c r="AE272">
        <v>310</v>
      </c>
      <c r="AF272" t="s">
        <v>2892</v>
      </c>
      <c r="AG272" s="24"/>
      <c r="AI272">
        <f t="shared" si="19"/>
        <v>1111.22</v>
      </c>
      <c r="AL272" t="s">
        <v>4555</v>
      </c>
      <c r="AM272" t="s">
        <v>4555</v>
      </c>
      <c r="AN272" s="24">
        <v>0.2</v>
      </c>
      <c r="AO272">
        <f t="shared" si="20"/>
        <v>2147.1999999999998</v>
      </c>
      <c r="AS272" t="s">
        <v>1595</v>
      </c>
    </row>
    <row r="273" spans="2:45" customFormat="1" x14ac:dyDescent="0.3">
      <c r="B273" t="s">
        <v>1596</v>
      </c>
      <c r="M273" s="7">
        <v>96365244</v>
      </c>
      <c r="N273" s="38" t="s">
        <v>5104</v>
      </c>
      <c r="O273" s="38" t="e">
        <v>#N/A</v>
      </c>
      <c r="P273" s="38">
        <v>881.21</v>
      </c>
      <c r="Q273" s="38">
        <v>1</v>
      </c>
      <c r="R273" s="26">
        <v>117.4</v>
      </c>
      <c r="S273" s="38">
        <v>881.21</v>
      </c>
      <c r="T273" s="24">
        <v>2063</v>
      </c>
      <c r="U273" s="24">
        <v>60</v>
      </c>
      <c r="V273">
        <f t="shared" si="21"/>
        <v>80</v>
      </c>
      <c r="W273" s="24" t="s">
        <v>1596</v>
      </c>
      <c r="X273" s="8" t="e">
        <f>ROUND(T273*(1-#REF!),2)</f>
        <v>#REF!</v>
      </c>
      <c r="Y273">
        <f t="shared" si="22"/>
        <v>2063</v>
      </c>
      <c r="Z273">
        <f t="shared" si="23"/>
        <v>1650.4</v>
      </c>
      <c r="AA273" s="24">
        <v>0</v>
      </c>
      <c r="AB273" s="24">
        <v>0.2</v>
      </c>
      <c r="AC273">
        <v>0</v>
      </c>
      <c r="AD273">
        <v>2775</v>
      </c>
      <c r="AE273">
        <v>310</v>
      </c>
      <c r="AF273" t="s">
        <v>2892</v>
      </c>
      <c r="AG273" s="24"/>
      <c r="AI273">
        <f t="shared" si="19"/>
        <v>847.32</v>
      </c>
      <c r="AL273" t="s">
        <v>4555</v>
      </c>
      <c r="AM273" t="s">
        <v>4555</v>
      </c>
      <c r="AN273" s="24">
        <v>0.2</v>
      </c>
      <c r="AO273">
        <f t="shared" si="20"/>
        <v>1650.4</v>
      </c>
      <c r="AS273" t="s">
        <v>1597</v>
      </c>
    </row>
    <row r="274" spans="2:45" customFormat="1" x14ac:dyDescent="0.3">
      <c r="B274" t="s">
        <v>1598</v>
      </c>
      <c r="M274" s="7">
        <v>96365245</v>
      </c>
      <c r="N274" s="38" t="s">
        <v>5105</v>
      </c>
      <c r="O274" s="38" t="e">
        <v>#N/A</v>
      </c>
      <c r="P274" s="38">
        <v>1181.75</v>
      </c>
      <c r="Q274" s="38">
        <v>1</v>
      </c>
      <c r="R274" s="26">
        <v>142.55000000000001</v>
      </c>
      <c r="S274" s="38">
        <v>1181.75</v>
      </c>
      <c r="T274" s="24">
        <v>2684</v>
      </c>
      <c r="U274" s="24">
        <v>60</v>
      </c>
      <c r="V274">
        <f t="shared" si="21"/>
        <v>80</v>
      </c>
      <c r="W274" s="24" t="s">
        <v>1598</v>
      </c>
      <c r="X274" s="8" t="e">
        <f>ROUND(T274*(1-#REF!),2)</f>
        <v>#REF!</v>
      </c>
      <c r="Y274">
        <f t="shared" si="22"/>
        <v>2684</v>
      </c>
      <c r="Z274">
        <f t="shared" si="23"/>
        <v>2147.1999999999998</v>
      </c>
      <c r="AA274" s="24">
        <v>0</v>
      </c>
      <c r="AB274" s="24">
        <v>0.2</v>
      </c>
      <c r="AC274">
        <v>0</v>
      </c>
      <c r="AD274">
        <v>3105</v>
      </c>
      <c r="AE274">
        <v>310</v>
      </c>
      <c r="AF274" t="s">
        <v>2892</v>
      </c>
      <c r="AG274" s="24"/>
      <c r="AI274">
        <f t="shared" si="19"/>
        <v>1136.3</v>
      </c>
      <c r="AL274" t="s">
        <v>4555</v>
      </c>
      <c r="AM274" t="s">
        <v>4555</v>
      </c>
      <c r="AN274" s="24">
        <v>0.2</v>
      </c>
      <c r="AO274">
        <f t="shared" si="20"/>
        <v>2147.1999999999998</v>
      </c>
      <c r="AS274" t="s">
        <v>1599</v>
      </c>
    </row>
    <row r="275" spans="2:45" customFormat="1" x14ac:dyDescent="0.3">
      <c r="B275" t="s">
        <v>1600</v>
      </c>
      <c r="M275" s="7">
        <v>96365248</v>
      </c>
      <c r="N275" s="38" t="s">
        <v>5106</v>
      </c>
      <c r="O275" s="38" t="e">
        <v>#N/A</v>
      </c>
      <c r="P275" s="38">
        <v>881.21</v>
      </c>
      <c r="Q275" s="38">
        <v>1</v>
      </c>
      <c r="R275" s="26">
        <v>117.4</v>
      </c>
      <c r="S275" s="38">
        <v>881.21</v>
      </c>
      <c r="T275" s="24">
        <v>2063</v>
      </c>
      <c r="U275" s="24">
        <v>60</v>
      </c>
      <c r="V275">
        <f t="shared" si="21"/>
        <v>80</v>
      </c>
      <c r="W275" s="24" t="s">
        <v>1600</v>
      </c>
      <c r="X275" s="8" t="e">
        <f>ROUND(T275*(1-#REF!),2)</f>
        <v>#REF!</v>
      </c>
      <c r="Y275">
        <f t="shared" si="22"/>
        <v>2063</v>
      </c>
      <c r="Z275">
        <f t="shared" si="23"/>
        <v>1650.4</v>
      </c>
      <c r="AA275" s="24">
        <v>0</v>
      </c>
      <c r="AB275" s="24">
        <v>0.2</v>
      </c>
      <c r="AC275">
        <v>0</v>
      </c>
      <c r="AD275">
        <v>2755</v>
      </c>
      <c r="AE275">
        <v>310</v>
      </c>
      <c r="AF275" t="s">
        <v>2892</v>
      </c>
      <c r="AG275" s="24"/>
      <c r="AI275">
        <f t="shared" si="19"/>
        <v>847.32</v>
      </c>
      <c r="AL275" t="s">
        <v>4555</v>
      </c>
      <c r="AM275" t="s">
        <v>4555</v>
      </c>
      <c r="AN275" s="24">
        <v>0.2</v>
      </c>
      <c r="AO275">
        <f t="shared" si="20"/>
        <v>1650.4</v>
      </c>
      <c r="AS275" t="s">
        <v>1601</v>
      </c>
    </row>
    <row r="276" spans="2:45" customFormat="1" x14ac:dyDescent="0.3">
      <c r="B276" t="s">
        <v>1602</v>
      </c>
      <c r="M276" s="7">
        <v>96365249</v>
      </c>
      <c r="N276" s="38" t="s">
        <v>5107</v>
      </c>
      <c r="O276" s="38" t="e">
        <v>#N/A</v>
      </c>
      <c r="P276" s="38">
        <v>1181.75</v>
      </c>
      <c r="Q276" s="38">
        <v>1</v>
      </c>
      <c r="R276" s="26">
        <v>142.55000000000001</v>
      </c>
      <c r="S276" s="38">
        <v>1181.75</v>
      </c>
      <c r="T276" s="24">
        <v>2684</v>
      </c>
      <c r="U276" s="24">
        <v>60</v>
      </c>
      <c r="V276">
        <f t="shared" si="21"/>
        <v>80</v>
      </c>
      <c r="W276" s="24" t="s">
        <v>1602</v>
      </c>
      <c r="X276" s="8" t="e">
        <f>ROUND(T276*(1-#REF!),2)</f>
        <v>#REF!</v>
      </c>
      <c r="Y276">
        <f t="shared" si="22"/>
        <v>2684</v>
      </c>
      <c r="Z276">
        <f t="shared" si="23"/>
        <v>2147.1999999999998</v>
      </c>
      <c r="AA276" s="24">
        <v>0</v>
      </c>
      <c r="AB276" s="24">
        <v>0.2</v>
      </c>
      <c r="AC276">
        <v>0</v>
      </c>
      <c r="AD276">
        <v>3105</v>
      </c>
      <c r="AE276">
        <v>310</v>
      </c>
      <c r="AF276" t="s">
        <v>2892</v>
      </c>
      <c r="AG276" s="24"/>
      <c r="AI276">
        <f t="shared" si="19"/>
        <v>1136.3</v>
      </c>
      <c r="AL276" t="s">
        <v>4555</v>
      </c>
      <c r="AM276" t="s">
        <v>4555</v>
      </c>
      <c r="AN276" s="24">
        <v>0.2</v>
      </c>
      <c r="AO276">
        <f t="shared" si="20"/>
        <v>2147.1999999999998</v>
      </c>
      <c r="AS276" t="s">
        <v>1603</v>
      </c>
    </row>
    <row r="277" spans="2:45" customFormat="1" x14ac:dyDescent="0.3">
      <c r="B277" t="s">
        <v>1604</v>
      </c>
      <c r="M277" s="7">
        <v>96365240</v>
      </c>
      <c r="N277" s="38" t="s">
        <v>5108</v>
      </c>
      <c r="O277" s="38" t="e">
        <v>#N/A</v>
      </c>
      <c r="P277" s="38">
        <v>869.07</v>
      </c>
      <c r="Q277" s="38">
        <v>1</v>
      </c>
      <c r="R277" s="26">
        <v>112.7</v>
      </c>
      <c r="S277" s="38">
        <v>869.07</v>
      </c>
      <c r="T277" s="24">
        <v>2063</v>
      </c>
      <c r="U277" s="24">
        <v>60</v>
      </c>
      <c r="V277">
        <f t="shared" si="21"/>
        <v>80</v>
      </c>
      <c r="W277" s="24" t="s">
        <v>1604</v>
      </c>
      <c r="X277" s="8" t="e">
        <f>ROUND(T277*(1-#REF!),2)</f>
        <v>#REF!</v>
      </c>
      <c r="Y277">
        <f t="shared" si="22"/>
        <v>2063</v>
      </c>
      <c r="Z277">
        <f t="shared" si="23"/>
        <v>1650.4</v>
      </c>
      <c r="AA277" s="24">
        <v>0</v>
      </c>
      <c r="AB277" s="24">
        <v>0.2</v>
      </c>
      <c r="AC277">
        <v>0</v>
      </c>
      <c r="AD277">
        <v>2697</v>
      </c>
      <c r="AE277">
        <v>310</v>
      </c>
      <c r="AF277" t="s">
        <v>2892</v>
      </c>
      <c r="AG277" s="24"/>
      <c r="AI277">
        <f t="shared" si="19"/>
        <v>835.64</v>
      </c>
      <c r="AL277" t="s">
        <v>4555</v>
      </c>
      <c r="AM277" t="s">
        <v>4555</v>
      </c>
      <c r="AN277" s="24">
        <v>0.2</v>
      </c>
      <c r="AO277">
        <f t="shared" si="20"/>
        <v>1650.4</v>
      </c>
      <c r="AS277" t="s">
        <v>1605</v>
      </c>
    </row>
    <row r="278" spans="2:45" customFormat="1" x14ac:dyDescent="0.3">
      <c r="B278" t="s">
        <v>1606</v>
      </c>
      <c r="M278" s="7">
        <v>96365241</v>
      </c>
      <c r="N278" s="38" t="s">
        <v>5109</v>
      </c>
      <c r="O278" s="38" t="e">
        <v>#N/A</v>
      </c>
      <c r="P278" s="38">
        <v>1155.75</v>
      </c>
      <c r="Q278" s="38">
        <v>1</v>
      </c>
      <c r="R278" s="26">
        <v>141.65</v>
      </c>
      <c r="S278" s="38">
        <v>1155.75</v>
      </c>
      <c r="T278" s="24">
        <v>2684</v>
      </c>
      <c r="U278" s="24">
        <v>60</v>
      </c>
      <c r="V278">
        <f t="shared" si="21"/>
        <v>80</v>
      </c>
      <c r="W278" s="24" t="s">
        <v>1606</v>
      </c>
      <c r="X278" s="8" t="e">
        <f>ROUND(T278*(1-#REF!),2)</f>
        <v>#REF!</v>
      </c>
      <c r="Y278">
        <f t="shared" si="22"/>
        <v>2684</v>
      </c>
      <c r="Z278">
        <f t="shared" si="23"/>
        <v>2147.1999999999998</v>
      </c>
      <c r="AA278" s="24">
        <v>0</v>
      </c>
      <c r="AB278" s="24">
        <v>0.2</v>
      </c>
      <c r="AC278">
        <v>0</v>
      </c>
      <c r="AD278">
        <v>3081</v>
      </c>
      <c r="AE278">
        <v>310</v>
      </c>
      <c r="AF278" t="s">
        <v>2892</v>
      </c>
      <c r="AG278" s="24"/>
      <c r="AI278">
        <f t="shared" si="19"/>
        <v>1111.3</v>
      </c>
      <c r="AL278" t="s">
        <v>4555</v>
      </c>
      <c r="AM278" t="s">
        <v>4555</v>
      </c>
      <c r="AN278" s="24">
        <v>0.2</v>
      </c>
      <c r="AO278">
        <f t="shared" si="20"/>
        <v>2147.1999999999998</v>
      </c>
      <c r="AS278" t="s">
        <v>1607</v>
      </c>
    </row>
    <row r="279" spans="2:45" customFormat="1" x14ac:dyDescent="0.3">
      <c r="B279" t="s">
        <v>1608</v>
      </c>
      <c r="M279" s="7">
        <v>96380986</v>
      </c>
      <c r="N279" s="38" t="s">
        <v>5110</v>
      </c>
      <c r="O279" s="38" t="e">
        <v>#N/A</v>
      </c>
      <c r="P279" s="38">
        <v>64.12</v>
      </c>
      <c r="Q279" s="38">
        <v>1</v>
      </c>
      <c r="R279" s="26">
        <v>0.4</v>
      </c>
      <c r="S279" s="38">
        <v>64.12</v>
      </c>
      <c r="T279" s="24">
        <v>239</v>
      </c>
      <c r="U279" s="24">
        <v>35</v>
      </c>
      <c r="V279">
        <f t="shared" si="21"/>
        <v>47</v>
      </c>
      <c r="W279" s="24" t="s">
        <v>1608</v>
      </c>
      <c r="X279" s="8" t="e">
        <f>ROUND(T279*(1-#REF!),2)</f>
        <v>#REF!</v>
      </c>
      <c r="Y279">
        <f t="shared" si="22"/>
        <v>167.3</v>
      </c>
      <c r="Z279">
        <f t="shared" si="23"/>
        <v>167.3</v>
      </c>
      <c r="AA279" s="24">
        <v>0.3</v>
      </c>
      <c r="AB279" s="24">
        <v>0.3</v>
      </c>
      <c r="AC279">
        <v>20</v>
      </c>
      <c r="AD279">
        <v>670</v>
      </c>
      <c r="AE279">
        <v>48</v>
      </c>
      <c r="AF279" t="s">
        <v>2894</v>
      </c>
      <c r="AG279" s="24"/>
      <c r="AI279">
        <f t="shared" ref="AI279:AI335" si="24">ROUND(S279/1.04,2)</f>
        <v>61.65</v>
      </c>
      <c r="AL279" t="s">
        <v>4716</v>
      </c>
      <c r="AM279">
        <v>154.69999999999999</v>
      </c>
      <c r="AN279" s="24">
        <v>0.3</v>
      </c>
      <c r="AO279">
        <f t="shared" si="20"/>
        <v>167.3</v>
      </c>
      <c r="AS279" t="s">
        <v>1609</v>
      </c>
    </row>
    <row r="280" spans="2:45" customFormat="1" x14ac:dyDescent="0.3">
      <c r="B280" t="s">
        <v>1610</v>
      </c>
      <c r="M280" s="7">
        <v>96380506</v>
      </c>
      <c r="N280" s="38" t="s">
        <v>5111</v>
      </c>
      <c r="O280" s="38" t="e">
        <v>#N/A</v>
      </c>
      <c r="P280" s="38">
        <v>17.440000000000001</v>
      </c>
      <c r="Q280" s="38">
        <v>100</v>
      </c>
      <c r="R280" s="26">
        <v>1.2</v>
      </c>
      <c r="S280" s="38">
        <v>17.440000000000001</v>
      </c>
      <c r="T280" s="24">
        <v>69</v>
      </c>
      <c r="U280" s="24">
        <v>0</v>
      </c>
      <c r="V280">
        <f t="shared" si="21"/>
        <v>0</v>
      </c>
      <c r="W280" s="24" t="s">
        <v>1610</v>
      </c>
      <c r="X280" s="8" t="e">
        <f>ROUND(T280*(1-#REF!),2)</f>
        <v>#REF!</v>
      </c>
      <c r="Y280">
        <f t="shared" si="22"/>
        <v>48.3</v>
      </c>
      <c r="Z280">
        <f t="shared" si="23"/>
        <v>48.3</v>
      </c>
      <c r="AA280" s="24">
        <v>0.3</v>
      </c>
      <c r="AB280" s="24">
        <v>0.3</v>
      </c>
      <c r="AC280">
        <v>0</v>
      </c>
      <c r="AD280">
        <v>32</v>
      </c>
      <c r="AE280">
        <v>0</v>
      </c>
      <c r="AF280" t="s">
        <v>2894</v>
      </c>
      <c r="AG280" s="24"/>
      <c r="AI280">
        <f t="shared" si="24"/>
        <v>16.77</v>
      </c>
      <c r="AL280" t="s">
        <v>4717</v>
      </c>
      <c r="AM280">
        <v>0.44</v>
      </c>
      <c r="AN280" s="24">
        <v>0.3</v>
      </c>
      <c r="AO280">
        <f t="shared" si="20"/>
        <v>48.3</v>
      </c>
      <c r="AS280" t="s">
        <v>1611</v>
      </c>
    </row>
    <row r="281" spans="2:45" customFormat="1" x14ac:dyDescent="0.3">
      <c r="B281" t="s">
        <v>1612</v>
      </c>
      <c r="M281" s="7">
        <v>963546610</v>
      </c>
      <c r="N281" s="38" t="s">
        <v>3019</v>
      </c>
      <c r="O281" s="38" t="s">
        <v>1612</v>
      </c>
      <c r="P281" s="38">
        <v>34.99</v>
      </c>
      <c r="Q281" s="38">
        <v>1</v>
      </c>
      <c r="R281" s="26">
        <v>2.8</v>
      </c>
      <c r="S281" s="38">
        <v>34.99</v>
      </c>
      <c r="T281" s="24">
        <v>109</v>
      </c>
      <c r="U281" s="24">
        <v>5</v>
      </c>
      <c r="V281">
        <f t="shared" si="21"/>
        <v>7</v>
      </c>
      <c r="W281" s="24" t="s">
        <v>1612</v>
      </c>
      <c r="X281" s="8" t="e">
        <f>ROUND(T281*(1-#REF!),2)</f>
        <v>#REF!</v>
      </c>
      <c r="Y281">
        <f t="shared" si="22"/>
        <v>76.3</v>
      </c>
      <c r="Z281">
        <f t="shared" si="23"/>
        <v>76.3</v>
      </c>
      <c r="AA281" s="24">
        <v>0.3</v>
      </c>
      <c r="AB281" s="24">
        <v>0.3</v>
      </c>
      <c r="AC281">
        <v>452</v>
      </c>
      <c r="AD281">
        <v>556</v>
      </c>
      <c r="AE281">
        <v>80</v>
      </c>
      <c r="AF281" t="s">
        <v>2893</v>
      </c>
      <c r="AG281" s="24"/>
      <c r="AI281">
        <f t="shared" si="24"/>
        <v>33.64</v>
      </c>
      <c r="AL281" t="s">
        <v>4555</v>
      </c>
      <c r="AM281" t="s">
        <v>4555</v>
      </c>
      <c r="AN281" s="24">
        <v>0.3</v>
      </c>
      <c r="AO281">
        <f t="shared" si="20"/>
        <v>76.3</v>
      </c>
      <c r="AS281" t="s">
        <v>1613</v>
      </c>
    </row>
    <row r="282" spans="2:45" customFormat="1" x14ac:dyDescent="0.3">
      <c r="B282" t="s">
        <v>1614</v>
      </c>
      <c r="M282" s="7">
        <v>963546611</v>
      </c>
      <c r="N282" s="38" t="s">
        <v>3020</v>
      </c>
      <c r="O282" s="38" t="s">
        <v>1614</v>
      </c>
      <c r="P282" s="38">
        <v>44.18</v>
      </c>
      <c r="Q282" s="38">
        <v>1</v>
      </c>
      <c r="R282" s="26">
        <v>5.2</v>
      </c>
      <c r="S282" s="38">
        <v>44.18</v>
      </c>
      <c r="T282" s="24">
        <v>129</v>
      </c>
      <c r="U282" s="24">
        <v>5</v>
      </c>
      <c r="V282">
        <f t="shared" si="21"/>
        <v>7</v>
      </c>
      <c r="W282" s="24" t="s">
        <v>1614</v>
      </c>
      <c r="X282" s="8" t="e">
        <f>ROUND(T282*(1-#REF!),2)</f>
        <v>#REF!</v>
      </c>
      <c r="Y282">
        <f t="shared" si="22"/>
        <v>90.3</v>
      </c>
      <c r="Z282">
        <f t="shared" si="23"/>
        <v>90.3</v>
      </c>
      <c r="AA282" s="24">
        <v>0.3</v>
      </c>
      <c r="AB282" s="24">
        <v>0.3</v>
      </c>
      <c r="AC282">
        <v>452</v>
      </c>
      <c r="AD282">
        <v>1112</v>
      </c>
      <c r="AE282">
        <v>80</v>
      </c>
      <c r="AF282" t="s">
        <v>2893</v>
      </c>
      <c r="AG282" s="24"/>
      <c r="AI282">
        <f t="shared" si="24"/>
        <v>42.48</v>
      </c>
      <c r="AL282" t="s">
        <v>4555</v>
      </c>
      <c r="AM282" t="s">
        <v>4555</v>
      </c>
      <c r="AN282" s="24">
        <v>0.3</v>
      </c>
      <c r="AO282">
        <f t="shared" si="20"/>
        <v>90.3</v>
      </c>
      <c r="AS282" t="s">
        <v>1615</v>
      </c>
    </row>
    <row r="283" spans="2:45" customFormat="1" x14ac:dyDescent="0.3">
      <c r="B283" t="s">
        <v>1616</v>
      </c>
      <c r="M283" s="7">
        <v>963546612</v>
      </c>
      <c r="N283" s="38" t="s">
        <v>3021</v>
      </c>
      <c r="O283" s="38" t="s">
        <v>1616</v>
      </c>
      <c r="P283" s="38">
        <v>65.22</v>
      </c>
      <c r="Q283" s="38">
        <v>1</v>
      </c>
      <c r="R283" s="26">
        <v>7.5</v>
      </c>
      <c r="S283" s="38">
        <v>65.22</v>
      </c>
      <c r="T283" s="24">
        <v>199</v>
      </c>
      <c r="U283" s="24">
        <v>5</v>
      </c>
      <c r="V283">
        <f t="shared" si="21"/>
        <v>7</v>
      </c>
      <c r="W283" s="24" t="s">
        <v>1616</v>
      </c>
      <c r="X283" s="8" t="e">
        <f>ROUND(T283*(1-#REF!),2)</f>
        <v>#REF!</v>
      </c>
      <c r="Y283">
        <f t="shared" si="22"/>
        <v>139.30000000000001</v>
      </c>
      <c r="Z283">
        <f t="shared" si="23"/>
        <v>139.30000000000001</v>
      </c>
      <c r="AA283" s="24">
        <v>0.3</v>
      </c>
      <c r="AB283" s="24">
        <v>0.3</v>
      </c>
      <c r="AC283">
        <v>452</v>
      </c>
      <c r="AD283">
        <v>1668</v>
      </c>
      <c r="AE283">
        <v>80</v>
      </c>
      <c r="AF283" t="s">
        <v>2893</v>
      </c>
      <c r="AG283" s="24"/>
      <c r="AI283">
        <f t="shared" si="24"/>
        <v>62.71</v>
      </c>
      <c r="AL283" t="s">
        <v>4555</v>
      </c>
      <c r="AM283" t="s">
        <v>4555</v>
      </c>
      <c r="AN283" s="24">
        <v>0.3</v>
      </c>
      <c r="AO283">
        <f t="shared" si="20"/>
        <v>139.30000000000001</v>
      </c>
      <c r="AS283" t="s">
        <v>1617</v>
      </c>
    </row>
    <row r="284" spans="2:45" customFormat="1" x14ac:dyDescent="0.3">
      <c r="B284" t="s">
        <v>1618</v>
      </c>
      <c r="M284" s="7">
        <v>963546613</v>
      </c>
      <c r="N284" s="38" t="s">
        <v>3022</v>
      </c>
      <c r="O284" s="38" t="s">
        <v>1618</v>
      </c>
      <c r="P284" s="38">
        <v>61.47</v>
      </c>
      <c r="Q284" s="38">
        <v>1</v>
      </c>
      <c r="R284" s="26">
        <v>6.3</v>
      </c>
      <c r="S284" s="38">
        <v>61.47</v>
      </c>
      <c r="T284" s="24">
        <v>179</v>
      </c>
      <c r="U284" s="24">
        <v>5</v>
      </c>
      <c r="V284">
        <f t="shared" si="21"/>
        <v>7</v>
      </c>
      <c r="W284" s="24" t="s">
        <v>1618</v>
      </c>
      <c r="X284" s="8" t="e">
        <f>ROUND(T284*(1-#REF!),2)</f>
        <v>#REF!</v>
      </c>
      <c r="Y284">
        <f t="shared" si="22"/>
        <v>125.3</v>
      </c>
      <c r="Z284">
        <f t="shared" si="23"/>
        <v>125.3</v>
      </c>
      <c r="AA284" s="24">
        <v>0.3</v>
      </c>
      <c r="AB284" s="24">
        <v>0.3</v>
      </c>
      <c r="AC284">
        <v>452</v>
      </c>
      <c r="AD284">
        <v>1390</v>
      </c>
      <c r="AE284">
        <v>80</v>
      </c>
      <c r="AF284" t="s">
        <v>2893</v>
      </c>
      <c r="AG284" s="24"/>
      <c r="AI284">
        <f t="shared" si="24"/>
        <v>59.11</v>
      </c>
      <c r="AL284" t="s">
        <v>4555</v>
      </c>
      <c r="AM284" t="s">
        <v>4555</v>
      </c>
      <c r="AN284" s="24">
        <v>0.3</v>
      </c>
      <c r="AO284">
        <f t="shared" si="20"/>
        <v>125.3</v>
      </c>
      <c r="AS284" t="s">
        <v>1619</v>
      </c>
    </row>
    <row r="285" spans="2:45" customFormat="1" x14ac:dyDescent="0.3">
      <c r="B285" t="s">
        <v>1620</v>
      </c>
      <c r="M285" s="7">
        <v>963546617</v>
      </c>
      <c r="N285" s="38" t="s">
        <v>3023</v>
      </c>
      <c r="O285" s="38" t="s">
        <v>1620</v>
      </c>
      <c r="P285" s="38">
        <v>26.19</v>
      </c>
      <c r="Q285" s="38">
        <v>1</v>
      </c>
      <c r="R285" s="26">
        <v>1.5</v>
      </c>
      <c r="S285" s="38">
        <v>26.19</v>
      </c>
      <c r="T285" s="24">
        <v>79</v>
      </c>
      <c r="U285" s="24">
        <v>5</v>
      </c>
      <c r="V285">
        <f t="shared" si="21"/>
        <v>7</v>
      </c>
      <c r="W285" s="24" t="s">
        <v>1620</v>
      </c>
      <c r="X285" s="8" t="e">
        <f>ROUND(T285*(1-#REF!),2)</f>
        <v>#REF!</v>
      </c>
      <c r="Y285">
        <f t="shared" si="22"/>
        <v>55.3</v>
      </c>
      <c r="Z285">
        <f t="shared" si="23"/>
        <v>55.3</v>
      </c>
      <c r="AA285" s="24">
        <v>0.3</v>
      </c>
      <c r="AB285" s="24">
        <v>0.3</v>
      </c>
      <c r="AC285">
        <v>382</v>
      </c>
      <c r="AD285">
        <v>278</v>
      </c>
      <c r="AE285">
        <v>80</v>
      </c>
      <c r="AF285" t="s">
        <v>2893</v>
      </c>
      <c r="AG285" s="24"/>
      <c r="AI285">
        <f t="shared" si="24"/>
        <v>25.18</v>
      </c>
      <c r="AL285" t="s">
        <v>4555</v>
      </c>
      <c r="AM285" t="s">
        <v>4555</v>
      </c>
      <c r="AN285" s="24">
        <v>0.3</v>
      </c>
      <c r="AO285">
        <f t="shared" si="20"/>
        <v>55.3</v>
      </c>
      <c r="AS285" t="s">
        <v>1621</v>
      </c>
    </row>
    <row r="286" spans="2:45" customFormat="1" x14ac:dyDescent="0.3">
      <c r="B286" t="s">
        <v>1622</v>
      </c>
      <c r="M286" s="7">
        <v>963546618</v>
      </c>
      <c r="N286" s="38" t="s">
        <v>3024</v>
      </c>
      <c r="O286" s="38" t="s">
        <v>1622</v>
      </c>
      <c r="P286" s="38">
        <v>29.87</v>
      </c>
      <c r="Q286" s="38">
        <v>1</v>
      </c>
      <c r="R286" s="26">
        <v>2.5</v>
      </c>
      <c r="S286" s="38">
        <v>29.87</v>
      </c>
      <c r="T286" s="24">
        <v>89</v>
      </c>
      <c r="U286" s="24">
        <v>5</v>
      </c>
      <c r="V286">
        <f t="shared" si="21"/>
        <v>7</v>
      </c>
      <c r="W286" s="24" t="s">
        <v>1622</v>
      </c>
      <c r="X286" s="8" t="e">
        <f>ROUND(T286*(1-#REF!),2)</f>
        <v>#REF!</v>
      </c>
      <c r="Y286">
        <f t="shared" si="22"/>
        <v>62.3</v>
      </c>
      <c r="Z286">
        <f t="shared" si="23"/>
        <v>62.3</v>
      </c>
      <c r="AA286" s="24">
        <v>0.3</v>
      </c>
      <c r="AB286" s="24">
        <v>0.3</v>
      </c>
      <c r="AC286">
        <v>382</v>
      </c>
      <c r="AD286">
        <v>556</v>
      </c>
      <c r="AE286">
        <v>80</v>
      </c>
      <c r="AF286" t="s">
        <v>2893</v>
      </c>
      <c r="AG286" s="24"/>
      <c r="AI286">
        <f t="shared" si="24"/>
        <v>28.72</v>
      </c>
      <c r="AL286" t="s">
        <v>4555</v>
      </c>
      <c r="AM286" t="s">
        <v>4555</v>
      </c>
      <c r="AN286" s="24">
        <v>0.3</v>
      </c>
      <c r="AO286">
        <f t="shared" si="20"/>
        <v>62.3</v>
      </c>
      <c r="AS286" t="s">
        <v>1623</v>
      </c>
    </row>
    <row r="287" spans="2:45" customFormat="1" x14ac:dyDescent="0.3">
      <c r="B287" t="s">
        <v>1624</v>
      </c>
      <c r="M287" s="7">
        <v>963546619</v>
      </c>
      <c r="N287" s="38" t="s">
        <v>3025</v>
      </c>
      <c r="O287" s="38" t="s">
        <v>1624</v>
      </c>
      <c r="P287" s="38">
        <v>32.24</v>
      </c>
      <c r="Q287" s="38">
        <v>1</v>
      </c>
      <c r="R287" s="26">
        <v>3.5</v>
      </c>
      <c r="S287" s="38">
        <v>32.24</v>
      </c>
      <c r="T287" s="24">
        <v>89</v>
      </c>
      <c r="U287" s="24">
        <v>5</v>
      </c>
      <c r="V287">
        <f t="shared" si="21"/>
        <v>7</v>
      </c>
      <c r="W287" s="24" t="s">
        <v>1624</v>
      </c>
      <c r="X287" s="8" t="e">
        <f>ROUND(T287*(1-#REF!),2)</f>
        <v>#REF!</v>
      </c>
      <c r="Y287">
        <f t="shared" si="22"/>
        <v>62.3</v>
      </c>
      <c r="Z287">
        <f t="shared" si="23"/>
        <v>62.3</v>
      </c>
      <c r="AA287" s="24">
        <v>0.3</v>
      </c>
      <c r="AB287" s="24">
        <v>0.3</v>
      </c>
      <c r="AC287">
        <v>382</v>
      </c>
      <c r="AD287">
        <v>834</v>
      </c>
      <c r="AE287">
        <v>80</v>
      </c>
      <c r="AF287" t="s">
        <v>2893</v>
      </c>
      <c r="AG287" s="24"/>
      <c r="AI287">
        <f t="shared" si="24"/>
        <v>31</v>
      </c>
      <c r="AL287" t="s">
        <v>4555</v>
      </c>
      <c r="AM287" t="s">
        <v>4555</v>
      </c>
      <c r="AN287" s="24">
        <v>0.3</v>
      </c>
      <c r="AO287">
        <f t="shared" si="20"/>
        <v>62.3</v>
      </c>
      <c r="AS287" t="s">
        <v>1625</v>
      </c>
    </row>
    <row r="288" spans="2:45" customFormat="1" x14ac:dyDescent="0.3">
      <c r="B288" t="s">
        <v>1626</v>
      </c>
      <c r="M288" s="7">
        <v>963546620</v>
      </c>
      <c r="N288" s="38" t="s">
        <v>3026</v>
      </c>
      <c r="O288" s="38" t="s">
        <v>1626</v>
      </c>
      <c r="P288" s="38">
        <v>37.380000000000003</v>
      </c>
      <c r="Q288" s="38">
        <v>1</v>
      </c>
      <c r="R288" s="26">
        <v>4.5999999999999996</v>
      </c>
      <c r="S288" s="38">
        <v>37.380000000000003</v>
      </c>
      <c r="T288" s="24">
        <v>109</v>
      </c>
      <c r="U288" s="24">
        <v>5</v>
      </c>
      <c r="V288">
        <f t="shared" si="21"/>
        <v>7</v>
      </c>
      <c r="W288" s="24" t="s">
        <v>1626</v>
      </c>
      <c r="X288" s="8" t="e">
        <f>ROUND(T288*(1-#REF!),2)</f>
        <v>#REF!</v>
      </c>
      <c r="Y288">
        <f t="shared" si="22"/>
        <v>76.3</v>
      </c>
      <c r="Z288">
        <f t="shared" si="23"/>
        <v>76.3</v>
      </c>
      <c r="AA288" s="24">
        <v>0.3</v>
      </c>
      <c r="AB288" s="24">
        <v>0.3</v>
      </c>
      <c r="AC288">
        <v>382</v>
      </c>
      <c r="AD288">
        <v>1112</v>
      </c>
      <c r="AE288">
        <v>80</v>
      </c>
      <c r="AF288" t="s">
        <v>2893</v>
      </c>
      <c r="AG288" s="24"/>
      <c r="AI288">
        <f t="shared" si="24"/>
        <v>35.94</v>
      </c>
      <c r="AL288" t="s">
        <v>4555</v>
      </c>
      <c r="AM288" t="s">
        <v>4555</v>
      </c>
      <c r="AN288" s="24">
        <v>0.3</v>
      </c>
      <c r="AO288">
        <f t="shared" si="20"/>
        <v>76.3</v>
      </c>
      <c r="AS288" t="s">
        <v>1627</v>
      </c>
    </row>
    <row r="289" spans="2:45" customFormat="1" x14ac:dyDescent="0.3">
      <c r="B289" t="s">
        <v>1628</v>
      </c>
      <c r="M289" s="7">
        <v>963546621</v>
      </c>
      <c r="N289" s="38" t="s">
        <v>3027</v>
      </c>
      <c r="O289" s="38" t="s">
        <v>1628</v>
      </c>
      <c r="P289" s="38">
        <v>46.25</v>
      </c>
      <c r="Q289" s="38">
        <v>1</v>
      </c>
      <c r="R289" s="26">
        <v>6.7</v>
      </c>
      <c r="S289" s="38">
        <v>46.25</v>
      </c>
      <c r="T289" s="24">
        <v>139</v>
      </c>
      <c r="U289" s="24">
        <v>5</v>
      </c>
      <c r="V289">
        <f t="shared" si="21"/>
        <v>7</v>
      </c>
      <c r="W289" s="24" t="s">
        <v>1628</v>
      </c>
      <c r="X289" s="8" t="e">
        <f>ROUND(T289*(1-#REF!),2)</f>
        <v>#REF!</v>
      </c>
      <c r="Y289">
        <f t="shared" si="22"/>
        <v>97.3</v>
      </c>
      <c r="Z289">
        <f t="shared" si="23"/>
        <v>97.3</v>
      </c>
      <c r="AA289" s="24">
        <v>0.3</v>
      </c>
      <c r="AB289" s="24">
        <v>0.3</v>
      </c>
      <c r="AC289">
        <v>382</v>
      </c>
      <c r="AD289">
        <v>1668</v>
      </c>
      <c r="AE289">
        <v>80</v>
      </c>
      <c r="AF289" t="s">
        <v>2893</v>
      </c>
      <c r="AG289" s="24"/>
      <c r="AI289">
        <f t="shared" si="24"/>
        <v>44.47</v>
      </c>
      <c r="AL289" t="s">
        <v>4555</v>
      </c>
      <c r="AM289" t="s">
        <v>4555</v>
      </c>
      <c r="AN289" s="24">
        <v>0.3</v>
      </c>
      <c r="AO289">
        <f t="shared" si="20"/>
        <v>97.3</v>
      </c>
      <c r="AS289" t="s">
        <v>1629</v>
      </c>
    </row>
    <row r="290" spans="2:45" customFormat="1" x14ac:dyDescent="0.3">
      <c r="B290" t="s">
        <v>1630</v>
      </c>
      <c r="M290" s="7">
        <v>963546622</v>
      </c>
      <c r="N290" s="38" t="s">
        <v>3028</v>
      </c>
      <c r="O290" s="38" t="s">
        <v>1630</v>
      </c>
      <c r="P290" s="38">
        <v>41.11</v>
      </c>
      <c r="Q290" s="38">
        <v>1</v>
      </c>
      <c r="R290" s="26">
        <v>5.6</v>
      </c>
      <c r="S290" s="38">
        <v>41.11</v>
      </c>
      <c r="T290" s="24">
        <v>119</v>
      </c>
      <c r="U290" s="24">
        <v>5</v>
      </c>
      <c r="V290">
        <f t="shared" si="21"/>
        <v>7</v>
      </c>
      <c r="W290" s="24" t="s">
        <v>1630</v>
      </c>
      <c r="X290" s="8" t="e">
        <f>ROUND(T290*(1-#REF!),2)</f>
        <v>#REF!</v>
      </c>
      <c r="Y290">
        <f t="shared" si="22"/>
        <v>83.3</v>
      </c>
      <c r="Z290">
        <f t="shared" si="23"/>
        <v>83.3</v>
      </c>
      <c r="AA290" s="24">
        <v>0.3</v>
      </c>
      <c r="AB290" s="24">
        <v>0.3</v>
      </c>
      <c r="AC290">
        <v>382</v>
      </c>
      <c r="AD290">
        <v>1390</v>
      </c>
      <c r="AE290">
        <v>80</v>
      </c>
      <c r="AF290" t="s">
        <v>2893</v>
      </c>
      <c r="AG290" s="24"/>
      <c r="AI290">
        <f t="shared" si="24"/>
        <v>39.53</v>
      </c>
      <c r="AL290" t="s">
        <v>4555</v>
      </c>
      <c r="AM290" t="s">
        <v>4555</v>
      </c>
      <c r="AN290" s="24">
        <v>0.3</v>
      </c>
      <c r="AO290">
        <f t="shared" si="20"/>
        <v>83.3</v>
      </c>
      <c r="AS290" t="s">
        <v>1631</v>
      </c>
    </row>
    <row r="291" spans="2:45" customFormat="1" x14ac:dyDescent="0.3">
      <c r="B291" t="s">
        <v>1632</v>
      </c>
      <c r="M291" s="7">
        <v>963546629</v>
      </c>
      <c r="N291" s="38" t="s">
        <v>3029</v>
      </c>
      <c r="O291" s="38" t="s">
        <v>1632</v>
      </c>
      <c r="P291" s="38">
        <v>32.07</v>
      </c>
      <c r="Q291" s="38">
        <v>1</v>
      </c>
      <c r="R291" s="26">
        <v>2.8</v>
      </c>
      <c r="S291" s="38">
        <v>32.07</v>
      </c>
      <c r="T291" s="24">
        <v>89</v>
      </c>
      <c r="U291" s="24">
        <v>5</v>
      </c>
      <c r="V291">
        <f t="shared" si="21"/>
        <v>7</v>
      </c>
      <c r="W291" s="24" t="s">
        <v>1632</v>
      </c>
      <c r="X291" s="8" t="e">
        <f>ROUND(T291*(1-#REF!),2)</f>
        <v>#REF!</v>
      </c>
      <c r="Y291">
        <f t="shared" si="22"/>
        <v>62.3</v>
      </c>
      <c r="Z291">
        <f t="shared" si="23"/>
        <v>62.3</v>
      </c>
      <c r="AA291" s="24">
        <v>0.3</v>
      </c>
      <c r="AB291" s="24">
        <v>0.3</v>
      </c>
      <c r="AC291">
        <v>270</v>
      </c>
      <c r="AD291">
        <v>834</v>
      </c>
      <c r="AE291">
        <v>80</v>
      </c>
      <c r="AF291" t="s">
        <v>2893</v>
      </c>
      <c r="AG291" s="24"/>
      <c r="AI291">
        <f t="shared" si="24"/>
        <v>30.84</v>
      </c>
      <c r="AL291" t="s">
        <v>4555</v>
      </c>
      <c r="AM291" t="s">
        <v>4555</v>
      </c>
      <c r="AN291" s="24">
        <v>0.3</v>
      </c>
      <c r="AO291">
        <f t="shared" si="20"/>
        <v>62.3</v>
      </c>
      <c r="AS291" t="s">
        <v>1633</v>
      </c>
    </row>
    <row r="292" spans="2:45" customFormat="1" x14ac:dyDescent="0.3">
      <c r="B292" t="s">
        <v>1634</v>
      </c>
      <c r="M292" s="7">
        <v>963546630</v>
      </c>
      <c r="N292" s="38" t="s">
        <v>3030</v>
      </c>
      <c r="O292" s="38" t="s">
        <v>1634</v>
      </c>
      <c r="P292" s="38">
        <v>33.76</v>
      </c>
      <c r="Q292" s="38">
        <v>1</v>
      </c>
      <c r="R292" s="26">
        <v>3.4</v>
      </c>
      <c r="S292" s="38">
        <v>33.76</v>
      </c>
      <c r="T292" s="24">
        <v>99</v>
      </c>
      <c r="U292" s="24">
        <v>5</v>
      </c>
      <c r="V292">
        <f t="shared" si="21"/>
        <v>7</v>
      </c>
      <c r="W292" s="24" t="s">
        <v>1634</v>
      </c>
      <c r="X292" s="8" t="e">
        <f>ROUND(T292*(1-#REF!),2)</f>
        <v>#REF!</v>
      </c>
      <c r="Y292">
        <f t="shared" si="22"/>
        <v>69.3</v>
      </c>
      <c r="Z292">
        <f t="shared" si="23"/>
        <v>69.3</v>
      </c>
      <c r="AA292" s="24">
        <v>0.3</v>
      </c>
      <c r="AB292" s="24">
        <v>0.3</v>
      </c>
      <c r="AC292">
        <v>270</v>
      </c>
      <c r="AD292">
        <v>1112</v>
      </c>
      <c r="AE292">
        <v>80</v>
      </c>
      <c r="AF292" t="s">
        <v>2893</v>
      </c>
      <c r="AG292" s="24"/>
      <c r="AI292">
        <f t="shared" si="24"/>
        <v>32.46</v>
      </c>
      <c r="AL292" t="s">
        <v>4555</v>
      </c>
      <c r="AM292" t="s">
        <v>4555</v>
      </c>
      <c r="AN292" s="24">
        <v>0.3</v>
      </c>
      <c r="AO292">
        <f t="shared" si="20"/>
        <v>69.3</v>
      </c>
      <c r="AS292" t="s">
        <v>1635</v>
      </c>
    </row>
    <row r="293" spans="2:45" customFormat="1" x14ac:dyDescent="0.3">
      <c r="B293" t="s">
        <v>1636</v>
      </c>
      <c r="M293" s="7">
        <v>963546631</v>
      </c>
      <c r="N293" s="38" t="s">
        <v>3031</v>
      </c>
      <c r="O293" s="38" t="s">
        <v>1636</v>
      </c>
      <c r="P293" s="38">
        <v>39.08</v>
      </c>
      <c r="Q293" s="38">
        <v>1</v>
      </c>
      <c r="R293" s="26">
        <v>5.3</v>
      </c>
      <c r="S293" s="38">
        <v>39.08</v>
      </c>
      <c r="T293" s="24">
        <v>119</v>
      </c>
      <c r="U293" s="24">
        <v>5</v>
      </c>
      <c r="V293">
        <f t="shared" si="21"/>
        <v>7</v>
      </c>
      <c r="W293" s="24" t="s">
        <v>1636</v>
      </c>
      <c r="X293" s="8" t="e">
        <f>ROUND(T293*(1-#REF!),2)</f>
        <v>#REF!</v>
      </c>
      <c r="Y293">
        <f t="shared" si="22"/>
        <v>83.3</v>
      </c>
      <c r="Z293">
        <f t="shared" si="23"/>
        <v>83.3</v>
      </c>
      <c r="AA293" s="24">
        <v>0.3</v>
      </c>
      <c r="AB293" s="24">
        <v>0.3</v>
      </c>
      <c r="AC293">
        <v>270</v>
      </c>
      <c r="AD293">
        <v>1668</v>
      </c>
      <c r="AE293">
        <v>80</v>
      </c>
      <c r="AF293" t="s">
        <v>2893</v>
      </c>
      <c r="AG293" s="24"/>
      <c r="AI293">
        <f t="shared" si="24"/>
        <v>37.58</v>
      </c>
      <c r="AL293" t="s">
        <v>4555</v>
      </c>
      <c r="AM293" t="s">
        <v>4555</v>
      </c>
      <c r="AN293" s="24">
        <v>0.3</v>
      </c>
      <c r="AO293">
        <f t="shared" si="20"/>
        <v>83.3</v>
      </c>
      <c r="AS293" t="s">
        <v>1637</v>
      </c>
    </row>
    <row r="294" spans="2:45" customFormat="1" x14ac:dyDescent="0.3">
      <c r="B294" t="s">
        <v>1638</v>
      </c>
      <c r="M294" s="7">
        <v>963546632</v>
      </c>
      <c r="N294" s="38" t="s">
        <v>3032</v>
      </c>
      <c r="O294" s="38" t="s">
        <v>1638</v>
      </c>
      <c r="P294" s="38">
        <v>40.79</v>
      </c>
      <c r="Q294" s="38">
        <v>1</v>
      </c>
      <c r="R294" s="26">
        <v>4.5</v>
      </c>
      <c r="S294" s="38">
        <v>40.79</v>
      </c>
      <c r="T294" s="24">
        <v>119</v>
      </c>
      <c r="U294" s="24">
        <v>5</v>
      </c>
      <c r="V294">
        <f t="shared" si="21"/>
        <v>7</v>
      </c>
      <c r="W294" s="24" t="s">
        <v>1638</v>
      </c>
      <c r="X294" s="8" t="e">
        <f>ROUND(T294*(1-#REF!),2)</f>
        <v>#REF!</v>
      </c>
      <c r="Y294">
        <f t="shared" si="22"/>
        <v>83.3</v>
      </c>
      <c r="Z294">
        <f t="shared" si="23"/>
        <v>83.3</v>
      </c>
      <c r="AA294" s="24">
        <v>0.3</v>
      </c>
      <c r="AB294" s="24">
        <v>0.3</v>
      </c>
      <c r="AC294">
        <v>270</v>
      </c>
      <c r="AD294">
        <v>1390</v>
      </c>
      <c r="AE294">
        <v>80</v>
      </c>
      <c r="AF294" t="s">
        <v>2893</v>
      </c>
      <c r="AG294" s="24"/>
      <c r="AI294">
        <f t="shared" si="24"/>
        <v>39.22</v>
      </c>
      <c r="AL294" t="s">
        <v>4555</v>
      </c>
      <c r="AM294" t="s">
        <v>4555</v>
      </c>
      <c r="AN294" s="24">
        <v>0.3</v>
      </c>
      <c r="AO294">
        <f t="shared" si="20"/>
        <v>83.3</v>
      </c>
      <c r="AS294" t="s">
        <v>1639</v>
      </c>
    </row>
    <row r="295" spans="2:45" customFormat="1" x14ac:dyDescent="0.3">
      <c r="B295" t="s">
        <v>1640</v>
      </c>
      <c r="M295" s="7">
        <v>963546650</v>
      </c>
      <c r="N295" s="38" t="s">
        <v>3033</v>
      </c>
      <c r="O295" s="38" t="s">
        <v>1640</v>
      </c>
      <c r="P295" s="38">
        <v>35.909999999999997</v>
      </c>
      <c r="Q295" s="38">
        <v>1</v>
      </c>
      <c r="R295" s="26">
        <v>2.2000000000000002</v>
      </c>
      <c r="S295" s="38">
        <v>35.909999999999997</v>
      </c>
      <c r="T295" s="24">
        <v>109</v>
      </c>
      <c r="U295" s="24">
        <v>5</v>
      </c>
      <c r="V295">
        <f t="shared" si="21"/>
        <v>7</v>
      </c>
      <c r="W295" s="24" t="s">
        <v>1640</v>
      </c>
      <c r="X295" s="8" t="e">
        <f>ROUND(T295*(1-#REF!),2)</f>
        <v>#REF!</v>
      </c>
      <c r="Y295">
        <f t="shared" si="22"/>
        <v>76.3</v>
      </c>
      <c r="Z295">
        <f t="shared" si="23"/>
        <v>76.3</v>
      </c>
      <c r="AA295" s="24">
        <v>0.3</v>
      </c>
      <c r="AB295" s="24">
        <v>0.3</v>
      </c>
      <c r="AC295">
        <v>330</v>
      </c>
      <c r="AD295">
        <v>556</v>
      </c>
      <c r="AE295">
        <v>80</v>
      </c>
      <c r="AF295" t="s">
        <v>2893</v>
      </c>
      <c r="AG295" s="24"/>
      <c r="AI295">
        <f t="shared" si="24"/>
        <v>34.53</v>
      </c>
      <c r="AL295" t="s">
        <v>4555</v>
      </c>
      <c r="AM295" t="s">
        <v>4555</v>
      </c>
      <c r="AN295" s="24">
        <v>0.3</v>
      </c>
      <c r="AO295">
        <f t="shared" si="20"/>
        <v>76.3</v>
      </c>
      <c r="AS295" t="s">
        <v>1641</v>
      </c>
    </row>
    <row r="296" spans="2:45" customFormat="1" x14ac:dyDescent="0.3">
      <c r="B296" t="s">
        <v>1642</v>
      </c>
      <c r="M296" s="7">
        <v>963546651</v>
      </c>
      <c r="N296" s="38" t="s">
        <v>3034</v>
      </c>
      <c r="O296" s="38" t="s">
        <v>1642</v>
      </c>
      <c r="P296" s="38">
        <v>36.5</v>
      </c>
      <c r="Q296" s="38">
        <v>1</v>
      </c>
      <c r="R296" s="26">
        <v>3.2</v>
      </c>
      <c r="S296" s="38">
        <v>36.5</v>
      </c>
      <c r="T296" s="24">
        <v>109</v>
      </c>
      <c r="U296" s="24">
        <v>5</v>
      </c>
      <c r="V296">
        <f t="shared" si="21"/>
        <v>7</v>
      </c>
      <c r="W296" s="24" t="s">
        <v>1642</v>
      </c>
      <c r="X296" s="8" t="e">
        <f>ROUND(T296*(1-#REF!),2)</f>
        <v>#REF!</v>
      </c>
      <c r="Y296">
        <f t="shared" si="22"/>
        <v>76.3</v>
      </c>
      <c r="Z296">
        <f t="shared" si="23"/>
        <v>76.3</v>
      </c>
      <c r="AA296" s="24">
        <v>0.3</v>
      </c>
      <c r="AB296" s="24">
        <v>0.3</v>
      </c>
      <c r="AC296">
        <v>330</v>
      </c>
      <c r="AD296">
        <v>834</v>
      </c>
      <c r="AE296">
        <v>80</v>
      </c>
      <c r="AF296" t="s">
        <v>2893</v>
      </c>
      <c r="AG296" s="24"/>
      <c r="AI296">
        <f t="shared" si="24"/>
        <v>35.1</v>
      </c>
      <c r="AL296" t="s">
        <v>4555</v>
      </c>
      <c r="AM296" t="s">
        <v>4555</v>
      </c>
      <c r="AN296" s="24">
        <v>0.3</v>
      </c>
      <c r="AO296">
        <f t="shared" si="20"/>
        <v>76.3</v>
      </c>
      <c r="AS296" t="s">
        <v>1643</v>
      </c>
    </row>
    <row r="297" spans="2:45" customFormat="1" x14ac:dyDescent="0.3">
      <c r="B297" t="s">
        <v>1644</v>
      </c>
      <c r="M297" s="7">
        <v>963546652</v>
      </c>
      <c r="N297" s="38" t="s">
        <v>3035</v>
      </c>
      <c r="O297" s="38" t="s">
        <v>1644</v>
      </c>
      <c r="P297" s="38">
        <v>39.51</v>
      </c>
      <c r="Q297" s="38">
        <v>1</v>
      </c>
      <c r="R297" s="26">
        <v>4.2</v>
      </c>
      <c r="S297" s="38">
        <v>39.51</v>
      </c>
      <c r="T297" s="24">
        <v>119</v>
      </c>
      <c r="U297" s="24">
        <v>5</v>
      </c>
      <c r="V297">
        <f t="shared" si="21"/>
        <v>7</v>
      </c>
      <c r="W297" s="24" t="s">
        <v>1644</v>
      </c>
      <c r="X297" s="8" t="e">
        <f>ROUND(T297*(1-#REF!),2)</f>
        <v>#REF!</v>
      </c>
      <c r="Y297">
        <f t="shared" si="22"/>
        <v>83.3</v>
      </c>
      <c r="Z297">
        <f t="shared" si="23"/>
        <v>83.3</v>
      </c>
      <c r="AA297" s="24">
        <v>0.3</v>
      </c>
      <c r="AB297" s="24">
        <v>0.3</v>
      </c>
      <c r="AC297">
        <v>330</v>
      </c>
      <c r="AD297">
        <v>1112</v>
      </c>
      <c r="AE297">
        <v>80</v>
      </c>
      <c r="AF297" t="s">
        <v>2893</v>
      </c>
      <c r="AG297" s="24"/>
      <c r="AI297">
        <f t="shared" si="24"/>
        <v>37.99</v>
      </c>
      <c r="AL297" t="s">
        <v>4555</v>
      </c>
      <c r="AM297" t="s">
        <v>4555</v>
      </c>
      <c r="AN297" s="24">
        <v>0.3</v>
      </c>
      <c r="AO297">
        <f t="shared" si="20"/>
        <v>83.3</v>
      </c>
      <c r="AS297" t="s">
        <v>1645</v>
      </c>
    </row>
    <row r="298" spans="2:45" customFormat="1" x14ac:dyDescent="0.3">
      <c r="B298" t="s">
        <v>1646</v>
      </c>
      <c r="M298" s="7">
        <v>963546653</v>
      </c>
      <c r="N298" s="38" t="s">
        <v>3036</v>
      </c>
      <c r="O298" s="38" t="s">
        <v>1646</v>
      </c>
      <c r="P298" s="38">
        <v>45.34</v>
      </c>
      <c r="Q298" s="38">
        <v>1</v>
      </c>
      <c r="R298" s="26">
        <v>5.0999999999999996</v>
      </c>
      <c r="S298" s="38">
        <v>45.34</v>
      </c>
      <c r="T298" s="24">
        <v>139</v>
      </c>
      <c r="U298" s="24">
        <v>5</v>
      </c>
      <c r="V298">
        <f t="shared" si="21"/>
        <v>7</v>
      </c>
      <c r="W298" s="24" t="s">
        <v>1646</v>
      </c>
      <c r="X298" s="8" t="e">
        <f>ROUND(T298*(1-#REF!),2)</f>
        <v>#REF!</v>
      </c>
      <c r="Y298">
        <f t="shared" si="22"/>
        <v>97.3</v>
      </c>
      <c r="Z298">
        <f t="shared" si="23"/>
        <v>97.3</v>
      </c>
      <c r="AA298" s="24">
        <v>0.3</v>
      </c>
      <c r="AB298" s="24">
        <v>0.3</v>
      </c>
      <c r="AC298">
        <v>330</v>
      </c>
      <c r="AD298">
        <v>1390</v>
      </c>
      <c r="AE298">
        <v>80</v>
      </c>
      <c r="AF298" t="s">
        <v>2893</v>
      </c>
      <c r="AG298" s="24"/>
      <c r="AI298">
        <f t="shared" si="24"/>
        <v>43.6</v>
      </c>
      <c r="AL298" t="s">
        <v>4555</v>
      </c>
      <c r="AM298" t="s">
        <v>4555</v>
      </c>
      <c r="AN298" s="24">
        <v>0.3</v>
      </c>
      <c r="AO298">
        <f t="shared" si="20"/>
        <v>97.3</v>
      </c>
      <c r="AS298" t="s">
        <v>1647</v>
      </c>
    </row>
    <row r="299" spans="2:45" customFormat="1" x14ac:dyDescent="0.3">
      <c r="B299" t="s">
        <v>1648</v>
      </c>
      <c r="M299" s="7">
        <v>963546654</v>
      </c>
      <c r="N299" s="38" t="s">
        <v>3037</v>
      </c>
      <c r="O299" s="38" t="s">
        <v>1648</v>
      </c>
      <c r="P299" s="38">
        <v>49.93</v>
      </c>
      <c r="Q299" s="38">
        <v>1</v>
      </c>
      <c r="R299" s="26">
        <v>6</v>
      </c>
      <c r="S299" s="38">
        <v>49.93</v>
      </c>
      <c r="T299" s="24">
        <v>149</v>
      </c>
      <c r="U299" s="24">
        <v>5</v>
      </c>
      <c r="V299">
        <f t="shared" si="21"/>
        <v>7</v>
      </c>
      <c r="W299" s="24" t="s">
        <v>1648</v>
      </c>
      <c r="X299" s="8" t="e">
        <f>ROUND(T299*(1-#REF!),2)</f>
        <v>#REF!</v>
      </c>
      <c r="Y299">
        <f t="shared" si="22"/>
        <v>104.3</v>
      </c>
      <c r="Z299">
        <f t="shared" si="23"/>
        <v>104.3</v>
      </c>
      <c r="AA299" s="24">
        <v>0.3</v>
      </c>
      <c r="AB299" s="24">
        <v>0.3</v>
      </c>
      <c r="AC299">
        <v>330</v>
      </c>
      <c r="AD299">
        <v>1668</v>
      </c>
      <c r="AE299">
        <v>80</v>
      </c>
      <c r="AF299" t="s">
        <v>2893</v>
      </c>
      <c r="AG299" s="24"/>
      <c r="AI299">
        <f t="shared" si="24"/>
        <v>48.01</v>
      </c>
      <c r="AL299" t="s">
        <v>4555</v>
      </c>
      <c r="AM299" t="s">
        <v>4555</v>
      </c>
      <c r="AN299" s="24">
        <v>0.3</v>
      </c>
      <c r="AO299">
        <f t="shared" si="20"/>
        <v>104.3</v>
      </c>
      <c r="AS299" t="s">
        <v>1649</v>
      </c>
    </row>
    <row r="300" spans="2:45" customFormat="1" x14ac:dyDescent="0.3">
      <c r="B300" t="s">
        <v>1650</v>
      </c>
      <c r="M300" s="7">
        <v>963546609</v>
      </c>
      <c r="N300" s="38" t="s">
        <v>3038</v>
      </c>
      <c r="O300" s="38" t="s">
        <v>1650</v>
      </c>
      <c r="P300" s="38">
        <v>37.380000000000003</v>
      </c>
      <c r="Q300" s="38">
        <v>1</v>
      </c>
      <c r="R300" s="26">
        <v>4</v>
      </c>
      <c r="S300" s="38">
        <v>37.380000000000003</v>
      </c>
      <c r="T300" s="24">
        <v>109</v>
      </c>
      <c r="U300" s="24">
        <v>5</v>
      </c>
      <c r="V300">
        <f t="shared" si="21"/>
        <v>7</v>
      </c>
      <c r="W300" s="24" t="s">
        <v>1650</v>
      </c>
      <c r="X300" s="8" t="e">
        <f>ROUND(T300*(1-#REF!),2)</f>
        <v>#REF!</v>
      </c>
      <c r="Y300">
        <f t="shared" si="22"/>
        <v>76.3</v>
      </c>
      <c r="Z300">
        <f t="shared" si="23"/>
        <v>76.3</v>
      </c>
      <c r="AA300" s="24">
        <v>0.3</v>
      </c>
      <c r="AB300" s="24">
        <v>0.3</v>
      </c>
      <c r="AC300">
        <v>452</v>
      </c>
      <c r="AD300">
        <v>834</v>
      </c>
      <c r="AE300">
        <v>80</v>
      </c>
      <c r="AF300" t="s">
        <v>2893</v>
      </c>
      <c r="AG300" s="24"/>
      <c r="AI300">
        <f t="shared" si="24"/>
        <v>35.94</v>
      </c>
      <c r="AL300" t="s">
        <v>4555</v>
      </c>
      <c r="AM300" t="s">
        <v>4555</v>
      </c>
      <c r="AN300" s="24">
        <v>0.3</v>
      </c>
      <c r="AO300">
        <f t="shared" si="20"/>
        <v>76.3</v>
      </c>
      <c r="AS300" t="s">
        <v>1651</v>
      </c>
    </row>
    <row r="301" spans="2:45" customFormat="1" x14ac:dyDescent="0.3">
      <c r="B301" t="s">
        <v>1652</v>
      </c>
      <c r="M301" s="7">
        <v>96380405</v>
      </c>
      <c r="N301" s="38" t="s">
        <v>5112</v>
      </c>
      <c r="O301" s="38" t="e">
        <v>#N/A</v>
      </c>
      <c r="P301" s="38">
        <v>1.1100000000000001</v>
      </c>
      <c r="Q301" s="38">
        <v>1</v>
      </c>
      <c r="R301" s="26">
        <v>0.02</v>
      </c>
      <c r="S301" s="38">
        <v>1.1100000000000001</v>
      </c>
      <c r="T301" s="24">
        <v>7</v>
      </c>
      <c r="U301" s="24">
        <v>0</v>
      </c>
      <c r="V301">
        <f t="shared" si="21"/>
        <v>0</v>
      </c>
      <c r="W301" s="24" t="s">
        <v>1652</v>
      </c>
      <c r="X301" s="8" t="e">
        <f>ROUND(T301*(1-#REF!),2)</f>
        <v>#REF!</v>
      </c>
      <c r="Y301">
        <f t="shared" si="22"/>
        <v>4.9000000000000004</v>
      </c>
      <c r="Z301">
        <f t="shared" si="23"/>
        <v>4.9000000000000004</v>
      </c>
      <c r="AA301" s="24">
        <v>0.3</v>
      </c>
      <c r="AB301" s="24">
        <v>0.3</v>
      </c>
      <c r="AC301">
        <v>9</v>
      </c>
      <c r="AD301">
        <v>49</v>
      </c>
      <c r="AE301">
        <v>34</v>
      </c>
      <c r="AF301" t="s">
        <v>2894</v>
      </c>
      <c r="AG301" s="24"/>
      <c r="AI301">
        <f t="shared" si="24"/>
        <v>1.07</v>
      </c>
      <c r="AL301" t="s">
        <v>4718</v>
      </c>
      <c r="AM301">
        <v>3.5</v>
      </c>
      <c r="AN301" s="24">
        <v>0.3</v>
      </c>
      <c r="AO301">
        <f t="shared" si="20"/>
        <v>4.9000000000000004</v>
      </c>
      <c r="AS301" t="s">
        <v>1653</v>
      </c>
    </row>
    <row r="302" spans="2:45" customFormat="1" x14ac:dyDescent="0.3">
      <c r="B302" t="s">
        <v>1654</v>
      </c>
      <c r="M302" s="7">
        <v>96380760</v>
      </c>
      <c r="N302" s="38" t="s">
        <v>5113</v>
      </c>
      <c r="O302" s="38" t="e">
        <v>#N/A</v>
      </c>
      <c r="P302" s="38">
        <v>25.2</v>
      </c>
      <c r="Q302" s="38">
        <v>1</v>
      </c>
      <c r="R302" s="26">
        <v>1</v>
      </c>
      <c r="S302" s="38">
        <v>25.2</v>
      </c>
      <c r="T302" s="24">
        <v>99</v>
      </c>
      <c r="U302" s="24">
        <v>1</v>
      </c>
      <c r="V302">
        <f t="shared" si="21"/>
        <v>2</v>
      </c>
      <c r="W302" s="24" t="s">
        <v>1654</v>
      </c>
      <c r="X302" s="8" t="e">
        <f>ROUND(T302*(1-#REF!),2)</f>
        <v>#REF!</v>
      </c>
      <c r="Y302">
        <f t="shared" si="22"/>
        <v>69.3</v>
      </c>
      <c r="Z302">
        <f t="shared" si="23"/>
        <v>69.3</v>
      </c>
      <c r="AA302" s="24">
        <v>0.3</v>
      </c>
      <c r="AB302" s="24">
        <v>0.3</v>
      </c>
      <c r="AC302">
        <v>70</v>
      </c>
      <c r="AD302">
        <v>480</v>
      </c>
      <c r="AE302">
        <v>290</v>
      </c>
      <c r="AF302" t="s">
        <v>2893</v>
      </c>
      <c r="AG302" s="24"/>
      <c r="AI302">
        <f t="shared" si="24"/>
        <v>24.23</v>
      </c>
      <c r="AL302">
        <v>0</v>
      </c>
      <c r="AM302">
        <v>65.099999999999994</v>
      </c>
      <c r="AN302" s="24">
        <v>0.3</v>
      </c>
      <c r="AO302">
        <f t="shared" si="20"/>
        <v>69.3</v>
      </c>
      <c r="AS302" t="s">
        <v>1655</v>
      </c>
    </row>
    <row r="303" spans="2:45" customFormat="1" x14ac:dyDescent="0.3">
      <c r="B303" t="s">
        <v>1656</v>
      </c>
      <c r="M303" s="7">
        <v>96380557</v>
      </c>
      <c r="N303" s="38" t="s">
        <v>5114</v>
      </c>
      <c r="O303" s="38" t="e">
        <v>#N/A</v>
      </c>
      <c r="P303" s="38">
        <v>9.68</v>
      </c>
      <c r="Q303" s="38">
        <v>1</v>
      </c>
      <c r="R303" s="26">
        <v>0.8</v>
      </c>
      <c r="S303" s="38">
        <v>9.68</v>
      </c>
      <c r="T303" s="24">
        <v>49</v>
      </c>
      <c r="U303" s="24">
        <v>1</v>
      </c>
      <c r="V303">
        <f t="shared" ref="V303:V362" si="25">IFERROR(ROUNDUP(U303*(80/60),0),"")</f>
        <v>2</v>
      </c>
      <c r="W303" s="24" t="s">
        <v>1656</v>
      </c>
      <c r="X303" s="8" t="e">
        <f>ROUND(T303*(1-#REF!),2)</f>
        <v>#REF!</v>
      </c>
      <c r="Y303">
        <f t="shared" si="22"/>
        <v>34.299999999999997</v>
      </c>
      <c r="Z303">
        <f t="shared" si="23"/>
        <v>34.299999999999997</v>
      </c>
      <c r="AA303" s="24">
        <v>0.3</v>
      </c>
      <c r="AB303" s="24">
        <v>0.3</v>
      </c>
      <c r="AC303">
        <v>30</v>
      </c>
      <c r="AD303">
        <v>300</v>
      </c>
      <c r="AE303">
        <v>200</v>
      </c>
      <c r="AF303" t="s">
        <v>2893</v>
      </c>
      <c r="AG303" s="24"/>
      <c r="AI303">
        <f t="shared" si="24"/>
        <v>9.31</v>
      </c>
      <c r="AL303" t="s">
        <v>4719</v>
      </c>
      <c r="AM303">
        <v>22.05</v>
      </c>
      <c r="AN303" s="24">
        <v>0.3</v>
      </c>
      <c r="AO303">
        <f t="shared" ref="AO303:AO360" si="26">ROUND(T303*(1-AN303),2)</f>
        <v>34.299999999999997</v>
      </c>
      <c r="AS303" t="s">
        <v>1657</v>
      </c>
    </row>
    <row r="304" spans="2:45" customFormat="1" x14ac:dyDescent="0.3">
      <c r="B304" t="s">
        <v>1658</v>
      </c>
      <c r="M304" s="7">
        <v>96380556</v>
      </c>
      <c r="N304" s="38" t="s">
        <v>5115</v>
      </c>
      <c r="O304" s="38" t="e">
        <v>#N/A</v>
      </c>
      <c r="P304" s="38">
        <v>14.09</v>
      </c>
      <c r="Q304" s="38">
        <v>1</v>
      </c>
      <c r="R304" s="26">
        <v>1.2</v>
      </c>
      <c r="S304" s="38">
        <v>14.09</v>
      </c>
      <c r="T304" s="24">
        <v>59</v>
      </c>
      <c r="U304" s="24">
        <v>1</v>
      </c>
      <c r="V304">
        <f t="shared" si="25"/>
        <v>2</v>
      </c>
      <c r="W304" s="24" t="s">
        <v>1658</v>
      </c>
      <c r="X304" s="8" t="e">
        <f>ROUND(T304*(1-#REF!),2)</f>
        <v>#REF!</v>
      </c>
      <c r="Y304">
        <f t="shared" si="22"/>
        <v>41.3</v>
      </c>
      <c r="Z304">
        <f t="shared" si="23"/>
        <v>41.3</v>
      </c>
      <c r="AA304" s="24">
        <v>0.3</v>
      </c>
      <c r="AB304" s="24">
        <v>0.3</v>
      </c>
      <c r="AC304">
        <v>36</v>
      </c>
      <c r="AD304">
        <v>400</v>
      </c>
      <c r="AE304">
        <v>270</v>
      </c>
      <c r="AF304" t="s">
        <v>2893</v>
      </c>
      <c r="AG304" s="24"/>
      <c r="AI304">
        <f t="shared" si="24"/>
        <v>13.55</v>
      </c>
      <c r="AL304" t="s">
        <v>4720</v>
      </c>
      <c r="AM304">
        <v>32.130000000000003</v>
      </c>
      <c r="AN304" s="24">
        <v>0.3</v>
      </c>
      <c r="AO304">
        <f t="shared" si="26"/>
        <v>41.3</v>
      </c>
      <c r="AS304" t="s">
        <v>1659</v>
      </c>
    </row>
    <row r="305" spans="2:45" customFormat="1" x14ac:dyDescent="0.3">
      <c r="B305" t="s">
        <v>1660</v>
      </c>
      <c r="M305" s="7">
        <v>963542503</v>
      </c>
      <c r="N305" s="38" t="s">
        <v>3039</v>
      </c>
      <c r="O305" s="38" t="s">
        <v>1660</v>
      </c>
      <c r="P305" s="38">
        <v>21.47</v>
      </c>
      <c r="Q305" s="38">
        <v>1</v>
      </c>
      <c r="R305" s="26">
        <v>0.8</v>
      </c>
      <c r="S305" s="38">
        <v>21.47</v>
      </c>
      <c r="T305" s="24">
        <v>79</v>
      </c>
      <c r="U305" s="24">
        <v>1</v>
      </c>
      <c r="V305">
        <f t="shared" si="25"/>
        <v>2</v>
      </c>
      <c r="W305" s="24" t="s">
        <v>1660</v>
      </c>
      <c r="X305" s="8" t="e">
        <f>ROUND(T305*(1-#REF!),2)</f>
        <v>#REF!</v>
      </c>
      <c r="Y305">
        <f t="shared" si="22"/>
        <v>55.3</v>
      </c>
      <c r="Z305">
        <f t="shared" si="23"/>
        <v>55.3</v>
      </c>
      <c r="AA305" s="24">
        <v>0.3</v>
      </c>
      <c r="AB305" s="24">
        <v>0.3</v>
      </c>
      <c r="AC305">
        <v>382</v>
      </c>
      <c r="AD305">
        <v>50</v>
      </c>
      <c r="AE305">
        <v>100</v>
      </c>
      <c r="AF305" t="s">
        <v>2893</v>
      </c>
      <c r="AG305" s="24"/>
      <c r="AI305">
        <f t="shared" si="24"/>
        <v>20.64</v>
      </c>
      <c r="AL305" t="s">
        <v>4555</v>
      </c>
      <c r="AM305" t="s">
        <v>4555</v>
      </c>
      <c r="AN305" s="24">
        <v>0.3</v>
      </c>
      <c r="AO305">
        <f t="shared" si="26"/>
        <v>55.3</v>
      </c>
      <c r="AS305" t="s">
        <v>1661</v>
      </c>
    </row>
    <row r="306" spans="2:45" customFormat="1" x14ac:dyDescent="0.3">
      <c r="B306" t="s">
        <v>1662</v>
      </c>
      <c r="M306" s="7">
        <v>963542502</v>
      </c>
      <c r="N306" s="38" t="s">
        <v>3040</v>
      </c>
      <c r="O306" s="38" t="s">
        <v>1662</v>
      </c>
      <c r="P306" s="38">
        <v>20.73</v>
      </c>
      <c r="Q306" s="38">
        <v>1</v>
      </c>
      <c r="R306" s="26">
        <v>0.8</v>
      </c>
      <c r="S306" s="38">
        <v>20.73</v>
      </c>
      <c r="T306" s="24">
        <v>79</v>
      </c>
      <c r="U306" s="24">
        <v>1</v>
      </c>
      <c r="V306">
        <f t="shared" si="25"/>
        <v>2</v>
      </c>
      <c r="W306" s="24" t="s">
        <v>1662</v>
      </c>
      <c r="X306" s="8" t="e">
        <f>ROUND(T306*(1-#REF!),2)</f>
        <v>#REF!</v>
      </c>
      <c r="Y306">
        <f t="shared" si="22"/>
        <v>55.3</v>
      </c>
      <c r="Z306">
        <f t="shared" si="23"/>
        <v>55.3</v>
      </c>
      <c r="AA306" s="24">
        <v>0.3</v>
      </c>
      <c r="AB306" s="24">
        <v>0.3</v>
      </c>
      <c r="AC306">
        <v>382</v>
      </c>
      <c r="AD306">
        <v>50</v>
      </c>
      <c r="AE306">
        <v>100</v>
      </c>
      <c r="AF306" t="s">
        <v>2893</v>
      </c>
      <c r="AG306" s="24"/>
      <c r="AI306">
        <f t="shared" si="24"/>
        <v>19.93</v>
      </c>
      <c r="AL306" t="s">
        <v>4555</v>
      </c>
      <c r="AM306" t="s">
        <v>4555</v>
      </c>
      <c r="AN306" s="24">
        <v>0.3</v>
      </c>
      <c r="AO306">
        <f t="shared" si="26"/>
        <v>55.3</v>
      </c>
      <c r="AS306" t="s">
        <v>1663</v>
      </c>
    </row>
    <row r="307" spans="2:45" customFormat="1" x14ac:dyDescent="0.3">
      <c r="B307" t="s">
        <v>4973</v>
      </c>
      <c r="M307" s="7">
        <v>963548712</v>
      </c>
      <c r="N307" s="39" t="s">
        <v>4983</v>
      </c>
      <c r="O307" s="38" t="s">
        <v>4973</v>
      </c>
      <c r="P307" s="38">
        <v>80.510000000000005</v>
      </c>
      <c r="Q307" s="38">
        <v>1</v>
      </c>
      <c r="R307" s="26">
        <v>13.5</v>
      </c>
      <c r="S307" s="38">
        <v>80.510000000000005</v>
      </c>
      <c r="T307" s="24">
        <v>219</v>
      </c>
      <c r="U307" s="24">
        <v>5</v>
      </c>
      <c r="V307">
        <f t="shared" si="25"/>
        <v>7</v>
      </c>
      <c r="W307" s="24" t="s">
        <v>4973</v>
      </c>
      <c r="X307" s="8" t="e">
        <f>ROUND(T307*(1-#REF!),2)</f>
        <v>#REF!</v>
      </c>
      <c r="Y307">
        <f t="shared" si="22"/>
        <v>153.30000000000001</v>
      </c>
      <c r="Z307">
        <f t="shared" si="23"/>
        <v>153.30000000000001</v>
      </c>
      <c r="AA307" s="24">
        <v>0.3</v>
      </c>
      <c r="AB307" s="24">
        <v>0.3</v>
      </c>
      <c r="AC307">
        <v>452</v>
      </c>
      <c r="AD307">
        <v>1112</v>
      </c>
      <c r="AE307">
        <v>250</v>
      </c>
      <c r="AF307" t="s">
        <v>2893</v>
      </c>
      <c r="AG307" s="24"/>
      <c r="AI307">
        <f t="shared" si="24"/>
        <v>77.41</v>
      </c>
      <c r="AN307" s="24">
        <v>0.3</v>
      </c>
      <c r="AO307">
        <f t="shared" si="26"/>
        <v>153.30000000000001</v>
      </c>
      <c r="AS307" t="s">
        <v>4984</v>
      </c>
    </row>
    <row r="308" spans="2:45" customFormat="1" x14ac:dyDescent="0.3">
      <c r="B308" t="s">
        <v>1664</v>
      </c>
      <c r="M308" s="7">
        <v>963545536</v>
      </c>
      <c r="N308" s="38" t="s">
        <v>3041</v>
      </c>
      <c r="O308" s="38" t="s">
        <v>1664</v>
      </c>
      <c r="P308" s="38">
        <v>164.8</v>
      </c>
      <c r="Q308" s="38">
        <v>1</v>
      </c>
      <c r="R308" s="26">
        <v>12.5</v>
      </c>
      <c r="S308" s="38">
        <v>164.8</v>
      </c>
      <c r="T308" s="24">
        <v>499</v>
      </c>
      <c r="U308" s="24">
        <v>13.7</v>
      </c>
      <c r="V308">
        <f t="shared" si="25"/>
        <v>19</v>
      </c>
      <c r="W308" s="24" t="s">
        <v>1664</v>
      </c>
      <c r="X308" s="8" t="e">
        <f>ROUND(T308*(1-#REF!),2)</f>
        <v>#REF!</v>
      </c>
      <c r="Y308">
        <f t="shared" si="22"/>
        <v>349.3</v>
      </c>
      <c r="Z308">
        <f t="shared" si="23"/>
        <v>349.3</v>
      </c>
      <c r="AA308" s="24">
        <v>0.3</v>
      </c>
      <c r="AB308" s="24">
        <v>0.3</v>
      </c>
      <c r="AC308">
        <v>330</v>
      </c>
      <c r="AD308">
        <v>834</v>
      </c>
      <c r="AE308">
        <v>70</v>
      </c>
      <c r="AF308" t="s">
        <v>2893</v>
      </c>
      <c r="AG308" s="24"/>
      <c r="AI308">
        <f t="shared" si="24"/>
        <v>158.46</v>
      </c>
      <c r="AL308" t="s">
        <v>4555</v>
      </c>
      <c r="AM308" t="s">
        <v>4555</v>
      </c>
      <c r="AN308" s="24">
        <v>0.3</v>
      </c>
      <c r="AO308">
        <f t="shared" si="26"/>
        <v>349.3</v>
      </c>
      <c r="AS308" t="s">
        <v>1665</v>
      </c>
    </row>
    <row r="309" spans="2:45" customFormat="1" x14ac:dyDescent="0.3">
      <c r="B309" t="s">
        <v>1666</v>
      </c>
      <c r="M309" s="7">
        <v>963545536</v>
      </c>
      <c r="N309" s="38" t="s">
        <v>3041</v>
      </c>
      <c r="O309" s="38" t="s">
        <v>1664</v>
      </c>
      <c r="P309" s="38">
        <v>164.8</v>
      </c>
      <c r="Q309" s="38">
        <v>1</v>
      </c>
      <c r="R309" s="26">
        <v>12.5</v>
      </c>
      <c r="S309" s="38">
        <v>164.8</v>
      </c>
      <c r="T309" s="24">
        <v>499</v>
      </c>
      <c r="U309" s="24">
        <v>13.7</v>
      </c>
      <c r="V309">
        <f t="shared" si="25"/>
        <v>19</v>
      </c>
      <c r="W309" s="24" t="s">
        <v>1666</v>
      </c>
      <c r="X309" s="8" t="e">
        <f>ROUND(T309*(1-#REF!),2)</f>
        <v>#REF!</v>
      </c>
      <c r="Y309">
        <f t="shared" si="22"/>
        <v>349.3</v>
      </c>
      <c r="Z309">
        <f t="shared" si="23"/>
        <v>349.3</v>
      </c>
      <c r="AA309" s="24">
        <v>0.3</v>
      </c>
      <c r="AB309" s="24">
        <v>0.3</v>
      </c>
      <c r="AC309">
        <v>330</v>
      </c>
      <c r="AD309">
        <v>834</v>
      </c>
      <c r="AE309">
        <v>70</v>
      </c>
      <c r="AF309" t="s">
        <v>2893</v>
      </c>
      <c r="AG309" s="24"/>
      <c r="AI309">
        <f t="shared" si="24"/>
        <v>158.46</v>
      </c>
      <c r="AL309" t="s">
        <v>4555</v>
      </c>
      <c r="AM309" t="s">
        <v>4555</v>
      </c>
      <c r="AN309" s="24">
        <v>0.3</v>
      </c>
      <c r="AO309">
        <f t="shared" si="26"/>
        <v>349.3</v>
      </c>
      <c r="AS309" t="s">
        <v>1665</v>
      </c>
    </row>
    <row r="310" spans="2:45" customFormat="1" x14ac:dyDescent="0.3">
      <c r="B310" t="s">
        <v>1667</v>
      </c>
      <c r="M310" s="7">
        <v>963545507</v>
      </c>
      <c r="N310" s="38" t="s">
        <v>3042</v>
      </c>
      <c r="O310" s="38" t="s">
        <v>1667</v>
      </c>
      <c r="P310" s="38">
        <v>221.92</v>
      </c>
      <c r="Q310" s="38">
        <v>1</v>
      </c>
      <c r="R310" s="26">
        <v>17.600000000000001</v>
      </c>
      <c r="S310" s="38">
        <v>221.92</v>
      </c>
      <c r="T310" s="24">
        <v>799</v>
      </c>
      <c r="U310" s="24">
        <v>13.7</v>
      </c>
      <c r="V310">
        <f t="shared" si="25"/>
        <v>19</v>
      </c>
      <c r="W310" s="24" t="s">
        <v>1667</v>
      </c>
      <c r="X310" s="8" t="e">
        <f>ROUND(T310*(1-#REF!),2)</f>
        <v>#REF!</v>
      </c>
      <c r="Y310">
        <f t="shared" si="22"/>
        <v>559.29999999999995</v>
      </c>
      <c r="Z310">
        <f t="shared" si="23"/>
        <v>559.29999999999995</v>
      </c>
      <c r="AA310" s="24">
        <v>0.3</v>
      </c>
      <c r="AB310" s="24">
        <v>0.3</v>
      </c>
      <c r="AC310">
        <v>260</v>
      </c>
      <c r="AD310">
        <v>300</v>
      </c>
      <c r="AE310">
        <v>325</v>
      </c>
      <c r="AF310" t="s">
        <v>2893</v>
      </c>
      <c r="AG310" s="24"/>
      <c r="AI310">
        <f t="shared" si="24"/>
        <v>213.38</v>
      </c>
      <c r="AL310">
        <v>0</v>
      </c>
      <c r="AM310">
        <v>534.79999999999995</v>
      </c>
      <c r="AN310" s="24">
        <v>0.3</v>
      </c>
      <c r="AO310">
        <f t="shared" si="26"/>
        <v>559.29999999999995</v>
      </c>
      <c r="AS310" t="s">
        <v>1668</v>
      </c>
    </row>
    <row r="311" spans="2:45" customFormat="1" x14ac:dyDescent="0.3">
      <c r="B311" t="s">
        <v>1669</v>
      </c>
      <c r="M311" s="7">
        <v>963549002</v>
      </c>
      <c r="N311" s="38" t="s">
        <v>3043</v>
      </c>
      <c r="O311" s="38" t="s">
        <v>1669</v>
      </c>
      <c r="P311" s="38">
        <v>155.19999999999999</v>
      </c>
      <c r="Q311" s="38">
        <v>1</v>
      </c>
      <c r="R311" s="26">
        <v>19</v>
      </c>
      <c r="S311" s="38">
        <v>155.19999999999999</v>
      </c>
      <c r="T311" s="24">
        <v>429</v>
      </c>
      <c r="U311" s="24">
        <v>13.7</v>
      </c>
      <c r="V311">
        <f t="shared" si="25"/>
        <v>19</v>
      </c>
      <c r="W311" s="24" t="s">
        <v>1669</v>
      </c>
      <c r="X311" s="8" t="e">
        <f>ROUND(T311*(1-#REF!),2)</f>
        <v>#REF!</v>
      </c>
      <c r="Y311">
        <f t="shared" si="22"/>
        <v>300.3</v>
      </c>
      <c r="Z311">
        <f t="shared" si="23"/>
        <v>300.3</v>
      </c>
      <c r="AA311" s="24">
        <v>0.3</v>
      </c>
      <c r="AB311" s="24">
        <v>0.3</v>
      </c>
      <c r="AC311">
        <v>382</v>
      </c>
      <c r="AD311">
        <v>1112</v>
      </c>
      <c r="AE311">
        <v>70</v>
      </c>
      <c r="AF311" t="s">
        <v>2893</v>
      </c>
      <c r="AG311" s="24"/>
      <c r="AI311">
        <f t="shared" si="24"/>
        <v>149.22999999999999</v>
      </c>
      <c r="AL311" t="s">
        <v>4555</v>
      </c>
      <c r="AM311" t="s">
        <v>4555</v>
      </c>
      <c r="AN311" s="24">
        <v>0.3</v>
      </c>
      <c r="AO311">
        <f t="shared" si="26"/>
        <v>300.3</v>
      </c>
      <c r="AS311" t="s">
        <v>1670</v>
      </c>
    </row>
    <row r="312" spans="2:45" customFormat="1" x14ac:dyDescent="0.3">
      <c r="B312" t="s">
        <v>1671</v>
      </c>
      <c r="M312" s="7">
        <v>963549002</v>
      </c>
      <c r="N312" s="38" t="s">
        <v>3043</v>
      </c>
      <c r="O312" s="38" t="s">
        <v>1669</v>
      </c>
      <c r="P312" s="38">
        <v>155.19999999999999</v>
      </c>
      <c r="Q312" s="38">
        <v>1</v>
      </c>
      <c r="R312" s="26">
        <v>19</v>
      </c>
      <c r="S312" s="38">
        <v>155.19999999999999</v>
      </c>
      <c r="T312" s="24">
        <v>429</v>
      </c>
      <c r="U312" s="24">
        <v>13.7</v>
      </c>
      <c r="V312">
        <f t="shared" si="25"/>
        <v>19</v>
      </c>
      <c r="W312" s="24" t="s">
        <v>1671</v>
      </c>
      <c r="X312" s="8" t="e">
        <f>ROUND(T312*(1-#REF!),2)</f>
        <v>#REF!</v>
      </c>
      <c r="Y312">
        <f t="shared" si="22"/>
        <v>300.3</v>
      </c>
      <c r="Z312">
        <f t="shared" si="23"/>
        <v>300.3</v>
      </c>
      <c r="AA312" s="24">
        <v>0.3</v>
      </c>
      <c r="AB312" s="24">
        <v>0.3</v>
      </c>
      <c r="AC312">
        <v>382</v>
      </c>
      <c r="AD312">
        <v>1112</v>
      </c>
      <c r="AE312">
        <v>70</v>
      </c>
      <c r="AF312" t="s">
        <v>2893</v>
      </c>
      <c r="AG312" s="24"/>
      <c r="AI312">
        <f t="shared" si="24"/>
        <v>149.22999999999999</v>
      </c>
      <c r="AL312" t="s">
        <v>4555</v>
      </c>
      <c r="AM312" t="s">
        <v>4555</v>
      </c>
      <c r="AN312" s="24">
        <v>0.3</v>
      </c>
      <c r="AO312">
        <f t="shared" si="26"/>
        <v>300.3</v>
      </c>
      <c r="AS312" t="s">
        <v>1670</v>
      </c>
    </row>
    <row r="313" spans="2:45" customFormat="1" x14ac:dyDescent="0.3">
      <c r="B313" t="s">
        <v>1672</v>
      </c>
      <c r="M313" s="7">
        <v>963549003</v>
      </c>
      <c r="N313" s="38" t="s">
        <v>3044</v>
      </c>
      <c r="O313" s="38" t="s">
        <v>1672</v>
      </c>
      <c r="P313" s="38">
        <v>164.75</v>
      </c>
      <c r="Q313" s="38">
        <v>1</v>
      </c>
      <c r="R313" s="26">
        <v>19.3</v>
      </c>
      <c r="S313" s="38">
        <v>164.75</v>
      </c>
      <c r="T313" s="24">
        <v>459</v>
      </c>
      <c r="U313" s="24">
        <v>13.7</v>
      </c>
      <c r="V313">
        <f t="shared" si="25"/>
        <v>19</v>
      </c>
      <c r="W313" s="24" t="s">
        <v>1672</v>
      </c>
      <c r="X313" s="8" t="e">
        <f>ROUND(T313*(1-#REF!),2)</f>
        <v>#REF!</v>
      </c>
      <c r="Y313">
        <f t="shared" si="22"/>
        <v>321.3</v>
      </c>
      <c r="Z313">
        <f t="shared" si="23"/>
        <v>321.3</v>
      </c>
      <c r="AA313" s="24">
        <v>0.3</v>
      </c>
      <c r="AB313" s="24">
        <v>0.3</v>
      </c>
      <c r="AC313">
        <v>452</v>
      </c>
      <c r="AD313">
        <v>1112</v>
      </c>
      <c r="AE313">
        <v>70</v>
      </c>
      <c r="AF313" t="s">
        <v>2893</v>
      </c>
      <c r="AG313" s="24"/>
      <c r="AI313">
        <f t="shared" si="24"/>
        <v>158.41</v>
      </c>
      <c r="AL313" t="s">
        <v>4555</v>
      </c>
      <c r="AM313" t="s">
        <v>4555</v>
      </c>
      <c r="AN313" s="24">
        <v>0.3</v>
      </c>
      <c r="AO313">
        <f t="shared" si="26"/>
        <v>321.3</v>
      </c>
      <c r="AS313" t="s">
        <v>1673</v>
      </c>
    </row>
    <row r="314" spans="2:45" customFormat="1" x14ac:dyDescent="0.3">
      <c r="B314" t="s">
        <v>1674</v>
      </c>
      <c r="M314" s="7">
        <v>963549003</v>
      </c>
      <c r="N314" s="38" t="s">
        <v>3044</v>
      </c>
      <c r="O314" s="38" t="s">
        <v>1672</v>
      </c>
      <c r="P314" s="38">
        <v>164.75</v>
      </c>
      <c r="Q314" s="38">
        <v>1</v>
      </c>
      <c r="R314" s="26">
        <v>19.3</v>
      </c>
      <c r="S314" s="38">
        <v>164.75</v>
      </c>
      <c r="T314" s="24">
        <v>459</v>
      </c>
      <c r="U314" s="24">
        <v>13.7</v>
      </c>
      <c r="V314">
        <f t="shared" si="25"/>
        <v>19</v>
      </c>
      <c r="W314" s="24" t="s">
        <v>1674</v>
      </c>
      <c r="X314" s="8" t="e">
        <f>ROUND(T314*(1-#REF!),2)</f>
        <v>#REF!</v>
      </c>
      <c r="Y314">
        <f t="shared" si="22"/>
        <v>321.3</v>
      </c>
      <c r="Z314">
        <f t="shared" si="23"/>
        <v>321.3</v>
      </c>
      <c r="AA314" s="24">
        <v>0.3</v>
      </c>
      <c r="AB314" s="24">
        <v>0.3</v>
      </c>
      <c r="AC314">
        <v>452</v>
      </c>
      <c r="AD314">
        <v>1112</v>
      </c>
      <c r="AE314">
        <v>70</v>
      </c>
      <c r="AF314" t="s">
        <v>2893</v>
      </c>
      <c r="AG314" s="24"/>
      <c r="AI314">
        <f t="shared" si="24"/>
        <v>158.41</v>
      </c>
      <c r="AL314" t="s">
        <v>4555</v>
      </c>
      <c r="AM314" t="s">
        <v>4555</v>
      </c>
      <c r="AN314" s="24">
        <v>0.3</v>
      </c>
      <c r="AO314">
        <f t="shared" si="26"/>
        <v>321.3</v>
      </c>
      <c r="AS314" t="s">
        <v>1673</v>
      </c>
    </row>
    <row r="315" spans="2:45" customFormat="1" x14ac:dyDescent="0.3">
      <c r="B315" t="s">
        <v>1675</v>
      </c>
      <c r="M315" s="7">
        <v>963549001</v>
      </c>
      <c r="N315" s="38" t="s">
        <v>3045</v>
      </c>
      <c r="O315" s="38" t="s">
        <v>1675</v>
      </c>
      <c r="P315" s="38">
        <v>161.38</v>
      </c>
      <c r="Q315" s="38">
        <v>1</v>
      </c>
      <c r="R315" s="26">
        <v>14.9</v>
      </c>
      <c r="S315" s="38">
        <v>161.38</v>
      </c>
      <c r="T315" s="24">
        <v>459</v>
      </c>
      <c r="U315" s="24">
        <v>13.7</v>
      </c>
      <c r="V315">
        <f t="shared" si="25"/>
        <v>19</v>
      </c>
      <c r="W315" s="24" t="s">
        <v>1675</v>
      </c>
      <c r="X315" s="8" t="e">
        <f>ROUND(T315*(1-#REF!),2)</f>
        <v>#REF!</v>
      </c>
      <c r="Y315">
        <f t="shared" si="22"/>
        <v>321.3</v>
      </c>
      <c r="Z315">
        <f t="shared" si="23"/>
        <v>321.3</v>
      </c>
      <c r="AA315" s="24">
        <v>0.3</v>
      </c>
      <c r="AB315" s="24">
        <v>0.3</v>
      </c>
      <c r="AC315">
        <v>382</v>
      </c>
      <c r="AD315">
        <v>834</v>
      </c>
      <c r="AE315">
        <v>70</v>
      </c>
      <c r="AF315" t="s">
        <v>2893</v>
      </c>
      <c r="AG315" s="24"/>
      <c r="AI315">
        <f t="shared" si="24"/>
        <v>155.16999999999999</v>
      </c>
      <c r="AL315" t="s">
        <v>4555</v>
      </c>
      <c r="AM315" t="s">
        <v>4555</v>
      </c>
      <c r="AN315" s="24">
        <v>0.3</v>
      </c>
      <c r="AO315">
        <f t="shared" si="26"/>
        <v>321.3</v>
      </c>
      <c r="AS315" t="s">
        <v>1676</v>
      </c>
    </row>
    <row r="316" spans="2:45" customFormat="1" x14ac:dyDescent="0.3">
      <c r="B316" t="s">
        <v>1677</v>
      </c>
      <c r="M316" s="7">
        <v>963549001</v>
      </c>
      <c r="N316" s="38" t="s">
        <v>3045</v>
      </c>
      <c r="O316" s="38" t="s">
        <v>1675</v>
      </c>
      <c r="P316" s="38">
        <v>161.38</v>
      </c>
      <c r="Q316" s="38">
        <v>1</v>
      </c>
      <c r="R316" s="26">
        <v>14.9</v>
      </c>
      <c r="S316" s="38">
        <v>161.38</v>
      </c>
      <c r="T316" s="24">
        <v>459</v>
      </c>
      <c r="U316" s="24">
        <v>13.7</v>
      </c>
      <c r="V316">
        <f t="shared" si="25"/>
        <v>19</v>
      </c>
      <c r="W316" s="24" t="s">
        <v>1677</v>
      </c>
      <c r="X316" s="8" t="e">
        <f>ROUND(T316*(1-#REF!),2)</f>
        <v>#REF!</v>
      </c>
      <c r="Y316">
        <f t="shared" si="22"/>
        <v>321.3</v>
      </c>
      <c r="Z316">
        <f t="shared" si="23"/>
        <v>321.3</v>
      </c>
      <c r="AA316" s="24">
        <v>0.3</v>
      </c>
      <c r="AB316" s="24">
        <v>0.3</v>
      </c>
      <c r="AC316">
        <v>382</v>
      </c>
      <c r="AD316">
        <v>834</v>
      </c>
      <c r="AE316">
        <v>70</v>
      </c>
      <c r="AF316" t="s">
        <v>2893</v>
      </c>
      <c r="AG316" s="24"/>
      <c r="AI316">
        <f t="shared" si="24"/>
        <v>155.16999999999999</v>
      </c>
      <c r="AL316" t="s">
        <v>4555</v>
      </c>
      <c r="AM316" t="s">
        <v>4555</v>
      </c>
      <c r="AN316" s="24">
        <v>0.3</v>
      </c>
      <c r="AO316">
        <f t="shared" si="26"/>
        <v>321.3</v>
      </c>
      <c r="AS316" t="s">
        <v>1676</v>
      </c>
    </row>
    <row r="317" spans="2:45" customFormat="1" x14ac:dyDescent="0.3">
      <c r="B317" t="s">
        <v>1678</v>
      </c>
      <c r="M317" s="7">
        <v>963545505</v>
      </c>
      <c r="N317" s="38" t="s">
        <v>3046</v>
      </c>
      <c r="O317" s="38" t="s">
        <v>1678</v>
      </c>
      <c r="P317" s="38">
        <v>219.46</v>
      </c>
      <c r="Q317" s="38">
        <v>1</v>
      </c>
      <c r="R317" s="26">
        <v>14</v>
      </c>
      <c r="S317" s="38">
        <v>219.46</v>
      </c>
      <c r="T317" s="24">
        <v>799</v>
      </c>
      <c r="U317" s="24">
        <v>13.7</v>
      </c>
      <c r="V317">
        <f t="shared" si="25"/>
        <v>19</v>
      </c>
      <c r="W317" s="24" t="s">
        <v>1678</v>
      </c>
      <c r="X317" s="8" t="e">
        <f>ROUND(T317*(1-#REF!),2)</f>
        <v>#REF!</v>
      </c>
      <c r="Y317">
        <f t="shared" si="22"/>
        <v>559.29999999999995</v>
      </c>
      <c r="Z317">
        <f t="shared" si="23"/>
        <v>559.29999999999995</v>
      </c>
      <c r="AA317" s="24">
        <v>0.3</v>
      </c>
      <c r="AB317" s="24">
        <v>0.3</v>
      </c>
      <c r="AC317">
        <v>270</v>
      </c>
      <c r="AD317">
        <v>140</v>
      </c>
      <c r="AE317">
        <v>580</v>
      </c>
      <c r="AF317" t="s">
        <v>2893</v>
      </c>
      <c r="AG317" s="24"/>
      <c r="AI317">
        <f t="shared" si="24"/>
        <v>211.02</v>
      </c>
      <c r="AL317">
        <v>0</v>
      </c>
      <c r="AM317">
        <v>534.79999999999995</v>
      </c>
      <c r="AN317" s="24">
        <v>0.3</v>
      </c>
      <c r="AO317">
        <f t="shared" si="26"/>
        <v>559.29999999999995</v>
      </c>
      <c r="AS317" t="s">
        <v>1679</v>
      </c>
    </row>
    <row r="318" spans="2:45" customFormat="1" x14ac:dyDescent="0.3">
      <c r="B318" t="s">
        <v>1680</v>
      </c>
      <c r="M318" s="7">
        <v>963547804</v>
      </c>
      <c r="N318" s="38" t="s">
        <v>3047</v>
      </c>
      <c r="O318" s="38" t="s">
        <v>1680</v>
      </c>
      <c r="P318" s="38">
        <v>46.29</v>
      </c>
      <c r="Q318" s="38">
        <v>1</v>
      </c>
      <c r="R318" s="26">
        <v>4.2</v>
      </c>
      <c r="S318" s="38">
        <v>46.29</v>
      </c>
      <c r="T318" s="24">
        <v>149</v>
      </c>
      <c r="U318" s="24">
        <v>4</v>
      </c>
      <c r="V318">
        <f t="shared" si="25"/>
        <v>6</v>
      </c>
      <c r="W318" s="24" t="s">
        <v>1680</v>
      </c>
      <c r="X318" s="8" t="e">
        <f>ROUND(T318*(1-#REF!),2)</f>
        <v>#REF!</v>
      </c>
      <c r="Y318">
        <f t="shared" si="22"/>
        <v>104.3</v>
      </c>
      <c r="Z318">
        <f t="shared" si="23"/>
        <v>104.3</v>
      </c>
      <c r="AA318" s="24">
        <v>0.3</v>
      </c>
      <c r="AB318" s="24">
        <v>0.3</v>
      </c>
      <c r="AC318">
        <v>330</v>
      </c>
      <c r="AD318">
        <v>834</v>
      </c>
      <c r="AE318">
        <v>190</v>
      </c>
      <c r="AF318" t="s">
        <v>2893</v>
      </c>
      <c r="AG318" s="24"/>
      <c r="AI318">
        <f t="shared" si="24"/>
        <v>44.51</v>
      </c>
      <c r="AL318" t="s">
        <v>4555</v>
      </c>
      <c r="AM318" t="s">
        <v>4555</v>
      </c>
      <c r="AN318" s="24">
        <v>0.3</v>
      </c>
      <c r="AO318">
        <f t="shared" si="26"/>
        <v>104.3</v>
      </c>
      <c r="AS318" t="s">
        <v>1681</v>
      </c>
    </row>
    <row r="319" spans="2:45" customFormat="1" x14ac:dyDescent="0.3">
      <c r="B319" t="s">
        <v>1682</v>
      </c>
      <c r="M319" s="7">
        <v>963547805</v>
      </c>
      <c r="N319" s="38" t="s">
        <v>3048</v>
      </c>
      <c r="O319" s="38" t="s">
        <v>1682</v>
      </c>
      <c r="P319" s="38">
        <v>50.41</v>
      </c>
      <c r="Q319" s="38">
        <v>1</v>
      </c>
      <c r="R319" s="26">
        <v>5.2</v>
      </c>
      <c r="S319" s="38">
        <v>50.41</v>
      </c>
      <c r="T319" s="24">
        <v>149</v>
      </c>
      <c r="U319" s="24">
        <v>4</v>
      </c>
      <c r="V319">
        <f t="shared" si="25"/>
        <v>6</v>
      </c>
      <c r="W319" s="24" t="s">
        <v>1682</v>
      </c>
      <c r="X319" s="8" t="e">
        <f>ROUND(T319*(1-#REF!),2)</f>
        <v>#REF!</v>
      </c>
      <c r="Y319">
        <f t="shared" si="22"/>
        <v>104.3</v>
      </c>
      <c r="Z319">
        <f t="shared" si="23"/>
        <v>104.3</v>
      </c>
      <c r="AA319" s="24">
        <v>0.3</v>
      </c>
      <c r="AB319" s="24">
        <v>0.3</v>
      </c>
      <c r="AC319">
        <v>330</v>
      </c>
      <c r="AD319">
        <v>1112</v>
      </c>
      <c r="AE319">
        <v>190</v>
      </c>
      <c r="AF319" t="s">
        <v>2893</v>
      </c>
      <c r="AG319" s="24"/>
      <c r="AI319">
        <f t="shared" si="24"/>
        <v>48.47</v>
      </c>
      <c r="AL319" t="s">
        <v>4555</v>
      </c>
      <c r="AM319" t="s">
        <v>4555</v>
      </c>
      <c r="AN319" s="24">
        <v>0.3</v>
      </c>
      <c r="AO319">
        <f t="shared" si="26"/>
        <v>104.3</v>
      </c>
      <c r="AS319" t="s">
        <v>1683</v>
      </c>
    </row>
    <row r="320" spans="2:45" customFormat="1" x14ac:dyDescent="0.3">
      <c r="B320" t="s">
        <v>1684</v>
      </c>
      <c r="M320" s="7">
        <v>963547623</v>
      </c>
      <c r="N320" s="38" t="s">
        <v>3049</v>
      </c>
      <c r="O320" s="38" t="s">
        <v>1684</v>
      </c>
      <c r="P320" s="38">
        <v>89.67</v>
      </c>
      <c r="Q320" s="38">
        <v>1</v>
      </c>
      <c r="R320" s="26">
        <v>6.1</v>
      </c>
      <c r="S320" s="38">
        <v>89.67</v>
      </c>
      <c r="T320" s="24">
        <v>309</v>
      </c>
      <c r="U320" s="24">
        <v>4</v>
      </c>
      <c r="V320">
        <f t="shared" si="25"/>
        <v>6</v>
      </c>
      <c r="W320" s="24" t="s">
        <v>1684</v>
      </c>
      <c r="X320" s="8" t="e">
        <f>ROUND(T320*(1-#REF!),2)</f>
        <v>#REF!</v>
      </c>
      <c r="Y320">
        <f t="shared" si="22"/>
        <v>216.3</v>
      </c>
      <c r="Z320">
        <f t="shared" si="23"/>
        <v>216.3</v>
      </c>
      <c r="AA320" s="24">
        <v>0.3</v>
      </c>
      <c r="AB320" s="24">
        <v>0.3</v>
      </c>
      <c r="AC320">
        <v>382</v>
      </c>
      <c r="AD320">
        <v>556</v>
      </c>
      <c r="AE320">
        <v>190</v>
      </c>
      <c r="AF320" t="s">
        <v>2893</v>
      </c>
      <c r="AG320" s="24"/>
      <c r="AI320">
        <f t="shared" si="24"/>
        <v>86.22</v>
      </c>
      <c r="AL320" t="s">
        <v>4555</v>
      </c>
      <c r="AM320" t="s">
        <v>4555</v>
      </c>
      <c r="AN320" s="24">
        <v>0.3</v>
      </c>
      <c r="AO320">
        <f t="shared" si="26"/>
        <v>216.3</v>
      </c>
      <c r="AS320" t="s">
        <v>1685</v>
      </c>
    </row>
    <row r="321" spans="2:45" customFormat="1" x14ac:dyDescent="0.3">
      <c r="B321" t="s">
        <v>1686</v>
      </c>
      <c r="M321" s="7">
        <v>963547624</v>
      </c>
      <c r="N321" s="38" t="s">
        <v>3050</v>
      </c>
      <c r="O321" s="38" t="s">
        <v>1686</v>
      </c>
      <c r="P321" s="38">
        <v>89.09</v>
      </c>
      <c r="Q321" s="38">
        <v>1</v>
      </c>
      <c r="R321" s="26">
        <v>6.8</v>
      </c>
      <c r="S321" s="38">
        <v>89.09</v>
      </c>
      <c r="T321" s="24">
        <v>309</v>
      </c>
      <c r="U321" s="24">
        <v>4</v>
      </c>
      <c r="V321">
        <f t="shared" si="25"/>
        <v>6</v>
      </c>
      <c r="W321" s="24" t="s">
        <v>1686</v>
      </c>
      <c r="X321" s="8" t="e">
        <f>ROUND(T321*(1-#REF!),2)</f>
        <v>#REF!</v>
      </c>
      <c r="Y321">
        <f t="shared" si="22"/>
        <v>216.3</v>
      </c>
      <c r="Z321">
        <f t="shared" si="23"/>
        <v>216.3</v>
      </c>
      <c r="AA321" s="24">
        <v>0.3</v>
      </c>
      <c r="AB321" s="24">
        <v>0.3</v>
      </c>
      <c r="AC321">
        <v>452</v>
      </c>
      <c r="AD321">
        <v>556</v>
      </c>
      <c r="AE321">
        <v>190</v>
      </c>
      <c r="AF321" t="s">
        <v>2893</v>
      </c>
      <c r="AG321" s="24"/>
      <c r="AI321">
        <f t="shared" si="24"/>
        <v>85.66</v>
      </c>
      <c r="AL321" t="s">
        <v>4555</v>
      </c>
      <c r="AM321" t="s">
        <v>4555</v>
      </c>
      <c r="AN321" s="24">
        <v>0.3</v>
      </c>
      <c r="AO321">
        <f t="shared" si="26"/>
        <v>216.3</v>
      </c>
      <c r="AS321" t="s">
        <v>1687</v>
      </c>
    </row>
    <row r="322" spans="2:45" customFormat="1" x14ac:dyDescent="0.3">
      <c r="B322" t="s">
        <v>1688</v>
      </c>
      <c r="M322" s="7">
        <v>963547608</v>
      </c>
      <c r="N322" s="38" t="s">
        <v>3051</v>
      </c>
      <c r="O322" s="38" t="s">
        <v>1688</v>
      </c>
      <c r="P322" s="38">
        <v>68.42</v>
      </c>
      <c r="Q322" s="38">
        <v>1</v>
      </c>
      <c r="R322" s="26">
        <v>5.9</v>
      </c>
      <c r="S322" s="38">
        <v>68.42</v>
      </c>
      <c r="T322" s="24">
        <v>219</v>
      </c>
      <c r="U322" s="24">
        <v>4</v>
      </c>
      <c r="V322">
        <f t="shared" si="25"/>
        <v>6</v>
      </c>
      <c r="W322" s="24" t="s">
        <v>1688</v>
      </c>
      <c r="X322" s="8" t="e">
        <f>ROUND(T322*(1-#REF!),2)</f>
        <v>#REF!</v>
      </c>
      <c r="Y322">
        <f t="shared" ref="Y322:Y385" si="27">ROUND(T322*(1-AA322),2)</f>
        <v>153.30000000000001</v>
      </c>
      <c r="Z322">
        <f t="shared" ref="Z322:Z385" si="28">ROUND(T322*(1-AB322),2)</f>
        <v>153.30000000000001</v>
      </c>
      <c r="AA322" s="24">
        <v>0.3</v>
      </c>
      <c r="AB322" s="24">
        <v>0.3</v>
      </c>
      <c r="AC322">
        <v>382</v>
      </c>
      <c r="AD322">
        <v>834</v>
      </c>
      <c r="AE322">
        <v>190</v>
      </c>
      <c r="AF322" t="s">
        <v>2893</v>
      </c>
      <c r="AG322" s="24"/>
      <c r="AI322">
        <f t="shared" si="24"/>
        <v>65.790000000000006</v>
      </c>
      <c r="AL322" t="s">
        <v>4555</v>
      </c>
      <c r="AM322" t="s">
        <v>4555</v>
      </c>
      <c r="AN322" s="24">
        <v>0.3</v>
      </c>
      <c r="AO322">
        <f t="shared" si="26"/>
        <v>153.30000000000001</v>
      </c>
      <c r="AS322" t="s">
        <v>1689</v>
      </c>
    </row>
    <row r="323" spans="2:45" customFormat="1" x14ac:dyDescent="0.3">
      <c r="B323" t="s">
        <v>1690</v>
      </c>
      <c r="M323" s="7">
        <v>963548804</v>
      </c>
      <c r="N323" s="38" t="s">
        <v>3052</v>
      </c>
      <c r="O323" s="38" t="s">
        <v>1690</v>
      </c>
      <c r="P323" s="38">
        <v>100.16</v>
      </c>
      <c r="Q323" s="38">
        <v>1</v>
      </c>
      <c r="R323" s="26">
        <v>14.8</v>
      </c>
      <c r="S323" s="38">
        <v>100.16</v>
      </c>
      <c r="T323" s="24">
        <v>289</v>
      </c>
      <c r="U323" s="24">
        <v>5</v>
      </c>
      <c r="V323">
        <f t="shared" si="25"/>
        <v>7</v>
      </c>
      <c r="W323" s="24" t="s">
        <v>1690</v>
      </c>
      <c r="X323" s="8" t="e">
        <f>ROUND(T323*(1-#REF!),2)</f>
        <v>#REF!</v>
      </c>
      <c r="Y323">
        <f t="shared" si="27"/>
        <v>202.3</v>
      </c>
      <c r="Z323">
        <f t="shared" si="28"/>
        <v>202.3</v>
      </c>
      <c r="AA323" s="24">
        <v>0.3</v>
      </c>
      <c r="AB323" s="24">
        <v>0.3</v>
      </c>
      <c r="AC323">
        <v>270</v>
      </c>
      <c r="AD323">
        <v>1668</v>
      </c>
      <c r="AE323">
        <v>190</v>
      </c>
      <c r="AF323" t="s">
        <v>2893</v>
      </c>
      <c r="AG323" s="24"/>
      <c r="AI323">
        <f t="shared" si="24"/>
        <v>96.31</v>
      </c>
      <c r="AL323" t="s">
        <v>4555</v>
      </c>
      <c r="AM323" t="s">
        <v>4555</v>
      </c>
      <c r="AN323" s="24">
        <v>0.3</v>
      </c>
      <c r="AO323">
        <f t="shared" si="26"/>
        <v>202.3</v>
      </c>
      <c r="AS323" t="s">
        <v>1691</v>
      </c>
    </row>
    <row r="324" spans="2:45" customFormat="1" x14ac:dyDescent="0.3">
      <c r="B324" t="s">
        <v>1692</v>
      </c>
      <c r="M324" s="7">
        <v>963548733</v>
      </c>
      <c r="N324" s="38" t="s">
        <v>3053</v>
      </c>
      <c r="O324" s="38" t="s">
        <v>1692</v>
      </c>
      <c r="P324" s="38">
        <v>58.46</v>
      </c>
      <c r="Q324" s="38">
        <v>1</v>
      </c>
      <c r="R324" s="26">
        <v>9</v>
      </c>
      <c r="S324" s="38">
        <v>58.46</v>
      </c>
      <c r="T324" s="24">
        <v>169</v>
      </c>
      <c r="U324" s="24">
        <v>5</v>
      </c>
      <c r="V324">
        <f t="shared" si="25"/>
        <v>7</v>
      </c>
      <c r="W324" s="24" t="s">
        <v>1692</v>
      </c>
      <c r="X324" s="8" t="e">
        <f>ROUND(T324*(1-#REF!),2)</f>
        <v>#REF!</v>
      </c>
      <c r="Y324">
        <f t="shared" si="27"/>
        <v>118.3</v>
      </c>
      <c r="Z324">
        <f t="shared" si="28"/>
        <v>118.3</v>
      </c>
      <c r="AA324" s="24">
        <v>0.3</v>
      </c>
      <c r="AB324" s="24">
        <v>0.3</v>
      </c>
      <c r="AC324">
        <v>270</v>
      </c>
      <c r="AD324">
        <v>1668</v>
      </c>
      <c r="AE324">
        <v>165</v>
      </c>
      <c r="AF324" t="s">
        <v>2893</v>
      </c>
      <c r="AG324" s="24"/>
      <c r="AI324">
        <f t="shared" si="24"/>
        <v>56.21</v>
      </c>
      <c r="AL324" t="s">
        <v>4555</v>
      </c>
      <c r="AM324" t="s">
        <v>4555</v>
      </c>
      <c r="AN324" s="24">
        <v>0.3</v>
      </c>
      <c r="AO324">
        <f t="shared" si="26"/>
        <v>118.3</v>
      </c>
      <c r="AS324" t="s">
        <v>1693</v>
      </c>
    </row>
    <row r="325" spans="2:45" customFormat="1" x14ac:dyDescent="0.3">
      <c r="B325" t="s">
        <v>1694</v>
      </c>
      <c r="M325" s="7">
        <v>963548721</v>
      </c>
      <c r="N325" s="38" t="s">
        <v>3054</v>
      </c>
      <c r="O325" s="38" t="s">
        <v>1694</v>
      </c>
      <c r="P325" s="38">
        <v>54.94</v>
      </c>
      <c r="Q325" s="38">
        <v>1</v>
      </c>
      <c r="R325" s="26">
        <v>6.2</v>
      </c>
      <c r="S325" s="38">
        <v>54.94</v>
      </c>
      <c r="T325" s="24">
        <v>159</v>
      </c>
      <c r="U325" s="24">
        <v>5</v>
      </c>
      <c r="V325">
        <f t="shared" si="25"/>
        <v>7</v>
      </c>
      <c r="W325" s="24" t="s">
        <v>1694</v>
      </c>
      <c r="X325" s="8" t="e">
        <f>ROUND(T325*(1-#REF!),2)</f>
        <v>#REF!</v>
      </c>
      <c r="Y325">
        <f t="shared" si="27"/>
        <v>111.3</v>
      </c>
      <c r="Z325">
        <f t="shared" si="28"/>
        <v>111.3</v>
      </c>
      <c r="AA325" s="24">
        <v>0.3</v>
      </c>
      <c r="AB325" s="24">
        <v>0.3</v>
      </c>
      <c r="AC325">
        <v>382</v>
      </c>
      <c r="AD325">
        <v>834</v>
      </c>
      <c r="AE325">
        <v>190</v>
      </c>
      <c r="AF325" t="s">
        <v>2893</v>
      </c>
      <c r="AG325" s="24"/>
      <c r="AI325">
        <f t="shared" si="24"/>
        <v>52.83</v>
      </c>
      <c r="AL325" t="s">
        <v>4555</v>
      </c>
      <c r="AM325" t="s">
        <v>4555</v>
      </c>
      <c r="AN325" s="24">
        <v>0.3</v>
      </c>
      <c r="AO325">
        <f t="shared" si="26"/>
        <v>111.3</v>
      </c>
      <c r="AS325" t="s">
        <v>1695</v>
      </c>
    </row>
    <row r="326" spans="2:45" customFormat="1" x14ac:dyDescent="0.3">
      <c r="B326" t="s">
        <v>1696</v>
      </c>
      <c r="M326" s="7">
        <v>963548805</v>
      </c>
      <c r="N326" s="38" t="s">
        <v>3055</v>
      </c>
      <c r="O326" s="38" t="s">
        <v>1696</v>
      </c>
      <c r="P326" s="38">
        <v>81.2</v>
      </c>
      <c r="Q326" s="38">
        <v>1</v>
      </c>
      <c r="R326" s="26">
        <v>7.8</v>
      </c>
      <c r="S326" s="38">
        <v>81.2</v>
      </c>
      <c r="T326" s="24">
        <v>229</v>
      </c>
      <c r="U326" s="24">
        <v>5</v>
      </c>
      <c r="V326">
        <f t="shared" si="25"/>
        <v>7</v>
      </c>
      <c r="W326" s="24" t="s">
        <v>1696</v>
      </c>
      <c r="X326" s="8" t="e">
        <f>ROUND(T326*(1-#REF!),2)</f>
        <v>#REF!</v>
      </c>
      <c r="Y326">
        <f t="shared" si="27"/>
        <v>160.30000000000001</v>
      </c>
      <c r="Z326">
        <f t="shared" si="28"/>
        <v>160.30000000000001</v>
      </c>
      <c r="AA326" s="24">
        <v>0.3</v>
      </c>
      <c r="AB326" s="24">
        <v>0.3</v>
      </c>
      <c r="AC326">
        <v>330</v>
      </c>
      <c r="AD326">
        <v>834</v>
      </c>
      <c r="AE326">
        <v>190</v>
      </c>
      <c r="AF326" t="s">
        <v>2893</v>
      </c>
      <c r="AG326" s="24"/>
      <c r="AI326">
        <f t="shared" si="24"/>
        <v>78.08</v>
      </c>
      <c r="AL326" t="s">
        <v>4555</v>
      </c>
      <c r="AM326" t="s">
        <v>4555</v>
      </c>
      <c r="AN326" s="24">
        <v>0.3</v>
      </c>
      <c r="AO326">
        <f t="shared" si="26"/>
        <v>160.30000000000001</v>
      </c>
      <c r="AS326" t="s">
        <v>1697</v>
      </c>
    </row>
    <row r="327" spans="2:45" customFormat="1" x14ac:dyDescent="0.3">
      <c r="B327" t="s">
        <v>1698</v>
      </c>
      <c r="M327" s="7">
        <v>963548809</v>
      </c>
      <c r="N327" s="38" t="s">
        <v>3056</v>
      </c>
      <c r="O327" s="38" t="s">
        <v>1698</v>
      </c>
      <c r="P327" s="38">
        <v>81.94</v>
      </c>
      <c r="Q327" s="38">
        <v>1</v>
      </c>
      <c r="R327" s="26">
        <v>8.3000000000000007</v>
      </c>
      <c r="S327" s="38">
        <v>81.94</v>
      </c>
      <c r="T327" s="24">
        <v>239</v>
      </c>
      <c r="U327" s="24">
        <v>5</v>
      </c>
      <c r="V327">
        <f t="shared" si="25"/>
        <v>7</v>
      </c>
      <c r="W327" s="24" t="s">
        <v>1698</v>
      </c>
      <c r="X327" s="8" t="e">
        <f>ROUND(T327*(1-#REF!),2)</f>
        <v>#REF!</v>
      </c>
      <c r="Y327">
        <f t="shared" si="27"/>
        <v>167.3</v>
      </c>
      <c r="Z327">
        <f t="shared" si="28"/>
        <v>167.3</v>
      </c>
      <c r="AA327" s="24">
        <v>0.3</v>
      </c>
      <c r="AB327" s="24">
        <v>0.3</v>
      </c>
      <c r="AC327">
        <v>382</v>
      </c>
      <c r="AD327">
        <v>834</v>
      </c>
      <c r="AE327">
        <v>190</v>
      </c>
      <c r="AF327" t="s">
        <v>2893</v>
      </c>
      <c r="AG327" s="24"/>
      <c r="AI327">
        <f t="shared" si="24"/>
        <v>78.790000000000006</v>
      </c>
      <c r="AL327" t="s">
        <v>4555</v>
      </c>
      <c r="AM327" t="s">
        <v>4555</v>
      </c>
      <c r="AN327" s="24">
        <v>0.3</v>
      </c>
      <c r="AO327">
        <f t="shared" si="26"/>
        <v>167.3</v>
      </c>
      <c r="AS327" t="s">
        <v>1699</v>
      </c>
    </row>
    <row r="328" spans="2:45" customFormat="1" x14ac:dyDescent="0.3">
      <c r="B328" t="s">
        <v>1700</v>
      </c>
      <c r="M328" s="7">
        <v>963548801</v>
      </c>
      <c r="N328" s="38" t="s">
        <v>3057</v>
      </c>
      <c r="O328" s="38" t="s">
        <v>1700</v>
      </c>
      <c r="P328" s="38">
        <v>72.08</v>
      </c>
      <c r="Q328" s="38">
        <v>1</v>
      </c>
      <c r="R328" s="26">
        <v>7.8</v>
      </c>
      <c r="S328" s="38">
        <v>72.08</v>
      </c>
      <c r="T328" s="24">
        <v>209</v>
      </c>
      <c r="U328" s="24">
        <v>5</v>
      </c>
      <c r="V328">
        <f t="shared" si="25"/>
        <v>7</v>
      </c>
      <c r="W328" s="24" t="s">
        <v>1700</v>
      </c>
      <c r="X328" s="8" t="e">
        <f>ROUND(T328*(1-#REF!),2)</f>
        <v>#REF!</v>
      </c>
      <c r="Y328">
        <f t="shared" si="27"/>
        <v>146.30000000000001</v>
      </c>
      <c r="Z328">
        <f t="shared" si="28"/>
        <v>146.30000000000001</v>
      </c>
      <c r="AA328" s="24">
        <v>0.3</v>
      </c>
      <c r="AB328" s="24">
        <v>0.3</v>
      </c>
      <c r="AC328">
        <v>270</v>
      </c>
      <c r="AD328">
        <v>834</v>
      </c>
      <c r="AE328">
        <v>190</v>
      </c>
      <c r="AF328" t="s">
        <v>2893</v>
      </c>
      <c r="AG328" s="24"/>
      <c r="AI328">
        <f t="shared" si="24"/>
        <v>69.31</v>
      </c>
      <c r="AL328" t="s">
        <v>4555</v>
      </c>
      <c r="AM328" t="s">
        <v>4555</v>
      </c>
      <c r="AN328" s="24">
        <v>0.3</v>
      </c>
      <c r="AO328">
        <f t="shared" si="26"/>
        <v>146.30000000000001</v>
      </c>
      <c r="AS328" t="s">
        <v>1701</v>
      </c>
    </row>
    <row r="329" spans="2:45" customFormat="1" x14ac:dyDescent="0.3">
      <c r="B329" t="s">
        <v>1702</v>
      </c>
      <c r="M329" s="7">
        <v>963548806</v>
      </c>
      <c r="N329" s="38" t="s">
        <v>3058</v>
      </c>
      <c r="O329" s="38" t="s">
        <v>1702</v>
      </c>
      <c r="P329" s="38">
        <v>82.71</v>
      </c>
      <c r="Q329" s="38">
        <v>1</v>
      </c>
      <c r="R329" s="26">
        <v>9.9</v>
      </c>
      <c r="S329" s="38">
        <v>82.71</v>
      </c>
      <c r="T329" s="24">
        <v>239</v>
      </c>
      <c r="U329" s="24">
        <v>5</v>
      </c>
      <c r="V329">
        <f t="shared" si="25"/>
        <v>7</v>
      </c>
      <c r="W329" s="24" t="s">
        <v>1702</v>
      </c>
      <c r="X329" s="8" t="e">
        <f>ROUND(T329*(1-#REF!),2)</f>
        <v>#REF!</v>
      </c>
      <c r="Y329">
        <f t="shared" si="27"/>
        <v>167.3</v>
      </c>
      <c r="Z329">
        <f t="shared" si="28"/>
        <v>167.3</v>
      </c>
      <c r="AA329" s="24">
        <v>0.3</v>
      </c>
      <c r="AB329" s="24">
        <v>0.3</v>
      </c>
      <c r="AC329">
        <v>330</v>
      </c>
      <c r="AD329">
        <v>1112</v>
      </c>
      <c r="AE329">
        <v>190</v>
      </c>
      <c r="AF329" t="s">
        <v>2893</v>
      </c>
      <c r="AG329" s="24"/>
      <c r="AI329">
        <f t="shared" si="24"/>
        <v>79.53</v>
      </c>
      <c r="AL329" t="s">
        <v>4555</v>
      </c>
      <c r="AM329" t="s">
        <v>4555</v>
      </c>
      <c r="AN329" s="24">
        <v>0.3</v>
      </c>
      <c r="AO329">
        <f t="shared" si="26"/>
        <v>167.3</v>
      </c>
      <c r="AS329" t="s">
        <v>1703</v>
      </c>
    </row>
    <row r="330" spans="2:45" customFormat="1" x14ac:dyDescent="0.3">
      <c r="B330" t="s">
        <v>1704</v>
      </c>
      <c r="M330" s="7">
        <v>963548810</v>
      </c>
      <c r="N330" s="38" t="s">
        <v>3059</v>
      </c>
      <c r="O330" s="38" t="s">
        <v>1704</v>
      </c>
      <c r="P330" s="38">
        <v>84.36</v>
      </c>
      <c r="Q330" s="38">
        <v>1</v>
      </c>
      <c r="R330" s="26">
        <v>10.7</v>
      </c>
      <c r="S330" s="38">
        <v>84.36</v>
      </c>
      <c r="T330" s="24">
        <v>239</v>
      </c>
      <c r="U330" s="24">
        <v>5</v>
      </c>
      <c r="V330">
        <f t="shared" si="25"/>
        <v>7</v>
      </c>
      <c r="W330" s="24" t="s">
        <v>1704</v>
      </c>
      <c r="X330" s="8" t="e">
        <f>ROUND(T330*(1-#REF!),2)</f>
        <v>#REF!</v>
      </c>
      <c r="Y330">
        <f t="shared" si="27"/>
        <v>167.3</v>
      </c>
      <c r="Z330">
        <f t="shared" si="28"/>
        <v>167.3</v>
      </c>
      <c r="AA330" s="24">
        <v>0.3</v>
      </c>
      <c r="AB330" s="24">
        <v>0.3</v>
      </c>
      <c r="AC330">
        <v>382</v>
      </c>
      <c r="AD330">
        <v>1112</v>
      </c>
      <c r="AE330">
        <v>190</v>
      </c>
      <c r="AF330" t="s">
        <v>2893</v>
      </c>
      <c r="AG330" s="24"/>
      <c r="AI330">
        <f t="shared" si="24"/>
        <v>81.12</v>
      </c>
      <c r="AL330" t="s">
        <v>4555</v>
      </c>
      <c r="AM330" t="s">
        <v>4555</v>
      </c>
      <c r="AN330" s="24">
        <v>0.3</v>
      </c>
      <c r="AO330">
        <f t="shared" si="26"/>
        <v>167.3</v>
      </c>
      <c r="AS330" t="s">
        <v>1705</v>
      </c>
    </row>
    <row r="331" spans="2:45" customFormat="1" x14ac:dyDescent="0.3">
      <c r="B331" t="s">
        <v>1706</v>
      </c>
      <c r="M331" s="7">
        <v>963548722</v>
      </c>
      <c r="N331" s="38" t="s">
        <v>3060</v>
      </c>
      <c r="O331" s="38" t="s">
        <v>1706</v>
      </c>
      <c r="P331" s="38">
        <v>56.94</v>
      </c>
      <c r="Q331" s="38">
        <v>1</v>
      </c>
      <c r="R331" s="26">
        <v>8.3000000000000007</v>
      </c>
      <c r="S331" s="38">
        <v>56.94</v>
      </c>
      <c r="T331" s="24">
        <v>159</v>
      </c>
      <c r="U331" s="24">
        <v>5</v>
      </c>
      <c r="V331">
        <f t="shared" si="25"/>
        <v>7</v>
      </c>
      <c r="W331" s="24" t="s">
        <v>1706</v>
      </c>
      <c r="X331" s="8" t="e">
        <f>ROUND(T331*(1-#REF!),2)</f>
        <v>#REF!</v>
      </c>
      <c r="Y331">
        <f t="shared" si="27"/>
        <v>111.3</v>
      </c>
      <c r="Z331">
        <f t="shared" si="28"/>
        <v>111.3</v>
      </c>
      <c r="AA331" s="24">
        <v>0.3</v>
      </c>
      <c r="AB331" s="24">
        <v>0.3</v>
      </c>
      <c r="AC331">
        <v>382</v>
      </c>
      <c r="AD331">
        <v>1112</v>
      </c>
      <c r="AE331">
        <v>190</v>
      </c>
      <c r="AF331" t="s">
        <v>2893</v>
      </c>
      <c r="AG331" s="24"/>
      <c r="AI331">
        <f t="shared" si="24"/>
        <v>54.75</v>
      </c>
      <c r="AL331" t="s">
        <v>4555</v>
      </c>
      <c r="AM331" t="s">
        <v>4555</v>
      </c>
      <c r="AN331" s="24">
        <v>0.3</v>
      </c>
      <c r="AO331">
        <f t="shared" si="26"/>
        <v>111.3</v>
      </c>
      <c r="AS331" t="s">
        <v>1707</v>
      </c>
    </row>
    <row r="332" spans="2:45" customFormat="1" x14ac:dyDescent="0.3">
      <c r="B332" t="s">
        <v>1708</v>
      </c>
      <c r="M332" s="7">
        <v>963548731</v>
      </c>
      <c r="N332" s="38" t="s">
        <v>3061</v>
      </c>
      <c r="O332" s="38" t="s">
        <v>1708</v>
      </c>
      <c r="P332" s="38">
        <v>48.14</v>
      </c>
      <c r="Q332" s="38">
        <v>1</v>
      </c>
      <c r="R332" s="26">
        <v>4.7</v>
      </c>
      <c r="S332" s="38">
        <v>48.14</v>
      </c>
      <c r="T332" s="24">
        <v>139</v>
      </c>
      <c r="U332" s="24">
        <v>5</v>
      </c>
      <c r="V332">
        <f t="shared" si="25"/>
        <v>7</v>
      </c>
      <c r="W332" s="24" t="s">
        <v>1708</v>
      </c>
      <c r="X332" s="8" t="e">
        <f>ROUND(T332*(1-#REF!),2)</f>
        <v>#REF!</v>
      </c>
      <c r="Y332">
        <f t="shared" si="27"/>
        <v>97.3</v>
      </c>
      <c r="Z332">
        <f t="shared" si="28"/>
        <v>97.3</v>
      </c>
      <c r="AA332" s="24">
        <v>0.3</v>
      </c>
      <c r="AB332" s="24">
        <v>0.3</v>
      </c>
      <c r="AC332">
        <v>270</v>
      </c>
      <c r="AD332">
        <v>834</v>
      </c>
      <c r="AE332">
        <v>165</v>
      </c>
      <c r="AF332" t="s">
        <v>2893</v>
      </c>
      <c r="AG332" s="24"/>
      <c r="AI332">
        <f t="shared" si="24"/>
        <v>46.29</v>
      </c>
      <c r="AL332" t="s">
        <v>4555</v>
      </c>
      <c r="AM332" t="s">
        <v>4555</v>
      </c>
      <c r="AN332" s="24">
        <v>0.3</v>
      </c>
      <c r="AO332">
        <f t="shared" si="26"/>
        <v>97.3</v>
      </c>
      <c r="AS332" t="s">
        <v>1709</v>
      </c>
    </row>
    <row r="333" spans="2:45" customFormat="1" x14ac:dyDescent="0.3">
      <c r="B333" t="s">
        <v>1710</v>
      </c>
      <c r="M333" s="7">
        <v>963548807</v>
      </c>
      <c r="N333" s="38" t="s">
        <v>3062</v>
      </c>
      <c r="O333" s="38" t="s">
        <v>1710</v>
      </c>
      <c r="P333" s="38">
        <v>97.15</v>
      </c>
      <c r="Q333" s="38">
        <v>1</v>
      </c>
      <c r="R333" s="26">
        <v>12.8</v>
      </c>
      <c r="S333" s="38">
        <v>97.15</v>
      </c>
      <c r="T333" s="24">
        <v>279</v>
      </c>
      <c r="U333" s="24">
        <v>5</v>
      </c>
      <c r="V333">
        <f t="shared" si="25"/>
        <v>7</v>
      </c>
      <c r="W333" s="24" t="s">
        <v>1710</v>
      </c>
      <c r="X333" s="8" t="e">
        <f>ROUND(T333*(1-#REF!),2)</f>
        <v>#REF!</v>
      </c>
      <c r="Y333">
        <f t="shared" si="27"/>
        <v>195.3</v>
      </c>
      <c r="Z333">
        <f t="shared" si="28"/>
        <v>195.3</v>
      </c>
      <c r="AA333" s="24">
        <v>0.3</v>
      </c>
      <c r="AB333" s="24">
        <v>0.3</v>
      </c>
      <c r="AC333">
        <v>330</v>
      </c>
      <c r="AD333">
        <v>1390</v>
      </c>
      <c r="AE333">
        <v>190</v>
      </c>
      <c r="AF333" t="s">
        <v>2893</v>
      </c>
      <c r="AG333" s="24"/>
      <c r="AI333">
        <f t="shared" si="24"/>
        <v>93.41</v>
      </c>
      <c r="AL333" t="s">
        <v>4555</v>
      </c>
      <c r="AM333" t="s">
        <v>4555</v>
      </c>
      <c r="AN333" s="24">
        <v>0.3</v>
      </c>
      <c r="AO333">
        <f t="shared" si="26"/>
        <v>195.3</v>
      </c>
      <c r="AS333" t="s">
        <v>1711</v>
      </c>
    </row>
    <row r="334" spans="2:45" customFormat="1" x14ac:dyDescent="0.3">
      <c r="B334" t="s">
        <v>1712</v>
      </c>
      <c r="M334" s="7">
        <v>963548811</v>
      </c>
      <c r="N334" s="38" t="s">
        <v>3063</v>
      </c>
      <c r="O334" s="38" t="s">
        <v>1712</v>
      </c>
      <c r="P334" s="38">
        <v>98.95</v>
      </c>
      <c r="Q334" s="38">
        <v>1</v>
      </c>
      <c r="R334" s="26">
        <v>14.1</v>
      </c>
      <c r="S334" s="38">
        <v>98.95</v>
      </c>
      <c r="T334" s="24">
        <v>279</v>
      </c>
      <c r="U334" s="24">
        <v>5</v>
      </c>
      <c r="V334">
        <f t="shared" si="25"/>
        <v>7</v>
      </c>
      <c r="W334" s="24" t="s">
        <v>1712</v>
      </c>
      <c r="X334" s="8" t="e">
        <f>ROUND(T334*(1-#REF!),2)</f>
        <v>#REF!</v>
      </c>
      <c r="Y334">
        <f t="shared" si="27"/>
        <v>195.3</v>
      </c>
      <c r="Z334">
        <f t="shared" si="28"/>
        <v>195.3</v>
      </c>
      <c r="AA334" s="24">
        <v>0.3</v>
      </c>
      <c r="AB334" s="24">
        <v>0.3</v>
      </c>
      <c r="AC334">
        <v>382</v>
      </c>
      <c r="AD334">
        <v>1390</v>
      </c>
      <c r="AE334">
        <v>190</v>
      </c>
      <c r="AF334" t="s">
        <v>2893</v>
      </c>
      <c r="AG334" s="24"/>
      <c r="AI334">
        <f t="shared" si="24"/>
        <v>95.14</v>
      </c>
      <c r="AL334" t="s">
        <v>4555</v>
      </c>
      <c r="AM334" t="s">
        <v>4555</v>
      </c>
      <c r="AN334" s="24">
        <v>0.3</v>
      </c>
      <c r="AO334">
        <f t="shared" si="26"/>
        <v>195.3</v>
      </c>
      <c r="AS334" t="s">
        <v>1713</v>
      </c>
    </row>
    <row r="335" spans="2:45" customFormat="1" x14ac:dyDescent="0.3">
      <c r="B335" t="s">
        <v>1714</v>
      </c>
      <c r="M335" s="7">
        <v>963548724</v>
      </c>
      <c r="N335" s="38" t="s">
        <v>3064</v>
      </c>
      <c r="O335" s="38" t="s">
        <v>1714</v>
      </c>
      <c r="P335" s="38">
        <v>72.39</v>
      </c>
      <c r="Q335" s="38">
        <v>1</v>
      </c>
      <c r="R335" s="26">
        <v>10.8</v>
      </c>
      <c r="S335" s="38">
        <v>72.39</v>
      </c>
      <c r="T335" s="24">
        <v>199</v>
      </c>
      <c r="U335" s="24">
        <v>5</v>
      </c>
      <c r="V335">
        <f t="shared" si="25"/>
        <v>7</v>
      </c>
      <c r="W335" s="24" t="s">
        <v>1714</v>
      </c>
      <c r="X335" s="8" t="e">
        <f>ROUND(T335*(1-#REF!),2)</f>
        <v>#REF!</v>
      </c>
      <c r="Y335">
        <f t="shared" si="27"/>
        <v>139.30000000000001</v>
      </c>
      <c r="Z335">
        <f t="shared" si="28"/>
        <v>139.30000000000001</v>
      </c>
      <c r="AA335" s="24">
        <v>0.3</v>
      </c>
      <c r="AB335" s="24">
        <v>0.3</v>
      </c>
      <c r="AC335">
        <v>382</v>
      </c>
      <c r="AD335">
        <v>1390</v>
      </c>
      <c r="AE335">
        <v>190</v>
      </c>
      <c r="AF335" t="s">
        <v>2893</v>
      </c>
      <c r="AG335" s="24"/>
      <c r="AI335">
        <f t="shared" si="24"/>
        <v>69.61</v>
      </c>
      <c r="AL335" t="s">
        <v>4555</v>
      </c>
      <c r="AM335" t="s">
        <v>4555</v>
      </c>
      <c r="AN335" s="24">
        <v>0.3</v>
      </c>
      <c r="AO335">
        <f t="shared" si="26"/>
        <v>139.30000000000001</v>
      </c>
      <c r="AS335" t="s">
        <v>1715</v>
      </c>
    </row>
    <row r="336" spans="2:45" customFormat="1" x14ac:dyDescent="0.3">
      <c r="B336" t="s">
        <v>1716</v>
      </c>
      <c r="M336" s="7">
        <v>963548802</v>
      </c>
      <c r="N336" s="38" t="s">
        <v>3065</v>
      </c>
      <c r="O336" s="38" t="s">
        <v>1716</v>
      </c>
      <c r="P336" s="38">
        <v>79.83</v>
      </c>
      <c r="Q336" s="38">
        <v>1</v>
      </c>
      <c r="R336" s="26">
        <v>9.9</v>
      </c>
      <c r="S336" s="38">
        <v>79.83</v>
      </c>
      <c r="T336" s="24">
        <v>229</v>
      </c>
      <c r="U336" s="24">
        <v>5</v>
      </c>
      <c r="V336">
        <f t="shared" si="25"/>
        <v>7</v>
      </c>
      <c r="W336" s="24" t="s">
        <v>1716</v>
      </c>
      <c r="X336" s="8" t="e">
        <f>ROUND(T336*(1-#REF!),2)</f>
        <v>#REF!</v>
      </c>
      <c r="Y336">
        <f t="shared" si="27"/>
        <v>160.30000000000001</v>
      </c>
      <c r="Z336">
        <f t="shared" si="28"/>
        <v>160.30000000000001</v>
      </c>
      <c r="AA336" s="24">
        <v>0.3</v>
      </c>
      <c r="AB336" s="24">
        <v>0.3</v>
      </c>
      <c r="AC336">
        <v>270</v>
      </c>
      <c r="AD336">
        <v>1112</v>
      </c>
      <c r="AE336">
        <v>190</v>
      </c>
      <c r="AF336" t="s">
        <v>2893</v>
      </c>
      <c r="AG336" s="24"/>
      <c r="AI336">
        <f t="shared" ref="AI336:AI399" si="29">ROUND(S336/1.04,2)</f>
        <v>76.760000000000005</v>
      </c>
      <c r="AL336" t="s">
        <v>4555</v>
      </c>
      <c r="AM336" t="s">
        <v>4555</v>
      </c>
      <c r="AN336" s="24">
        <v>0.3</v>
      </c>
      <c r="AO336">
        <f t="shared" si="26"/>
        <v>160.30000000000001</v>
      </c>
      <c r="AS336" t="s">
        <v>1717</v>
      </c>
    </row>
    <row r="337" spans="2:45" customFormat="1" x14ac:dyDescent="0.3">
      <c r="B337" t="s">
        <v>1718</v>
      </c>
      <c r="M337" s="7">
        <v>963548723</v>
      </c>
      <c r="N337" s="38" t="s">
        <v>3066</v>
      </c>
      <c r="O337" s="38" t="s">
        <v>1718</v>
      </c>
      <c r="P337" s="38">
        <v>72.709999999999994</v>
      </c>
      <c r="Q337" s="38">
        <v>1</v>
      </c>
      <c r="R337" s="26">
        <v>12.5</v>
      </c>
      <c r="S337" s="38">
        <v>72.709999999999994</v>
      </c>
      <c r="T337" s="24">
        <v>209</v>
      </c>
      <c r="U337" s="24">
        <v>5</v>
      </c>
      <c r="V337">
        <f t="shared" si="25"/>
        <v>7</v>
      </c>
      <c r="W337" s="24" t="s">
        <v>1718</v>
      </c>
      <c r="X337" s="8" t="e">
        <f>ROUND(T337*(1-#REF!),2)</f>
        <v>#REF!</v>
      </c>
      <c r="Y337">
        <f t="shared" si="27"/>
        <v>146.30000000000001</v>
      </c>
      <c r="Z337">
        <f t="shared" si="28"/>
        <v>146.30000000000001</v>
      </c>
      <c r="AA337" s="24">
        <v>0.3</v>
      </c>
      <c r="AB337" s="24">
        <v>0.3</v>
      </c>
      <c r="AC337">
        <v>382</v>
      </c>
      <c r="AD337">
        <v>1668</v>
      </c>
      <c r="AE337">
        <v>190</v>
      </c>
      <c r="AF337" t="s">
        <v>2893</v>
      </c>
      <c r="AG337" s="24"/>
      <c r="AI337">
        <f t="shared" si="29"/>
        <v>69.91</v>
      </c>
      <c r="AL337" t="s">
        <v>4555</v>
      </c>
      <c r="AM337" t="s">
        <v>4555</v>
      </c>
      <c r="AN337" s="24">
        <v>0.3</v>
      </c>
      <c r="AO337">
        <f t="shared" si="26"/>
        <v>146.30000000000001</v>
      </c>
      <c r="AS337" t="s">
        <v>1719</v>
      </c>
    </row>
    <row r="338" spans="2:45" customFormat="1" x14ac:dyDescent="0.3">
      <c r="B338" t="s">
        <v>1720</v>
      </c>
      <c r="M338" s="7">
        <v>963548732</v>
      </c>
      <c r="N338" s="38" t="s">
        <v>3067</v>
      </c>
      <c r="O338" s="38" t="s">
        <v>1720</v>
      </c>
      <c r="P338" s="38">
        <v>49.73</v>
      </c>
      <c r="Q338" s="38">
        <v>1</v>
      </c>
      <c r="R338" s="26">
        <v>5.9</v>
      </c>
      <c r="S338" s="38">
        <v>49.73</v>
      </c>
      <c r="T338" s="24">
        <v>149</v>
      </c>
      <c r="U338" s="24">
        <v>5</v>
      </c>
      <c r="V338">
        <f t="shared" si="25"/>
        <v>7</v>
      </c>
      <c r="W338" s="24" t="s">
        <v>1720</v>
      </c>
      <c r="X338" s="8" t="e">
        <f>ROUND(T338*(1-#REF!),2)</f>
        <v>#REF!</v>
      </c>
      <c r="Y338">
        <f t="shared" si="27"/>
        <v>104.3</v>
      </c>
      <c r="Z338">
        <f t="shared" si="28"/>
        <v>104.3</v>
      </c>
      <c r="AA338" s="24">
        <v>0.3</v>
      </c>
      <c r="AB338" s="24">
        <v>0.3</v>
      </c>
      <c r="AC338">
        <v>270</v>
      </c>
      <c r="AD338">
        <v>1112</v>
      </c>
      <c r="AE338">
        <v>165</v>
      </c>
      <c r="AF338" t="s">
        <v>2893</v>
      </c>
      <c r="AG338" s="24"/>
      <c r="AI338">
        <f t="shared" si="29"/>
        <v>47.82</v>
      </c>
      <c r="AL338" t="s">
        <v>4555</v>
      </c>
      <c r="AM338" t="s">
        <v>4555</v>
      </c>
      <c r="AN338" s="24">
        <v>0.3</v>
      </c>
      <c r="AO338">
        <f t="shared" si="26"/>
        <v>104.3</v>
      </c>
      <c r="AS338" t="s">
        <v>1721</v>
      </c>
    </row>
    <row r="339" spans="2:45" customFormat="1" x14ac:dyDescent="0.3">
      <c r="B339" t="s">
        <v>1722</v>
      </c>
      <c r="M339" s="7">
        <v>963548803</v>
      </c>
      <c r="N339" s="38" t="s">
        <v>3068</v>
      </c>
      <c r="O339" s="38" t="s">
        <v>1722</v>
      </c>
      <c r="P339" s="38">
        <v>90.67</v>
      </c>
      <c r="Q339" s="38">
        <v>1</v>
      </c>
      <c r="R339" s="26">
        <v>12.8</v>
      </c>
      <c r="S339" s="38">
        <v>90.67</v>
      </c>
      <c r="T339" s="24">
        <v>259</v>
      </c>
      <c r="U339" s="24">
        <v>5</v>
      </c>
      <c r="V339">
        <f t="shared" si="25"/>
        <v>7</v>
      </c>
      <c r="W339" s="24" t="s">
        <v>1722</v>
      </c>
      <c r="X339" s="8" t="e">
        <f>ROUND(T339*(1-#REF!),2)</f>
        <v>#REF!</v>
      </c>
      <c r="Y339">
        <f t="shared" si="27"/>
        <v>181.3</v>
      </c>
      <c r="Z339">
        <f t="shared" si="28"/>
        <v>181.3</v>
      </c>
      <c r="AA339" s="24">
        <v>0.3</v>
      </c>
      <c r="AB339" s="24">
        <v>0.3</v>
      </c>
      <c r="AC339">
        <v>270</v>
      </c>
      <c r="AD339">
        <v>1390</v>
      </c>
      <c r="AE339">
        <v>190</v>
      </c>
      <c r="AF339" t="s">
        <v>2893</v>
      </c>
      <c r="AG339" s="24"/>
      <c r="AI339">
        <f t="shared" si="29"/>
        <v>87.18</v>
      </c>
      <c r="AL339" t="s">
        <v>4555</v>
      </c>
      <c r="AM339" t="s">
        <v>4555</v>
      </c>
      <c r="AN339" s="24">
        <v>0.3</v>
      </c>
      <c r="AO339">
        <f t="shared" si="26"/>
        <v>181.3</v>
      </c>
      <c r="AS339" t="s">
        <v>1723</v>
      </c>
    </row>
    <row r="340" spans="2:45" customFormat="1" x14ac:dyDescent="0.3">
      <c r="B340" t="s">
        <v>1724</v>
      </c>
      <c r="M340" s="7">
        <v>963548808</v>
      </c>
      <c r="N340" s="38" t="s">
        <v>3069</v>
      </c>
      <c r="O340" s="38" t="s">
        <v>1724</v>
      </c>
      <c r="P340" s="38">
        <v>114.12</v>
      </c>
      <c r="Q340" s="38">
        <v>1</v>
      </c>
      <c r="R340" s="26">
        <v>14.8</v>
      </c>
      <c r="S340" s="38">
        <v>114.12</v>
      </c>
      <c r="T340" s="24">
        <v>329</v>
      </c>
      <c r="U340" s="24">
        <v>5</v>
      </c>
      <c r="V340">
        <f t="shared" si="25"/>
        <v>7</v>
      </c>
      <c r="W340" s="24" t="s">
        <v>1724</v>
      </c>
      <c r="X340" s="8" t="e">
        <f>ROUND(T340*(1-#REF!),2)</f>
        <v>#REF!</v>
      </c>
      <c r="Y340">
        <f t="shared" si="27"/>
        <v>230.3</v>
      </c>
      <c r="Z340">
        <f t="shared" si="28"/>
        <v>230.3</v>
      </c>
      <c r="AA340" s="24">
        <v>0.3</v>
      </c>
      <c r="AB340" s="24">
        <v>0.3</v>
      </c>
      <c r="AC340">
        <v>330</v>
      </c>
      <c r="AD340">
        <v>1668</v>
      </c>
      <c r="AE340">
        <v>190</v>
      </c>
      <c r="AF340" t="s">
        <v>2893</v>
      </c>
      <c r="AG340" s="24"/>
      <c r="AI340">
        <f t="shared" si="29"/>
        <v>109.73</v>
      </c>
      <c r="AL340" t="s">
        <v>4555</v>
      </c>
      <c r="AM340" t="s">
        <v>4555</v>
      </c>
      <c r="AN340" s="24">
        <v>0.3</v>
      </c>
      <c r="AO340">
        <f t="shared" si="26"/>
        <v>230.3</v>
      </c>
      <c r="AS340" t="s">
        <v>1725</v>
      </c>
    </row>
    <row r="341" spans="2:45" customFormat="1" x14ac:dyDescent="0.3">
      <c r="B341" t="s">
        <v>1726</v>
      </c>
      <c r="M341" s="7">
        <v>963548812</v>
      </c>
      <c r="N341" s="38" t="s">
        <v>3070</v>
      </c>
      <c r="O341" s="38" t="s">
        <v>1726</v>
      </c>
      <c r="P341" s="38">
        <v>105.47</v>
      </c>
      <c r="Q341" s="38">
        <v>1</v>
      </c>
      <c r="R341" s="26">
        <v>16.399999999999999</v>
      </c>
      <c r="S341" s="38">
        <v>105.47</v>
      </c>
      <c r="T341" s="24">
        <v>309</v>
      </c>
      <c r="U341" s="24">
        <v>5</v>
      </c>
      <c r="V341">
        <f t="shared" si="25"/>
        <v>7</v>
      </c>
      <c r="W341" s="24" t="s">
        <v>1726</v>
      </c>
      <c r="X341" s="8" t="e">
        <f>ROUND(T341*(1-#REF!),2)</f>
        <v>#REF!</v>
      </c>
      <c r="Y341">
        <f t="shared" si="27"/>
        <v>216.3</v>
      </c>
      <c r="Z341">
        <f t="shared" si="28"/>
        <v>216.3</v>
      </c>
      <c r="AA341" s="24">
        <v>0.3</v>
      </c>
      <c r="AB341" s="24">
        <v>0.3</v>
      </c>
      <c r="AC341">
        <v>382</v>
      </c>
      <c r="AD341">
        <v>1668</v>
      </c>
      <c r="AE341">
        <v>190</v>
      </c>
      <c r="AF341" t="s">
        <v>2893</v>
      </c>
      <c r="AG341" s="24"/>
      <c r="AI341">
        <f t="shared" si="29"/>
        <v>101.41</v>
      </c>
      <c r="AL341" t="s">
        <v>4555</v>
      </c>
      <c r="AM341" t="s">
        <v>4555</v>
      </c>
      <c r="AN341" s="24">
        <v>0.3</v>
      </c>
      <c r="AO341">
        <f t="shared" si="26"/>
        <v>216.3</v>
      </c>
      <c r="AS341" t="s">
        <v>1727</v>
      </c>
    </row>
    <row r="342" spans="2:45" customFormat="1" x14ac:dyDescent="0.3">
      <c r="B342" t="s">
        <v>1728</v>
      </c>
      <c r="M342" s="7">
        <v>963548734</v>
      </c>
      <c r="N342" s="38" t="s">
        <v>3071</v>
      </c>
      <c r="O342" s="38" t="s">
        <v>1728</v>
      </c>
      <c r="P342" s="38">
        <v>56.82</v>
      </c>
      <c r="Q342" s="38">
        <v>1</v>
      </c>
      <c r="R342" s="26">
        <v>7.6</v>
      </c>
      <c r="S342" s="38">
        <v>56.82</v>
      </c>
      <c r="T342" s="24">
        <v>159</v>
      </c>
      <c r="U342" s="24">
        <v>5</v>
      </c>
      <c r="V342">
        <f t="shared" si="25"/>
        <v>7</v>
      </c>
      <c r="W342" s="24" t="s">
        <v>1728</v>
      </c>
      <c r="X342" s="8" t="e">
        <f>ROUND(T342*(1-#REF!),2)</f>
        <v>#REF!</v>
      </c>
      <c r="Y342">
        <f t="shared" si="27"/>
        <v>111.3</v>
      </c>
      <c r="Z342">
        <f t="shared" si="28"/>
        <v>111.3</v>
      </c>
      <c r="AA342" s="24">
        <v>0.3</v>
      </c>
      <c r="AB342" s="24">
        <v>0.3</v>
      </c>
      <c r="AC342">
        <v>270</v>
      </c>
      <c r="AD342">
        <v>1390</v>
      </c>
      <c r="AE342">
        <v>165</v>
      </c>
      <c r="AF342" t="s">
        <v>2893</v>
      </c>
      <c r="AG342" s="24"/>
      <c r="AI342">
        <f t="shared" si="29"/>
        <v>54.63</v>
      </c>
      <c r="AL342" t="s">
        <v>4555</v>
      </c>
      <c r="AM342" t="s">
        <v>4555</v>
      </c>
      <c r="AN342" s="24">
        <v>0.3</v>
      </c>
      <c r="AO342">
        <f t="shared" si="26"/>
        <v>111.3</v>
      </c>
      <c r="AS342" t="s">
        <v>1729</v>
      </c>
    </row>
    <row r="343" spans="2:45" customFormat="1" x14ac:dyDescent="0.3">
      <c r="B343" t="s">
        <v>1730</v>
      </c>
      <c r="M343" s="7">
        <v>963547806</v>
      </c>
      <c r="N343" s="38" t="s">
        <v>3072</v>
      </c>
      <c r="O343" s="38" t="s">
        <v>1730</v>
      </c>
      <c r="P343" s="38">
        <v>57.42</v>
      </c>
      <c r="Q343" s="38">
        <v>1</v>
      </c>
      <c r="R343" s="26">
        <v>6</v>
      </c>
      <c r="S343" s="38">
        <v>57.42</v>
      </c>
      <c r="T343" s="24">
        <v>179</v>
      </c>
      <c r="U343" s="24">
        <v>4</v>
      </c>
      <c r="V343">
        <f t="shared" si="25"/>
        <v>6</v>
      </c>
      <c r="W343" s="24" t="s">
        <v>1730</v>
      </c>
      <c r="X343" s="8" t="e">
        <f>ROUND(T343*(1-#REF!),2)</f>
        <v>#REF!</v>
      </c>
      <c r="Y343">
        <f t="shared" si="27"/>
        <v>125.3</v>
      </c>
      <c r="Z343">
        <f t="shared" si="28"/>
        <v>125.3</v>
      </c>
      <c r="AA343" s="24">
        <v>0.3</v>
      </c>
      <c r="AB343" s="24">
        <v>0.3</v>
      </c>
      <c r="AC343">
        <v>330</v>
      </c>
      <c r="AD343">
        <v>1390</v>
      </c>
      <c r="AE343">
        <v>190</v>
      </c>
      <c r="AF343" t="s">
        <v>2893</v>
      </c>
      <c r="AG343" s="24"/>
      <c r="AI343">
        <f t="shared" si="29"/>
        <v>55.21</v>
      </c>
      <c r="AL343" t="s">
        <v>4555</v>
      </c>
      <c r="AM343" t="s">
        <v>4555</v>
      </c>
      <c r="AN343" s="24">
        <v>0.3</v>
      </c>
      <c r="AO343">
        <f t="shared" si="26"/>
        <v>125.3</v>
      </c>
      <c r="AS343" t="s">
        <v>1731</v>
      </c>
    </row>
    <row r="344" spans="2:45" customFormat="1" x14ac:dyDescent="0.3">
      <c r="B344" t="s">
        <v>1732</v>
      </c>
      <c r="M344" s="7">
        <v>963547701</v>
      </c>
      <c r="N344" s="38" t="s">
        <v>3073</v>
      </c>
      <c r="O344" s="38" t="s">
        <v>1732</v>
      </c>
      <c r="P344" s="38">
        <v>69.45</v>
      </c>
      <c r="Q344" s="38">
        <v>1</v>
      </c>
      <c r="R344" s="26">
        <v>7.9</v>
      </c>
      <c r="S344" s="38">
        <v>69.45</v>
      </c>
      <c r="T344" s="24">
        <v>219</v>
      </c>
      <c r="U344" s="24">
        <v>4</v>
      </c>
      <c r="V344">
        <f t="shared" si="25"/>
        <v>6</v>
      </c>
      <c r="W344" s="24" t="s">
        <v>1732</v>
      </c>
      <c r="X344" s="8" t="e">
        <f>ROUND(T344*(1-#REF!),2)</f>
        <v>#REF!</v>
      </c>
      <c r="Y344">
        <f t="shared" si="27"/>
        <v>153.30000000000001</v>
      </c>
      <c r="Z344">
        <f t="shared" si="28"/>
        <v>153.30000000000001</v>
      </c>
      <c r="AA344" s="24">
        <v>0.3</v>
      </c>
      <c r="AB344" s="24">
        <v>0.3</v>
      </c>
      <c r="AC344">
        <v>452</v>
      </c>
      <c r="AD344">
        <v>1112</v>
      </c>
      <c r="AE344">
        <v>250</v>
      </c>
      <c r="AF344" t="s">
        <v>2893</v>
      </c>
      <c r="AG344" s="24"/>
      <c r="AI344">
        <f t="shared" si="29"/>
        <v>66.78</v>
      </c>
      <c r="AL344" t="s">
        <v>4555</v>
      </c>
      <c r="AM344" t="s">
        <v>4555</v>
      </c>
      <c r="AN344" s="24">
        <v>0.3</v>
      </c>
      <c r="AO344">
        <f t="shared" si="26"/>
        <v>153.30000000000001</v>
      </c>
      <c r="AS344" t="s">
        <v>1733</v>
      </c>
    </row>
    <row r="345" spans="2:45" customFormat="1" x14ac:dyDescent="0.3">
      <c r="B345" t="s">
        <v>1734</v>
      </c>
      <c r="M345" s="7">
        <v>963547710</v>
      </c>
      <c r="N345" s="38" t="s">
        <v>3074</v>
      </c>
      <c r="O345" s="38" t="s">
        <v>1734</v>
      </c>
      <c r="P345" s="38">
        <v>84.26</v>
      </c>
      <c r="Q345" s="38">
        <v>1</v>
      </c>
      <c r="R345" s="26">
        <v>9.1999999999999993</v>
      </c>
      <c r="S345" s="38">
        <v>84.26</v>
      </c>
      <c r="T345" s="24">
        <v>269</v>
      </c>
      <c r="U345" s="24">
        <v>4</v>
      </c>
      <c r="V345">
        <f t="shared" si="25"/>
        <v>6</v>
      </c>
      <c r="W345" s="24" t="s">
        <v>1734</v>
      </c>
      <c r="X345" s="8" t="e">
        <f>ROUND(T345*(1-#REF!),2)</f>
        <v>#REF!</v>
      </c>
      <c r="Y345">
        <f t="shared" si="27"/>
        <v>188.3</v>
      </c>
      <c r="Z345">
        <f t="shared" si="28"/>
        <v>188.3</v>
      </c>
      <c r="AA345" s="24">
        <v>0.3</v>
      </c>
      <c r="AB345" s="24">
        <v>0.3</v>
      </c>
      <c r="AC345">
        <v>452</v>
      </c>
      <c r="AD345">
        <v>1390</v>
      </c>
      <c r="AE345">
        <v>250</v>
      </c>
      <c r="AF345" t="s">
        <v>2893</v>
      </c>
      <c r="AG345" s="24"/>
      <c r="AI345">
        <f t="shared" si="29"/>
        <v>81.02</v>
      </c>
      <c r="AL345" t="s">
        <v>4555</v>
      </c>
      <c r="AM345" t="s">
        <v>4555</v>
      </c>
      <c r="AN345" s="24">
        <v>0.3</v>
      </c>
      <c r="AO345">
        <f t="shared" si="26"/>
        <v>188.3</v>
      </c>
      <c r="AS345" t="s">
        <v>1735</v>
      </c>
    </row>
    <row r="346" spans="2:45" customFormat="1" x14ac:dyDescent="0.3">
      <c r="B346" t="s">
        <v>1736</v>
      </c>
      <c r="M346" s="7">
        <v>963547711</v>
      </c>
      <c r="N346" s="38" t="s">
        <v>3075</v>
      </c>
      <c r="O346" s="38" t="s">
        <v>1736</v>
      </c>
      <c r="P346" s="38">
        <v>56.91</v>
      </c>
      <c r="Q346" s="38">
        <v>1</v>
      </c>
      <c r="R346" s="26">
        <v>7.2</v>
      </c>
      <c r="S346" s="38">
        <v>56.91</v>
      </c>
      <c r="T346" s="24">
        <v>189</v>
      </c>
      <c r="U346" s="24">
        <v>4</v>
      </c>
      <c r="V346">
        <f t="shared" si="25"/>
        <v>6</v>
      </c>
      <c r="W346" s="24" t="s">
        <v>1736</v>
      </c>
      <c r="X346" s="8" t="e">
        <f>ROUND(T346*(1-#REF!),2)</f>
        <v>#REF!</v>
      </c>
      <c r="Y346">
        <f t="shared" si="27"/>
        <v>132.30000000000001</v>
      </c>
      <c r="Z346">
        <f t="shared" si="28"/>
        <v>132.30000000000001</v>
      </c>
      <c r="AA346" s="24">
        <v>0.3</v>
      </c>
      <c r="AB346" s="24">
        <v>0.3</v>
      </c>
      <c r="AC346">
        <v>382</v>
      </c>
      <c r="AD346">
        <v>1390</v>
      </c>
      <c r="AE346">
        <v>190</v>
      </c>
      <c r="AF346" t="s">
        <v>2893</v>
      </c>
      <c r="AG346" s="24"/>
      <c r="AI346">
        <f t="shared" si="29"/>
        <v>54.72</v>
      </c>
      <c r="AL346" t="s">
        <v>4555</v>
      </c>
      <c r="AM346" t="s">
        <v>4555</v>
      </c>
      <c r="AN346" s="24">
        <v>0.3</v>
      </c>
      <c r="AO346">
        <f t="shared" si="26"/>
        <v>132.30000000000001</v>
      </c>
      <c r="AS346" t="s">
        <v>1737</v>
      </c>
    </row>
    <row r="347" spans="2:45" customFormat="1" x14ac:dyDescent="0.3">
      <c r="B347" t="s">
        <v>1738</v>
      </c>
      <c r="M347" s="7">
        <v>963547712</v>
      </c>
      <c r="N347" s="38" t="s">
        <v>3076</v>
      </c>
      <c r="O347" s="38" t="s">
        <v>1738</v>
      </c>
      <c r="P347" s="38">
        <v>52.89</v>
      </c>
      <c r="Q347" s="38">
        <v>1</v>
      </c>
      <c r="R347" s="26">
        <v>5.3</v>
      </c>
      <c r="S347" s="38">
        <v>52.89</v>
      </c>
      <c r="T347" s="24">
        <v>169</v>
      </c>
      <c r="U347" s="24">
        <v>4</v>
      </c>
      <c r="V347">
        <f t="shared" si="25"/>
        <v>6</v>
      </c>
      <c r="W347" s="24" t="s">
        <v>1738</v>
      </c>
      <c r="X347" s="8" t="e">
        <f>ROUND(T347*(1-#REF!),2)</f>
        <v>#REF!</v>
      </c>
      <c r="Y347">
        <f t="shared" si="27"/>
        <v>118.3</v>
      </c>
      <c r="Z347">
        <f t="shared" si="28"/>
        <v>118.3</v>
      </c>
      <c r="AA347" s="24">
        <v>0.3</v>
      </c>
      <c r="AB347" s="24">
        <v>0.3</v>
      </c>
      <c r="AC347">
        <v>270</v>
      </c>
      <c r="AD347">
        <v>1390</v>
      </c>
      <c r="AE347">
        <v>165</v>
      </c>
      <c r="AF347" t="s">
        <v>2893</v>
      </c>
      <c r="AG347" s="24"/>
      <c r="AI347">
        <f t="shared" si="29"/>
        <v>50.86</v>
      </c>
      <c r="AL347" t="s">
        <v>4555</v>
      </c>
      <c r="AM347" t="s">
        <v>4555</v>
      </c>
      <c r="AN347" s="24">
        <v>0.3</v>
      </c>
      <c r="AO347">
        <f t="shared" si="26"/>
        <v>118.3</v>
      </c>
      <c r="AS347" t="s">
        <v>1739</v>
      </c>
    </row>
    <row r="348" spans="2:45" customFormat="1" x14ac:dyDescent="0.3">
      <c r="B348" t="s">
        <v>1740</v>
      </c>
      <c r="M348" s="7">
        <v>963547713</v>
      </c>
      <c r="N348" s="38" t="s">
        <v>3077</v>
      </c>
      <c r="O348" s="38" t="s">
        <v>1740</v>
      </c>
      <c r="P348" s="38">
        <v>39.049999999999997</v>
      </c>
      <c r="Q348" s="38">
        <v>1</v>
      </c>
      <c r="R348" s="26">
        <v>3.9</v>
      </c>
      <c r="S348" s="38">
        <v>39.049999999999997</v>
      </c>
      <c r="T348" s="24">
        <v>139</v>
      </c>
      <c r="U348" s="24">
        <v>4</v>
      </c>
      <c r="V348">
        <f t="shared" si="25"/>
        <v>6</v>
      </c>
      <c r="W348" s="24" t="s">
        <v>1740</v>
      </c>
      <c r="X348" s="8" t="e">
        <f>ROUND(T348*(1-#REF!),2)</f>
        <v>#REF!</v>
      </c>
      <c r="Y348">
        <f t="shared" si="27"/>
        <v>97.3</v>
      </c>
      <c r="Z348">
        <f t="shared" si="28"/>
        <v>97.3</v>
      </c>
      <c r="AA348" s="24">
        <v>0.3</v>
      </c>
      <c r="AB348" s="24">
        <v>0.3</v>
      </c>
      <c r="AC348">
        <v>382</v>
      </c>
      <c r="AD348">
        <v>556</v>
      </c>
      <c r="AE348">
        <v>190</v>
      </c>
      <c r="AF348" t="s">
        <v>2893</v>
      </c>
      <c r="AG348" s="24"/>
      <c r="AI348">
        <f t="shared" si="29"/>
        <v>37.549999999999997</v>
      </c>
      <c r="AL348" t="s">
        <v>4555</v>
      </c>
      <c r="AM348" t="s">
        <v>4555</v>
      </c>
      <c r="AN348" s="24">
        <v>0.3</v>
      </c>
      <c r="AO348">
        <f t="shared" si="26"/>
        <v>97.3</v>
      </c>
      <c r="AS348" t="s">
        <v>1741</v>
      </c>
    </row>
    <row r="349" spans="2:45" customFormat="1" x14ac:dyDescent="0.3">
      <c r="B349" t="s">
        <v>1742</v>
      </c>
      <c r="M349" s="7">
        <v>963547715</v>
      </c>
      <c r="N349" s="38" t="s">
        <v>3078</v>
      </c>
      <c r="O349" s="38" t="s">
        <v>1742</v>
      </c>
      <c r="P349" s="38">
        <v>43.26</v>
      </c>
      <c r="Q349" s="38">
        <v>1</v>
      </c>
      <c r="R349" s="26">
        <v>5.5</v>
      </c>
      <c r="S349" s="38">
        <v>43.26</v>
      </c>
      <c r="T349" s="24">
        <v>139</v>
      </c>
      <c r="U349" s="24">
        <v>4</v>
      </c>
      <c r="V349">
        <f t="shared" si="25"/>
        <v>6</v>
      </c>
      <c r="W349" s="24" t="s">
        <v>1742</v>
      </c>
      <c r="X349" s="8" t="e">
        <f>ROUND(T349*(1-#REF!),2)</f>
        <v>#REF!</v>
      </c>
      <c r="Y349">
        <f t="shared" si="27"/>
        <v>97.3</v>
      </c>
      <c r="Z349">
        <f t="shared" si="28"/>
        <v>97.3</v>
      </c>
      <c r="AA349" s="24">
        <v>0.3</v>
      </c>
      <c r="AB349" s="24">
        <v>0.3</v>
      </c>
      <c r="AC349">
        <v>382</v>
      </c>
      <c r="AD349">
        <v>556</v>
      </c>
      <c r="AE349">
        <v>430</v>
      </c>
      <c r="AF349" t="s">
        <v>2893</v>
      </c>
      <c r="AG349" s="24"/>
      <c r="AI349">
        <f t="shared" si="29"/>
        <v>41.6</v>
      </c>
      <c r="AL349" t="s">
        <v>4555</v>
      </c>
      <c r="AM349" t="s">
        <v>4555</v>
      </c>
      <c r="AN349" s="24">
        <v>0.3</v>
      </c>
      <c r="AO349">
        <f t="shared" si="26"/>
        <v>97.3</v>
      </c>
      <c r="AS349" t="s">
        <v>1743</v>
      </c>
    </row>
    <row r="350" spans="2:45" customFormat="1" x14ac:dyDescent="0.3">
      <c r="B350" t="s">
        <v>1744</v>
      </c>
      <c r="M350" s="7">
        <v>963547716</v>
      </c>
      <c r="N350" s="38" t="s">
        <v>3079</v>
      </c>
      <c r="O350" s="38" t="s">
        <v>1744</v>
      </c>
      <c r="P350" s="38">
        <v>59.11</v>
      </c>
      <c r="Q350" s="38">
        <v>1</v>
      </c>
      <c r="R350" s="26">
        <v>7.9</v>
      </c>
      <c r="S350" s="38">
        <v>59.11</v>
      </c>
      <c r="T350" s="24">
        <v>189</v>
      </c>
      <c r="U350" s="24">
        <v>4</v>
      </c>
      <c r="V350">
        <f t="shared" si="25"/>
        <v>6</v>
      </c>
      <c r="W350" s="24" t="s">
        <v>1744</v>
      </c>
      <c r="X350" s="8" t="e">
        <f>ROUND(T350*(1-#REF!),2)</f>
        <v>#REF!</v>
      </c>
      <c r="Y350">
        <f t="shared" si="27"/>
        <v>132.30000000000001</v>
      </c>
      <c r="Z350">
        <f t="shared" si="28"/>
        <v>132.30000000000001</v>
      </c>
      <c r="AA350" s="24">
        <v>0.3</v>
      </c>
      <c r="AB350" s="24">
        <v>0.3</v>
      </c>
      <c r="AC350">
        <v>382</v>
      </c>
      <c r="AD350">
        <v>1112</v>
      </c>
      <c r="AE350">
        <v>370</v>
      </c>
      <c r="AF350" t="s">
        <v>2893</v>
      </c>
      <c r="AG350" s="24"/>
      <c r="AI350">
        <f t="shared" si="29"/>
        <v>56.84</v>
      </c>
      <c r="AL350" t="s">
        <v>4555</v>
      </c>
      <c r="AM350" t="s">
        <v>4555</v>
      </c>
      <c r="AN350" s="24">
        <v>0.3</v>
      </c>
      <c r="AO350">
        <f t="shared" si="26"/>
        <v>132.30000000000001</v>
      </c>
      <c r="AS350" t="s">
        <v>1745</v>
      </c>
    </row>
    <row r="351" spans="2:45" customFormat="1" x14ac:dyDescent="0.3">
      <c r="B351" t="s">
        <v>1746</v>
      </c>
      <c r="M351" s="7">
        <v>963547702</v>
      </c>
      <c r="N351" s="38" t="s">
        <v>3080</v>
      </c>
      <c r="O351" s="38" t="s">
        <v>1746</v>
      </c>
      <c r="P351" s="38">
        <v>92.96</v>
      </c>
      <c r="Q351" s="38">
        <v>1</v>
      </c>
      <c r="R351" s="26">
        <v>10.7</v>
      </c>
      <c r="S351" s="38">
        <v>92.96</v>
      </c>
      <c r="T351" s="24">
        <v>289</v>
      </c>
      <c r="U351" s="24">
        <v>4</v>
      </c>
      <c r="V351">
        <f t="shared" si="25"/>
        <v>6</v>
      </c>
      <c r="W351" s="24" t="s">
        <v>1746</v>
      </c>
      <c r="X351" s="8" t="e">
        <f>ROUND(T351*(1-#REF!),2)</f>
        <v>#REF!</v>
      </c>
      <c r="Y351">
        <f t="shared" si="27"/>
        <v>202.3</v>
      </c>
      <c r="Z351">
        <f t="shared" si="28"/>
        <v>202.3</v>
      </c>
      <c r="AA351" s="24">
        <v>0.3</v>
      </c>
      <c r="AB351" s="24">
        <v>0.3</v>
      </c>
      <c r="AC351">
        <v>452</v>
      </c>
      <c r="AD351">
        <v>1668</v>
      </c>
      <c r="AE351">
        <v>250</v>
      </c>
      <c r="AF351" t="s">
        <v>2893</v>
      </c>
      <c r="AG351" s="24"/>
      <c r="AI351">
        <f t="shared" si="29"/>
        <v>89.38</v>
      </c>
      <c r="AL351" t="s">
        <v>4555</v>
      </c>
      <c r="AM351" t="s">
        <v>4555</v>
      </c>
      <c r="AN351" s="24">
        <v>0.3</v>
      </c>
      <c r="AO351">
        <f t="shared" si="26"/>
        <v>202.3</v>
      </c>
      <c r="AS351" t="s">
        <v>1747</v>
      </c>
    </row>
    <row r="352" spans="2:45" customFormat="1" x14ac:dyDescent="0.3">
      <c r="B352" t="s">
        <v>1748</v>
      </c>
      <c r="M352" s="7">
        <v>963547703</v>
      </c>
      <c r="N352" s="38" t="s">
        <v>3081</v>
      </c>
      <c r="O352" s="38" t="s">
        <v>1748</v>
      </c>
      <c r="P352" s="38">
        <v>51.18</v>
      </c>
      <c r="Q352" s="38">
        <v>1</v>
      </c>
      <c r="R352" s="26">
        <v>6.1</v>
      </c>
      <c r="S352" s="38">
        <v>51.18</v>
      </c>
      <c r="T352" s="24">
        <v>159</v>
      </c>
      <c r="U352" s="24">
        <v>4</v>
      </c>
      <c r="V352">
        <f t="shared" si="25"/>
        <v>6</v>
      </c>
      <c r="W352" s="24" t="s">
        <v>1748</v>
      </c>
      <c r="X352" s="8" t="e">
        <f>ROUND(T352*(1-#REF!),2)</f>
        <v>#REF!</v>
      </c>
      <c r="Y352">
        <f t="shared" si="27"/>
        <v>111.3</v>
      </c>
      <c r="Z352">
        <f t="shared" si="28"/>
        <v>111.3</v>
      </c>
      <c r="AA352" s="24">
        <v>0.3</v>
      </c>
      <c r="AB352" s="24">
        <v>0.3</v>
      </c>
      <c r="AC352">
        <v>382</v>
      </c>
      <c r="AD352">
        <v>1112</v>
      </c>
      <c r="AE352">
        <v>190</v>
      </c>
      <c r="AF352" t="s">
        <v>2893</v>
      </c>
      <c r="AG352" s="24"/>
      <c r="AI352">
        <f t="shared" si="29"/>
        <v>49.21</v>
      </c>
      <c r="AL352" t="s">
        <v>4555</v>
      </c>
      <c r="AM352" t="s">
        <v>4555</v>
      </c>
      <c r="AN352" s="24">
        <v>0.3</v>
      </c>
      <c r="AO352">
        <f t="shared" si="26"/>
        <v>111.3</v>
      </c>
      <c r="AS352" t="s">
        <v>1749</v>
      </c>
    </row>
    <row r="353" spans="2:45" customFormat="1" x14ac:dyDescent="0.3">
      <c r="B353" t="s">
        <v>1750</v>
      </c>
      <c r="M353" s="7">
        <v>963547704</v>
      </c>
      <c r="N353" s="38" t="s">
        <v>3082</v>
      </c>
      <c r="O353" s="38" t="s">
        <v>1750</v>
      </c>
      <c r="P353" s="38">
        <v>58.68</v>
      </c>
      <c r="Q353" s="38">
        <v>1</v>
      </c>
      <c r="R353" s="26">
        <v>8.3000000000000007</v>
      </c>
      <c r="S353" s="38">
        <v>58.68</v>
      </c>
      <c r="T353" s="24">
        <v>189</v>
      </c>
      <c r="U353" s="24">
        <v>4</v>
      </c>
      <c r="V353">
        <f t="shared" si="25"/>
        <v>6</v>
      </c>
      <c r="W353" s="24" t="s">
        <v>1750</v>
      </c>
      <c r="X353" s="8" t="e">
        <f>ROUND(T353*(1-#REF!),2)</f>
        <v>#REF!</v>
      </c>
      <c r="Y353">
        <f t="shared" si="27"/>
        <v>132.30000000000001</v>
      </c>
      <c r="Z353">
        <f t="shared" si="28"/>
        <v>132.30000000000001</v>
      </c>
      <c r="AA353" s="24">
        <v>0.3</v>
      </c>
      <c r="AB353" s="24">
        <v>0.3</v>
      </c>
      <c r="AC353">
        <v>382</v>
      </c>
      <c r="AD353">
        <v>1668</v>
      </c>
      <c r="AE353">
        <v>190</v>
      </c>
      <c r="AF353" t="s">
        <v>2893</v>
      </c>
      <c r="AG353" s="24"/>
      <c r="AI353">
        <f t="shared" si="29"/>
        <v>56.42</v>
      </c>
      <c r="AL353" t="s">
        <v>4555</v>
      </c>
      <c r="AM353" t="s">
        <v>4555</v>
      </c>
      <c r="AN353" s="24">
        <v>0.3</v>
      </c>
      <c r="AO353">
        <f t="shared" si="26"/>
        <v>132.30000000000001</v>
      </c>
      <c r="AS353" t="s">
        <v>1751</v>
      </c>
    </row>
    <row r="354" spans="2:45" customFormat="1" x14ac:dyDescent="0.3">
      <c r="B354" t="s">
        <v>1752</v>
      </c>
      <c r="M354" s="7">
        <v>963547705</v>
      </c>
      <c r="N354" s="38" t="s">
        <v>3083</v>
      </c>
      <c r="O354" s="38" t="s">
        <v>1752</v>
      </c>
      <c r="P354" s="38">
        <v>45.61</v>
      </c>
      <c r="Q354" s="38">
        <v>1</v>
      </c>
      <c r="R354" s="26">
        <v>4.4000000000000004</v>
      </c>
      <c r="S354" s="38">
        <v>45.61</v>
      </c>
      <c r="T354" s="24">
        <v>149</v>
      </c>
      <c r="U354" s="24">
        <v>4</v>
      </c>
      <c r="V354">
        <f t="shared" si="25"/>
        <v>6</v>
      </c>
      <c r="W354" s="24" t="s">
        <v>1752</v>
      </c>
      <c r="X354" s="8" t="e">
        <f>ROUND(T354*(1-#REF!),2)</f>
        <v>#REF!</v>
      </c>
      <c r="Y354">
        <f t="shared" si="27"/>
        <v>104.3</v>
      </c>
      <c r="Z354">
        <f t="shared" si="28"/>
        <v>104.3</v>
      </c>
      <c r="AA354" s="24">
        <v>0.3</v>
      </c>
      <c r="AB354" s="24">
        <v>0.3</v>
      </c>
      <c r="AC354">
        <v>270</v>
      </c>
      <c r="AD354">
        <v>1112</v>
      </c>
      <c r="AE354">
        <v>165</v>
      </c>
      <c r="AF354" t="s">
        <v>2893</v>
      </c>
      <c r="AG354" s="24"/>
      <c r="AI354">
        <f t="shared" si="29"/>
        <v>43.86</v>
      </c>
      <c r="AL354" t="s">
        <v>4555</v>
      </c>
      <c r="AM354" t="s">
        <v>4555</v>
      </c>
      <c r="AN354" s="24">
        <v>0.3</v>
      </c>
      <c r="AO354">
        <f t="shared" si="26"/>
        <v>104.3</v>
      </c>
      <c r="AS354" t="s">
        <v>1753</v>
      </c>
    </row>
    <row r="355" spans="2:45" customFormat="1" x14ac:dyDescent="0.3">
      <c r="B355" t="s">
        <v>1754</v>
      </c>
      <c r="M355" s="7">
        <v>963547751</v>
      </c>
      <c r="N355" s="38" t="s">
        <v>3084</v>
      </c>
      <c r="O355" s="38" t="s">
        <v>1754</v>
      </c>
      <c r="P355" s="38">
        <v>54.56</v>
      </c>
      <c r="Q355" s="38">
        <v>1</v>
      </c>
      <c r="R355" s="26">
        <v>4.8</v>
      </c>
      <c r="S355" s="38">
        <v>54.56</v>
      </c>
      <c r="T355" s="24">
        <v>169</v>
      </c>
      <c r="U355" s="24">
        <v>4</v>
      </c>
      <c r="V355">
        <f t="shared" si="25"/>
        <v>6</v>
      </c>
      <c r="W355" s="24" t="s">
        <v>1754</v>
      </c>
      <c r="X355" s="8" t="e">
        <f>ROUND(T355*(1-#REF!),2)</f>
        <v>#REF!</v>
      </c>
      <c r="Y355">
        <f t="shared" si="27"/>
        <v>118.3</v>
      </c>
      <c r="Z355">
        <f t="shared" si="28"/>
        <v>118.3</v>
      </c>
      <c r="AA355" s="24">
        <v>0.3</v>
      </c>
      <c r="AB355" s="24">
        <v>0.3</v>
      </c>
      <c r="AC355">
        <v>330</v>
      </c>
      <c r="AD355">
        <v>834</v>
      </c>
      <c r="AE355">
        <v>240</v>
      </c>
      <c r="AF355" t="s">
        <v>2893</v>
      </c>
      <c r="AG355" s="24"/>
      <c r="AI355">
        <f t="shared" si="29"/>
        <v>52.46</v>
      </c>
      <c r="AL355" t="s">
        <v>4555</v>
      </c>
      <c r="AM355" t="s">
        <v>4555</v>
      </c>
      <c r="AN355" s="24">
        <v>0.3</v>
      </c>
      <c r="AO355">
        <f t="shared" si="26"/>
        <v>118.3</v>
      </c>
      <c r="AS355" t="s">
        <v>1755</v>
      </c>
    </row>
    <row r="356" spans="2:45" customFormat="1" x14ac:dyDescent="0.3">
      <c r="B356" t="s">
        <v>1756</v>
      </c>
      <c r="M356" s="7">
        <v>963547752</v>
      </c>
      <c r="N356" s="38" t="s">
        <v>3085</v>
      </c>
      <c r="O356" s="38" t="s">
        <v>1756</v>
      </c>
      <c r="P356" s="38">
        <v>59.02</v>
      </c>
      <c r="Q356" s="38">
        <v>1</v>
      </c>
      <c r="R356" s="26">
        <v>5.8</v>
      </c>
      <c r="S356" s="38">
        <v>59.02</v>
      </c>
      <c r="T356" s="24">
        <v>189</v>
      </c>
      <c r="U356" s="24">
        <v>4</v>
      </c>
      <c r="V356">
        <f t="shared" si="25"/>
        <v>6</v>
      </c>
      <c r="W356" s="24" t="s">
        <v>1756</v>
      </c>
      <c r="X356" s="8" t="e">
        <f>ROUND(T356*(1-#REF!),2)</f>
        <v>#REF!</v>
      </c>
      <c r="Y356">
        <f t="shared" si="27"/>
        <v>132.30000000000001</v>
      </c>
      <c r="Z356">
        <f t="shared" si="28"/>
        <v>132.30000000000001</v>
      </c>
      <c r="AA356" s="24">
        <v>0.3</v>
      </c>
      <c r="AB356" s="24">
        <v>0.3</v>
      </c>
      <c r="AC356">
        <v>330</v>
      </c>
      <c r="AD356">
        <v>1112</v>
      </c>
      <c r="AE356">
        <v>240</v>
      </c>
      <c r="AF356" t="s">
        <v>2893</v>
      </c>
      <c r="AG356" s="24"/>
      <c r="AI356">
        <f t="shared" si="29"/>
        <v>56.75</v>
      </c>
      <c r="AL356" t="s">
        <v>4555</v>
      </c>
      <c r="AM356" t="s">
        <v>4555</v>
      </c>
      <c r="AN356" s="24">
        <v>0.3</v>
      </c>
      <c r="AO356">
        <f t="shared" si="26"/>
        <v>132.30000000000001</v>
      </c>
      <c r="AS356" t="s">
        <v>1757</v>
      </c>
    </row>
    <row r="357" spans="2:45" customFormat="1" x14ac:dyDescent="0.3">
      <c r="B357" t="s">
        <v>1758</v>
      </c>
      <c r="M357" s="7">
        <v>963547753</v>
      </c>
      <c r="N357" s="38" t="s">
        <v>3086</v>
      </c>
      <c r="O357" s="38" t="s">
        <v>1758</v>
      </c>
      <c r="P357" s="38">
        <v>67.959999999999994</v>
      </c>
      <c r="Q357" s="38">
        <v>1</v>
      </c>
      <c r="R357" s="26">
        <v>6.9</v>
      </c>
      <c r="S357" s="38">
        <v>67.959999999999994</v>
      </c>
      <c r="T357" s="24">
        <v>209</v>
      </c>
      <c r="U357" s="24">
        <v>4</v>
      </c>
      <c r="V357">
        <f t="shared" si="25"/>
        <v>6</v>
      </c>
      <c r="W357" s="24" t="s">
        <v>1758</v>
      </c>
      <c r="X357" s="8" t="e">
        <f>ROUND(T357*(1-#REF!),2)</f>
        <v>#REF!</v>
      </c>
      <c r="Y357">
        <f t="shared" si="27"/>
        <v>146.30000000000001</v>
      </c>
      <c r="Z357">
        <f t="shared" si="28"/>
        <v>146.30000000000001</v>
      </c>
      <c r="AA357" s="24">
        <v>0.3</v>
      </c>
      <c r="AB357" s="24">
        <v>0.3</v>
      </c>
      <c r="AC357">
        <v>330</v>
      </c>
      <c r="AD357">
        <v>1390</v>
      </c>
      <c r="AE357">
        <v>240</v>
      </c>
      <c r="AF357" t="s">
        <v>2893</v>
      </c>
      <c r="AG357" s="24"/>
      <c r="AI357">
        <f t="shared" si="29"/>
        <v>65.349999999999994</v>
      </c>
      <c r="AL357" t="s">
        <v>4555</v>
      </c>
      <c r="AM357" t="s">
        <v>4555</v>
      </c>
      <c r="AN357" s="24">
        <v>0.3</v>
      </c>
      <c r="AO357">
        <f t="shared" si="26"/>
        <v>146.30000000000001</v>
      </c>
      <c r="AS357" t="s">
        <v>1759</v>
      </c>
    </row>
    <row r="358" spans="2:45" customFormat="1" x14ac:dyDescent="0.3">
      <c r="B358" t="s">
        <v>1760</v>
      </c>
      <c r="M358" s="7">
        <v>963547754</v>
      </c>
      <c r="N358" s="38" t="s">
        <v>3087</v>
      </c>
      <c r="O358" s="38" t="s">
        <v>1760</v>
      </c>
      <c r="P358" s="38">
        <v>82.85</v>
      </c>
      <c r="Q358" s="38">
        <v>1</v>
      </c>
      <c r="R358" s="26">
        <v>7.8</v>
      </c>
      <c r="S358" s="38">
        <v>82.85</v>
      </c>
      <c r="T358" s="24">
        <v>259</v>
      </c>
      <c r="U358" s="24">
        <v>4</v>
      </c>
      <c r="V358">
        <f t="shared" si="25"/>
        <v>6</v>
      </c>
      <c r="W358" s="24" t="s">
        <v>1760</v>
      </c>
      <c r="X358" s="8" t="e">
        <f>ROUND(T358*(1-#REF!),2)</f>
        <v>#REF!</v>
      </c>
      <c r="Y358">
        <f t="shared" si="27"/>
        <v>181.3</v>
      </c>
      <c r="Z358">
        <f t="shared" si="28"/>
        <v>181.3</v>
      </c>
      <c r="AA358" s="24">
        <v>0.3</v>
      </c>
      <c r="AB358" s="24">
        <v>0.3</v>
      </c>
      <c r="AC358">
        <v>330</v>
      </c>
      <c r="AD358">
        <v>1668</v>
      </c>
      <c r="AE358">
        <v>240</v>
      </c>
      <c r="AF358" t="s">
        <v>2893</v>
      </c>
      <c r="AG358" s="24"/>
      <c r="AI358">
        <f t="shared" si="29"/>
        <v>79.66</v>
      </c>
      <c r="AL358" t="s">
        <v>4555</v>
      </c>
      <c r="AM358" t="s">
        <v>4555</v>
      </c>
      <c r="AN358" s="24">
        <v>0.3</v>
      </c>
      <c r="AO358">
        <f t="shared" si="26"/>
        <v>181.3</v>
      </c>
      <c r="AS358" t="s">
        <v>1761</v>
      </c>
    </row>
    <row r="359" spans="2:45" customFormat="1" x14ac:dyDescent="0.3">
      <c r="B359" t="s">
        <v>1762</v>
      </c>
      <c r="M359" s="7">
        <v>963547750</v>
      </c>
      <c r="N359" s="38" t="s">
        <v>3088</v>
      </c>
      <c r="O359" s="38" t="s">
        <v>1762</v>
      </c>
      <c r="P359" s="38">
        <v>42.93</v>
      </c>
      <c r="Q359" s="38">
        <v>1</v>
      </c>
      <c r="R359" s="26">
        <v>3.9</v>
      </c>
      <c r="S359" s="38">
        <v>42.93</v>
      </c>
      <c r="T359" s="24">
        <v>139</v>
      </c>
      <c r="U359" s="24">
        <v>4</v>
      </c>
      <c r="V359">
        <f t="shared" si="25"/>
        <v>6</v>
      </c>
      <c r="W359" s="24" t="s">
        <v>1762</v>
      </c>
      <c r="X359" s="8" t="e">
        <f>ROUND(T359*(1-#REF!),2)</f>
        <v>#REF!</v>
      </c>
      <c r="Y359">
        <f t="shared" si="27"/>
        <v>97.3</v>
      </c>
      <c r="Z359">
        <f t="shared" si="28"/>
        <v>97.3</v>
      </c>
      <c r="AA359" s="24">
        <v>0.3</v>
      </c>
      <c r="AB359" s="24">
        <v>0.3</v>
      </c>
      <c r="AC359">
        <v>330</v>
      </c>
      <c r="AD359">
        <v>556</v>
      </c>
      <c r="AE359">
        <v>240</v>
      </c>
      <c r="AF359" t="s">
        <v>2893</v>
      </c>
      <c r="AG359" s="24"/>
      <c r="AI359">
        <f t="shared" si="29"/>
        <v>41.28</v>
      </c>
      <c r="AL359" t="s">
        <v>4555</v>
      </c>
      <c r="AM359" t="s">
        <v>4555</v>
      </c>
      <c r="AN359" s="24">
        <v>0.3</v>
      </c>
      <c r="AO359">
        <f t="shared" si="26"/>
        <v>97.3</v>
      </c>
      <c r="AS359" t="s">
        <v>1763</v>
      </c>
    </row>
    <row r="360" spans="2:45" customFormat="1" x14ac:dyDescent="0.3">
      <c r="B360" t="s">
        <v>1764</v>
      </c>
      <c r="M360" s="7">
        <v>963547706</v>
      </c>
      <c r="N360" s="38" t="s">
        <v>3089</v>
      </c>
      <c r="O360" s="38" t="s">
        <v>1764</v>
      </c>
      <c r="P360" s="38">
        <v>56.43</v>
      </c>
      <c r="Q360" s="38">
        <v>1</v>
      </c>
      <c r="R360" s="26">
        <v>6.2</v>
      </c>
      <c r="S360" s="38">
        <v>56.43</v>
      </c>
      <c r="T360" s="24">
        <v>179</v>
      </c>
      <c r="U360" s="24">
        <v>4</v>
      </c>
      <c r="V360">
        <f t="shared" si="25"/>
        <v>6</v>
      </c>
      <c r="W360" s="24" t="s">
        <v>1764</v>
      </c>
      <c r="X360" s="8" t="e">
        <f>ROUND(T360*(1-#REF!),2)</f>
        <v>#REF!</v>
      </c>
      <c r="Y360">
        <f t="shared" si="27"/>
        <v>125.3</v>
      </c>
      <c r="Z360">
        <f t="shared" si="28"/>
        <v>125.3</v>
      </c>
      <c r="AA360" s="24">
        <v>0.3</v>
      </c>
      <c r="AB360" s="24">
        <v>0.3</v>
      </c>
      <c r="AC360">
        <v>270</v>
      </c>
      <c r="AD360">
        <v>1668</v>
      </c>
      <c r="AE360">
        <v>165</v>
      </c>
      <c r="AF360" t="s">
        <v>2893</v>
      </c>
      <c r="AG360" s="24"/>
      <c r="AI360">
        <f t="shared" si="29"/>
        <v>54.26</v>
      </c>
      <c r="AL360" t="s">
        <v>4555</v>
      </c>
      <c r="AM360" t="s">
        <v>4555</v>
      </c>
      <c r="AN360" s="24">
        <v>0.3</v>
      </c>
      <c r="AO360">
        <f t="shared" si="26"/>
        <v>125.3</v>
      </c>
      <c r="AS360" t="s">
        <v>1765</v>
      </c>
    </row>
    <row r="361" spans="2:45" customFormat="1" x14ac:dyDescent="0.3">
      <c r="B361" t="s">
        <v>1766</v>
      </c>
      <c r="M361" s="7">
        <v>963547707</v>
      </c>
      <c r="N361" s="38" t="s">
        <v>3090</v>
      </c>
      <c r="O361" s="38" t="s">
        <v>1766</v>
      </c>
      <c r="P361" s="38">
        <v>69.45</v>
      </c>
      <c r="Q361" s="38">
        <v>1</v>
      </c>
      <c r="R361" s="26">
        <v>6.6</v>
      </c>
      <c r="S361" s="38">
        <v>69.45</v>
      </c>
      <c r="T361" s="24">
        <v>219</v>
      </c>
      <c r="U361" s="24">
        <v>4</v>
      </c>
      <c r="V361">
        <f t="shared" si="25"/>
        <v>6</v>
      </c>
      <c r="W361" s="24" t="s">
        <v>1766</v>
      </c>
      <c r="X361" s="8" t="e">
        <f>ROUND(T361*(1-#REF!),2)</f>
        <v>#REF!</v>
      </c>
      <c r="Y361">
        <f t="shared" si="27"/>
        <v>153.30000000000001</v>
      </c>
      <c r="Z361">
        <f t="shared" si="28"/>
        <v>153.30000000000001</v>
      </c>
      <c r="AA361" s="24">
        <v>0.3</v>
      </c>
      <c r="AB361" s="24">
        <v>0.3</v>
      </c>
      <c r="AC361">
        <v>452</v>
      </c>
      <c r="AD361">
        <v>834</v>
      </c>
      <c r="AE361">
        <v>250</v>
      </c>
      <c r="AF361" t="s">
        <v>2893</v>
      </c>
      <c r="AG361" s="24"/>
      <c r="AI361">
        <f t="shared" si="29"/>
        <v>66.78</v>
      </c>
      <c r="AL361" t="s">
        <v>4555</v>
      </c>
      <c r="AM361" t="s">
        <v>4555</v>
      </c>
      <c r="AN361" s="24">
        <v>0.3</v>
      </c>
      <c r="AO361">
        <f t="shared" ref="AO361:AO423" si="30">ROUND(T361*(1-AN361),2)</f>
        <v>153.30000000000001</v>
      </c>
      <c r="AS361" t="s">
        <v>1767</v>
      </c>
    </row>
    <row r="362" spans="2:45" customFormat="1" x14ac:dyDescent="0.3">
      <c r="B362" t="s">
        <v>1768</v>
      </c>
      <c r="M362" s="7">
        <v>963547708</v>
      </c>
      <c r="N362" s="38" t="s">
        <v>3091</v>
      </c>
      <c r="O362" s="38" t="s">
        <v>1768</v>
      </c>
      <c r="P362" s="38">
        <v>49.28</v>
      </c>
      <c r="Q362" s="38">
        <v>1</v>
      </c>
      <c r="R362" s="26">
        <v>5</v>
      </c>
      <c r="S362" s="38">
        <v>49.28</v>
      </c>
      <c r="T362" s="24">
        <v>159</v>
      </c>
      <c r="U362" s="24">
        <v>4</v>
      </c>
      <c r="V362">
        <f t="shared" si="25"/>
        <v>6</v>
      </c>
      <c r="W362" s="24" t="s">
        <v>1768</v>
      </c>
      <c r="X362" s="8" t="e">
        <f>ROUND(T362*(1-#REF!),2)</f>
        <v>#REF!</v>
      </c>
      <c r="Y362">
        <f t="shared" si="27"/>
        <v>111.3</v>
      </c>
      <c r="Z362">
        <f t="shared" si="28"/>
        <v>111.3</v>
      </c>
      <c r="AA362" s="24">
        <v>0.3</v>
      </c>
      <c r="AB362" s="24">
        <v>0.3</v>
      </c>
      <c r="AC362">
        <v>382</v>
      </c>
      <c r="AD362">
        <v>834</v>
      </c>
      <c r="AE362">
        <v>190</v>
      </c>
      <c r="AF362" t="s">
        <v>2893</v>
      </c>
      <c r="AG362" s="24"/>
      <c r="AI362">
        <f t="shared" si="29"/>
        <v>47.38</v>
      </c>
      <c r="AL362" t="s">
        <v>4555</v>
      </c>
      <c r="AM362" t="s">
        <v>4555</v>
      </c>
      <c r="AN362" s="24">
        <v>0.3</v>
      </c>
      <c r="AO362">
        <f t="shared" si="30"/>
        <v>111.3</v>
      </c>
      <c r="AS362" t="s">
        <v>1769</v>
      </c>
    </row>
    <row r="363" spans="2:45" customFormat="1" x14ac:dyDescent="0.3">
      <c r="B363" t="s">
        <v>1770</v>
      </c>
      <c r="M363" s="7">
        <v>963547709</v>
      </c>
      <c r="N363" s="38" t="s">
        <v>3092</v>
      </c>
      <c r="O363" s="38" t="s">
        <v>1770</v>
      </c>
      <c r="P363" s="38">
        <v>44.04</v>
      </c>
      <c r="Q363" s="38">
        <v>1</v>
      </c>
      <c r="R363" s="26">
        <v>3.6</v>
      </c>
      <c r="S363" s="38">
        <v>44.04</v>
      </c>
      <c r="T363" s="24">
        <v>139</v>
      </c>
      <c r="U363" s="24">
        <v>4</v>
      </c>
      <c r="V363">
        <f t="shared" ref="V363:V425" si="31">IFERROR(ROUNDUP(U363*(80/60),0),"")</f>
        <v>6</v>
      </c>
      <c r="W363" s="24" t="s">
        <v>1770</v>
      </c>
      <c r="X363" s="8" t="e">
        <f>ROUND(T363*(1-#REF!),2)</f>
        <v>#REF!</v>
      </c>
      <c r="Y363">
        <f t="shared" si="27"/>
        <v>97.3</v>
      </c>
      <c r="Z363">
        <f t="shared" si="28"/>
        <v>97.3</v>
      </c>
      <c r="AA363" s="24">
        <v>0.3</v>
      </c>
      <c r="AB363" s="24">
        <v>0.3</v>
      </c>
      <c r="AC363">
        <v>270</v>
      </c>
      <c r="AD363">
        <v>834</v>
      </c>
      <c r="AE363">
        <v>165</v>
      </c>
      <c r="AF363" t="s">
        <v>2893</v>
      </c>
      <c r="AG363" s="24"/>
      <c r="AI363">
        <f t="shared" si="29"/>
        <v>42.35</v>
      </c>
      <c r="AL363" t="s">
        <v>4555</v>
      </c>
      <c r="AM363" t="s">
        <v>4555</v>
      </c>
      <c r="AN363" s="24">
        <v>0.3</v>
      </c>
      <c r="AO363">
        <f t="shared" si="30"/>
        <v>97.3</v>
      </c>
      <c r="AS363" t="s">
        <v>1771</v>
      </c>
    </row>
    <row r="364" spans="2:45" customFormat="1" x14ac:dyDescent="0.3">
      <c r="M364" s="7">
        <v>963547812</v>
      </c>
      <c r="N364" s="44" t="s">
        <v>3377</v>
      </c>
      <c r="O364" s="38" t="s">
        <v>3379</v>
      </c>
      <c r="P364" s="38">
        <v>70.239999999999995</v>
      </c>
      <c r="Q364" s="38">
        <v>1</v>
      </c>
      <c r="R364" s="26">
        <v>10.6</v>
      </c>
      <c r="S364" s="38">
        <v>70.239999999999995</v>
      </c>
      <c r="T364" s="24">
        <v>259</v>
      </c>
      <c r="U364" s="24">
        <v>4</v>
      </c>
      <c r="V364">
        <f t="shared" si="31"/>
        <v>6</v>
      </c>
      <c r="W364" s="24" t="s">
        <v>3379</v>
      </c>
      <c r="X364" s="8" t="e">
        <f>ROUND(T364*(1-#REF!),2)</f>
        <v>#REF!</v>
      </c>
      <c r="Y364">
        <f t="shared" si="27"/>
        <v>181.3</v>
      </c>
      <c r="Z364">
        <f t="shared" si="28"/>
        <v>181.3</v>
      </c>
      <c r="AA364" s="24">
        <v>0.3</v>
      </c>
      <c r="AB364" s="24">
        <v>0.3</v>
      </c>
      <c r="AC364">
        <v>382</v>
      </c>
      <c r="AD364">
        <v>1668</v>
      </c>
      <c r="AE364">
        <v>190</v>
      </c>
      <c r="AF364" t="s">
        <v>2893</v>
      </c>
      <c r="AG364" s="24"/>
      <c r="AI364">
        <f t="shared" si="29"/>
        <v>67.540000000000006</v>
      </c>
      <c r="AL364" t="s">
        <v>4555</v>
      </c>
      <c r="AM364" t="s">
        <v>4555</v>
      </c>
      <c r="AN364" s="24">
        <v>0.3</v>
      </c>
      <c r="AO364">
        <f t="shared" si="30"/>
        <v>181.3</v>
      </c>
      <c r="AS364" t="s">
        <v>3378</v>
      </c>
    </row>
    <row r="365" spans="2:45" customFormat="1" x14ac:dyDescent="0.3">
      <c r="B365" t="s">
        <v>1772</v>
      </c>
      <c r="M365" s="7">
        <v>963547811</v>
      </c>
      <c r="N365" s="38" t="s">
        <v>3093</v>
      </c>
      <c r="O365" s="38" t="s">
        <v>1772</v>
      </c>
      <c r="P365" s="38">
        <v>57.69</v>
      </c>
      <c r="Q365" s="38">
        <v>1</v>
      </c>
      <c r="R365" s="26">
        <v>6.8</v>
      </c>
      <c r="S365" s="38">
        <v>57.69</v>
      </c>
      <c r="T365" s="24">
        <v>179</v>
      </c>
      <c r="U365" s="24">
        <v>4</v>
      </c>
      <c r="V365">
        <f t="shared" si="31"/>
        <v>6</v>
      </c>
      <c r="W365" s="24" t="s">
        <v>1772</v>
      </c>
      <c r="X365" s="8" t="e">
        <f>ROUND(T365*(1-#REF!),2)</f>
        <v>#REF!</v>
      </c>
      <c r="Y365">
        <f t="shared" si="27"/>
        <v>125.3</v>
      </c>
      <c r="Z365">
        <f t="shared" si="28"/>
        <v>125.3</v>
      </c>
      <c r="AA365" s="24">
        <v>0.3</v>
      </c>
      <c r="AB365" s="24">
        <v>0.3</v>
      </c>
      <c r="AC365">
        <v>382</v>
      </c>
      <c r="AD365">
        <v>1390</v>
      </c>
      <c r="AE365">
        <v>190</v>
      </c>
      <c r="AF365" t="s">
        <v>2893</v>
      </c>
      <c r="AG365" s="24"/>
      <c r="AI365">
        <f t="shared" si="29"/>
        <v>55.47</v>
      </c>
      <c r="AL365" t="s">
        <v>4555</v>
      </c>
      <c r="AM365" t="s">
        <v>4555</v>
      </c>
      <c r="AN365" s="24">
        <v>0.3</v>
      </c>
      <c r="AO365">
        <f t="shared" si="30"/>
        <v>125.3</v>
      </c>
      <c r="AS365" t="s">
        <v>1773</v>
      </c>
    </row>
    <row r="366" spans="2:45" customFormat="1" x14ac:dyDescent="0.3">
      <c r="B366" t="s">
        <v>1774</v>
      </c>
      <c r="M366" s="7">
        <v>963547803</v>
      </c>
      <c r="N366" s="38" t="s">
        <v>3094</v>
      </c>
      <c r="O366" s="38" t="s">
        <v>1774</v>
      </c>
      <c r="P366" s="38">
        <v>51.25</v>
      </c>
      <c r="Q366" s="38">
        <v>1</v>
      </c>
      <c r="R366" s="26">
        <v>5.9</v>
      </c>
      <c r="S366" s="38">
        <v>51.25</v>
      </c>
      <c r="T366" s="24">
        <v>169</v>
      </c>
      <c r="U366" s="24">
        <v>4</v>
      </c>
      <c r="V366">
        <f t="shared" si="31"/>
        <v>6</v>
      </c>
      <c r="W366" s="24" t="s">
        <v>1774</v>
      </c>
      <c r="X366" s="8" t="e">
        <f>ROUND(T366*(1-#REF!),2)</f>
        <v>#REF!</v>
      </c>
      <c r="Y366">
        <f t="shared" si="27"/>
        <v>118.3</v>
      </c>
      <c r="Z366">
        <f t="shared" si="28"/>
        <v>118.3</v>
      </c>
      <c r="AA366" s="24">
        <v>0.3</v>
      </c>
      <c r="AB366" s="24">
        <v>0.3</v>
      </c>
      <c r="AC366">
        <v>382</v>
      </c>
      <c r="AD366">
        <v>1112</v>
      </c>
      <c r="AE366">
        <v>190</v>
      </c>
      <c r="AF366" t="s">
        <v>2893</v>
      </c>
      <c r="AG366" s="24"/>
      <c r="AI366">
        <f t="shared" si="29"/>
        <v>49.28</v>
      </c>
      <c r="AL366" t="s">
        <v>4555</v>
      </c>
      <c r="AM366" t="s">
        <v>4555</v>
      </c>
      <c r="AN366" s="24">
        <v>0.3</v>
      </c>
      <c r="AO366">
        <f t="shared" si="30"/>
        <v>118.3</v>
      </c>
      <c r="AS366" t="s">
        <v>1775</v>
      </c>
    </row>
    <row r="367" spans="2:45" customFormat="1" x14ac:dyDescent="0.3">
      <c r="B367" t="s">
        <v>1776</v>
      </c>
      <c r="M367" s="7">
        <v>963547808</v>
      </c>
      <c r="N367" s="38" t="s">
        <v>3095</v>
      </c>
      <c r="O367" s="38" t="s">
        <v>1776</v>
      </c>
      <c r="P367" s="38">
        <v>46.89</v>
      </c>
      <c r="Q367" s="38">
        <v>1</v>
      </c>
      <c r="R367" s="26">
        <v>4.8</v>
      </c>
      <c r="S367" s="38">
        <v>46.89</v>
      </c>
      <c r="T367" s="24">
        <v>149</v>
      </c>
      <c r="U367" s="24">
        <v>4</v>
      </c>
      <c r="V367">
        <f t="shared" si="31"/>
        <v>6</v>
      </c>
      <c r="W367" s="24" t="s">
        <v>1776</v>
      </c>
      <c r="X367" s="8" t="e">
        <f>ROUND(T367*(1-#REF!),2)</f>
        <v>#REF!</v>
      </c>
      <c r="Y367">
        <f t="shared" si="27"/>
        <v>104.3</v>
      </c>
      <c r="Z367">
        <f t="shared" si="28"/>
        <v>104.3</v>
      </c>
      <c r="AA367" s="24">
        <v>0.3</v>
      </c>
      <c r="AB367" s="24">
        <v>0.3</v>
      </c>
      <c r="AC367">
        <v>382</v>
      </c>
      <c r="AD367">
        <v>834</v>
      </c>
      <c r="AE367">
        <v>190</v>
      </c>
      <c r="AF367" t="s">
        <v>2893</v>
      </c>
      <c r="AG367" s="24"/>
      <c r="AI367">
        <f t="shared" si="29"/>
        <v>45.09</v>
      </c>
      <c r="AL367" t="s">
        <v>4555</v>
      </c>
      <c r="AM367" t="s">
        <v>4555</v>
      </c>
      <c r="AN367" s="24">
        <v>0.3</v>
      </c>
      <c r="AO367">
        <f t="shared" si="30"/>
        <v>104.3</v>
      </c>
      <c r="AS367" t="s">
        <v>1777</v>
      </c>
    </row>
    <row r="368" spans="2:45" customFormat="1" x14ac:dyDescent="0.3">
      <c r="B368" t="s">
        <v>1778</v>
      </c>
      <c r="M368" s="7">
        <v>963547510</v>
      </c>
      <c r="N368" s="38" t="s">
        <v>3096</v>
      </c>
      <c r="O368" s="38" t="s">
        <v>1778</v>
      </c>
      <c r="P368" s="38">
        <v>125.2</v>
      </c>
      <c r="Q368" s="38">
        <v>1</v>
      </c>
      <c r="R368" s="26">
        <v>11.6</v>
      </c>
      <c r="S368" s="38">
        <v>125.2</v>
      </c>
      <c r="T368" s="24">
        <v>409</v>
      </c>
      <c r="U368" s="24">
        <v>4</v>
      </c>
      <c r="V368">
        <f t="shared" si="31"/>
        <v>6</v>
      </c>
      <c r="W368" s="24" t="s">
        <v>1778</v>
      </c>
      <c r="X368" s="8" t="e">
        <f>ROUND(T368*(1-#REF!),2)</f>
        <v>#REF!</v>
      </c>
      <c r="Y368">
        <f t="shared" si="27"/>
        <v>286.3</v>
      </c>
      <c r="Z368">
        <f t="shared" si="28"/>
        <v>286.3</v>
      </c>
      <c r="AA368" s="24">
        <v>0.3</v>
      </c>
      <c r="AB368" s="24">
        <v>0.3</v>
      </c>
      <c r="AC368">
        <v>452</v>
      </c>
      <c r="AD368">
        <v>1390</v>
      </c>
      <c r="AE368">
        <v>250</v>
      </c>
      <c r="AF368" t="s">
        <v>2893</v>
      </c>
      <c r="AG368" s="24"/>
      <c r="AI368">
        <f t="shared" si="29"/>
        <v>120.38</v>
      </c>
      <c r="AL368" t="s">
        <v>4555</v>
      </c>
      <c r="AM368" t="s">
        <v>4555</v>
      </c>
      <c r="AN368" s="24">
        <v>0.3</v>
      </c>
      <c r="AO368">
        <f t="shared" si="30"/>
        <v>286.3</v>
      </c>
      <c r="AS368" t="s">
        <v>1779</v>
      </c>
    </row>
    <row r="369" spans="2:45" customFormat="1" x14ac:dyDescent="0.3">
      <c r="B369" t="s">
        <v>1780</v>
      </c>
      <c r="M369" s="7">
        <v>963547601</v>
      </c>
      <c r="N369" s="38" t="s">
        <v>3097</v>
      </c>
      <c r="O369" s="38" t="s">
        <v>1780</v>
      </c>
      <c r="P369" s="38">
        <v>85.12</v>
      </c>
      <c r="Q369" s="38">
        <v>1</v>
      </c>
      <c r="R369" s="26">
        <v>9.1</v>
      </c>
      <c r="S369" s="38">
        <v>85.12</v>
      </c>
      <c r="T369" s="24">
        <v>289</v>
      </c>
      <c r="U369" s="24">
        <v>4</v>
      </c>
      <c r="V369">
        <f t="shared" si="31"/>
        <v>6</v>
      </c>
      <c r="W369" s="24" t="s">
        <v>1780</v>
      </c>
      <c r="X369" s="8" t="e">
        <f>ROUND(T369*(1-#REF!),2)</f>
        <v>#REF!</v>
      </c>
      <c r="Y369">
        <f t="shared" si="27"/>
        <v>202.3</v>
      </c>
      <c r="Z369">
        <f t="shared" si="28"/>
        <v>202.3</v>
      </c>
      <c r="AA369" s="24">
        <v>0.3</v>
      </c>
      <c r="AB369" s="24">
        <v>0.3</v>
      </c>
      <c r="AC369">
        <v>452</v>
      </c>
      <c r="AD369">
        <v>1112</v>
      </c>
      <c r="AE369">
        <v>250</v>
      </c>
      <c r="AF369" t="s">
        <v>2893</v>
      </c>
      <c r="AG369" s="24"/>
      <c r="AI369">
        <f t="shared" si="29"/>
        <v>81.849999999999994</v>
      </c>
      <c r="AL369" t="s">
        <v>4555</v>
      </c>
      <c r="AM369" t="s">
        <v>4555</v>
      </c>
      <c r="AN369" s="24">
        <v>0.3</v>
      </c>
      <c r="AO369">
        <f t="shared" si="30"/>
        <v>202.3</v>
      </c>
      <c r="AS369" t="s">
        <v>1781</v>
      </c>
    </row>
    <row r="370" spans="2:45" customFormat="1" x14ac:dyDescent="0.3">
      <c r="B370" t="s">
        <v>1782</v>
      </c>
      <c r="M370" s="7">
        <v>963547513</v>
      </c>
      <c r="N370" s="38" t="s">
        <v>3098</v>
      </c>
      <c r="O370" s="38" t="s">
        <v>5401</v>
      </c>
      <c r="P370" s="38">
        <v>86.01</v>
      </c>
      <c r="Q370" s="38">
        <v>1</v>
      </c>
      <c r="R370" s="26">
        <v>7.6</v>
      </c>
      <c r="S370" s="38">
        <v>86.01</v>
      </c>
      <c r="T370" s="24">
        <v>279</v>
      </c>
      <c r="U370" s="24">
        <v>4</v>
      </c>
      <c r="V370">
        <f t="shared" si="31"/>
        <v>6</v>
      </c>
      <c r="W370" s="24" t="s">
        <v>1782</v>
      </c>
      <c r="X370" s="8" t="e">
        <f>ROUND(T370*(1-#REF!),2)</f>
        <v>#REF!</v>
      </c>
      <c r="Y370">
        <f t="shared" si="27"/>
        <v>195.3</v>
      </c>
      <c r="Z370">
        <f t="shared" si="28"/>
        <v>195.3</v>
      </c>
      <c r="AA370" s="24">
        <v>0.3</v>
      </c>
      <c r="AB370" s="24">
        <v>0.3</v>
      </c>
      <c r="AC370">
        <v>382</v>
      </c>
      <c r="AD370">
        <v>556</v>
      </c>
      <c r="AE370">
        <v>430</v>
      </c>
      <c r="AF370" t="s">
        <v>2893</v>
      </c>
      <c r="AG370" s="24"/>
      <c r="AI370">
        <f t="shared" si="29"/>
        <v>82.7</v>
      </c>
      <c r="AL370" t="s">
        <v>4555</v>
      </c>
      <c r="AM370" t="s">
        <v>4555</v>
      </c>
      <c r="AN370" s="24">
        <v>0.3</v>
      </c>
      <c r="AO370">
        <f t="shared" si="30"/>
        <v>195.3</v>
      </c>
      <c r="AS370" t="s">
        <v>1783</v>
      </c>
    </row>
    <row r="371" spans="2:45" customFormat="1" x14ac:dyDescent="0.3">
      <c r="B371" t="s">
        <v>1784</v>
      </c>
      <c r="M371" s="7">
        <v>963547514</v>
      </c>
      <c r="N371" s="38" t="s">
        <v>3099</v>
      </c>
      <c r="O371" s="38" t="s">
        <v>5402</v>
      </c>
      <c r="P371" s="38">
        <v>87.93</v>
      </c>
      <c r="Q371" s="38">
        <v>1</v>
      </c>
      <c r="R371" s="26">
        <v>8.4</v>
      </c>
      <c r="S371" s="38">
        <v>87.93</v>
      </c>
      <c r="T371" s="24">
        <v>289</v>
      </c>
      <c r="U371" s="24">
        <v>4</v>
      </c>
      <c r="V371">
        <f t="shared" si="31"/>
        <v>6</v>
      </c>
      <c r="W371" s="24" t="s">
        <v>1784</v>
      </c>
      <c r="X371" s="8" t="e">
        <f>ROUND(T371*(1-#REF!),2)</f>
        <v>#REF!</v>
      </c>
      <c r="Y371">
        <f t="shared" si="27"/>
        <v>202.3</v>
      </c>
      <c r="Z371">
        <f t="shared" si="28"/>
        <v>202.3</v>
      </c>
      <c r="AA371" s="24">
        <v>0.3</v>
      </c>
      <c r="AB371" s="24">
        <v>0.3</v>
      </c>
      <c r="AC371">
        <v>452</v>
      </c>
      <c r="AD371">
        <v>556</v>
      </c>
      <c r="AE371">
        <v>430</v>
      </c>
      <c r="AF371" t="s">
        <v>2893</v>
      </c>
      <c r="AG371" s="24"/>
      <c r="AI371">
        <f t="shared" si="29"/>
        <v>84.55</v>
      </c>
      <c r="AL371" t="s">
        <v>4555</v>
      </c>
      <c r="AM371" t="s">
        <v>4555</v>
      </c>
      <c r="AN371" s="24">
        <v>0.3</v>
      </c>
      <c r="AO371">
        <f t="shared" si="30"/>
        <v>202.3</v>
      </c>
      <c r="AS371" t="s">
        <v>1785</v>
      </c>
    </row>
    <row r="372" spans="2:45" customFormat="1" x14ac:dyDescent="0.3">
      <c r="B372" t="s">
        <v>1786</v>
      </c>
      <c r="M372" s="7">
        <v>963547615</v>
      </c>
      <c r="N372" s="38" t="s">
        <v>3100</v>
      </c>
      <c r="O372" s="38" t="s">
        <v>1786</v>
      </c>
      <c r="P372" s="38">
        <v>94.38</v>
      </c>
      <c r="Q372" s="38">
        <v>1</v>
      </c>
      <c r="R372" s="26">
        <v>4.5</v>
      </c>
      <c r="S372" s="38">
        <v>94.38</v>
      </c>
      <c r="T372" s="24">
        <v>309</v>
      </c>
      <c r="U372" s="24">
        <v>4</v>
      </c>
      <c r="V372">
        <f t="shared" si="31"/>
        <v>6</v>
      </c>
      <c r="W372" s="24" t="s">
        <v>1786</v>
      </c>
      <c r="X372" s="8" t="e">
        <f>ROUND(T372*(1-#REF!),2)</f>
        <v>#REF!</v>
      </c>
      <c r="Y372">
        <f t="shared" si="27"/>
        <v>216.3</v>
      </c>
      <c r="Z372">
        <f t="shared" si="28"/>
        <v>216.3</v>
      </c>
      <c r="AA372" s="24">
        <v>0.3</v>
      </c>
      <c r="AB372" s="24">
        <v>0.3</v>
      </c>
      <c r="AC372">
        <v>330</v>
      </c>
      <c r="AD372">
        <v>834</v>
      </c>
      <c r="AE372">
        <v>120</v>
      </c>
      <c r="AF372" t="s">
        <v>2893</v>
      </c>
      <c r="AG372" s="24"/>
      <c r="AI372">
        <f t="shared" si="29"/>
        <v>90.75</v>
      </c>
      <c r="AL372" t="s">
        <v>4555</v>
      </c>
      <c r="AM372" t="s">
        <v>4555</v>
      </c>
      <c r="AN372" s="24">
        <v>0.3</v>
      </c>
      <c r="AO372">
        <f t="shared" si="30"/>
        <v>216.3</v>
      </c>
      <c r="AS372" t="s">
        <v>1787</v>
      </c>
    </row>
    <row r="373" spans="2:45" customFormat="1" x14ac:dyDescent="0.3">
      <c r="B373" t="s">
        <v>1788</v>
      </c>
      <c r="M373" s="7">
        <v>963547616</v>
      </c>
      <c r="N373" s="38" t="s">
        <v>3101</v>
      </c>
      <c r="O373" s="38" t="s">
        <v>1788</v>
      </c>
      <c r="P373" s="38">
        <v>103.07</v>
      </c>
      <c r="Q373" s="38">
        <v>1</v>
      </c>
      <c r="R373" s="26">
        <v>5.7</v>
      </c>
      <c r="S373" s="38">
        <v>103.07</v>
      </c>
      <c r="T373" s="24">
        <v>329</v>
      </c>
      <c r="U373" s="24">
        <v>4</v>
      </c>
      <c r="V373">
        <f t="shared" si="31"/>
        <v>6</v>
      </c>
      <c r="W373" s="24" t="s">
        <v>1788</v>
      </c>
      <c r="X373" s="8" t="e">
        <f>ROUND(T373*(1-#REF!),2)</f>
        <v>#REF!</v>
      </c>
      <c r="Y373">
        <f t="shared" si="27"/>
        <v>230.3</v>
      </c>
      <c r="Z373">
        <f t="shared" si="28"/>
        <v>230.3</v>
      </c>
      <c r="AA373" s="24">
        <v>0.3</v>
      </c>
      <c r="AB373" s="24">
        <v>0.3</v>
      </c>
      <c r="AC373">
        <v>330</v>
      </c>
      <c r="AD373">
        <v>1112</v>
      </c>
      <c r="AE373">
        <v>120</v>
      </c>
      <c r="AF373" t="s">
        <v>2893</v>
      </c>
      <c r="AG373" s="24"/>
      <c r="AI373">
        <f t="shared" si="29"/>
        <v>99.11</v>
      </c>
      <c r="AL373" t="s">
        <v>4555</v>
      </c>
      <c r="AM373" t="s">
        <v>4555</v>
      </c>
      <c r="AN373" s="24">
        <v>0.3</v>
      </c>
      <c r="AO373">
        <f t="shared" si="30"/>
        <v>230.3</v>
      </c>
      <c r="AS373" t="s">
        <v>1789</v>
      </c>
    </row>
    <row r="374" spans="2:45" customFormat="1" x14ac:dyDescent="0.3">
      <c r="B374" t="s">
        <v>1790</v>
      </c>
      <c r="M374" s="7">
        <v>963547617</v>
      </c>
      <c r="N374" s="38" t="s">
        <v>3102</v>
      </c>
      <c r="O374" s="38" t="s">
        <v>1790</v>
      </c>
      <c r="P374" s="38">
        <v>133.19</v>
      </c>
      <c r="Q374" s="38">
        <v>1</v>
      </c>
      <c r="R374" s="26">
        <v>6.8</v>
      </c>
      <c r="S374" s="38">
        <v>133.19</v>
      </c>
      <c r="T374" s="24">
        <v>429</v>
      </c>
      <c r="U374" s="24">
        <v>4</v>
      </c>
      <c r="V374">
        <f t="shared" si="31"/>
        <v>6</v>
      </c>
      <c r="W374" s="24" t="s">
        <v>1790</v>
      </c>
      <c r="X374" s="8" t="e">
        <f>ROUND(T374*(1-#REF!),2)</f>
        <v>#REF!</v>
      </c>
      <c r="Y374">
        <f t="shared" si="27"/>
        <v>300.3</v>
      </c>
      <c r="Z374">
        <f t="shared" si="28"/>
        <v>300.3</v>
      </c>
      <c r="AA374" s="24">
        <v>0.3</v>
      </c>
      <c r="AB374" s="24">
        <v>0.3</v>
      </c>
      <c r="AC374">
        <v>330</v>
      </c>
      <c r="AD374">
        <v>1390</v>
      </c>
      <c r="AE374">
        <v>120</v>
      </c>
      <c r="AF374" t="s">
        <v>2893</v>
      </c>
      <c r="AG374" s="24"/>
      <c r="AI374">
        <f t="shared" si="29"/>
        <v>128.07</v>
      </c>
      <c r="AL374" t="s">
        <v>4555</v>
      </c>
      <c r="AM374" t="s">
        <v>4555</v>
      </c>
      <c r="AN374" s="24">
        <v>0.3</v>
      </c>
      <c r="AO374">
        <f t="shared" si="30"/>
        <v>300.3</v>
      </c>
      <c r="AS374" t="s">
        <v>1791</v>
      </c>
    </row>
    <row r="375" spans="2:45" customFormat="1" x14ac:dyDescent="0.3">
      <c r="B375" t="s">
        <v>1792</v>
      </c>
      <c r="M375" s="7">
        <v>963547618</v>
      </c>
      <c r="N375" s="38" t="s">
        <v>3103</v>
      </c>
      <c r="O375" s="38" t="s">
        <v>1792</v>
      </c>
      <c r="P375" s="38">
        <v>103.88</v>
      </c>
      <c r="Q375" s="38">
        <v>1</v>
      </c>
      <c r="R375" s="26">
        <v>6.5</v>
      </c>
      <c r="S375" s="38">
        <v>103.88</v>
      </c>
      <c r="T375" s="24">
        <v>329</v>
      </c>
      <c r="U375" s="24">
        <v>4</v>
      </c>
      <c r="V375">
        <f t="shared" si="31"/>
        <v>6</v>
      </c>
      <c r="W375" s="24" t="s">
        <v>1792</v>
      </c>
      <c r="X375" s="8" t="e">
        <f>ROUND(T375*(1-#REF!),2)</f>
        <v>#REF!</v>
      </c>
      <c r="Y375">
        <f t="shared" si="27"/>
        <v>230.3</v>
      </c>
      <c r="Z375">
        <f t="shared" si="28"/>
        <v>230.3</v>
      </c>
      <c r="AA375" s="24">
        <v>0.3</v>
      </c>
      <c r="AB375" s="24">
        <v>0.3</v>
      </c>
      <c r="AC375">
        <v>330</v>
      </c>
      <c r="AD375">
        <v>834</v>
      </c>
      <c r="AE375">
        <v>240</v>
      </c>
      <c r="AF375" t="s">
        <v>2893</v>
      </c>
      <c r="AG375" s="24"/>
      <c r="AI375">
        <f t="shared" si="29"/>
        <v>99.88</v>
      </c>
      <c r="AL375" t="s">
        <v>4555</v>
      </c>
      <c r="AM375" t="s">
        <v>4555</v>
      </c>
      <c r="AN375" s="24">
        <v>0.3</v>
      </c>
      <c r="AO375">
        <f t="shared" si="30"/>
        <v>230.3</v>
      </c>
      <c r="AS375" t="s">
        <v>1793</v>
      </c>
    </row>
    <row r="376" spans="2:45" customFormat="1" x14ac:dyDescent="0.3">
      <c r="B376" t="s">
        <v>1794</v>
      </c>
      <c r="M376" s="7">
        <v>963547619</v>
      </c>
      <c r="N376" s="38" t="s">
        <v>3104</v>
      </c>
      <c r="O376" s="38" t="s">
        <v>1794</v>
      </c>
      <c r="P376" s="38">
        <v>112.38</v>
      </c>
      <c r="Q376" s="38">
        <v>1</v>
      </c>
      <c r="R376" s="26">
        <v>8.1</v>
      </c>
      <c r="S376" s="38">
        <v>112.38</v>
      </c>
      <c r="T376" s="24">
        <v>359</v>
      </c>
      <c r="U376" s="24">
        <v>4</v>
      </c>
      <c r="V376">
        <f t="shared" si="31"/>
        <v>6</v>
      </c>
      <c r="W376" s="24" t="s">
        <v>1794</v>
      </c>
      <c r="X376" s="8" t="e">
        <f>ROUND(T376*(1-#REF!),2)</f>
        <v>#REF!</v>
      </c>
      <c r="Y376">
        <f t="shared" si="27"/>
        <v>251.3</v>
      </c>
      <c r="Z376">
        <f t="shared" si="28"/>
        <v>251.3</v>
      </c>
      <c r="AA376" s="24">
        <v>0.3</v>
      </c>
      <c r="AB376" s="24">
        <v>0.3</v>
      </c>
      <c r="AC376">
        <v>330</v>
      </c>
      <c r="AD376">
        <v>1112</v>
      </c>
      <c r="AE376">
        <v>240</v>
      </c>
      <c r="AF376" t="s">
        <v>2893</v>
      </c>
      <c r="AG376" s="24"/>
      <c r="AI376">
        <f t="shared" si="29"/>
        <v>108.06</v>
      </c>
      <c r="AL376" t="s">
        <v>4555</v>
      </c>
      <c r="AM376" t="s">
        <v>4555</v>
      </c>
      <c r="AN376" s="24">
        <v>0.3</v>
      </c>
      <c r="AO376">
        <f t="shared" si="30"/>
        <v>251.3</v>
      </c>
      <c r="AS376" t="s">
        <v>1795</v>
      </c>
    </row>
    <row r="377" spans="2:45" customFormat="1" x14ac:dyDescent="0.3">
      <c r="B377" t="s">
        <v>1796</v>
      </c>
      <c r="M377" s="7">
        <v>963547501</v>
      </c>
      <c r="N377" s="38" t="s">
        <v>3105</v>
      </c>
      <c r="O377" s="38" t="s">
        <v>1796</v>
      </c>
      <c r="P377" s="38">
        <v>93.83</v>
      </c>
      <c r="Q377" s="38">
        <v>1</v>
      </c>
      <c r="R377" s="26">
        <v>9.8000000000000007</v>
      </c>
      <c r="S377" s="38">
        <v>93.83</v>
      </c>
      <c r="T377" s="24">
        <v>309</v>
      </c>
      <c r="U377" s="24">
        <v>4</v>
      </c>
      <c r="V377">
        <f t="shared" si="31"/>
        <v>6</v>
      </c>
      <c r="W377" s="24" t="s">
        <v>1796</v>
      </c>
      <c r="X377" s="8" t="e">
        <f>ROUND(T377*(1-#REF!),2)</f>
        <v>#REF!</v>
      </c>
      <c r="Y377">
        <f t="shared" si="27"/>
        <v>216.3</v>
      </c>
      <c r="Z377">
        <f t="shared" si="28"/>
        <v>216.3</v>
      </c>
      <c r="AA377" s="24">
        <v>0.3</v>
      </c>
      <c r="AB377" s="24">
        <v>0.3</v>
      </c>
      <c r="AC377">
        <v>452</v>
      </c>
      <c r="AD377">
        <v>1112</v>
      </c>
      <c r="AE377">
        <v>250</v>
      </c>
      <c r="AF377" t="s">
        <v>2893</v>
      </c>
      <c r="AG377" s="24"/>
      <c r="AI377">
        <f t="shared" si="29"/>
        <v>90.22</v>
      </c>
      <c r="AL377" t="s">
        <v>4555</v>
      </c>
      <c r="AM377" t="s">
        <v>4555</v>
      </c>
      <c r="AN377" s="24">
        <v>0.3</v>
      </c>
      <c r="AO377">
        <f t="shared" si="30"/>
        <v>216.3</v>
      </c>
      <c r="AS377" t="s">
        <v>1797</v>
      </c>
    </row>
    <row r="378" spans="2:45" customFormat="1" x14ac:dyDescent="0.3">
      <c r="B378" t="s">
        <v>1798</v>
      </c>
      <c r="M378" s="7">
        <v>963547620</v>
      </c>
      <c r="N378" s="38" t="s">
        <v>3106</v>
      </c>
      <c r="O378" s="38" t="s">
        <v>1798</v>
      </c>
      <c r="P378" s="38">
        <v>138.18</v>
      </c>
      <c r="Q378" s="38">
        <v>1</v>
      </c>
      <c r="R378" s="26">
        <v>9.6</v>
      </c>
      <c r="S378" s="38">
        <v>138.18</v>
      </c>
      <c r="T378" s="24">
        <v>459</v>
      </c>
      <c r="U378" s="24">
        <v>4</v>
      </c>
      <c r="V378">
        <f t="shared" si="31"/>
        <v>6</v>
      </c>
      <c r="W378" s="24" t="s">
        <v>1798</v>
      </c>
      <c r="X378" s="8" t="e">
        <f>ROUND(T378*(1-#REF!),2)</f>
        <v>#REF!</v>
      </c>
      <c r="Y378">
        <f t="shared" si="27"/>
        <v>321.3</v>
      </c>
      <c r="Z378">
        <f t="shared" si="28"/>
        <v>321.3</v>
      </c>
      <c r="AA378" s="24">
        <v>0.3</v>
      </c>
      <c r="AB378" s="24">
        <v>0.3</v>
      </c>
      <c r="AC378">
        <v>330</v>
      </c>
      <c r="AD378">
        <v>1390</v>
      </c>
      <c r="AE378">
        <v>240</v>
      </c>
      <c r="AF378" t="s">
        <v>2893</v>
      </c>
      <c r="AG378" s="24"/>
      <c r="AI378">
        <f t="shared" si="29"/>
        <v>132.87</v>
      </c>
      <c r="AL378" t="s">
        <v>4555</v>
      </c>
      <c r="AM378" t="s">
        <v>4555</v>
      </c>
      <c r="AN378" s="24">
        <v>0.3</v>
      </c>
      <c r="AO378">
        <f t="shared" si="30"/>
        <v>321.3</v>
      </c>
      <c r="AS378" t="s">
        <v>1799</v>
      </c>
    </row>
    <row r="379" spans="2:45" customFormat="1" x14ac:dyDescent="0.3">
      <c r="B379" t="s">
        <v>1800</v>
      </c>
      <c r="M379" s="7">
        <v>963547603</v>
      </c>
      <c r="N379" s="38" t="s">
        <v>3107</v>
      </c>
      <c r="O379" s="38" t="s">
        <v>1800</v>
      </c>
      <c r="P379" s="38">
        <v>73.819999999999993</v>
      </c>
      <c r="Q379" s="38">
        <v>1</v>
      </c>
      <c r="R379" s="26">
        <v>7.3</v>
      </c>
      <c r="S379" s="38">
        <v>73.819999999999993</v>
      </c>
      <c r="T379" s="24">
        <v>239</v>
      </c>
      <c r="U379" s="24">
        <v>4</v>
      </c>
      <c r="V379">
        <f t="shared" si="31"/>
        <v>6</v>
      </c>
      <c r="W379" s="24" t="s">
        <v>1800</v>
      </c>
      <c r="X379" s="8" t="e">
        <f>ROUND(T379*(1-#REF!),2)</f>
        <v>#REF!</v>
      </c>
      <c r="Y379">
        <f t="shared" si="27"/>
        <v>167.3</v>
      </c>
      <c r="Z379">
        <f t="shared" si="28"/>
        <v>167.3</v>
      </c>
      <c r="AA379" s="24">
        <v>0.3</v>
      </c>
      <c r="AB379" s="24">
        <v>0.3</v>
      </c>
      <c r="AC379">
        <v>382</v>
      </c>
      <c r="AD379">
        <v>1112</v>
      </c>
      <c r="AE379">
        <v>190</v>
      </c>
      <c r="AF379" t="s">
        <v>2893</v>
      </c>
      <c r="AG379" s="24"/>
      <c r="AI379">
        <f t="shared" si="29"/>
        <v>70.98</v>
      </c>
      <c r="AL379" t="s">
        <v>4555</v>
      </c>
      <c r="AM379" t="s">
        <v>4555</v>
      </c>
      <c r="AN379" s="24">
        <v>0.3</v>
      </c>
      <c r="AO379">
        <f t="shared" si="30"/>
        <v>167.3</v>
      </c>
      <c r="AS379" t="s">
        <v>1801</v>
      </c>
    </row>
    <row r="380" spans="2:45" customFormat="1" x14ac:dyDescent="0.3">
      <c r="B380" t="s">
        <v>1802</v>
      </c>
      <c r="M380" s="7">
        <v>963547503</v>
      </c>
      <c r="N380" s="38" t="s">
        <v>3108</v>
      </c>
      <c r="O380" s="38" t="s">
        <v>1802</v>
      </c>
      <c r="P380" s="38">
        <v>80.78</v>
      </c>
      <c r="Q380" s="38">
        <v>1</v>
      </c>
      <c r="R380" s="26">
        <v>8</v>
      </c>
      <c r="S380" s="38">
        <v>80.78</v>
      </c>
      <c r="T380" s="24">
        <v>259</v>
      </c>
      <c r="U380" s="24">
        <v>4</v>
      </c>
      <c r="V380">
        <f t="shared" si="31"/>
        <v>6</v>
      </c>
      <c r="W380" s="24" t="s">
        <v>1802</v>
      </c>
      <c r="X380" s="8" t="e">
        <f>ROUND(T380*(1-#REF!),2)</f>
        <v>#REF!</v>
      </c>
      <c r="Y380">
        <f t="shared" si="27"/>
        <v>181.3</v>
      </c>
      <c r="Z380">
        <f t="shared" si="28"/>
        <v>181.3</v>
      </c>
      <c r="AA380" s="24">
        <v>0.3</v>
      </c>
      <c r="AB380" s="24">
        <v>0.3</v>
      </c>
      <c r="AC380">
        <v>382</v>
      </c>
      <c r="AD380">
        <v>1112</v>
      </c>
      <c r="AE380">
        <v>190</v>
      </c>
      <c r="AF380" t="s">
        <v>2893</v>
      </c>
      <c r="AG380" s="24"/>
      <c r="AI380">
        <f t="shared" si="29"/>
        <v>77.67</v>
      </c>
      <c r="AL380" t="s">
        <v>4555</v>
      </c>
      <c r="AM380" t="s">
        <v>4555</v>
      </c>
      <c r="AN380" s="24">
        <v>0.3</v>
      </c>
      <c r="AO380">
        <f t="shared" si="30"/>
        <v>181.3</v>
      </c>
      <c r="AS380" t="s">
        <v>1803</v>
      </c>
    </row>
    <row r="381" spans="2:45" customFormat="1" x14ac:dyDescent="0.3">
      <c r="B381" t="s">
        <v>1804</v>
      </c>
      <c r="M381" s="7">
        <v>963547604</v>
      </c>
      <c r="N381" s="38" t="s">
        <v>3109</v>
      </c>
      <c r="O381" s="38" t="s">
        <v>1804</v>
      </c>
      <c r="P381" s="38">
        <v>117.88</v>
      </c>
      <c r="Q381" s="38">
        <v>1</v>
      </c>
      <c r="R381" s="26">
        <v>8.6</v>
      </c>
      <c r="S381" s="38">
        <v>117.88</v>
      </c>
      <c r="T381" s="24">
        <v>379</v>
      </c>
      <c r="U381" s="24">
        <v>4</v>
      </c>
      <c r="V381">
        <f t="shared" si="31"/>
        <v>6</v>
      </c>
      <c r="W381" s="24" t="s">
        <v>1804</v>
      </c>
      <c r="X381" s="8" t="e">
        <f>ROUND(T381*(1-#REF!),2)</f>
        <v>#REF!</v>
      </c>
      <c r="Y381">
        <f t="shared" si="27"/>
        <v>265.3</v>
      </c>
      <c r="Z381">
        <f t="shared" si="28"/>
        <v>265.3</v>
      </c>
      <c r="AA381" s="24">
        <v>0.3</v>
      </c>
      <c r="AB381" s="24">
        <v>0.3</v>
      </c>
      <c r="AC381">
        <v>382</v>
      </c>
      <c r="AD381">
        <v>1390</v>
      </c>
      <c r="AE381">
        <v>190</v>
      </c>
      <c r="AF381" t="s">
        <v>2893</v>
      </c>
      <c r="AG381" s="24"/>
      <c r="AI381">
        <f t="shared" si="29"/>
        <v>113.35</v>
      </c>
      <c r="AL381" t="s">
        <v>4555</v>
      </c>
      <c r="AM381" t="s">
        <v>4555</v>
      </c>
      <c r="AN381" s="24">
        <v>0.3</v>
      </c>
      <c r="AO381">
        <f t="shared" si="30"/>
        <v>265.3</v>
      </c>
      <c r="AS381" t="s">
        <v>1805</v>
      </c>
    </row>
    <row r="382" spans="2:45" customFormat="1" x14ac:dyDescent="0.3">
      <c r="B382" t="s">
        <v>1806</v>
      </c>
      <c r="M382" s="7">
        <v>963547504</v>
      </c>
      <c r="N382" s="38" t="s">
        <v>3110</v>
      </c>
      <c r="O382" s="38" t="s">
        <v>1806</v>
      </c>
      <c r="P382" s="38">
        <v>135.30000000000001</v>
      </c>
      <c r="Q382" s="38">
        <v>1</v>
      </c>
      <c r="R382" s="26">
        <v>9.5</v>
      </c>
      <c r="S382" s="38">
        <v>135.30000000000001</v>
      </c>
      <c r="T382" s="24">
        <v>429</v>
      </c>
      <c r="U382" s="24">
        <v>4</v>
      </c>
      <c r="V382">
        <f t="shared" si="31"/>
        <v>6</v>
      </c>
      <c r="W382" s="24" t="s">
        <v>1806</v>
      </c>
      <c r="X382" s="8" t="e">
        <f>ROUND(T382*(1-#REF!),2)</f>
        <v>#REF!</v>
      </c>
      <c r="Y382">
        <f t="shared" si="27"/>
        <v>300.3</v>
      </c>
      <c r="Z382">
        <f t="shared" si="28"/>
        <v>300.3</v>
      </c>
      <c r="AA382" s="24">
        <v>0.3</v>
      </c>
      <c r="AB382" s="24">
        <v>0.3</v>
      </c>
      <c r="AC382">
        <v>382</v>
      </c>
      <c r="AD382">
        <v>1390</v>
      </c>
      <c r="AE382">
        <v>190</v>
      </c>
      <c r="AF382" t="s">
        <v>2893</v>
      </c>
      <c r="AG382" s="24"/>
      <c r="AI382">
        <f t="shared" si="29"/>
        <v>130.1</v>
      </c>
      <c r="AL382" t="s">
        <v>4555</v>
      </c>
      <c r="AM382" t="s">
        <v>4555</v>
      </c>
      <c r="AN382" s="24">
        <v>0.3</v>
      </c>
      <c r="AO382">
        <f t="shared" si="30"/>
        <v>300.3</v>
      </c>
      <c r="AS382" t="s">
        <v>1807</v>
      </c>
    </row>
    <row r="383" spans="2:45" customFormat="1" x14ac:dyDescent="0.3">
      <c r="B383" t="s">
        <v>1808</v>
      </c>
      <c r="M383" s="7">
        <v>963547605</v>
      </c>
      <c r="N383" s="38" t="s">
        <v>3111</v>
      </c>
      <c r="O383" s="38" t="s">
        <v>1808</v>
      </c>
      <c r="P383" s="38">
        <v>71.709999999999994</v>
      </c>
      <c r="Q383" s="38">
        <v>1</v>
      </c>
      <c r="R383" s="26">
        <v>5.7</v>
      </c>
      <c r="S383" s="38">
        <v>71.709999999999994</v>
      </c>
      <c r="T383" s="24">
        <v>229</v>
      </c>
      <c r="U383" s="24">
        <v>4</v>
      </c>
      <c r="V383">
        <f t="shared" si="31"/>
        <v>6</v>
      </c>
      <c r="W383" s="24" t="s">
        <v>1808</v>
      </c>
      <c r="X383" s="8" t="e">
        <f>ROUND(T383*(1-#REF!),2)</f>
        <v>#REF!</v>
      </c>
      <c r="Y383">
        <f t="shared" si="27"/>
        <v>160.30000000000001</v>
      </c>
      <c r="Z383">
        <f t="shared" si="28"/>
        <v>160.30000000000001</v>
      </c>
      <c r="AA383" s="24">
        <v>0.3</v>
      </c>
      <c r="AB383" s="24">
        <v>0.3</v>
      </c>
      <c r="AC383">
        <v>270</v>
      </c>
      <c r="AD383">
        <v>1112</v>
      </c>
      <c r="AE383">
        <v>165</v>
      </c>
      <c r="AF383" t="s">
        <v>2893</v>
      </c>
      <c r="AG383" s="24"/>
      <c r="AI383">
        <f t="shared" si="29"/>
        <v>68.95</v>
      </c>
      <c r="AL383" t="s">
        <v>4555</v>
      </c>
      <c r="AM383" t="s">
        <v>4555</v>
      </c>
      <c r="AN383" s="24">
        <v>0.3</v>
      </c>
      <c r="AO383">
        <f t="shared" si="30"/>
        <v>160.30000000000001</v>
      </c>
      <c r="AS383" t="s">
        <v>1809</v>
      </c>
    </row>
    <row r="384" spans="2:45" customFormat="1" x14ac:dyDescent="0.3">
      <c r="B384" t="s">
        <v>1810</v>
      </c>
      <c r="M384" s="7">
        <v>963547607</v>
      </c>
      <c r="N384" s="38" t="s">
        <v>3112</v>
      </c>
      <c r="O384" s="38" t="s">
        <v>1810</v>
      </c>
      <c r="P384" s="38">
        <v>79.900000000000006</v>
      </c>
      <c r="Q384" s="38">
        <v>1</v>
      </c>
      <c r="R384" s="26">
        <v>7.5</v>
      </c>
      <c r="S384" s="38">
        <v>79.900000000000006</v>
      </c>
      <c r="T384" s="24">
        <v>269</v>
      </c>
      <c r="U384" s="24">
        <v>4</v>
      </c>
      <c r="V384">
        <f t="shared" si="31"/>
        <v>6</v>
      </c>
      <c r="W384" s="24" t="s">
        <v>1810</v>
      </c>
      <c r="X384" s="8" t="e">
        <f>ROUND(T384*(1-#REF!),2)</f>
        <v>#REF!</v>
      </c>
      <c r="Y384">
        <f t="shared" si="27"/>
        <v>188.3</v>
      </c>
      <c r="Z384">
        <f t="shared" si="28"/>
        <v>188.3</v>
      </c>
      <c r="AA384" s="24">
        <v>0.3</v>
      </c>
      <c r="AB384" s="24">
        <v>0.3</v>
      </c>
      <c r="AC384">
        <v>452</v>
      </c>
      <c r="AD384">
        <v>834</v>
      </c>
      <c r="AE384">
        <v>250</v>
      </c>
      <c r="AF384" t="s">
        <v>2893</v>
      </c>
      <c r="AG384" s="24"/>
      <c r="AI384">
        <f t="shared" si="29"/>
        <v>76.83</v>
      </c>
      <c r="AL384" t="s">
        <v>4555</v>
      </c>
      <c r="AM384" t="s">
        <v>4555</v>
      </c>
      <c r="AN384" s="24">
        <v>0.3</v>
      </c>
      <c r="AO384">
        <f t="shared" si="30"/>
        <v>188.3</v>
      </c>
      <c r="AS384" t="s">
        <v>1811</v>
      </c>
    </row>
    <row r="385" spans="2:45" customFormat="1" x14ac:dyDescent="0.3">
      <c r="B385" t="s">
        <v>1812</v>
      </c>
      <c r="M385" s="7">
        <v>963547507</v>
      </c>
      <c r="N385" s="38" t="s">
        <v>3113</v>
      </c>
      <c r="O385" s="38" t="s">
        <v>1812</v>
      </c>
      <c r="P385" s="38">
        <v>85.12</v>
      </c>
      <c r="Q385" s="38">
        <v>1</v>
      </c>
      <c r="R385" s="26">
        <v>8</v>
      </c>
      <c r="S385" s="38">
        <v>85.12</v>
      </c>
      <c r="T385" s="24">
        <v>289</v>
      </c>
      <c r="U385" s="24">
        <v>4</v>
      </c>
      <c r="V385">
        <f t="shared" si="31"/>
        <v>6</v>
      </c>
      <c r="W385" s="24" t="s">
        <v>1812</v>
      </c>
      <c r="X385" s="8" t="e">
        <f>ROUND(T385*(1-#REF!),2)</f>
        <v>#REF!</v>
      </c>
      <c r="Y385">
        <f t="shared" si="27"/>
        <v>202.3</v>
      </c>
      <c r="Z385">
        <f t="shared" si="28"/>
        <v>202.3</v>
      </c>
      <c r="AA385" s="24">
        <v>0.3</v>
      </c>
      <c r="AB385" s="24">
        <v>0.3</v>
      </c>
      <c r="AC385">
        <v>452</v>
      </c>
      <c r="AD385">
        <v>834</v>
      </c>
      <c r="AE385">
        <v>250</v>
      </c>
      <c r="AF385" t="s">
        <v>2893</v>
      </c>
      <c r="AG385" s="24"/>
      <c r="AI385">
        <f t="shared" si="29"/>
        <v>81.849999999999994</v>
      </c>
      <c r="AL385" t="s">
        <v>4555</v>
      </c>
      <c r="AM385" t="s">
        <v>4555</v>
      </c>
      <c r="AN385" s="24">
        <v>0.3</v>
      </c>
      <c r="AO385">
        <f t="shared" si="30"/>
        <v>202.3</v>
      </c>
      <c r="AS385" t="s">
        <v>1813</v>
      </c>
    </row>
    <row r="386" spans="2:45" customFormat="1" x14ac:dyDescent="0.3">
      <c r="B386" t="s">
        <v>1814</v>
      </c>
      <c r="M386" s="7">
        <v>963547508</v>
      </c>
      <c r="N386" s="38" t="s">
        <v>3114</v>
      </c>
      <c r="O386" s="38" t="s">
        <v>1814</v>
      </c>
      <c r="P386" s="38">
        <v>75.41</v>
      </c>
      <c r="Q386" s="38">
        <v>1</v>
      </c>
      <c r="R386" s="26">
        <v>6.4</v>
      </c>
      <c r="S386" s="38">
        <v>75.41</v>
      </c>
      <c r="T386" s="24">
        <v>249</v>
      </c>
      <c r="U386" s="24">
        <v>4</v>
      </c>
      <c r="V386">
        <f t="shared" si="31"/>
        <v>6</v>
      </c>
      <c r="W386" s="24" t="s">
        <v>1814</v>
      </c>
      <c r="X386" s="8" t="e">
        <f>ROUND(T386*(1-#REF!),2)</f>
        <v>#REF!</v>
      </c>
      <c r="Y386">
        <f t="shared" ref="Y386:Y449" si="32">ROUND(T386*(1-AA386),2)</f>
        <v>174.3</v>
      </c>
      <c r="Z386">
        <f t="shared" ref="Z386:Z449" si="33">ROUND(T386*(1-AB386),2)</f>
        <v>174.3</v>
      </c>
      <c r="AA386" s="24">
        <v>0.3</v>
      </c>
      <c r="AB386" s="24">
        <v>0.3</v>
      </c>
      <c r="AC386">
        <v>382</v>
      </c>
      <c r="AD386">
        <v>834</v>
      </c>
      <c r="AE386">
        <v>190</v>
      </c>
      <c r="AF386" t="s">
        <v>2893</v>
      </c>
      <c r="AG386" s="24"/>
      <c r="AI386">
        <f t="shared" si="29"/>
        <v>72.510000000000005</v>
      </c>
      <c r="AL386" t="s">
        <v>4555</v>
      </c>
      <c r="AM386" t="s">
        <v>4555</v>
      </c>
      <c r="AN386" s="24">
        <v>0.3</v>
      </c>
      <c r="AO386">
        <f t="shared" si="30"/>
        <v>174.3</v>
      </c>
      <c r="AS386" t="s">
        <v>1815</v>
      </c>
    </row>
    <row r="387" spans="2:45" customFormat="1" x14ac:dyDescent="0.3">
      <c r="B387" t="s">
        <v>1816</v>
      </c>
      <c r="M387" s="7">
        <v>963547609</v>
      </c>
      <c r="N387" s="38" t="s">
        <v>3115</v>
      </c>
      <c r="O387" s="38" t="s">
        <v>1816</v>
      </c>
      <c r="P387" s="38">
        <v>71.930000000000007</v>
      </c>
      <c r="Q387" s="38">
        <v>1</v>
      </c>
      <c r="R387" s="26">
        <v>4.5</v>
      </c>
      <c r="S387" s="38">
        <v>71.930000000000007</v>
      </c>
      <c r="T387" s="24">
        <v>229</v>
      </c>
      <c r="U387" s="24">
        <v>4</v>
      </c>
      <c r="V387">
        <f t="shared" si="31"/>
        <v>6</v>
      </c>
      <c r="W387" s="24" t="s">
        <v>1816</v>
      </c>
      <c r="X387" s="8" t="e">
        <f>ROUND(T387*(1-#REF!),2)</f>
        <v>#REF!</v>
      </c>
      <c r="Y387">
        <f t="shared" si="32"/>
        <v>160.30000000000001</v>
      </c>
      <c r="Z387">
        <f t="shared" si="33"/>
        <v>160.30000000000001</v>
      </c>
      <c r="AA387" s="24">
        <v>0.3</v>
      </c>
      <c r="AB387" s="24">
        <v>0.3</v>
      </c>
      <c r="AC387">
        <v>270</v>
      </c>
      <c r="AD387">
        <v>834</v>
      </c>
      <c r="AE387">
        <v>165</v>
      </c>
      <c r="AF387" t="s">
        <v>2893</v>
      </c>
      <c r="AG387" s="24"/>
      <c r="AI387">
        <f t="shared" si="29"/>
        <v>69.16</v>
      </c>
      <c r="AL387" t="s">
        <v>4555</v>
      </c>
      <c r="AM387" t="s">
        <v>4555</v>
      </c>
      <c r="AN387" s="24">
        <v>0.3</v>
      </c>
      <c r="AO387">
        <f t="shared" si="30"/>
        <v>160.30000000000001</v>
      </c>
      <c r="AS387" t="s">
        <v>1817</v>
      </c>
    </row>
    <row r="388" spans="2:45" customFormat="1" x14ac:dyDescent="0.3">
      <c r="B388" t="s">
        <v>1818</v>
      </c>
      <c r="M388" s="7">
        <v>963548651</v>
      </c>
      <c r="N388" s="38" t="s">
        <v>3116</v>
      </c>
      <c r="O388" s="38" t="s">
        <v>1818</v>
      </c>
      <c r="P388" s="38">
        <v>80.430000000000007</v>
      </c>
      <c r="Q388" s="38">
        <v>1</v>
      </c>
      <c r="R388" s="26">
        <v>5.8</v>
      </c>
      <c r="S388" s="38">
        <v>80.430000000000007</v>
      </c>
      <c r="T388" s="24">
        <v>259</v>
      </c>
      <c r="U388" s="24">
        <v>4</v>
      </c>
      <c r="V388">
        <f t="shared" si="31"/>
        <v>6</v>
      </c>
      <c r="W388" s="24" t="s">
        <v>1818</v>
      </c>
      <c r="X388" s="8" t="e">
        <f>ROUND(T388*(1-#REF!),2)</f>
        <v>#REF!</v>
      </c>
      <c r="Y388">
        <f t="shared" si="32"/>
        <v>181.3</v>
      </c>
      <c r="Z388">
        <f t="shared" si="33"/>
        <v>181.3</v>
      </c>
      <c r="AA388" s="24">
        <v>0.3</v>
      </c>
      <c r="AB388" s="24">
        <v>0.3</v>
      </c>
      <c r="AC388">
        <v>330</v>
      </c>
      <c r="AD388">
        <v>834</v>
      </c>
      <c r="AE388">
        <v>120</v>
      </c>
      <c r="AF388" t="s">
        <v>2893</v>
      </c>
      <c r="AG388" s="24"/>
      <c r="AI388">
        <f t="shared" si="29"/>
        <v>77.34</v>
      </c>
      <c r="AL388" t="s">
        <v>4555</v>
      </c>
      <c r="AM388" t="s">
        <v>4555</v>
      </c>
      <c r="AN388" s="24">
        <v>0.3</v>
      </c>
      <c r="AO388">
        <f t="shared" si="30"/>
        <v>181.3</v>
      </c>
      <c r="AS388" t="s">
        <v>1819</v>
      </c>
    </row>
    <row r="389" spans="2:45" customFormat="1" x14ac:dyDescent="0.3">
      <c r="B389" t="s">
        <v>1820</v>
      </c>
      <c r="M389" s="7">
        <v>963548652</v>
      </c>
      <c r="N389" s="38" t="s">
        <v>3117</v>
      </c>
      <c r="O389" s="38" t="s">
        <v>1820</v>
      </c>
      <c r="P389" s="38">
        <v>89.85</v>
      </c>
      <c r="Q389" s="38">
        <v>1</v>
      </c>
      <c r="R389" s="26">
        <v>7.5</v>
      </c>
      <c r="S389" s="38">
        <v>89.85</v>
      </c>
      <c r="T389" s="24">
        <v>279</v>
      </c>
      <c r="U389" s="24">
        <v>4</v>
      </c>
      <c r="V389">
        <f t="shared" si="31"/>
        <v>6</v>
      </c>
      <c r="W389" s="24" t="s">
        <v>1820</v>
      </c>
      <c r="X389" s="8" t="e">
        <f>ROUND(T389*(1-#REF!),2)</f>
        <v>#REF!</v>
      </c>
      <c r="Y389">
        <f t="shared" si="32"/>
        <v>195.3</v>
      </c>
      <c r="Z389">
        <f t="shared" si="33"/>
        <v>195.3</v>
      </c>
      <c r="AA389" s="24">
        <v>0.3</v>
      </c>
      <c r="AB389" s="24">
        <v>0.3</v>
      </c>
      <c r="AC389">
        <v>330</v>
      </c>
      <c r="AD389">
        <v>1112</v>
      </c>
      <c r="AE389">
        <v>120</v>
      </c>
      <c r="AF389" t="s">
        <v>2893</v>
      </c>
      <c r="AG389" s="24"/>
      <c r="AI389">
        <f t="shared" si="29"/>
        <v>86.39</v>
      </c>
      <c r="AL389" t="s">
        <v>4555</v>
      </c>
      <c r="AM389" t="s">
        <v>4555</v>
      </c>
      <c r="AN389" s="24">
        <v>0.3</v>
      </c>
      <c r="AO389">
        <f t="shared" si="30"/>
        <v>195.3</v>
      </c>
      <c r="AS389" t="s">
        <v>1821</v>
      </c>
    </row>
    <row r="390" spans="2:45" customFormat="1" x14ac:dyDescent="0.3">
      <c r="B390" t="s">
        <v>1822</v>
      </c>
      <c r="M390" s="7">
        <v>963548653</v>
      </c>
      <c r="N390" s="38" t="s">
        <v>3118</v>
      </c>
      <c r="O390" s="38" t="s">
        <v>1822</v>
      </c>
      <c r="P390" s="38">
        <v>113.7</v>
      </c>
      <c r="Q390" s="38">
        <v>1</v>
      </c>
      <c r="R390" s="26">
        <v>9</v>
      </c>
      <c r="S390" s="38">
        <v>113.7</v>
      </c>
      <c r="T390" s="24">
        <v>349</v>
      </c>
      <c r="U390" s="24">
        <v>4</v>
      </c>
      <c r="V390">
        <f t="shared" si="31"/>
        <v>6</v>
      </c>
      <c r="W390" s="24" t="s">
        <v>1822</v>
      </c>
      <c r="X390" s="8" t="e">
        <f>ROUND(T390*(1-#REF!),2)</f>
        <v>#REF!</v>
      </c>
      <c r="Y390">
        <f t="shared" si="32"/>
        <v>244.3</v>
      </c>
      <c r="Z390">
        <f t="shared" si="33"/>
        <v>244.3</v>
      </c>
      <c r="AA390" s="24">
        <v>0.3</v>
      </c>
      <c r="AB390" s="24">
        <v>0.3</v>
      </c>
      <c r="AC390">
        <v>330</v>
      </c>
      <c r="AD390">
        <v>1390</v>
      </c>
      <c r="AE390">
        <v>120</v>
      </c>
      <c r="AF390" t="s">
        <v>2893</v>
      </c>
      <c r="AG390" s="24"/>
      <c r="AI390">
        <f t="shared" si="29"/>
        <v>109.33</v>
      </c>
      <c r="AL390" t="s">
        <v>4555</v>
      </c>
      <c r="AM390" t="s">
        <v>4555</v>
      </c>
      <c r="AN390" s="24">
        <v>0.3</v>
      </c>
      <c r="AO390">
        <f t="shared" si="30"/>
        <v>244.3</v>
      </c>
      <c r="AS390" t="s">
        <v>1823</v>
      </c>
    </row>
    <row r="391" spans="2:45" customFormat="1" x14ac:dyDescent="0.3">
      <c r="B391" t="s">
        <v>1824</v>
      </c>
      <c r="M391" s="7">
        <v>963543003</v>
      </c>
      <c r="N391" s="38" t="s">
        <v>3119</v>
      </c>
      <c r="O391" s="38" t="s">
        <v>1824</v>
      </c>
      <c r="P391" s="38">
        <v>10.78</v>
      </c>
      <c r="Q391" s="38">
        <v>1</v>
      </c>
      <c r="R391" s="26">
        <v>1.8</v>
      </c>
      <c r="S391" s="38">
        <v>10.78</v>
      </c>
      <c r="T391" s="24">
        <v>49</v>
      </c>
      <c r="U391" s="24">
        <v>4</v>
      </c>
      <c r="V391">
        <f t="shared" si="31"/>
        <v>6</v>
      </c>
      <c r="W391" s="24" t="s">
        <v>1824</v>
      </c>
      <c r="X391" s="8" t="e">
        <f>ROUND(T391*(1-#REF!),2)</f>
        <v>#REF!</v>
      </c>
      <c r="Y391">
        <f t="shared" si="32"/>
        <v>34.299999999999997</v>
      </c>
      <c r="Z391">
        <f t="shared" si="33"/>
        <v>34.299999999999997</v>
      </c>
      <c r="AA391" s="24">
        <v>0.3</v>
      </c>
      <c r="AB391" s="24">
        <v>0.3</v>
      </c>
      <c r="AC391">
        <v>382</v>
      </c>
      <c r="AD391">
        <v>0</v>
      </c>
      <c r="AE391">
        <v>0</v>
      </c>
      <c r="AF391" t="s">
        <v>2893</v>
      </c>
      <c r="AG391" s="24"/>
      <c r="AI391">
        <f t="shared" si="29"/>
        <v>10.37</v>
      </c>
      <c r="AL391" t="s">
        <v>4555</v>
      </c>
      <c r="AM391" t="s">
        <v>4555</v>
      </c>
      <c r="AN391" s="24">
        <v>0.3</v>
      </c>
      <c r="AO391">
        <f t="shared" si="30"/>
        <v>34.299999999999997</v>
      </c>
      <c r="AS391" t="s">
        <v>1825</v>
      </c>
    </row>
    <row r="392" spans="2:45" customFormat="1" x14ac:dyDescent="0.3">
      <c r="B392" t="s">
        <v>1826</v>
      </c>
      <c r="M392" s="7">
        <v>963543004</v>
      </c>
      <c r="N392" s="38" t="s">
        <v>3120</v>
      </c>
      <c r="O392" s="38" t="s">
        <v>1826</v>
      </c>
      <c r="P392" s="38">
        <v>12.07</v>
      </c>
      <c r="Q392" s="38">
        <v>1</v>
      </c>
      <c r="R392" s="26">
        <v>2.1</v>
      </c>
      <c r="S392" s="38">
        <v>12.07</v>
      </c>
      <c r="T392" s="24">
        <v>49</v>
      </c>
      <c r="U392" s="24">
        <v>4</v>
      </c>
      <c r="V392">
        <f t="shared" si="31"/>
        <v>6</v>
      </c>
      <c r="W392" s="24" t="s">
        <v>1826</v>
      </c>
      <c r="X392" s="8" t="e">
        <f>ROUND(T392*(1-#REF!),2)</f>
        <v>#REF!</v>
      </c>
      <c r="Y392">
        <f t="shared" si="32"/>
        <v>34.299999999999997</v>
      </c>
      <c r="Z392">
        <f t="shared" si="33"/>
        <v>34.299999999999997</v>
      </c>
      <c r="AA392" s="24">
        <v>0.3</v>
      </c>
      <c r="AB392" s="24">
        <v>0.3</v>
      </c>
      <c r="AC392">
        <v>452</v>
      </c>
      <c r="AD392">
        <v>0</v>
      </c>
      <c r="AE392">
        <v>0</v>
      </c>
      <c r="AF392" t="s">
        <v>2893</v>
      </c>
      <c r="AG392" s="24"/>
      <c r="AI392">
        <f t="shared" si="29"/>
        <v>11.61</v>
      </c>
      <c r="AL392" t="s">
        <v>4555</v>
      </c>
      <c r="AM392" t="s">
        <v>4555</v>
      </c>
      <c r="AN392" s="24">
        <v>0.3</v>
      </c>
      <c r="AO392">
        <f t="shared" si="30"/>
        <v>34.299999999999997</v>
      </c>
      <c r="AS392" t="s">
        <v>1827</v>
      </c>
    </row>
    <row r="393" spans="2:45" customFormat="1" x14ac:dyDescent="0.3">
      <c r="B393" t="s">
        <v>1828</v>
      </c>
      <c r="M393" s="7">
        <v>96380900</v>
      </c>
      <c r="N393" s="38" t="s">
        <v>5116</v>
      </c>
      <c r="O393" s="38" t="e">
        <v>#N/A</v>
      </c>
      <c r="P393" s="38">
        <v>41.86</v>
      </c>
      <c r="Q393" s="38">
        <v>1</v>
      </c>
      <c r="R393" s="26">
        <v>3</v>
      </c>
      <c r="S393" s="38">
        <v>41.86</v>
      </c>
      <c r="T393" s="24">
        <v>109</v>
      </c>
      <c r="U393" s="24">
        <v>6</v>
      </c>
      <c r="V393">
        <f t="shared" si="31"/>
        <v>8</v>
      </c>
      <c r="W393" s="24" t="s">
        <v>1828</v>
      </c>
      <c r="X393" s="8" t="e">
        <f>ROUND(T393*(1-#REF!),2)</f>
        <v>#REF!</v>
      </c>
      <c r="Y393">
        <f t="shared" si="32"/>
        <v>76.3</v>
      </c>
      <c r="Z393">
        <f t="shared" si="33"/>
        <v>76.3</v>
      </c>
      <c r="AA393" s="24">
        <v>0.3</v>
      </c>
      <c r="AB393" s="24">
        <v>0.3</v>
      </c>
      <c r="AC393">
        <v>120</v>
      </c>
      <c r="AD393">
        <v>120</v>
      </c>
      <c r="AE393">
        <v>320</v>
      </c>
      <c r="AF393" t="s">
        <v>2894</v>
      </c>
      <c r="AG393" s="24"/>
      <c r="AI393">
        <f t="shared" si="29"/>
        <v>40.25</v>
      </c>
      <c r="AL393" t="s">
        <v>4721</v>
      </c>
      <c r="AM393">
        <v>64.260000000000005</v>
      </c>
      <c r="AN393" s="24">
        <v>0.3</v>
      </c>
      <c r="AO393">
        <f t="shared" si="30"/>
        <v>76.3</v>
      </c>
      <c r="AS393" t="s">
        <v>1829</v>
      </c>
    </row>
    <row r="394" spans="2:45" customFormat="1" x14ac:dyDescent="0.3">
      <c r="B394" t="s">
        <v>1830</v>
      </c>
      <c r="M394" s="7">
        <v>963585402</v>
      </c>
      <c r="N394" s="38" t="s">
        <v>3121</v>
      </c>
      <c r="O394" s="38" t="s">
        <v>1830</v>
      </c>
      <c r="P394" s="38">
        <v>26.5</v>
      </c>
      <c r="Q394" s="38">
        <v>1</v>
      </c>
      <c r="R394" s="26">
        <v>1.4</v>
      </c>
      <c r="S394" s="38">
        <v>26.5</v>
      </c>
      <c r="T394" s="24">
        <v>99</v>
      </c>
      <c r="U394" s="24">
        <v>4</v>
      </c>
      <c r="V394">
        <f t="shared" si="31"/>
        <v>6</v>
      </c>
      <c r="W394" s="24" t="s">
        <v>1830</v>
      </c>
      <c r="X394" s="8" t="e">
        <f>ROUND(T394*(1-#REF!),2)</f>
        <v>#REF!</v>
      </c>
      <c r="Y394">
        <f t="shared" si="32"/>
        <v>69.3</v>
      </c>
      <c r="Z394">
        <f t="shared" si="33"/>
        <v>69.3</v>
      </c>
      <c r="AA394" s="24">
        <v>0.3</v>
      </c>
      <c r="AB394" s="24">
        <v>0.3</v>
      </c>
      <c r="AC394">
        <v>0</v>
      </c>
      <c r="AD394">
        <v>0</v>
      </c>
      <c r="AE394">
        <v>180</v>
      </c>
      <c r="AF394" t="s">
        <v>2893</v>
      </c>
      <c r="AG394" s="24"/>
      <c r="AI394">
        <f t="shared" si="29"/>
        <v>25.48</v>
      </c>
      <c r="AL394">
        <v>0</v>
      </c>
      <c r="AM394">
        <v>63</v>
      </c>
      <c r="AN394" s="24">
        <v>0.3</v>
      </c>
      <c r="AO394">
        <f t="shared" si="30"/>
        <v>69.3</v>
      </c>
      <c r="AS394" t="s">
        <v>1831</v>
      </c>
    </row>
    <row r="395" spans="2:45" customFormat="1" x14ac:dyDescent="0.3">
      <c r="B395" t="s">
        <v>1832</v>
      </c>
      <c r="M395" s="7">
        <v>963585422</v>
      </c>
      <c r="N395" s="38" t="s">
        <v>3122</v>
      </c>
      <c r="O395" s="38" t="s">
        <v>1832</v>
      </c>
      <c r="P395" s="38">
        <v>31.58</v>
      </c>
      <c r="Q395" s="38">
        <v>1</v>
      </c>
      <c r="R395" s="26">
        <v>2</v>
      </c>
      <c r="S395" s="38">
        <v>31.58</v>
      </c>
      <c r="T395" s="24">
        <v>149</v>
      </c>
      <c r="U395" s="24">
        <v>4</v>
      </c>
      <c r="V395">
        <f t="shared" si="31"/>
        <v>6</v>
      </c>
      <c r="W395" s="24" t="s">
        <v>1832</v>
      </c>
      <c r="X395" s="8" t="e">
        <f>ROUND(T395*(1-#REF!),2)</f>
        <v>#REF!</v>
      </c>
      <c r="Y395">
        <f t="shared" si="32"/>
        <v>104.3</v>
      </c>
      <c r="Z395">
        <f t="shared" si="33"/>
        <v>104.3</v>
      </c>
      <c r="AA395" s="24">
        <v>0.3</v>
      </c>
      <c r="AB395" s="24">
        <v>0.3</v>
      </c>
      <c r="AC395">
        <v>0</v>
      </c>
      <c r="AD395">
        <v>0</v>
      </c>
      <c r="AE395">
        <v>180</v>
      </c>
      <c r="AF395" t="s">
        <v>2893</v>
      </c>
      <c r="AG395" s="24"/>
      <c r="AI395">
        <f t="shared" si="29"/>
        <v>30.37</v>
      </c>
      <c r="AL395">
        <v>0</v>
      </c>
      <c r="AM395">
        <v>95.9</v>
      </c>
      <c r="AN395" s="24">
        <v>0.3</v>
      </c>
      <c r="AO395">
        <f t="shared" si="30"/>
        <v>104.3</v>
      </c>
      <c r="AS395" t="s">
        <v>1833</v>
      </c>
    </row>
    <row r="396" spans="2:45" customFormat="1" x14ac:dyDescent="0.3">
      <c r="B396" t="s">
        <v>1834</v>
      </c>
      <c r="M396" s="7">
        <v>96380997</v>
      </c>
      <c r="N396" s="38" t="s">
        <v>5117</v>
      </c>
      <c r="O396" s="38" t="e">
        <v>#N/A</v>
      </c>
      <c r="P396" s="38">
        <v>33.74</v>
      </c>
      <c r="Q396" s="38">
        <v>1</v>
      </c>
      <c r="R396" s="26">
        <v>0.1</v>
      </c>
      <c r="S396" s="38">
        <v>33.74</v>
      </c>
      <c r="T396" s="24">
        <v>149</v>
      </c>
      <c r="U396" s="24">
        <v>35</v>
      </c>
      <c r="V396">
        <f t="shared" si="31"/>
        <v>47</v>
      </c>
      <c r="W396" s="24" t="s">
        <v>1834</v>
      </c>
      <c r="X396" s="8" t="e">
        <f>ROUND(T396*(1-#REF!),2)</f>
        <v>#REF!</v>
      </c>
      <c r="Y396">
        <f t="shared" si="32"/>
        <v>104.3</v>
      </c>
      <c r="Z396">
        <f t="shared" si="33"/>
        <v>104.3</v>
      </c>
      <c r="AA396" s="24">
        <v>0.3</v>
      </c>
      <c r="AB396" s="24">
        <v>0.3</v>
      </c>
      <c r="AC396">
        <v>5</v>
      </c>
      <c r="AD396">
        <v>600</v>
      </c>
      <c r="AE396">
        <v>20</v>
      </c>
      <c r="AF396" t="s">
        <v>2894</v>
      </c>
      <c r="AG396" s="24"/>
      <c r="AI396">
        <f t="shared" si="29"/>
        <v>32.44</v>
      </c>
      <c r="AL396" t="s">
        <v>4722</v>
      </c>
      <c r="AM396">
        <v>83.79</v>
      </c>
      <c r="AN396" s="24">
        <v>0.3</v>
      </c>
      <c r="AO396">
        <f t="shared" si="30"/>
        <v>104.3</v>
      </c>
      <c r="AS396" t="s">
        <v>1835</v>
      </c>
    </row>
    <row r="397" spans="2:45" customFormat="1" x14ac:dyDescent="0.3">
      <c r="B397" t="s">
        <v>1836</v>
      </c>
      <c r="M397" s="7">
        <v>96380316</v>
      </c>
      <c r="N397" s="38" t="s">
        <v>5118</v>
      </c>
      <c r="O397" s="38" t="e">
        <v>#N/A</v>
      </c>
      <c r="P397" s="38">
        <v>197.28</v>
      </c>
      <c r="Q397" s="38">
        <v>1</v>
      </c>
      <c r="R397" s="26">
        <v>3</v>
      </c>
      <c r="S397" s="38">
        <v>197.28</v>
      </c>
      <c r="T397" s="24">
        <v>519</v>
      </c>
      <c r="U397" s="24">
        <v>0</v>
      </c>
      <c r="V397">
        <f t="shared" si="31"/>
        <v>0</v>
      </c>
      <c r="W397" s="24" t="s">
        <v>1836</v>
      </c>
      <c r="X397" s="8" t="e">
        <f>ROUND(T397*(1-#REF!),2)</f>
        <v>#REF!</v>
      </c>
      <c r="Y397">
        <f t="shared" si="32"/>
        <v>363.3</v>
      </c>
      <c r="Z397">
        <f t="shared" si="33"/>
        <v>363.3</v>
      </c>
      <c r="AA397" s="24">
        <v>0.3</v>
      </c>
      <c r="AB397" s="24">
        <v>0.3</v>
      </c>
      <c r="AC397">
        <v>4</v>
      </c>
      <c r="AD397">
        <v>2300</v>
      </c>
      <c r="AE397">
        <v>1700</v>
      </c>
      <c r="AF397" t="s">
        <v>2894</v>
      </c>
      <c r="AG397" s="24"/>
      <c r="AI397">
        <f t="shared" si="29"/>
        <v>189.69</v>
      </c>
      <c r="AL397" t="s">
        <v>4723</v>
      </c>
      <c r="AM397">
        <v>292.32</v>
      </c>
      <c r="AN397" s="24">
        <v>0.3</v>
      </c>
      <c r="AO397">
        <f t="shared" si="30"/>
        <v>363.3</v>
      </c>
      <c r="AS397" t="s">
        <v>1837</v>
      </c>
    </row>
    <row r="398" spans="2:45" customFormat="1" x14ac:dyDescent="0.3">
      <c r="B398" t="s">
        <v>1838</v>
      </c>
      <c r="M398" s="7">
        <v>96380317</v>
      </c>
      <c r="N398" s="38" t="s">
        <v>5119</v>
      </c>
      <c r="O398" s="38" t="e">
        <v>#N/A</v>
      </c>
      <c r="P398" s="38">
        <v>135.27000000000001</v>
      </c>
      <c r="Q398" s="38">
        <v>1</v>
      </c>
      <c r="R398" s="26">
        <v>2.6</v>
      </c>
      <c r="S398" s="38">
        <v>135.27000000000001</v>
      </c>
      <c r="T398" s="24">
        <v>389</v>
      </c>
      <c r="U398" s="24">
        <v>0</v>
      </c>
      <c r="V398">
        <f t="shared" si="31"/>
        <v>0</v>
      </c>
      <c r="W398" s="24" t="s">
        <v>1838</v>
      </c>
      <c r="X398" s="8" t="e">
        <f>ROUND(T398*(1-#REF!),2)</f>
        <v>#REF!</v>
      </c>
      <c r="Y398">
        <f t="shared" si="32"/>
        <v>272.3</v>
      </c>
      <c r="Z398">
        <f t="shared" si="33"/>
        <v>272.3</v>
      </c>
      <c r="AA398" s="24">
        <v>0.3</v>
      </c>
      <c r="AB398" s="24">
        <v>0.3</v>
      </c>
      <c r="AC398">
        <v>4</v>
      </c>
      <c r="AD398">
        <v>1800</v>
      </c>
      <c r="AE398">
        <v>1170</v>
      </c>
      <c r="AF398" t="s">
        <v>2894</v>
      </c>
      <c r="AG398" s="24"/>
      <c r="AI398">
        <f t="shared" si="29"/>
        <v>130.07</v>
      </c>
      <c r="AL398" t="s">
        <v>4724</v>
      </c>
      <c r="AM398">
        <v>227.43</v>
      </c>
      <c r="AN398" s="24">
        <v>0.3</v>
      </c>
      <c r="AO398">
        <f t="shared" si="30"/>
        <v>272.3</v>
      </c>
      <c r="AS398" t="s">
        <v>1839</v>
      </c>
    </row>
    <row r="399" spans="2:45" customFormat="1" x14ac:dyDescent="0.3">
      <c r="B399" t="s">
        <v>1840</v>
      </c>
      <c r="M399" s="7">
        <v>96380315</v>
      </c>
      <c r="N399" s="38" t="s">
        <v>5120</v>
      </c>
      <c r="O399" s="38" t="e">
        <v>#N/A</v>
      </c>
      <c r="P399" s="38">
        <v>89.56</v>
      </c>
      <c r="Q399" s="38">
        <v>1</v>
      </c>
      <c r="R399" s="26">
        <v>1.6</v>
      </c>
      <c r="S399" s="38">
        <v>89.56</v>
      </c>
      <c r="T399" s="24">
        <v>279</v>
      </c>
      <c r="U399" s="24">
        <v>0</v>
      </c>
      <c r="V399">
        <f t="shared" si="31"/>
        <v>0</v>
      </c>
      <c r="W399" s="24" t="s">
        <v>1840</v>
      </c>
      <c r="X399" s="8" t="e">
        <f>ROUND(T399*(1-#REF!),2)</f>
        <v>#REF!</v>
      </c>
      <c r="Y399">
        <f t="shared" si="32"/>
        <v>195.3</v>
      </c>
      <c r="Z399">
        <f t="shared" si="33"/>
        <v>195.3</v>
      </c>
      <c r="AA399" s="24">
        <v>0.3</v>
      </c>
      <c r="AB399" s="24">
        <v>0.3</v>
      </c>
      <c r="AC399">
        <v>0</v>
      </c>
      <c r="AD399">
        <v>1800</v>
      </c>
      <c r="AE399">
        <v>1200</v>
      </c>
      <c r="AF399" t="s">
        <v>2894</v>
      </c>
      <c r="AG399" s="24"/>
      <c r="AI399">
        <f t="shared" si="29"/>
        <v>86.12</v>
      </c>
      <c r="AL399" t="s">
        <v>4725</v>
      </c>
      <c r="AM399">
        <v>162.54</v>
      </c>
      <c r="AN399" s="24">
        <v>0.3</v>
      </c>
      <c r="AO399">
        <f t="shared" si="30"/>
        <v>195.3</v>
      </c>
      <c r="AS399" t="s">
        <v>1841</v>
      </c>
    </row>
    <row r="400" spans="2:45" customFormat="1" x14ac:dyDescent="0.3">
      <c r="B400" t="s">
        <v>1842</v>
      </c>
      <c r="M400" s="7">
        <v>96380301</v>
      </c>
      <c r="N400" s="38" t="s">
        <v>5121</v>
      </c>
      <c r="O400" s="38" t="e">
        <v>#N/A</v>
      </c>
      <c r="P400" s="38">
        <v>7.99</v>
      </c>
      <c r="Q400" s="38">
        <v>1</v>
      </c>
      <c r="R400" s="26">
        <v>0.5</v>
      </c>
      <c r="S400" s="38">
        <v>7.99</v>
      </c>
      <c r="T400" s="24">
        <v>39</v>
      </c>
      <c r="U400" s="24">
        <v>0</v>
      </c>
      <c r="V400">
        <f t="shared" si="31"/>
        <v>0</v>
      </c>
      <c r="W400" s="24" t="s">
        <v>1842</v>
      </c>
      <c r="X400" s="8" t="e">
        <f>ROUND(T400*(1-#REF!),2)</f>
        <v>#REF!</v>
      </c>
      <c r="Y400">
        <f t="shared" si="32"/>
        <v>27.3</v>
      </c>
      <c r="Z400">
        <f t="shared" si="33"/>
        <v>27.3</v>
      </c>
      <c r="AA400" s="24">
        <v>0.3</v>
      </c>
      <c r="AB400" s="24">
        <v>0.3</v>
      </c>
      <c r="AC400">
        <v>330</v>
      </c>
      <c r="AD400">
        <v>834</v>
      </c>
      <c r="AE400">
        <v>0</v>
      </c>
      <c r="AF400" t="s">
        <v>2894</v>
      </c>
      <c r="AG400" s="24"/>
      <c r="AI400">
        <f t="shared" ref="AI400:AI462" si="34">ROUND(S400/1.04,2)</f>
        <v>7.68</v>
      </c>
      <c r="AL400" t="s">
        <v>4726</v>
      </c>
      <c r="AM400">
        <v>21.42</v>
      </c>
      <c r="AN400" s="24">
        <v>0.3</v>
      </c>
      <c r="AO400">
        <f t="shared" si="30"/>
        <v>27.3</v>
      </c>
      <c r="AS400" t="s">
        <v>1843</v>
      </c>
    </row>
    <row r="401" spans="2:45" customFormat="1" x14ac:dyDescent="0.3">
      <c r="B401" t="s">
        <v>1844</v>
      </c>
      <c r="M401" s="7">
        <v>96380302</v>
      </c>
      <c r="N401" s="38" t="s">
        <v>5122</v>
      </c>
      <c r="O401" s="38" t="e">
        <v>#N/A</v>
      </c>
      <c r="P401" s="38">
        <v>9.66</v>
      </c>
      <c r="Q401" s="38">
        <v>1</v>
      </c>
      <c r="R401" s="26">
        <v>0.7</v>
      </c>
      <c r="S401" s="38">
        <v>9.66</v>
      </c>
      <c r="T401" s="24">
        <v>49</v>
      </c>
      <c r="U401" s="24">
        <v>0</v>
      </c>
      <c r="V401">
        <f t="shared" si="31"/>
        <v>0</v>
      </c>
      <c r="W401" s="24" t="s">
        <v>1844</v>
      </c>
      <c r="X401" s="8" t="e">
        <f>ROUND(T401*(1-#REF!),2)</f>
        <v>#REF!</v>
      </c>
      <c r="Y401">
        <f t="shared" si="32"/>
        <v>34.299999999999997</v>
      </c>
      <c r="Z401">
        <f t="shared" si="33"/>
        <v>34.299999999999997</v>
      </c>
      <c r="AA401" s="24">
        <v>0.3</v>
      </c>
      <c r="AB401" s="24">
        <v>0.3</v>
      </c>
      <c r="AC401">
        <v>330</v>
      </c>
      <c r="AD401">
        <v>1112</v>
      </c>
      <c r="AE401">
        <v>0</v>
      </c>
      <c r="AF401" t="s">
        <v>2894</v>
      </c>
      <c r="AG401" s="24"/>
      <c r="AI401">
        <f t="shared" si="34"/>
        <v>9.2899999999999991</v>
      </c>
      <c r="AL401" t="s">
        <v>4727</v>
      </c>
      <c r="AM401">
        <v>25.2</v>
      </c>
      <c r="AN401" s="24">
        <v>0.3</v>
      </c>
      <c r="AO401">
        <f t="shared" si="30"/>
        <v>34.299999999999997</v>
      </c>
      <c r="AS401" t="s">
        <v>1845</v>
      </c>
    </row>
    <row r="402" spans="2:45" customFormat="1" x14ac:dyDescent="0.3">
      <c r="B402" t="s">
        <v>1846</v>
      </c>
      <c r="M402" s="7">
        <v>96380303</v>
      </c>
      <c r="N402" s="38" t="s">
        <v>5123</v>
      </c>
      <c r="O402" s="38" t="e">
        <v>#N/A</v>
      </c>
      <c r="P402" s="38">
        <v>10.87</v>
      </c>
      <c r="Q402" s="38">
        <v>1</v>
      </c>
      <c r="R402" s="26">
        <v>0.9</v>
      </c>
      <c r="S402" s="38">
        <v>10.87</v>
      </c>
      <c r="T402" s="24">
        <v>49</v>
      </c>
      <c r="U402" s="24">
        <v>0</v>
      </c>
      <c r="V402">
        <f t="shared" si="31"/>
        <v>0</v>
      </c>
      <c r="W402" s="24" t="s">
        <v>1846</v>
      </c>
      <c r="X402" s="8" t="e">
        <f>ROUND(T402*(1-#REF!),2)</f>
        <v>#REF!</v>
      </c>
      <c r="Y402">
        <f t="shared" si="32"/>
        <v>34.299999999999997</v>
      </c>
      <c r="Z402">
        <f t="shared" si="33"/>
        <v>34.299999999999997</v>
      </c>
      <c r="AA402" s="24">
        <v>0.3</v>
      </c>
      <c r="AB402" s="24">
        <v>0.3</v>
      </c>
      <c r="AC402">
        <v>330</v>
      </c>
      <c r="AD402">
        <v>1390</v>
      </c>
      <c r="AE402">
        <v>0</v>
      </c>
      <c r="AF402" t="s">
        <v>2894</v>
      </c>
      <c r="AG402" s="24"/>
      <c r="AI402">
        <f t="shared" si="34"/>
        <v>10.45</v>
      </c>
      <c r="AL402" t="s">
        <v>4728</v>
      </c>
      <c r="AM402">
        <v>28.35</v>
      </c>
      <c r="AN402" s="24">
        <v>0.3</v>
      </c>
      <c r="AO402">
        <f t="shared" si="30"/>
        <v>34.299999999999997</v>
      </c>
      <c r="AS402" t="s">
        <v>1847</v>
      </c>
    </row>
    <row r="403" spans="2:45" customFormat="1" x14ac:dyDescent="0.3">
      <c r="B403" t="s">
        <v>1848</v>
      </c>
      <c r="M403" s="7">
        <v>96380318</v>
      </c>
      <c r="N403" s="38" t="s">
        <v>5124</v>
      </c>
      <c r="O403" s="38" t="e">
        <v>#N/A</v>
      </c>
      <c r="P403" s="38">
        <v>74.099999999999994</v>
      </c>
      <c r="Q403" s="38">
        <v>1</v>
      </c>
      <c r="R403" s="26">
        <v>3</v>
      </c>
      <c r="S403" s="38">
        <v>74.099999999999994</v>
      </c>
      <c r="T403" s="24">
        <v>319</v>
      </c>
      <c r="U403" s="24">
        <v>0</v>
      </c>
      <c r="V403">
        <f t="shared" si="31"/>
        <v>0</v>
      </c>
      <c r="W403" s="24" t="s">
        <v>1848</v>
      </c>
      <c r="X403" s="8" t="e">
        <f>ROUND(T403*(1-#REF!),2)</f>
        <v>#REF!</v>
      </c>
      <c r="Y403">
        <f t="shared" si="32"/>
        <v>223.3</v>
      </c>
      <c r="Z403">
        <f t="shared" si="33"/>
        <v>223.3</v>
      </c>
      <c r="AA403" s="24">
        <v>0.3</v>
      </c>
      <c r="AB403" s="24">
        <v>0.3</v>
      </c>
      <c r="AC403">
        <v>730</v>
      </c>
      <c r="AD403">
        <v>1240</v>
      </c>
      <c r="AE403">
        <v>0</v>
      </c>
      <c r="AF403" t="s">
        <v>2894</v>
      </c>
      <c r="AG403" s="24"/>
      <c r="AI403">
        <f t="shared" si="34"/>
        <v>71.25</v>
      </c>
      <c r="AL403" t="s">
        <v>4729</v>
      </c>
      <c r="AM403">
        <v>183.33</v>
      </c>
      <c r="AN403" s="24">
        <v>0.3</v>
      </c>
      <c r="AO403">
        <f t="shared" si="30"/>
        <v>223.3</v>
      </c>
      <c r="AS403" t="s">
        <v>1849</v>
      </c>
    </row>
    <row r="404" spans="2:45" customFormat="1" x14ac:dyDescent="0.3">
      <c r="B404" t="s">
        <v>1850</v>
      </c>
      <c r="M404" s="7">
        <v>96380319</v>
      </c>
      <c r="N404" s="38" t="s">
        <v>5125</v>
      </c>
      <c r="O404" s="38" t="e">
        <v>#N/A</v>
      </c>
      <c r="P404" s="38">
        <v>74.099999999999994</v>
      </c>
      <c r="Q404" s="38">
        <v>1</v>
      </c>
      <c r="R404" s="26">
        <v>3</v>
      </c>
      <c r="S404" s="38">
        <v>74.099999999999994</v>
      </c>
      <c r="T404" s="24">
        <v>319</v>
      </c>
      <c r="U404" s="24">
        <v>0</v>
      </c>
      <c r="V404">
        <f t="shared" si="31"/>
        <v>0</v>
      </c>
      <c r="W404" s="24" t="s">
        <v>1850</v>
      </c>
      <c r="X404" s="8" t="e">
        <f>ROUND(T404*(1-#REF!),2)</f>
        <v>#REF!</v>
      </c>
      <c r="Y404">
        <f t="shared" si="32"/>
        <v>223.3</v>
      </c>
      <c r="Z404">
        <f t="shared" si="33"/>
        <v>223.3</v>
      </c>
      <c r="AA404" s="24">
        <v>0.3</v>
      </c>
      <c r="AB404" s="24">
        <v>0.3</v>
      </c>
      <c r="AC404">
        <v>0</v>
      </c>
      <c r="AD404">
        <v>1240</v>
      </c>
      <c r="AE404">
        <v>0</v>
      </c>
      <c r="AF404" t="s">
        <v>2894</v>
      </c>
      <c r="AG404" s="24"/>
      <c r="AI404">
        <f t="shared" si="34"/>
        <v>71.25</v>
      </c>
      <c r="AL404" t="s">
        <v>4730</v>
      </c>
      <c r="AM404">
        <v>183.33</v>
      </c>
      <c r="AN404" s="24">
        <v>0.3</v>
      </c>
      <c r="AO404">
        <f t="shared" si="30"/>
        <v>223.3</v>
      </c>
      <c r="AS404" t="s">
        <v>1851</v>
      </c>
    </row>
    <row r="405" spans="2:45" customFormat="1" x14ac:dyDescent="0.3">
      <c r="B405" t="s">
        <v>1852</v>
      </c>
      <c r="M405" s="7">
        <v>96380917</v>
      </c>
      <c r="N405" s="38" t="s">
        <v>5126</v>
      </c>
      <c r="O405" s="38" t="e">
        <v>#N/A</v>
      </c>
      <c r="P405" s="38">
        <v>31.4</v>
      </c>
      <c r="Q405" s="38">
        <v>1</v>
      </c>
      <c r="R405" s="26">
        <v>1</v>
      </c>
      <c r="S405" s="38">
        <v>31.4</v>
      </c>
      <c r="T405" s="24">
        <v>129</v>
      </c>
      <c r="U405" s="24">
        <v>60</v>
      </c>
      <c r="V405">
        <f t="shared" si="31"/>
        <v>80</v>
      </c>
      <c r="W405" s="24" t="s">
        <v>1852</v>
      </c>
      <c r="X405" s="8" t="e">
        <f>ROUND(T405*(1-#REF!),2)</f>
        <v>#REF!</v>
      </c>
      <c r="Y405">
        <f t="shared" si="32"/>
        <v>90.3</v>
      </c>
      <c r="Z405">
        <f t="shared" si="33"/>
        <v>90.3</v>
      </c>
      <c r="AA405" s="24">
        <v>0.3</v>
      </c>
      <c r="AB405" s="24">
        <v>0.3</v>
      </c>
      <c r="AC405">
        <v>0</v>
      </c>
      <c r="AD405">
        <v>0</v>
      </c>
      <c r="AE405">
        <v>0</v>
      </c>
      <c r="AF405" t="s">
        <v>2894</v>
      </c>
      <c r="AG405" s="24"/>
      <c r="AI405">
        <f t="shared" si="34"/>
        <v>30.19</v>
      </c>
      <c r="AL405" t="s">
        <v>4731</v>
      </c>
      <c r="AM405">
        <v>71.19</v>
      </c>
      <c r="AN405" s="24">
        <v>0.3</v>
      </c>
      <c r="AO405">
        <f t="shared" si="30"/>
        <v>90.3</v>
      </c>
      <c r="AS405" t="s">
        <v>1853</v>
      </c>
    </row>
    <row r="406" spans="2:45" customFormat="1" x14ac:dyDescent="0.3">
      <c r="B406" t="s">
        <v>1854</v>
      </c>
      <c r="M406" s="7">
        <v>96380918</v>
      </c>
      <c r="N406" s="38" t="s">
        <v>5127</v>
      </c>
      <c r="O406" s="38" t="e">
        <v>#N/A</v>
      </c>
      <c r="P406" s="38">
        <v>36.67</v>
      </c>
      <c r="Q406" s="38">
        <v>1</v>
      </c>
      <c r="R406" s="26">
        <v>1</v>
      </c>
      <c r="S406" s="38">
        <v>36.67</v>
      </c>
      <c r="T406" s="24">
        <v>159</v>
      </c>
      <c r="U406" s="24">
        <v>0</v>
      </c>
      <c r="V406">
        <f t="shared" si="31"/>
        <v>0</v>
      </c>
      <c r="W406" s="24" t="s">
        <v>1854</v>
      </c>
      <c r="X406" s="8" t="e">
        <f>ROUND(T406*(1-#REF!),2)</f>
        <v>#REF!</v>
      </c>
      <c r="Y406">
        <f t="shared" si="32"/>
        <v>111.3</v>
      </c>
      <c r="Z406">
        <f t="shared" si="33"/>
        <v>111.3</v>
      </c>
      <c r="AA406" s="24">
        <v>0.3</v>
      </c>
      <c r="AB406" s="24">
        <v>0.3</v>
      </c>
      <c r="AC406">
        <v>0</v>
      </c>
      <c r="AD406">
        <v>0</v>
      </c>
      <c r="AE406">
        <v>0</v>
      </c>
      <c r="AF406" t="s">
        <v>2894</v>
      </c>
      <c r="AG406" s="24"/>
      <c r="AI406">
        <f t="shared" si="34"/>
        <v>35.26</v>
      </c>
      <c r="AL406" t="s">
        <v>4732</v>
      </c>
      <c r="AM406">
        <v>91.35</v>
      </c>
      <c r="AN406" s="24">
        <v>0.3</v>
      </c>
      <c r="AO406">
        <f t="shared" si="30"/>
        <v>111.3</v>
      </c>
      <c r="AS406" t="s">
        <v>1855</v>
      </c>
    </row>
    <row r="407" spans="2:45" customFormat="1" x14ac:dyDescent="0.3">
      <c r="B407" t="s">
        <v>1856</v>
      </c>
      <c r="M407" s="7">
        <v>96380220</v>
      </c>
      <c r="N407" s="38" t="s">
        <v>5128</v>
      </c>
      <c r="O407" s="38" t="e">
        <v>#N/A</v>
      </c>
      <c r="P407" s="38">
        <v>8.11</v>
      </c>
      <c r="Q407" s="38">
        <v>1</v>
      </c>
      <c r="R407" s="26">
        <v>0.2</v>
      </c>
      <c r="S407" s="38">
        <v>8.11</v>
      </c>
      <c r="T407" s="24">
        <v>49</v>
      </c>
      <c r="U407" s="24">
        <v>55</v>
      </c>
      <c r="V407">
        <f t="shared" si="31"/>
        <v>74</v>
      </c>
      <c r="W407" s="24" t="s">
        <v>1856</v>
      </c>
      <c r="X407" s="8" t="e">
        <f>ROUND(T407*(1-#REF!),2)</f>
        <v>#REF!</v>
      </c>
      <c r="Y407">
        <f t="shared" si="32"/>
        <v>34.299999999999997</v>
      </c>
      <c r="Z407">
        <f t="shared" si="33"/>
        <v>34.299999999999997</v>
      </c>
      <c r="AA407" s="24">
        <v>0.3</v>
      </c>
      <c r="AB407" s="24">
        <v>0.3</v>
      </c>
      <c r="AC407" t="s">
        <v>2883</v>
      </c>
      <c r="AD407">
        <v>230</v>
      </c>
      <c r="AE407">
        <v>120</v>
      </c>
      <c r="AF407" t="s">
        <v>2894</v>
      </c>
      <c r="AG407" s="24"/>
      <c r="AI407">
        <f t="shared" si="34"/>
        <v>7.8</v>
      </c>
      <c r="AL407" t="s">
        <v>4733</v>
      </c>
      <c r="AM407">
        <v>18.27</v>
      </c>
      <c r="AN407" s="24">
        <v>0.3</v>
      </c>
      <c r="AO407">
        <f t="shared" si="30"/>
        <v>34.299999999999997</v>
      </c>
      <c r="AS407" t="s">
        <v>1857</v>
      </c>
    </row>
    <row r="408" spans="2:45" customFormat="1" x14ac:dyDescent="0.3">
      <c r="B408" t="s">
        <v>1858</v>
      </c>
      <c r="M408" s="7">
        <v>96380221</v>
      </c>
      <c r="N408" s="38" t="s">
        <v>5129</v>
      </c>
      <c r="O408" s="38" t="e">
        <v>#N/A</v>
      </c>
      <c r="P408" s="38">
        <v>12.64</v>
      </c>
      <c r="Q408" s="38">
        <v>1</v>
      </c>
      <c r="R408" s="26">
        <v>0.6</v>
      </c>
      <c r="S408" s="38">
        <v>12.64</v>
      </c>
      <c r="T408" s="24">
        <v>69</v>
      </c>
      <c r="U408" s="24">
        <v>55</v>
      </c>
      <c r="V408">
        <f t="shared" si="31"/>
        <v>74</v>
      </c>
      <c r="W408" s="24" t="s">
        <v>1858</v>
      </c>
      <c r="X408" s="8" t="e">
        <f>ROUND(T408*(1-#REF!),2)</f>
        <v>#REF!</v>
      </c>
      <c r="Y408">
        <f t="shared" si="32"/>
        <v>48.3</v>
      </c>
      <c r="Z408">
        <f t="shared" si="33"/>
        <v>48.3</v>
      </c>
      <c r="AA408" s="24">
        <v>0.3</v>
      </c>
      <c r="AB408" s="24">
        <v>0.3</v>
      </c>
      <c r="AC408" t="s">
        <v>2883</v>
      </c>
      <c r="AD408">
        <v>300</v>
      </c>
      <c r="AE408">
        <v>200</v>
      </c>
      <c r="AF408" t="s">
        <v>2894</v>
      </c>
      <c r="AG408" s="24"/>
      <c r="AI408">
        <f t="shared" si="34"/>
        <v>12.15</v>
      </c>
      <c r="AL408" t="s">
        <v>4734</v>
      </c>
      <c r="AM408">
        <v>28.98</v>
      </c>
      <c r="AN408" s="24">
        <v>0.3</v>
      </c>
      <c r="AO408">
        <f t="shared" si="30"/>
        <v>48.3</v>
      </c>
      <c r="AS408" t="s">
        <v>1859</v>
      </c>
    </row>
    <row r="409" spans="2:45" customFormat="1" x14ac:dyDescent="0.3">
      <c r="B409" t="s">
        <v>1860</v>
      </c>
      <c r="M409" s="7">
        <v>963589005</v>
      </c>
      <c r="N409" s="38" t="s">
        <v>3123</v>
      </c>
      <c r="O409" s="38" t="s">
        <v>1860</v>
      </c>
      <c r="P409" s="38">
        <v>0.52</v>
      </c>
      <c r="Q409" s="38">
        <v>1</v>
      </c>
      <c r="R409" s="26">
        <v>0.01</v>
      </c>
      <c r="S409" s="38">
        <v>0.52</v>
      </c>
      <c r="T409" s="24">
        <v>6</v>
      </c>
      <c r="U409" s="24">
        <v>0</v>
      </c>
      <c r="V409">
        <f t="shared" si="31"/>
        <v>0</v>
      </c>
      <c r="W409" s="24" t="s">
        <v>1860</v>
      </c>
      <c r="X409" s="8" t="e">
        <f>ROUND(T409*(1-#REF!),2)</f>
        <v>#REF!</v>
      </c>
      <c r="Y409">
        <f t="shared" si="32"/>
        <v>4.2</v>
      </c>
      <c r="Z409">
        <f t="shared" si="33"/>
        <v>4.2</v>
      </c>
      <c r="AA409" s="24">
        <v>0.3</v>
      </c>
      <c r="AB409" s="24">
        <v>0.3</v>
      </c>
      <c r="AC409">
        <v>15</v>
      </c>
      <c r="AD409">
        <v>30</v>
      </c>
      <c r="AE409">
        <v>19</v>
      </c>
      <c r="AF409" t="s">
        <v>2894</v>
      </c>
      <c r="AG409" s="24"/>
      <c r="AI409">
        <f t="shared" si="34"/>
        <v>0.5</v>
      </c>
      <c r="AL409" t="s">
        <v>4555</v>
      </c>
      <c r="AM409" t="s">
        <v>4555</v>
      </c>
      <c r="AN409" s="24">
        <v>0.3</v>
      </c>
      <c r="AO409">
        <f t="shared" si="30"/>
        <v>4.2</v>
      </c>
      <c r="AS409" t="s">
        <v>1861</v>
      </c>
    </row>
    <row r="410" spans="2:45" customFormat="1" x14ac:dyDescent="0.3">
      <c r="B410" t="s">
        <v>1862</v>
      </c>
      <c r="M410" s="7">
        <v>96380893</v>
      </c>
      <c r="N410" s="38" t="s">
        <v>5130</v>
      </c>
      <c r="O410" s="38" t="e">
        <v>#N/A</v>
      </c>
      <c r="P410" s="38">
        <v>14.8</v>
      </c>
      <c r="Q410" s="38">
        <v>1</v>
      </c>
      <c r="R410" s="26">
        <v>0.3</v>
      </c>
      <c r="S410" s="38">
        <v>14.8</v>
      </c>
      <c r="T410" s="24">
        <v>59</v>
      </c>
      <c r="U410" s="24">
        <v>5</v>
      </c>
      <c r="V410">
        <f t="shared" si="31"/>
        <v>7</v>
      </c>
      <c r="W410" s="24" t="s">
        <v>1862</v>
      </c>
      <c r="X410" s="8" t="e">
        <f>ROUND(T410*(1-#REF!),2)</f>
        <v>#REF!</v>
      </c>
      <c r="Y410">
        <f t="shared" si="32"/>
        <v>41.3</v>
      </c>
      <c r="Z410">
        <f t="shared" si="33"/>
        <v>41.3</v>
      </c>
      <c r="AA410" s="24">
        <v>0.3</v>
      </c>
      <c r="AB410" s="24">
        <v>0.3</v>
      </c>
      <c r="AC410">
        <v>135</v>
      </c>
      <c r="AD410">
        <v>400</v>
      </c>
      <c r="AE410">
        <v>75</v>
      </c>
      <c r="AF410" t="s">
        <v>2894</v>
      </c>
      <c r="AG410" s="24"/>
      <c r="AI410">
        <f t="shared" si="34"/>
        <v>14.23</v>
      </c>
      <c r="AL410" t="s">
        <v>4555</v>
      </c>
      <c r="AM410" t="s">
        <v>4555</v>
      </c>
      <c r="AN410" s="24">
        <v>0.3</v>
      </c>
      <c r="AO410">
        <f t="shared" si="30"/>
        <v>41.3</v>
      </c>
      <c r="AS410" t="s">
        <v>1863</v>
      </c>
    </row>
    <row r="411" spans="2:45" customFormat="1" x14ac:dyDescent="0.3">
      <c r="B411" t="s">
        <v>1864</v>
      </c>
      <c r="M411" s="7">
        <v>96380923</v>
      </c>
      <c r="N411" s="38" t="s">
        <v>5131</v>
      </c>
      <c r="O411" s="38" t="e">
        <v>#N/A</v>
      </c>
      <c r="P411" s="38">
        <v>22.19</v>
      </c>
      <c r="Q411" s="38">
        <v>1</v>
      </c>
      <c r="R411" s="26">
        <v>1</v>
      </c>
      <c r="S411" s="38">
        <v>22.19</v>
      </c>
      <c r="T411" s="24">
        <v>99</v>
      </c>
      <c r="U411" s="24">
        <v>60</v>
      </c>
      <c r="V411">
        <f t="shared" si="31"/>
        <v>80</v>
      </c>
      <c r="W411" s="24" t="s">
        <v>1864</v>
      </c>
      <c r="X411" s="8" t="e">
        <f>ROUND(T411*(1-#REF!),2)</f>
        <v>#REF!</v>
      </c>
      <c r="Y411">
        <f t="shared" si="32"/>
        <v>69.3</v>
      </c>
      <c r="Z411">
        <f t="shared" si="33"/>
        <v>69.3</v>
      </c>
      <c r="AA411" s="24">
        <v>0.3</v>
      </c>
      <c r="AB411" s="24">
        <v>0.3</v>
      </c>
      <c r="AC411">
        <v>0</v>
      </c>
      <c r="AD411">
        <v>160</v>
      </c>
      <c r="AE411">
        <v>180</v>
      </c>
      <c r="AF411" t="s">
        <v>2894</v>
      </c>
      <c r="AG411" s="24"/>
      <c r="AI411">
        <f t="shared" si="34"/>
        <v>21.34</v>
      </c>
      <c r="AL411" t="s">
        <v>4735</v>
      </c>
      <c r="AM411">
        <v>54.81</v>
      </c>
      <c r="AN411" s="24">
        <v>0.3</v>
      </c>
      <c r="AO411">
        <f t="shared" si="30"/>
        <v>69.3</v>
      </c>
      <c r="AS411" t="s">
        <v>1865</v>
      </c>
    </row>
    <row r="412" spans="2:45" customFormat="1" x14ac:dyDescent="0.3">
      <c r="B412" t="s">
        <v>1866</v>
      </c>
      <c r="M412" s="7">
        <v>96380959</v>
      </c>
      <c r="N412" s="38" t="s">
        <v>5132</v>
      </c>
      <c r="O412" s="38" t="e">
        <v>#N/A</v>
      </c>
      <c r="P412" s="38">
        <v>14.22</v>
      </c>
      <c r="Q412" s="38">
        <v>1</v>
      </c>
      <c r="R412" s="26">
        <v>0.6</v>
      </c>
      <c r="S412" s="38">
        <v>14.22</v>
      </c>
      <c r="T412" s="24">
        <v>59</v>
      </c>
      <c r="U412" s="24">
        <v>15</v>
      </c>
      <c r="V412">
        <f t="shared" si="31"/>
        <v>20</v>
      </c>
      <c r="W412" s="24" t="s">
        <v>1866</v>
      </c>
      <c r="X412" s="8" t="e">
        <f>ROUND(T412*(1-#REF!),2)</f>
        <v>#REF!</v>
      </c>
      <c r="Y412">
        <f t="shared" si="32"/>
        <v>41.3</v>
      </c>
      <c r="Z412">
        <f t="shared" si="33"/>
        <v>41.3</v>
      </c>
      <c r="AA412" s="24">
        <v>0.3</v>
      </c>
      <c r="AB412" s="24">
        <v>0.3</v>
      </c>
      <c r="AC412">
        <v>38</v>
      </c>
      <c r="AD412">
        <v>50</v>
      </c>
      <c r="AE412">
        <v>28</v>
      </c>
      <c r="AF412" t="s">
        <v>2894</v>
      </c>
      <c r="AG412" s="24"/>
      <c r="AI412">
        <f t="shared" si="34"/>
        <v>13.67</v>
      </c>
      <c r="AL412" t="s">
        <v>4736</v>
      </c>
      <c r="AM412">
        <v>32.76</v>
      </c>
      <c r="AN412" s="24">
        <v>0.3</v>
      </c>
      <c r="AO412">
        <f t="shared" si="30"/>
        <v>41.3</v>
      </c>
      <c r="AS412" t="s">
        <v>1867</v>
      </c>
    </row>
    <row r="413" spans="2:45" customFormat="1" x14ac:dyDescent="0.3">
      <c r="B413" t="s">
        <v>1868</v>
      </c>
      <c r="M413" s="7">
        <v>96385200</v>
      </c>
      <c r="N413" s="38" t="s">
        <v>5133</v>
      </c>
      <c r="O413" s="38" t="e">
        <v>#N/A</v>
      </c>
      <c r="P413" s="38">
        <v>27.35</v>
      </c>
      <c r="Q413" s="38">
        <v>1</v>
      </c>
      <c r="R413" s="26">
        <v>0</v>
      </c>
      <c r="S413" s="38">
        <v>27.35</v>
      </c>
      <c r="T413" s="24">
        <v>109</v>
      </c>
      <c r="U413" s="24">
        <v>20</v>
      </c>
      <c r="V413">
        <f t="shared" si="31"/>
        <v>27</v>
      </c>
      <c r="W413" s="24" t="s">
        <v>1868</v>
      </c>
      <c r="X413" s="8" t="e">
        <f>ROUND(T413*(1-#REF!),2)</f>
        <v>#REF!</v>
      </c>
      <c r="Y413">
        <f t="shared" si="32"/>
        <v>76.3</v>
      </c>
      <c r="Z413">
        <f t="shared" si="33"/>
        <v>76.3</v>
      </c>
      <c r="AA413" s="24">
        <v>0.3</v>
      </c>
      <c r="AB413" s="24">
        <v>0.3</v>
      </c>
      <c r="AC413">
        <v>380</v>
      </c>
      <c r="AD413">
        <v>0</v>
      </c>
      <c r="AE413">
        <v>0</v>
      </c>
      <c r="AF413" t="s">
        <v>2893</v>
      </c>
      <c r="AG413" s="24"/>
      <c r="AI413">
        <f t="shared" si="34"/>
        <v>26.3</v>
      </c>
      <c r="AL413" t="s">
        <v>4737</v>
      </c>
      <c r="AM413">
        <v>59.85</v>
      </c>
      <c r="AN413" s="24">
        <v>0.3</v>
      </c>
      <c r="AO413">
        <f t="shared" si="30"/>
        <v>76.3</v>
      </c>
      <c r="AS413" t="s">
        <v>1869</v>
      </c>
    </row>
    <row r="414" spans="2:45" customFormat="1" x14ac:dyDescent="0.3">
      <c r="B414" t="s">
        <v>1870</v>
      </c>
      <c r="M414" s="7">
        <v>96385210</v>
      </c>
      <c r="N414" s="38" t="s">
        <v>5134</v>
      </c>
      <c r="O414" s="38" t="e">
        <v>#N/A</v>
      </c>
      <c r="P414" s="38">
        <v>39.520000000000003</v>
      </c>
      <c r="Q414" s="38">
        <v>1</v>
      </c>
      <c r="R414" s="26">
        <v>0</v>
      </c>
      <c r="S414" s="38">
        <v>39.520000000000003</v>
      </c>
      <c r="T414" s="24">
        <v>169</v>
      </c>
      <c r="U414" s="24">
        <v>20</v>
      </c>
      <c r="V414">
        <f t="shared" si="31"/>
        <v>27</v>
      </c>
      <c r="W414" s="24" t="s">
        <v>1870</v>
      </c>
      <c r="X414" s="8" t="e">
        <f>ROUND(T414*(1-#REF!),2)</f>
        <v>#REF!</v>
      </c>
      <c r="Y414">
        <f t="shared" si="32"/>
        <v>118.3</v>
      </c>
      <c r="Z414">
        <f t="shared" si="33"/>
        <v>118.3</v>
      </c>
      <c r="AA414" s="24">
        <v>0.3</v>
      </c>
      <c r="AB414" s="24">
        <v>0.3</v>
      </c>
      <c r="AC414">
        <v>450</v>
      </c>
      <c r="AD414">
        <v>0</v>
      </c>
      <c r="AE414">
        <v>0</v>
      </c>
      <c r="AF414" t="s">
        <v>2893</v>
      </c>
      <c r="AG414" s="24"/>
      <c r="AI414">
        <f t="shared" si="34"/>
        <v>38</v>
      </c>
      <c r="AL414" t="s">
        <v>4738</v>
      </c>
      <c r="AM414">
        <v>96.39</v>
      </c>
      <c r="AN414" s="24">
        <v>0.3</v>
      </c>
      <c r="AO414">
        <f t="shared" si="30"/>
        <v>118.3</v>
      </c>
      <c r="AS414" t="s">
        <v>1871</v>
      </c>
    </row>
    <row r="415" spans="2:45" customFormat="1" x14ac:dyDescent="0.3">
      <c r="B415" t="s">
        <v>1872</v>
      </c>
      <c r="M415" s="7">
        <v>963511200</v>
      </c>
      <c r="N415" s="38" t="s">
        <v>3124</v>
      </c>
      <c r="O415" s="38" t="s">
        <v>5403</v>
      </c>
      <c r="P415" s="38">
        <v>9.7100000000000009</v>
      </c>
      <c r="Q415" s="38">
        <v>1</v>
      </c>
      <c r="R415" s="26">
        <v>0.4</v>
      </c>
      <c r="S415" s="38">
        <v>9.7100000000000009</v>
      </c>
      <c r="T415" s="24">
        <v>29</v>
      </c>
      <c r="U415" s="24">
        <v>38</v>
      </c>
      <c r="V415">
        <f t="shared" si="31"/>
        <v>51</v>
      </c>
      <c r="W415" s="24" t="s">
        <v>1872</v>
      </c>
      <c r="X415" s="8" t="e">
        <f>ROUND(T415*(1-#REF!),2)</f>
        <v>#REF!</v>
      </c>
      <c r="Y415">
        <f t="shared" si="32"/>
        <v>29</v>
      </c>
      <c r="Z415">
        <f t="shared" si="33"/>
        <v>29</v>
      </c>
      <c r="AA415" s="24">
        <v>0</v>
      </c>
      <c r="AB415" s="24">
        <v>0</v>
      </c>
      <c r="AC415">
        <v>90</v>
      </c>
      <c r="AD415">
        <v>250</v>
      </c>
      <c r="AE415">
        <v>90</v>
      </c>
      <c r="AF415" t="s">
        <v>2896</v>
      </c>
      <c r="AG415" s="24"/>
      <c r="AI415">
        <f t="shared" si="34"/>
        <v>9.34</v>
      </c>
      <c r="AL415" t="s">
        <v>4739</v>
      </c>
      <c r="AM415">
        <v>20</v>
      </c>
      <c r="AN415" s="24">
        <v>0</v>
      </c>
      <c r="AO415">
        <f t="shared" si="30"/>
        <v>29</v>
      </c>
      <c r="AS415" t="s">
        <v>1873</v>
      </c>
    </row>
    <row r="416" spans="2:45" customFormat="1" x14ac:dyDescent="0.3">
      <c r="B416" t="s">
        <v>1874</v>
      </c>
      <c r="M416" s="7">
        <v>96380502</v>
      </c>
      <c r="N416" s="38" t="s">
        <v>5135</v>
      </c>
      <c r="O416" s="38" t="e">
        <v>#N/A</v>
      </c>
      <c r="P416" s="38">
        <v>9.15</v>
      </c>
      <c r="Q416" s="38">
        <v>1</v>
      </c>
      <c r="R416" s="26">
        <v>0.4</v>
      </c>
      <c r="S416" s="38">
        <v>9.15</v>
      </c>
      <c r="T416" s="24">
        <v>29</v>
      </c>
      <c r="U416" s="24">
        <v>38</v>
      </c>
      <c r="V416">
        <f t="shared" si="31"/>
        <v>51</v>
      </c>
      <c r="W416" s="24" t="s">
        <v>1874</v>
      </c>
      <c r="X416" s="8" t="e">
        <f>ROUND(T416*(1-#REF!),2)</f>
        <v>#REF!</v>
      </c>
      <c r="Y416">
        <f t="shared" si="32"/>
        <v>20.3</v>
      </c>
      <c r="Z416">
        <f t="shared" si="33"/>
        <v>20.3</v>
      </c>
      <c r="AA416" s="24">
        <v>0.3</v>
      </c>
      <c r="AB416" s="24">
        <v>0.3</v>
      </c>
      <c r="AC416">
        <v>0</v>
      </c>
      <c r="AD416">
        <v>0</v>
      </c>
      <c r="AE416">
        <v>0</v>
      </c>
      <c r="AF416" t="s">
        <v>2896</v>
      </c>
      <c r="AG416" s="24"/>
      <c r="AI416">
        <f t="shared" si="34"/>
        <v>8.8000000000000007</v>
      </c>
      <c r="AL416" t="s">
        <v>4740</v>
      </c>
      <c r="AM416">
        <v>20</v>
      </c>
      <c r="AN416" s="24">
        <v>0.3</v>
      </c>
      <c r="AO416">
        <f t="shared" si="30"/>
        <v>20.3</v>
      </c>
      <c r="AS416" t="s">
        <v>1875</v>
      </c>
    </row>
    <row r="417" spans="2:45" customFormat="1" x14ac:dyDescent="0.3">
      <c r="B417" t="s">
        <v>1876</v>
      </c>
      <c r="M417" s="7">
        <v>96399072</v>
      </c>
      <c r="N417" s="38" t="s">
        <v>5136</v>
      </c>
      <c r="O417" s="38" t="e">
        <v>#N/A</v>
      </c>
      <c r="P417" s="38">
        <v>37.380000000000003</v>
      </c>
      <c r="Q417" s="38">
        <v>1</v>
      </c>
      <c r="R417" s="26">
        <v>0.5</v>
      </c>
      <c r="S417" s="38">
        <v>37.380000000000003</v>
      </c>
      <c r="T417" s="24">
        <v>174</v>
      </c>
      <c r="U417" s="24">
        <v>35</v>
      </c>
      <c r="V417">
        <f t="shared" si="31"/>
        <v>47</v>
      </c>
      <c r="W417" s="24" t="s">
        <v>1876</v>
      </c>
      <c r="X417" s="8" t="e">
        <f>ROUND(T417*(1-#REF!),2)</f>
        <v>#REF!</v>
      </c>
      <c r="Y417">
        <f t="shared" si="32"/>
        <v>121.8</v>
      </c>
      <c r="Z417">
        <f t="shared" si="33"/>
        <v>121.8</v>
      </c>
      <c r="AA417" s="24">
        <v>0.3</v>
      </c>
      <c r="AB417" s="24">
        <v>0.3</v>
      </c>
      <c r="AC417">
        <v>200</v>
      </c>
      <c r="AD417">
        <v>300</v>
      </c>
      <c r="AE417">
        <v>90</v>
      </c>
      <c r="AF417" t="s">
        <v>2894</v>
      </c>
      <c r="AG417" s="24"/>
      <c r="AI417">
        <f t="shared" si="34"/>
        <v>35.94</v>
      </c>
      <c r="AL417" t="s">
        <v>4741</v>
      </c>
      <c r="AM417">
        <v>92.61</v>
      </c>
      <c r="AN417" s="24">
        <v>0.3</v>
      </c>
      <c r="AO417">
        <f t="shared" si="30"/>
        <v>121.8</v>
      </c>
      <c r="AS417" t="s">
        <v>1877</v>
      </c>
    </row>
    <row r="418" spans="2:45" customFormat="1" x14ac:dyDescent="0.3">
      <c r="B418" t="s">
        <v>1878</v>
      </c>
      <c r="M418" s="7">
        <v>96380901</v>
      </c>
      <c r="N418" s="38" t="s">
        <v>5137</v>
      </c>
      <c r="O418" s="38" t="e">
        <v>#N/A</v>
      </c>
      <c r="P418" s="38">
        <v>9.1</v>
      </c>
      <c r="Q418" s="38">
        <v>1</v>
      </c>
      <c r="R418" s="26">
        <v>0.3</v>
      </c>
      <c r="S418" s="38">
        <v>9.1</v>
      </c>
      <c r="T418" s="24">
        <v>39</v>
      </c>
      <c r="U418" s="24">
        <v>35</v>
      </c>
      <c r="V418">
        <f t="shared" si="31"/>
        <v>47</v>
      </c>
      <c r="W418" s="24" t="s">
        <v>1878</v>
      </c>
      <c r="X418" s="8" t="e">
        <f>ROUND(T418*(1-#REF!),2)</f>
        <v>#REF!</v>
      </c>
      <c r="Y418">
        <f t="shared" si="32"/>
        <v>27.3</v>
      </c>
      <c r="Z418">
        <f t="shared" si="33"/>
        <v>27.3</v>
      </c>
      <c r="AA418" s="24">
        <v>0.3</v>
      </c>
      <c r="AB418" s="24">
        <v>0.3</v>
      </c>
      <c r="AC418">
        <v>0</v>
      </c>
      <c r="AD418">
        <v>0</v>
      </c>
      <c r="AE418">
        <v>0</v>
      </c>
      <c r="AF418" t="s">
        <v>2894</v>
      </c>
      <c r="AG418" s="24"/>
      <c r="AI418">
        <f t="shared" si="34"/>
        <v>8.75</v>
      </c>
      <c r="AL418" t="s">
        <v>4742</v>
      </c>
      <c r="AM418">
        <v>20.79</v>
      </c>
      <c r="AN418" s="24">
        <v>0.3</v>
      </c>
      <c r="AO418">
        <f t="shared" si="30"/>
        <v>27.3</v>
      </c>
      <c r="AS418" t="s">
        <v>1879</v>
      </c>
    </row>
    <row r="419" spans="2:45" customFormat="1" x14ac:dyDescent="0.3">
      <c r="B419" t="s">
        <v>1880</v>
      </c>
      <c r="M419" s="7">
        <v>963022030</v>
      </c>
      <c r="N419" s="39" t="s">
        <v>4536</v>
      </c>
      <c r="O419" s="38" t="s">
        <v>5404</v>
      </c>
      <c r="P419" s="38">
        <v>15.67</v>
      </c>
      <c r="Q419" s="38">
        <v>1</v>
      </c>
      <c r="R419" s="26">
        <v>1.4</v>
      </c>
      <c r="S419" s="38">
        <v>15.67</v>
      </c>
      <c r="T419" s="24">
        <v>39</v>
      </c>
      <c r="U419" s="24">
        <v>38</v>
      </c>
      <c r="V419">
        <f t="shared" si="31"/>
        <v>51</v>
      </c>
      <c r="W419" s="24" t="s">
        <v>1880</v>
      </c>
      <c r="X419" s="8" t="e">
        <f>ROUND(T419*(1-#REF!),2)</f>
        <v>#REF!</v>
      </c>
      <c r="Y419">
        <f t="shared" si="32"/>
        <v>27.3</v>
      </c>
      <c r="Z419">
        <f t="shared" si="33"/>
        <v>27.3</v>
      </c>
      <c r="AA419" s="24">
        <v>0.3</v>
      </c>
      <c r="AB419" s="24">
        <v>0.3</v>
      </c>
      <c r="AC419">
        <v>0</v>
      </c>
      <c r="AD419">
        <v>0</v>
      </c>
      <c r="AE419">
        <v>0</v>
      </c>
      <c r="AF419" t="s">
        <v>2896</v>
      </c>
      <c r="AG419" s="24"/>
      <c r="AI419">
        <f t="shared" si="34"/>
        <v>15.07</v>
      </c>
      <c r="AL419" t="s">
        <v>4555</v>
      </c>
      <c r="AM419" t="s">
        <v>4555</v>
      </c>
      <c r="AN419" s="24">
        <v>0.3</v>
      </c>
      <c r="AO419">
        <f t="shared" si="30"/>
        <v>27.3</v>
      </c>
      <c r="AS419" t="s">
        <v>1881</v>
      </c>
    </row>
    <row r="420" spans="2:45" customFormat="1" x14ac:dyDescent="0.3">
      <c r="B420" t="s">
        <v>1882</v>
      </c>
      <c r="M420" s="7">
        <v>963541060</v>
      </c>
      <c r="N420" s="38" t="s">
        <v>3125</v>
      </c>
      <c r="O420" s="38" t="s">
        <v>5405</v>
      </c>
      <c r="P420" s="38">
        <v>14.96</v>
      </c>
      <c r="Q420" s="38">
        <v>1</v>
      </c>
      <c r="R420" s="26">
        <v>0.5</v>
      </c>
      <c r="S420" s="38">
        <v>14.96</v>
      </c>
      <c r="T420" s="24">
        <v>59</v>
      </c>
      <c r="U420" s="24">
        <v>0</v>
      </c>
      <c r="V420">
        <f t="shared" si="31"/>
        <v>0</v>
      </c>
      <c r="W420" s="24" t="s">
        <v>1882</v>
      </c>
      <c r="X420" s="8" t="e">
        <f>ROUND(T420*(1-#REF!),2)</f>
        <v>#REF!</v>
      </c>
      <c r="Y420">
        <f t="shared" si="32"/>
        <v>41.3</v>
      </c>
      <c r="Z420">
        <f t="shared" si="33"/>
        <v>41.3</v>
      </c>
      <c r="AA420" s="24">
        <v>0.3</v>
      </c>
      <c r="AB420" s="24">
        <v>0.3</v>
      </c>
      <c r="AC420">
        <v>330</v>
      </c>
      <c r="AD420">
        <v>470</v>
      </c>
      <c r="AE420">
        <v>80</v>
      </c>
      <c r="AF420" t="s">
        <v>2893</v>
      </c>
      <c r="AG420" s="24"/>
      <c r="AI420">
        <f t="shared" si="34"/>
        <v>14.38</v>
      </c>
      <c r="AL420">
        <v>0</v>
      </c>
      <c r="AM420">
        <v>39.200000000000003</v>
      </c>
      <c r="AN420" s="24">
        <v>0.3</v>
      </c>
      <c r="AO420">
        <f t="shared" si="30"/>
        <v>41.3</v>
      </c>
      <c r="AS420" t="s">
        <v>1883</v>
      </c>
    </row>
    <row r="421" spans="2:45" customFormat="1" x14ac:dyDescent="0.3">
      <c r="B421" t="s">
        <v>1884</v>
      </c>
      <c r="M421" s="7">
        <v>963541061</v>
      </c>
      <c r="N421" s="38" t="s">
        <v>3126</v>
      </c>
      <c r="O421" s="38" t="s">
        <v>5406</v>
      </c>
      <c r="P421" s="38">
        <v>16.190000000000001</v>
      </c>
      <c r="Q421" s="38">
        <v>1</v>
      </c>
      <c r="R421" s="26">
        <v>0.7</v>
      </c>
      <c r="S421" s="38">
        <v>16.190000000000001</v>
      </c>
      <c r="T421" s="24">
        <v>69</v>
      </c>
      <c r="U421" s="24">
        <v>0</v>
      </c>
      <c r="V421">
        <f t="shared" si="31"/>
        <v>0</v>
      </c>
      <c r="W421" s="24" t="s">
        <v>1884</v>
      </c>
      <c r="X421" s="8" t="e">
        <f>ROUND(T421*(1-#REF!),2)</f>
        <v>#REF!</v>
      </c>
      <c r="Y421">
        <f t="shared" si="32"/>
        <v>48.3</v>
      </c>
      <c r="Z421">
        <f t="shared" si="33"/>
        <v>48.3</v>
      </c>
      <c r="AA421" s="24">
        <v>0.3</v>
      </c>
      <c r="AB421" s="24">
        <v>0.3</v>
      </c>
      <c r="AC421">
        <v>330</v>
      </c>
      <c r="AD421">
        <v>470</v>
      </c>
      <c r="AE421">
        <v>110</v>
      </c>
      <c r="AF421" t="s">
        <v>2893</v>
      </c>
      <c r="AG421" s="24"/>
      <c r="AI421">
        <f t="shared" si="34"/>
        <v>15.57</v>
      </c>
      <c r="AL421">
        <v>0</v>
      </c>
      <c r="AM421">
        <v>42.7</v>
      </c>
      <c r="AN421" s="24">
        <v>0.3</v>
      </c>
      <c r="AO421">
        <f t="shared" si="30"/>
        <v>48.3</v>
      </c>
      <c r="AS421" t="s">
        <v>1885</v>
      </c>
    </row>
    <row r="422" spans="2:45" customFormat="1" x14ac:dyDescent="0.3">
      <c r="B422" t="s">
        <v>1886</v>
      </c>
      <c r="M422" s="7">
        <v>963541062</v>
      </c>
      <c r="N422" s="38" t="s">
        <v>3127</v>
      </c>
      <c r="O422" s="38" t="s">
        <v>5407</v>
      </c>
      <c r="P422" s="38">
        <v>15.63</v>
      </c>
      <c r="Q422" s="38">
        <v>1</v>
      </c>
      <c r="R422" s="26">
        <v>0.6</v>
      </c>
      <c r="S422" s="38">
        <v>15.63</v>
      </c>
      <c r="T422" s="24">
        <v>69</v>
      </c>
      <c r="U422" s="24">
        <v>0</v>
      </c>
      <c r="V422">
        <f t="shared" si="31"/>
        <v>0</v>
      </c>
      <c r="W422" s="24" t="s">
        <v>1886</v>
      </c>
      <c r="X422" s="8" t="e">
        <f>ROUND(T422*(1-#REF!),2)</f>
        <v>#REF!</v>
      </c>
      <c r="Y422">
        <f t="shared" si="32"/>
        <v>48.3</v>
      </c>
      <c r="Z422">
        <f t="shared" si="33"/>
        <v>48.3</v>
      </c>
      <c r="AA422" s="24">
        <v>0.3</v>
      </c>
      <c r="AB422" s="24">
        <v>0.3</v>
      </c>
      <c r="AC422">
        <v>405</v>
      </c>
      <c r="AD422">
        <v>470</v>
      </c>
      <c r="AE422">
        <v>80</v>
      </c>
      <c r="AF422" t="s">
        <v>2893</v>
      </c>
      <c r="AG422" s="24"/>
      <c r="AI422">
        <f t="shared" si="34"/>
        <v>15.03</v>
      </c>
      <c r="AL422">
        <v>0</v>
      </c>
      <c r="AM422">
        <v>43.4</v>
      </c>
      <c r="AN422" s="24">
        <v>0.3</v>
      </c>
      <c r="AO422">
        <f t="shared" si="30"/>
        <v>48.3</v>
      </c>
      <c r="AS422" t="s">
        <v>1887</v>
      </c>
    </row>
    <row r="423" spans="2:45" customFormat="1" x14ac:dyDescent="0.3">
      <c r="B423" t="s">
        <v>1888</v>
      </c>
      <c r="M423" s="7">
        <v>963541063</v>
      </c>
      <c r="N423" s="38" t="s">
        <v>3128</v>
      </c>
      <c r="O423" s="38" t="s">
        <v>5408</v>
      </c>
      <c r="P423" s="38">
        <v>17.760000000000002</v>
      </c>
      <c r="Q423" s="38">
        <v>1</v>
      </c>
      <c r="R423" s="26">
        <v>0.6</v>
      </c>
      <c r="S423" s="38">
        <v>17.760000000000002</v>
      </c>
      <c r="T423" s="24">
        <v>69</v>
      </c>
      <c r="U423" s="24">
        <v>0</v>
      </c>
      <c r="V423">
        <f t="shared" si="31"/>
        <v>0</v>
      </c>
      <c r="W423" s="24" t="s">
        <v>1888</v>
      </c>
      <c r="X423" s="8" t="e">
        <f>ROUND(T423*(1-#REF!),2)</f>
        <v>#REF!</v>
      </c>
      <c r="Y423">
        <f t="shared" si="32"/>
        <v>48.3</v>
      </c>
      <c r="Z423">
        <f t="shared" si="33"/>
        <v>48.3</v>
      </c>
      <c r="AA423" s="24">
        <v>0.3</v>
      </c>
      <c r="AB423" s="24">
        <v>0.3</v>
      </c>
      <c r="AC423">
        <v>405</v>
      </c>
      <c r="AD423">
        <v>470</v>
      </c>
      <c r="AE423">
        <v>110</v>
      </c>
      <c r="AF423" t="s">
        <v>2893</v>
      </c>
      <c r="AG423" s="24"/>
      <c r="AI423">
        <f t="shared" si="34"/>
        <v>17.079999999999998</v>
      </c>
      <c r="AL423">
        <v>0</v>
      </c>
      <c r="AM423">
        <v>46.2</v>
      </c>
      <c r="AN423" s="24">
        <v>0.3</v>
      </c>
      <c r="AO423">
        <f t="shared" si="30"/>
        <v>48.3</v>
      </c>
      <c r="AS423" t="s">
        <v>1889</v>
      </c>
    </row>
    <row r="424" spans="2:45" customFormat="1" x14ac:dyDescent="0.3">
      <c r="B424" t="s">
        <v>1890</v>
      </c>
      <c r="M424" s="7">
        <v>963541068</v>
      </c>
      <c r="N424" s="38" t="s">
        <v>3129</v>
      </c>
      <c r="O424" s="38" t="s">
        <v>5409</v>
      </c>
      <c r="P424" s="38">
        <v>26.5</v>
      </c>
      <c r="Q424" s="38">
        <v>1</v>
      </c>
      <c r="R424" s="26">
        <v>1.1000000000000001</v>
      </c>
      <c r="S424" s="38">
        <v>26.5</v>
      </c>
      <c r="T424" s="24">
        <v>99</v>
      </c>
      <c r="U424" s="24">
        <v>0</v>
      </c>
      <c r="V424">
        <f t="shared" si="31"/>
        <v>0</v>
      </c>
      <c r="W424" s="24" t="s">
        <v>1890</v>
      </c>
      <c r="X424" s="8" t="e">
        <f>ROUND(T424*(1-#REF!),2)</f>
        <v>#REF!</v>
      </c>
      <c r="Y424">
        <f t="shared" si="32"/>
        <v>69.3</v>
      </c>
      <c r="Z424">
        <f t="shared" si="33"/>
        <v>69.3</v>
      </c>
      <c r="AA424" s="24">
        <v>0.3</v>
      </c>
      <c r="AB424" s="24">
        <v>0.3</v>
      </c>
      <c r="AC424">
        <v>330</v>
      </c>
      <c r="AD424">
        <v>7040</v>
      </c>
      <c r="AE424">
        <v>80</v>
      </c>
      <c r="AF424" t="s">
        <v>2893</v>
      </c>
      <c r="AG424" s="24"/>
      <c r="AI424">
        <f t="shared" si="34"/>
        <v>25.48</v>
      </c>
      <c r="AL424">
        <v>0</v>
      </c>
      <c r="AM424">
        <v>70</v>
      </c>
      <c r="AN424" s="24">
        <v>0.3</v>
      </c>
      <c r="AO424">
        <f t="shared" ref="AO424:AO487" si="35">ROUND(T424*(1-AN424),2)</f>
        <v>69.3</v>
      </c>
      <c r="AS424" t="s">
        <v>1891</v>
      </c>
    </row>
    <row r="425" spans="2:45" customFormat="1" x14ac:dyDescent="0.3">
      <c r="B425" t="s">
        <v>1892</v>
      </c>
      <c r="M425" s="7">
        <v>963541064</v>
      </c>
      <c r="N425" s="38" t="s">
        <v>3130</v>
      </c>
      <c r="O425" s="38" t="s">
        <v>5410</v>
      </c>
      <c r="P425" s="38">
        <v>22.11</v>
      </c>
      <c r="Q425" s="38">
        <v>1</v>
      </c>
      <c r="R425" s="26">
        <v>0.9</v>
      </c>
      <c r="S425" s="38">
        <v>22.11</v>
      </c>
      <c r="T425" s="24">
        <v>89</v>
      </c>
      <c r="U425" s="24">
        <v>0</v>
      </c>
      <c r="V425">
        <f t="shared" si="31"/>
        <v>0</v>
      </c>
      <c r="W425" s="24" t="s">
        <v>1892</v>
      </c>
      <c r="X425" s="8" t="e">
        <f>ROUND(T425*(1-#REF!),2)</f>
        <v>#REF!</v>
      </c>
      <c r="Y425">
        <f t="shared" si="32"/>
        <v>62.3</v>
      </c>
      <c r="Z425">
        <f t="shared" si="33"/>
        <v>62.3</v>
      </c>
      <c r="AA425" s="24">
        <v>0.3</v>
      </c>
      <c r="AB425" s="24">
        <v>0.3</v>
      </c>
      <c r="AC425">
        <v>330</v>
      </c>
      <c r="AD425">
        <v>755</v>
      </c>
      <c r="AE425">
        <v>80</v>
      </c>
      <c r="AF425" t="s">
        <v>2893</v>
      </c>
      <c r="AG425" s="24"/>
      <c r="AI425">
        <f t="shared" si="34"/>
        <v>21.26</v>
      </c>
      <c r="AL425">
        <v>0</v>
      </c>
      <c r="AM425">
        <v>58.1</v>
      </c>
      <c r="AN425" s="24">
        <v>0.3</v>
      </c>
      <c r="AO425">
        <f t="shared" si="35"/>
        <v>62.3</v>
      </c>
      <c r="AS425" t="s">
        <v>1893</v>
      </c>
    </row>
    <row r="426" spans="2:45" customFormat="1" x14ac:dyDescent="0.3">
      <c r="B426" t="s">
        <v>1894</v>
      </c>
      <c r="M426" s="7">
        <v>963541065</v>
      </c>
      <c r="N426" s="38" t="s">
        <v>3131</v>
      </c>
      <c r="O426" s="38" t="s">
        <v>5411</v>
      </c>
      <c r="P426" s="38">
        <v>22.25</v>
      </c>
      <c r="Q426" s="38">
        <v>1</v>
      </c>
      <c r="R426" s="26">
        <v>1</v>
      </c>
      <c r="S426" s="38">
        <v>22.25</v>
      </c>
      <c r="T426" s="24">
        <v>89</v>
      </c>
      <c r="U426" s="24">
        <v>0</v>
      </c>
      <c r="V426">
        <f t="shared" ref="V426:V489" si="36">IFERROR(ROUNDUP(U426*(80/60),0),"")</f>
        <v>0</v>
      </c>
      <c r="W426" s="24" t="s">
        <v>1894</v>
      </c>
      <c r="X426" s="8" t="e">
        <f>ROUND(T426*(1-#REF!),2)</f>
        <v>#REF!</v>
      </c>
      <c r="Y426">
        <f t="shared" si="32"/>
        <v>62.3</v>
      </c>
      <c r="Z426">
        <f t="shared" si="33"/>
        <v>62.3</v>
      </c>
      <c r="AA426" s="24">
        <v>0.3</v>
      </c>
      <c r="AB426" s="24">
        <v>0.3</v>
      </c>
      <c r="AC426">
        <v>330</v>
      </c>
      <c r="AD426">
        <v>755</v>
      </c>
      <c r="AE426">
        <v>110</v>
      </c>
      <c r="AF426" t="s">
        <v>2893</v>
      </c>
      <c r="AG426" s="24"/>
      <c r="AI426">
        <f t="shared" si="34"/>
        <v>21.39</v>
      </c>
      <c r="AL426">
        <v>0</v>
      </c>
      <c r="AM426">
        <v>58.1</v>
      </c>
      <c r="AN426" s="24">
        <v>0.3</v>
      </c>
      <c r="AO426">
        <f t="shared" si="35"/>
        <v>62.3</v>
      </c>
      <c r="AS426" t="s">
        <v>1895</v>
      </c>
    </row>
    <row r="427" spans="2:45" customFormat="1" x14ac:dyDescent="0.3">
      <c r="B427" t="s">
        <v>1896</v>
      </c>
      <c r="M427" s="7">
        <v>963541066</v>
      </c>
      <c r="N427" s="38" t="s">
        <v>3132</v>
      </c>
      <c r="O427" s="38" t="s">
        <v>5412</v>
      </c>
      <c r="P427" s="38">
        <v>22.57</v>
      </c>
      <c r="Q427" s="38">
        <v>1</v>
      </c>
      <c r="R427" s="26">
        <v>1</v>
      </c>
      <c r="S427" s="38">
        <v>22.57</v>
      </c>
      <c r="T427" s="24">
        <v>89</v>
      </c>
      <c r="U427" s="24">
        <v>0</v>
      </c>
      <c r="V427">
        <f t="shared" si="36"/>
        <v>0</v>
      </c>
      <c r="W427" s="24" t="s">
        <v>1896</v>
      </c>
      <c r="X427" s="8" t="e">
        <f>ROUND(T427*(1-#REF!),2)</f>
        <v>#REF!</v>
      </c>
      <c r="Y427">
        <f t="shared" si="32"/>
        <v>62.3</v>
      </c>
      <c r="Z427">
        <f t="shared" si="33"/>
        <v>62.3</v>
      </c>
      <c r="AA427" s="24">
        <v>0.3</v>
      </c>
      <c r="AB427" s="24">
        <v>0.3</v>
      </c>
      <c r="AC427">
        <v>405</v>
      </c>
      <c r="AD427">
        <v>775</v>
      </c>
      <c r="AE427">
        <v>80</v>
      </c>
      <c r="AF427" t="s">
        <v>2893</v>
      </c>
      <c r="AG427" s="24"/>
      <c r="AI427">
        <f t="shared" si="34"/>
        <v>21.7</v>
      </c>
      <c r="AL427">
        <v>0</v>
      </c>
      <c r="AM427">
        <v>58.1</v>
      </c>
      <c r="AN427" s="24">
        <v>0.3</v>
      </c>
      <c r="AO427">
        <f t="shared" si="35"/>
        <v>62.3</v>
      </c>
      <c r="AS427" t="s">
        <v>1897</v>
      </c>
    </row>
    <row r="428" spans="2:45" customFormat="1" x14ac:dyDescent="0.3">
      <c r="B428" t="s">
        <v>1898</v>
      </c>
      <c r="M428" s="7">
        <v>963541067</v>
      </c>
      <c r="N428" s="38" t="s">
        <v>3133</v>
      </c>
      <c r="O428" s="38" t="s">
        <v>5413</v>
      </c>
      <c r="P428" s="38">
        <v>24.29</v>
      </c>
      <c r="Q428" s="38">
        <v>1</v>
      </c>
      <c r="R428" s="26">
        <v>1</v>
      </c>
      <c r="S428" s="38">
        <v>24.29</v>
      </c>
      <c r="T428" s="24">
        <v>89</v>
      </c>
      <c r="U428" s="24">
        <v>0</v>
      </c>
      <c r="V428">
        <f t="shared" si="36"/>
        <v>0</v>
      </c>
      <c r="W428" s="24" t="s">
        <v>1898</v>
      </c>
      <c r="X428" s="8" t="e">
        <f>ROUND(T428*(1-#REF!),2)</f>
        <v>#REF!</v>
      </c>
      <c r="Y428">
        <f t="shared" si="32"/>
        <v>62.3</v>
      </c>
      <c r="Z428">
        <f t="shared" si="33"/>
        <v>62.3</v>
      </c>
      <c r="AA428" s="24">
        <v>0.3</v>
      </c>
      <c r="AB428" s="24">
        <v>0.3</v>
      </c>
      <c r="AC428">
        <v>405</v>
      </c>
      <c r="AD428">
        <v>775</v>
      </c>
      <c r="AE428">
        <v>110</v>
      </c>
      <c r="AF428" t="s">
        <v>2893</v>
      </c>
      <c r="AG428" s="24"/>
      <c r="AI428">
        <f t="shared" si="34"/>
        <v>23.36</v>
      </c>
      <c r="AL428">
        <v>0</v>
      </c>
      <c r="AM428">
        <v>62.3</v>
      </c>
      <c r="AN428" s="24">
        <v>0.3</v>
      </c>
      <c r="AO428">
        <f t="shared" si="35"/>
        <v>62.3</v>
      </c>
      <c r="AS428" t="s">
        <v>1899</v>
      </c>
    </row>
    <row r="429" spans="2:45" customFormat="1" x14ac:dyDescent="0.3">
      <c r="B429" t="s">
        <v>1900</v>
      </c>
      <c r="M429" s="7">
        <v>96380332</v>
      </c>
      <c r="N429" s="38" t="s">
        <v>5138</v>
      </c>
      <c r="O429" s="38" t="e">
        <v>#N/A</v>
      </c>
      <c r="P429" s="38">
        <v>1.21</v>
      </c>
      <c r="Q429" s="38">
        <v>1</v>
      </c>
      <c r="R429" s="26">
        <v>0.25</v>
      </c>
      <c r="S429" s="38">
        <v>1.21</v>
      </c>
      <c r="T429" s="24">
        <v>49</v>
      </c>
      <c r="U429" s="24">
        <v>0</v>
      </c>
      <c r="V429">
        <f t="shared" si="36"/>
        <v>0</v>
      </c>
      <c r="W429" s="24" t="s">
        <v>1900</v>
      </c>
      <c r="X429" s="8" t="e">
        <f>ROUND(T429*(1-#REF!),2)</f>
        <v>#REF!</v>
      </c>
      <c r="Y429">
        <f t="shared" si="32"/>
        <v>34.299999999999997</v>
      </c>
      <c r="Z429">
        <f t="shared" si="33"/>
        <v>34.299999999999997</v>
      </c>
      <c r="AA429" s="24">
        <v>0.3</v>
      </c>
      <c r="AB429" s="24">
        <v>0.3</v>
      </c>
      <c r="AC429">
        <v>150</v>
      </c>
      <c r="AD429">
        <v>150</v>
      </c>
      <c r="AE429">
        <v>4.5</v>
      </c>
      <c r="AF429" t="s">
        <v>2894</v>
      </c>
      <c r="AG429" s="24"/>
      <c r="AI429">
        <f t="shared" si="34"/>
        <v>1.1599999999999999</v>
      </c>
      <c r="AL429" t="s">
        <v>4743</v>
      </c>
      <c r="AM429">
        <v>28.35</v>
      </c>
      <c r="AN429" s="24">
        <v>0.3</v>
      </c>
      <c r="AO429">
        <f t="shared" si="35"/>
        <v>34.299999999999997</v>
      </c>
      <c r="AS429" t="s">
        <v>1901</v>
      </c>
    </row>
    <row r="430" spans="2:45" customFormat="1" x14ac:dyDescent="0.3">
      <c r="B430" t="s">
        <v>1902</v>
      </c>
      <c r="M430" s="7">
        <v>96380985</v>
      </c>
      <c r="N430" s="38" t="s">
        <v>5139</v>
      </c>
      <c r="O430" s="38" t="e">
        <v>#N/A</v>
      </c>
      <c r="P430" s="38">
        <v>40.15</v>
      </c>
      <c r="Q430" s="38">
        <v>1</v>
      </c>
      <c r="R430" s="26">
        <v>0.2</v>
      </c>
      <c r="S430" s="38">
        <v>40.15</v>
      </c>
      <c r="T430" s="24">
        <v>139</v>
      </c>
      <c r="U430" s="24">
        <v>35</v>
      </c>
      <c r="V430">
        <f t="shared" si="36"/>
        <v>47</v>
      </c>
      <c r="W430" s="24" t="s">
        <v>1902</v>
      </c>
      <c r="X430" s="8" t="e">
        <f>ROUND(T430*(1-#REF!),2)</f>
        <v>#REF!</v>
      </c>
      <c r="Y430">
        <f t="shared" si="32"/>
        <v>97.3</v>
      </c>
      <c r="Z430">
        <f t="shared" si="33"/>
        <v>97.3</v>
      </c>
      <c r="AA430" s="24">
        <v>0.3</v>
      </c>
      <c r="AB430" s="24">
        <v>0.3</v>
      </c>
      <c r="AC430">
        <v>20</v>
      </c>
      <c r="AD430">
        <v>365</v>
      </c>
      <c r="AE430">
        <v>48</v>
      </c>
      <c r="AF430" t="s">
        <v>2894</v>
      </c>
      <c r="AG430" s="24"/>
      <c r="AI430">
        <f t="shared" si="34"/>
        <v>38.61</v>
      </c>
      <c r="AL430" t="s">
        <v>4744</v>
      </c>
      <c r="AM430">
        <v>92.4</v>
      </c>
      <c r="AN430" s="24">
        <v>0.3</v>
      </c>
      <c r="AO430">
        <f t="shared" si="35"/>
        <v>97.3</v>
      </c>
      <c r="AS430" t="s">
        <v>1903</v>
      </c>
    </row>
    <row r="431" spans="2:45" customFormat="1" x14ac:dyDescent="0.3">
      <c r="B431" t="s">
        <v>1904</v>
      </c>
      <c r="M431" s="7">
        <v>96380915</v>
      </c>
      <c r="N431" s="38" t="s">
        <v>5140</v>
      </c>
      <c r="O431" s="38" t="e">
        <v>#N/A</v>
      </c>
      <c r="P431" s="38">
        <v>62.26</v>
      </c>
      <c r="Q431" s="38">
        <v>1</v>
      </c>
      <c r="R431" s="26">
        <v>1</v>
      </c>
      <c r="S431" s="38">
        <v>62.26</v>
      </c>
      <c r="T431" s="24">
        <v>169</v>
      </c>
      <c r="U431" s="24">
        <v>0</v>
      </c>
      <c r="V431">
        <f t="shared" si="36"/>
        <v>0</v>
      </c>
      <c r="W431" s="24" t="s">
        <v>1904</v>
      </c>
      <c r="X431" s="8" t="e">
        <f>ROUND(T431*(1-#REF!),2)</f>
        <v>#REF!</v>
      </c>
      <c r="Y431">
        <f t="shared" si="32"/>
        <v>118.3</v>
      </c>
      <c r="Z431">
        <f t="shared" si="33"/>
        <v>118.3</v>
      </c>
      <c r="AA431" s="24">
        <v>0.3</v>
      </c>
      <c r="AB431" s="24">
        <v>0.3</v>
      </c>
      <c r="AC431">
        <v>0</v>
      </c>
      <c r="AD431">
        <v>0</v>
      </c>
      <c r="AE431">
        <v>0</v>
      </c>
      <c r="AF431" t="s">
        <v>2894</v>
      </c>
      <c r="AG431" s="24"/>
      <c r="AI431">
        <f t="shared" si="34"/>
        <v>59.87</v>
      </c>
      <c r="AL431" t="s">
        <v>4745</v>
      </c>
      <c r="AM431">
        <v>97.65</v>
      </c>
      <c r="AN431" s="24">
        <v>0.3</v>
      </c>
      <c r="AO431">
        <f t="shared" si="35"/>
        <v>118.3</v>
      </c>
      <c r="AS431" t="s">
        <v>1905</v>
      </c>
    </row>
    <row r="432" spans="2:45" customFormat="1" x14ac:dyDescent="0.3">
      <c r="B432" t="s">
        <v>1906</v>
      </c>
      <c r="M432" s="7">
        <v>96399029</v>
      </c>
      <c r="N432" s="38" t="s">
        <v>5141</v>
      </c>
      <c r="O432" s="38" t="e">
        <v>#N/A</v>
      </c>
      <c r="P432" s="38">
        <v>149.81</v>
      </c>
      <c r="Q432" s="38">
        <v>1</v>
      </c>
      <c r="R432" s="26">
        <v>14</v>
      </c>
      <c r="S432" s="38">
        <v>149.81</v>
      </c>
      <c r="T432" s="24">
        <v>734</v>
      </c>
      <c r="U432" s="24">
        <v>60</v>
      </c>
      <c r="V432">
        <f t="shared" si="36"/>
        <v>80</v>
      </c>
      <c r="W432" s="24" t="s">
        <v>1906</v>
      </c>
      <c r="X432" s="8" t="e">
        <f>ROUND(T432*(1-#REF!),2)</f>
        <v>#REF!</v>
      </c>
      <c r="Y432">
        <f t="shared" si="32"/>
        <v>513.79999999999995</v>
      </c>
      <c r="Z432">
        <f t="shared" si="33"/>
        <v>513.79999999999995</v>
      </c>
      <c r="AA432" s="24">
        <v>0.3</v>
      </c>
      <c r="AB432" s="24">
        <v>0.3</v>
      </c>
      <c r="AC432">
        <v>80</v>
      </c>
      <c r="AD432">
        <v>170</v>
      </c>
      <c r="AE432">
        <v>1300</v>
      </c>
      <c r="AF432" t="s">
        <v>2895</v>
      </c>
      <c r="AG432" s="24"/>
      <c r="AI432">
        <f t="shared" si="34"/>
        <v>144.05000000000001</v>
      </c>
      <c r="AL432" t="s">
        <v>4746</v>
      </c>
      <c r="AM432">
        <v>472</v>
      </c>
      <c r="AN432" s="24">
        <v>0.3</v>
      </c>
      <c r="AO432">
        <f t="shared" si="35"/>
        <v>513.79999999999995</v>
      </c>
      <c r="AS432" t="s">
        <v>1907</v>
      </c>
    </row>
    <row r="433" spans="2:45" customFormat="1" x14ac:dyDescent="0.3">
      <c r="B433" t="s">
        <v>1908</v>
      </c>
      <c r="M433" s="7">
        <v>96399005</v>
      </c>
      <c r="N433" s="38" t="s">
        <v>5142</v>
      </c>
      <c r="O433" s="38" t="e">
        <v>#N/A</v>
      </c>
      <c r="P433" s="38">
        <v>172.56</v>
      </c>
      <c r="Q433" s="38">
        <v>1</v>
      </c>
      <c r="R433" s="26">
        <v>15</v>
      </c>
      <c r="S433" s="38">
        <v>172.56</v>
      </c>
      <c r="T433" s="24">
        <v>734</v>
      </c>
      <c r="U433" s="24">
        <v>60</v>
      </c>
      <c r="V433">
        <f t="shared" si="36"/>
        <v>80</v>
      </c>
      <c r="W433" s="24" t="s">
        <v>1908</v>
      </c>
      <c r="X433" s="8" t="e">
        <f>ROUND(T433*(1-#REF!),2)</f>
        <v>#REF!</v>
      </c>
      <c r="Y433">
        <f t="shared" si="32"/>
        <v>513.79999999999995</v>
      </c>
      <c r="Z433">
        <f t="shared" si="33"/>
        <v>513.79999999999995</v>
      </c>
      <c r="AA433" s="24">
        <v>0.3</v>
      </c>
      <c r="AB433" s="24">
        <v>0.3</v>
      </c>
      <c r="AC433">
        <v>170</v>
      </c>
      <c r="AD433">
        <v>1600</v>
      </c>
      <c r="AE433">
        <v>80</v>
      </c>
      <c r="AF433" t="s">
        <v>2895</v>
      </c>
      <c r="AG433" s="24"/>
      <c r="AI433">
        <f t="shared" si="34"/>
        <v>165.92</v>
      </c>
      <c r="AL433" t="s">
        <v>4747</v>
      </c>
      <c r="AM433">
        <v>472</v>
      </c>
      <c r="AN433" s="24">
        <v>0.3</v>
      </c>
      <c r="AO433">
        <f t="shared" si="35"/>
        <v>513.79999999999995</v>
      </c>
      <c r="AS433" t="s">
        <v>1909</v>
      </c>
    </row>
    <row r="434" spans="2:45" customFormat="1" x14ac:dyDescent="0.3">
      <c r="B434" t="s">
        <v>1910</v>
      </c>
      <c r="M434" s="7">
        <v>96399011</v>
      </c>
      <c r="N434" s="38" t="s">
        <v>5143</v>
      </c>
      <c r="O434" s="38" t="e">
        <v>#N/A</v>
      </c>
      <c r="P434" s="38">
        <v>133.59</v>
      </c>
      <c r="Q434" s="38">
        <v>1</v>
      </c>
      <c r="R434" s="26">
        <v>24</v>
      </c>
      <c r="S434" s="38">
        <v>133.59</v>
      </c>
      <c r="T434" s="24">
        <v>533</v>
      </c>
      <c r="U434" s="24">
        <v>60</v>
      </c>
      <c r="V434">
        <f t="shared" si="36"/>
        <v>80</v>
      </c>
      <c r="W434" s="24" t="s">
        <v>1910</v>
      </c>
      <c r="X434" s="8" t="e">
        <f>ROUND(T434*(1-#REF!),2)</f>
        <v>#REF!</v>
      </c>
      <c r="Y434">
        <f t="shared" si="32"/>
        <v>373.1</v>
      </c>
      <c r="Z434">
        <f t="shared" si="33"/>
        <v>373.1</v>
      </c>
      <c r="AA434" s="24">
        <v>0.3</v>
      </c>
      <c r="AB434" s="24">
        <v>0.3</v>
      </c>
      <c r="AC434">
        <v>0</v>
      </c>
      <c r="AD434">
        <v>0</v>
      </c>
      <c r="AE434">
        <v>2500</v>
      </c>
      <c r="AF434" t="s">
        <v>2895</v>
      </c>
      <c r="AG434" s="24"/>
      <c r="AI434">
        <f t="shared" si="34"/>
        <v>128.44999999999999</v>
      </c>
      <c r="AL434" t="s">
        <v>4748</v>
      </c>
      <c r="AM434">
        <v>314.37</v>
      </c>
      <c r="AN434" s="24">
        <v>0.3</v>
      </c>
      <c r="AO434">
        <f t="shared" si="35"/>
        <v>373.1</v>
      </c>
      <c r="AS434" t="s">
        <v>1911</v>
      </c>
    </row>
    <row r="435" spans="2:45" customFormat="1" x14ac:dyDescent="0.3">
      <c r="B435" t="s">
        <v>1912</v>
      </c>
      <c r="M435" s="7">
        <v>96380331</v>
      </c>
      <c r="N435" s="38" t="s">
        <v>5144</v>
      </c>
      <c r="O435" s="38" t="e">
        <v>#N/A</v>
      </c>
      <c r="P435" s="38">
        <v>0.78</v>
      </c>
      <c r="Q435" s="38">
        <v>1</v>
      </c>
      <c r="R435" s="26">
        <v>0.25</v>
      </c>
      <c r="S435" s="38">
        <v>0.78</v>
      </c>
      <c r="T435" s="24">
        <v>29</v>
      </c>
      <c r="U435" s="24">
        <v>0</v>
      </c>
      <c r="V435">
        <f t="shared" si="36"/>
        <v>0</v>
      </c>
      <c r="W435" s="24" t="s">
        <v>1912</v>
      </c>
      <c r="X435" s="8" t="e">
        <f>ROUND(T435*(1-#REF!),2)</f>
        <v>#REF!</v>
      </c>
      <c r="Y435">
        <f t="shared" si="32"/>
        <v>20.3</v>
      </c>
      <c r="Z435">
        <f t="shared" si="33"/>
        <v>20.3</v>
      </c>
      <c r="AA435" s="24">
        <v>0.3</v>
      </c>
      <c r="AB435" s="24">
        <v>0.3</v>
      </c>
      <c r="AC435">
        <v>150</v>
      </c>
      <c r="AD435">
        <v>150</v>
      </c>
      <c r="AE435">
        <v>4.5</v>
      </c>
      <c r="AF435" t="s">
        <v>2894</v>
      </c>
      <c r="AG435" s="24"/>
      <c r="AI435">
        <f t="shared" si="34"/>
        <v>0.75</v>
      </c>
      <c r="AL435" t="s">
        <v>4749</v>
      </c>
      <c r="AM435">
        <v>13.3</v>
      </c>
      <c r="AN435" s="24">
        <v>0.3</v>
      </c>
      <c r="AO435">
        <f t="shared" si="35"/>
        <v>20.3</v>
      </c>
      <c r="AS435" t="s">
        <v>1913</v>
      </c>
    </row>
    <row r="436" spans="2:45" customFormat="1" x14ac:dyDescent="0.3">
      <c r="B436" t="s">
        <v>1914</v>
      </c>
      <c r="M436" s="7">
        <v>96380330</v>
      </c>
      <c r="N436" s="38" t="s">
        <v>5145</v>
      </c>
      <c r="O436" s="38" t="e">
        <v>#N/A</v>
      </c>
      <c r="P436" s="38">
        <v>27.82</v>
      </c>
      <c r="Q436" s="38">
        <v>1</v>
      </c>
      <c r="R436" s="26">
        <v>1.95</v>
      </c>
      <c r="S436" s="38">
        <v>27.82</v>
      </c>
      <c r="T436" s="24">
        <v>119</v>
      </c>
      <c r="U436" s="24">
        <v>0</v>
      </c>
      <c r="V436">
        <f t="shared" si="36"/>
        <v>0</v>
      </c>
      <c r="W436" s="24" t="s">
        <v>1914</v>
      </c>
      <c r="X436" s="8" t="e">
        <f>ROUND(T436*(1-#REF!),2)</f>
        <v>#REF!</v>
      </c>
      <c r="Y436">
        <f t="shared" si="32"/>
        <v>83.3</v>
      </c>
      <c r="Z436">
        <f t="shared" si="33"/>
        <v>83.3</v>
      </c>
      <c r="AA436" s="24">
        <v>0.3</v>
      </c>
      <c r="AB436" s="24">
        <v>0.3</v>
      </c>
      <c r="AC436">
        <v>800</v>
      </c>
      <c r="AD436">
        <v>1200</v>
      </c>
      <c r="AE436">
        <v>4.5</v>
      </c>
      <c r="AF436" t="s">
        <v>2894</v>
      </c>
      <c r="AG436" s="24"/>
      <c r="AI436">
        <f t="shared" si="34"/>
        <v>26.75</v>
      </c>
      <c r="AL436" t="s">
        <v>4750</v>
      </c>
      <c r="AM436">
        <v>68.67</v>
      </c>
      <c r="AN436" s="24">
        <v>0.3</v>
      </c>
      <c r="AO436">
        <f t="shared" si="35"/>
        <v>83.3</v>
      </c>
      <c r="AS436" t="s">
        <v>1915</v>
      </c>
    </row>
    <row r="437" spans="2:45" customFormat="1" x14ac:dyDescent="0.3">
      <c r="B437" t="s">
        <v>1916</v>
      </c>
      <c r="M437" s="7">
        <v>96380333</v>
      </c>
      <c r="N437" s="38" t="s">
        <v>5146</v>
      </c>
      <c r="O437" s="38" t="e">
        <v>#N/A</v>
      </c>
      <c r="P437" s="38">
        <v>73.92</v>
      </c>
      <c r="Q437" s="38">
        <v>1</v>
      </c>
      <c r="R437" s="26">
        <v>6.5</v>
      </c>
      <c r="S437" s="38">
        <v>73.92</v>
      </c>
      <c r="T437" s="24">
        <v>269</v>
      </c>
      <c r="U437" s="24">
        <v>0</v>
      </c>
      <c r="V437">
        <f t="shared" si="36"/>
        <v>0</v>
      </c>
      <c r="W437" s="24" t="s">
        <v>1916</v>
      </c>
      <c r="X437" s="8" t="e">
        <f>ROUND(T437*(1-#REF!),2)</f>
        <v>#REF!</v>
      </c>
      <c r="Y437">
        <f t="shared" si="32"/>
        <v>188.3</v>
      </c>
      <c r="Z437">
        <f t="shared" si="33"/>
        <v>188.3</v>
      </c>
      <c r="AA437" s="24">
        <v>0.3</v>
      </c>
      <c r="AB437" s="24">
        <v>0.3</v>
      </c>
      <c r="AC437">
        <v>800</v>
      </c>
      <c r="AD437">
        <v>4000</v>
      </c>
      <c r="AE437">
        <v>4.5</v>
      </c>
      <c r="AF437" t="s">
        <v>2894</v>
      </c>
      <c r="AG437" s="24"/>
      <c r="AI437">
        <f t="shared" si="34"/>
        <v>71.08</v>
      </c>
      <c r="AL437" t="s">
        <v>4751</v>
      </c>
      <c r="AM437">
        <v>153.09</v>
      </c>
      <c r="AN437" s="24">
        <v>0.3</v>
      </c>
      <c r="AO437">
        <f t="shared" si="35"/>
        <v>188.3</v>
      </c>
      <c r="AS437" t="s">
        <v>1917</v>
      </c>
    </row>
    <row r="438" spans="2:45" customFormat="1" x14ac:dyDescent="0.3">
      <c r="B438" t="s">
        <v>1918</v>
      </c>
      <c r="M438" s="7">
        <v>963180101</v>
      </c>
      <c r="N438" s="38" t="s">
        <v>3134</v>
      </c>
      <c r="O438" s="38" t="s">
        <v>1918</v>
      </c>
      <c r="P438" s="38">
        <v>484.88</v>
      </c>
      <c r="Q438" s="38">
        <v>1</v>
      </c>
      <c r="R438" s="26">
        <v>31</v>
      </c>
      <c r="S438" s="38">
        <v>484.88</v>
      </c>
      <c r="T438" s="24">
        <v>829</v>
      </c>
      <c r="U438" s="24">
        <v>35</v>
      </c>
      <c r="V438">
        <f t="shared" si="36"/>
        <v>47</v>
      </c>
      <c r="W438" s="24" t="s">
        <v>1918</v>
      </c>
      <c r="X438" s="8">
        <v>1</v>
      </c>
      <c r="Y438">
        <f t="shared" si="32"/>
        <v>746.1</v>
      </c>
      <c r="Z438">
        <f t="shared" si="33"/>
        <v>746.1</v>
      </c>
      <c r="AA438" s="24">
        <v>0.1</v>
      </c>
      <c r="AB438" s="24">
        <v>0.1</v>
      </c>
      <c r="AC438">
        <v>250</v>
      </c>
      <c r="AD438">
        <v>1600</v>
      </c>
      <c r="AE438">
        <v>0</v>
      </c>
      <c r="AF438" t="s">
        <v>2897</v>
      </c>
      <c r="AG438" s="24"/>
      <c r="AI438">
        <f t="shared" si="34"/>
        <v>466.23</v>
      </c>
      <c r="AL438" t="s">
        <v>4555</v>
      </c>
      <c r="AM438" t="s">
        <v>4555</v>
      </c>
      <c r="AN438" s="24">
        <v>0.1</v>
      </c>
      <c r="AO438">
        <f t="shared" si="35"/>
        <v>746.1</v>
      </c>
      <c r="AS438" t="s">
        <v>1919</v>
      </c>
    </row>
    <row r="439" spans="2:45" customFormat="1" x14ac:dyDescent="0.3">
      <c r="B439" t="s">
        <v>1920</v>
      </c>
      <c r="M439" s="7">
        <v>963180116</v>
      </c>
      <c r="N439" s="38" t="s">
        <v>3135</v>
      </c>
      <c r="O439" s="38" t="s">
        <v>1920</v>
      </c>
      <c r="P439" s="38">
        <v>507.87</v>
      </c>
      <c r="Q439" s="38">
        <v>1</v>
      </c>
      <c r="R439" s="26">
        <v>30</v>
      </c>
      <c r="S439" s="38">
        <v>507.87</v>
      </c>
      <c r="T439" s="24">
        <v>889</v>
      </c>
      <c r="U439" s="24">
        <v>35</v>
      </c>
      <c r="V439">
        <f t="shared" si="36"/>
        <v>47</v>
      </c>
      <c r="W439" s="24" t="s">
        <v>1920</v>
      </c>
      <c r="X439" s="8" t="e">
        <f>ROUND(T439*(1-#REF!),2)</f>
        <v>#REF!</v>
      </c>
      <c r="Y439">
        <f t="shared" si="32"/>
        <v>800.1</v>
      </c>
      <c r="Z439">
        <f t="shared" si="33"/>
        <v>800.1</v>
      </c>
      <c r="AA439" s="24">
        <v>0.1</v>
      </c>
      <c r="AB439" s="24">
        <v>0.1</v>
      </c>
      <c r="AC439">
        <v>250</v>
      </c>
      <c r="AD439">
        <v>1600</v>
      </c>
      <c r="AE439">
        <v>0</v>
      </c>
      <c r="AF439" t="s">
        <v>2897</v>
      </c>
      <c r="AG439" s="24"/>
      <c r="AI439">
        <f t="shared" si="34"/>
        <v>488.34</v>
      </c>
      <c r="AL439" t="s">
        <v>4555</v>
      </c>
      <c r="AM439" t="s">
        <v>4555</v>
      </c>
      <c r="AN439" s="24">
        <v>0.1</v>
      </c>
      <c r="AO439">
        <f t="shared" si="35"/>
        <v>800.1</v>
      </c>
      <c r="AS439" t="s">
        <v>1921</v>
      </c>
    </row>
    <row r="440" spans="2:45" customFormat="1" x14ac:dyDescent="0.3">
      <c r="B440" t="s">
        <v>1922</v>
      </c>
      <c r="M440" s="7">
        <v>963180117</v>
      </c>
      <c r="N440" s="38" t="s">
        <v>3136</v>
      </c>
      <c r="O440" s="38" t="s">
        <v>1922</v>
      </c>
      <c r="P440" s="38">
        <v>507.87</v>
      </c>
      <c r="Q440" s="38">
        <v>1</v>
      </c>
      <c r="R440" s="26">
        <v>30</v>
      </c>
      <c r="S440" s="38">
        <v>507.87</v>
      </c>
      <c r="T440" s="24">
        <v>889</v>
      </c>
      <c r="U440" s="24">
        <v>35</v>
      </c>
      <c r="V440">
        <f t="shared" si="36"/>
        <v>47</v>
      </c>
      <c r="W440" s="24" t="s">
        <v>1922</v>
      </c>
      <c r="X440" s="8" t="e">
        <f>ROUND(T440*(1-#REF!),2)</f>
        <v>#REF!</v>
      </c>
      <c r="Y440">
        <f t="shared" si="32"/>
        <v>800.1</v>
      </c>
      <c r="Z440">
        <f t="shared" si="33"/>
        <v>800.1</v>
      </c>
      <c r="AA440" s="24">
        <v>0.1</v>
      </c>
      <c r="AB440" s="24">
        <v>0.1</v>
      </c>
      <c r="AC440">
        <v>250</v>
      </c>
      <c r="AD440">
        <v>1600</v>
      </c>
      <c r="AE440">
        <v>0</v>
      </c>
      <c r="AF440" t="s">
        <v>2897</v>
      </c>
      <c r="AG440" s="24"/>
      <c r="AI440">
        <f t="shared" si="34"/>
        <v>488.34</v>
      </c>
      <c r="AL440" t="s">
        <v>4555</v>
      </c>
      <c r="AM440" t="s">
        <v>4555</v>
      </c>
      <c r="AN440" s="24">
        <v>0.1</v>
      </c>
      <c r="AO440">
        <f t="shared" si="35"/>
        <v>800.1</v>
      </c>
      <c r="AS440" t="s">
        <v>1923</v>
      </c>
    </row>
    <row r="441" spans="2:45" customFormat="1" x14ac:dyDescent="0.3">
      <c r="B441" t="s">
        <v>1924</v>
      </c>
      <c r="M441" s="7">
        <v>963180102</v>
      </c>
      <c r="N441" s="38" t="s">
        <v>3137</v>
      </c>
      <c r="O441" s="38" t="s">
        <v>1924</v>
      </c>
      <c r="P441" s="38">
        <v>484.88</v>
      </c>
      <c r="Q441" s="38">
        <v>1</v>
      </c>
      <c r="R441" s="26">
        <v>31</v>
      </c>
      <c r="S441" s="38">
        <v>484.88</v>
      </c>
      <c r="T441" s="24">
        <v>829</v>
      </c>
      <c r="U441" s="24">
        <v>35</v>
      </c>
      <c r="V441">
        <f t="shared" si="36"/>
        <v>47</v>
      </c>
      <c r="W441" s="24" t="s">
        <v>1924</v>
      </c>
      <c r="X441" s="8" t="e">
        <f>ROUND(T441*(1-#REF!),2)</f>
        <v>#REF!</v>
      </c>
      <c r="Y441">
        <f t="shared" si="32"/>
        <v>746.1</v>
      </c>
      <c r="Z441">
        <f t="shared" si="33"/>
        <v>746.1</v>
      </c>
      <c r="AA441" s="24">
        <v>0.1</v>
      </c>
      <c r="AB441" s="24">
        <v>0.1</v>
      </c>
      <c r="AC441">
        <v>250</v>
      </c>
      <c r="AD441">
        <v>1600</v>
      </c>
      <c r="AE441">
        <v>0</v>
      </c>
      <c r="AF441" t="s">
        <v>2897</v>
      </c>
      <c r="AG441" s="24"/>
      <c r="AI441">
        <f t="shared" si="34"/>
        <v>466.23</v>
      </c>
      <c r="AL441" t="s">
        <v>4555</v>
      </c>
      <c r="AM441" t="s">
        <v>4555</v>
      </c>
      <c r="AN441" s="24">
        <v>0.1</v>
      </c>
      <c r="AO441">
        <f t="shared" si="35"/>
        <v>746.1</v>
      </c>
      <c r="AS441" t="s">
        <v>1925</v>
      </c>
    </row>
    <row r="442" spans="2:45" customFormat="1" x14ac:dyDescent="0.3">
      <c r="B442" t="s">
        <v>1926</v>
      </c>
      <c r="M442" s="7">
        <v>963180104</v>
      </c>
      <c r="N442" s="38" t="s">
        <v>3138</v>
      </c>
      <c r="O442" s="38" t="s">
        <v>1926</v>
      </c>
      <c r="P442" s="38">
        <v>484.88</v>
      </c>
      <c r="Q442" s="38">
        <v>1</v>
      </c>
      <c r="R442" s="26">
        <v>31</v>
      </c>
      <c r="S442" s="38">
        <v>484.88</v>
      </c>
      <c r="T442" s="24">
        <v>829</v>
      </c>
      <c r="U442" s="24">
        <v>35</v>
      </c>
      <c r="V442">
        <f t="shared" si="36"/>
        <v>47</v>
      </c>
      <c r="W442" s="24" t="s">
        <v>1926</v>
      </c>
      <c r="X442" s="8" t="e">
        <f>ROUND(T442*(1-#REF!),2)</f>
        <v>#REF!</v>
      </c>
      <c r="Y442">
        <f t="shared" si="32"/>
        <v>746.1</v>
      </c>
      <c r="Z442">
        <f t="shared" si="33"/>
        <v>746.1</v>
      </c>
      <c r="AA442" s="24">
        <v>0.1</v>
      </c>
      <c r="AB442" s="24">
        <v>0.1</v>
      </c>
      <c r="AC442">
        <v>250</v>
      </c>
      <c r="AD442">
        <v>1600</v>
      </c>
      <c r="AE442">
        <v>0</v>
      </c>
      <c r="AF442" t="s">
        <v>2897</v>
      </c>
      <c r="AG442" s="24"/>
      <c r="AI442">
        <f t="shared" si="34"/>
        <v>466.23</v>
      </c>
      <c r="AL442">
        <v>0</v>
      </c>
      <c r="AM442">
        <v>969.5</v>
      </c>
      <c r="AN442" s="24">
        <v>0.1</v>
      </c>
      <c r="AO442">
        <f t="shared" si="35"/>
        <v>746.1</v>
      </c>
      <c r="AS442" t="s">
        <v>1925</v>
      </c>
    </row>
    <row r="443" spans="2:45" customFormat="1" x14ac:dyDescent="0.3">
      <c r="B443" t="s">
        <v>1927</v>
      </c>
      <c r="M443" s="7">
        <v>963180112</v>
      </c>
      <c r="N443" s="38" t="s">
        <v>3139</v>
      </c>
      <c r="O443" s="38" t="s">
        <v>1927</v>
      </c>
      <c r="P443" s="38">
        <v>511.71</v>
      </c>
      <c r="Q443" s="38">
        <v>1</v>
      </c>
      <c r="R443" s="26">
        <v>29</v>
      </c>
      <c r="S443" s="38">
        <v>511.71</v>
      </c>
      <c r="T443" s="24">
        <v>869</v>
      </c>
      <c r="U443" s="24">
        <v>35</v>
      </c>
      <c r="V443">
        <f t="shared" si="36"/>
        <v>47</v>
      </c>
      <c r="W443" s="24" t="s">
        <v>1927</v>
      </c>
      <c r="X443" s="8" t="e">
        <f>ROUND(T443*(1-#REF!),2)</f>
        <v>#REF!</v>
      </c>
      <c r="Y443">
        <f t="shared" si="32"/>
        <v>782.1</v>
      </c>
      <c r="Z443">
        <f t="shared" si="33"/>
        <v>782.1</v>
      </c>
      <c r="AA443" s="24">
        <v>0.1</v>
      </c>
      <c r="AB443" s="24">
        <v>0.1</v>
      </c>
      <c r="AC443">
        <v>250</v>
      </c>
      <c r="AD443">
        <v>1600</v>
      </c>
      <c r="AE443">
        <v>0</v>
      </c>
      <c r="AF443" t="s">
        <v>2897</v>
      </c>
      <c r="AG443" s="24"/>
      <c r="AI443">
        <f t="shared" si="34"/>
        <v>492.03</v>
      </c>
      <c r="AL443">
        <v>0</v>
      </c>
      <c r="AM443">
        <v>1019.9</v>
      </c>
      <c r="AN443" s="24">
        <v>0.1</v>
      </c>
      <c r="AO443">
        <f t="shared" si="35"/>
        <v>782.1</v>
      </c>
      <c r="AS443" t="s">
        <v>1928</v>
      </c>
    </row>
    <row r="444" spans="2:45" customFormat="1" x14ac:dyDescent="0.3">
      <c r="B444" t="s">
        <v>1929</v>
      </c>
      <c r="M444" s="7">
        <v>963180110</v>
      </c>
      <c r="N444" s="38" t="s">
        <v>3140</v>
      </c>
      <c r="O444" s="38" t="s">
        <v>1929</v>
      </c>
      <c r="P444" s="38">
        <v>502.12</v>
      </c>
      <c r="Q444" s="38">
        <v>1</v>
      </c>
      <c r="R444" s="26">
        <v>29</v>
      </c>
      <c r="S444" s="38">
        <v>502.12</v>
      </c>
      <c r="T444" s="24">
        <v>869</v>
      </c>
      <c r="U444" s="24">
        <v>35</v>
      </c>
      <c r="V444">
        <f t="shared" si="36"/>
        <v>47</v>
      </c>
      <c r="W444" s="24" t="s">
        <v>1929</v>
      </c>
      <c r="X444" s="8" t="e">
        <f>ROUND(T444*(1-#REF!),2)</f>
        <v>#REF!</v>
      </c>
      <c r="Y444">
        <f t="shared" si="32"/>
        <v>782.1</v>
      </c>
      <c r="Z444">
        <f t="shared" si="33"/>
        <v>782.1</v>
      </c>
      <c r="AA444" s="24">
        <v>0.1</v>
      </c>
      <c r="AB444" s="24">
        <v>0.1</v>
      </c>
      <c r="AC444">
        <v>250</v>
      </c>
      <c r="AD444">
        <v>1600</v>
      </c>
      <c r="AE444">
        <v>0</v>
      </c>
      <c r="AF444" t="s">
        <v>2897</v>
      </c>
      <c r="AG444" s="24"/>
      <c r="AI444">
        <f t="shared" si="34"/>
        <v>482.81</v>
      </c>
      <c r="AL444">
        <v>0</v>
      </c>
      <c r="AM444">
        <v>1002.4</v>
      </c>
      <c r="AN444" s="24">
        <v>0.1</v>
      </c>
      <c r="AO444">
        <f t="shared" si="35"/>
        <v>782.1</v>
      </c>
      <c r="AS444" t="s">
        <v>1930</v>
      </c>
    </row>
    <row r="445" spans="2:45" customFormat="1" x14ac:dyDescent="0.3">
      <c r="B445" t="s">
        <v>1931</v>
      </c>
      <c r="M445" s="7">
        <v>963180108</v>
      </c>
      <c r="N445" s="38" t="s">
        <v>3141</v>
      </c>
      <c r="O445" s="38" t="s">
        <v>1931</v>
      </c>
      <c r="P445" s="38">
        <v>465.71</v>
      </c>
      <c r="Q445" s="38">
        <v>1</v>
      </c>
      <c r="R445" s="26">
        <v>29</v>
      </c>
      <c r="S445" s="38">
        <v>465.71</v>
      </c>
      <c r="T445" s="24">
        <v>789</v>
      </c>
      <c r="U445" s="24">
        <v>35</v>
      </c>
      <c r="V445">
        <f t="shared" si="36"/>
        <v>47</v>
      </c>
      <c r="W445" s="24" t="s">
        <v>1931</v>
      </c>
      <c r="X445" s="8" t="e">
        <f>ROUND(T445*(1-#REF!),2)</f>
        <v>#REF!</v>
      </c>
      <c r="Y445">
        <f t="shared" si="32"/>
        <v>710.1</v>
      </c>
      <c r="Z445">
        <f t="shared" si="33"/>
        <v>710.1</v>
      </c>
      <c r="AA445" s="24">
        <v>0.1</v>
      </c>
      <c r="AB445" s="24">
        <v>0.1</v>
      </c>
      <c r="AC445">
        <v>250</v>
      </c>
      <c r="AD445">
        <v>1600</v>
      </c>
      <c r="AE445">
        <v>0</v>
      </c>
      <c r="AF445" t="s">
        <v>2897</v>
      </c>
      <c r="AG445" s="24"/>
      <c r="AI445">
        <f t="shared" si="34"/>
        <v>447.8</v>
      </c>
      <c r="AL445">
        <v>0</v>
      </c>
      <c r="AM445">
        <v>930.3</v>
      </c>
      <c r="AN445" s="24">
        <v>0.1</v>
      </c>
      <c r="AO445">
        <f t="shared" si="35"/>
        <v>710.1</v>
      </c>
      <c r="AS445" t="s">
        <v>1932</v>
      </c>
    </row>
    <row r="446" spans="2:45" customFormat="1" x14ac:dyDescent="0.3">
      <c r="B446" t="s">
        <v>1933</v>
      </c>
      <c r="M446" s="7">
        <v>963180106</v>
      </c>
      <c r="N446" s="38" t="s">
        <v>3142</v>
      </c>
      <c r="O446" s="38" t="s">
        <v>1933</v>
      </c>
      <c r="P446" s="38">
        <v>455.17</v>
      </c>
      <c r="Q446" s="38">
        <v>1</v>
      </c>
      <c r="R446" s="26">
        <v>29</v>
      </c>
      <c r="S446" s="38">
        <v>455.17</v>
      </c>
      <c r="T446" s="24">
        <v>789</v>
      </c>
      <c r="U446" s="24">
        <v>35</v>
      </c>
      <c r="V446">
        <f t="shared" si="36"/>
        <v>47</v>
      </c>
      <c r="W446" s="24" t="s">
        <v>1933</v>
      </c>
      <c r="X446" s="8" t="e">
        <f>ROUND(T446*(1-#REF!),2)</f>
        <v>#REF!</v>
      </c>
      <c r="Y446">
        <f t="shared" si="32"/>
        <v>710.1</v>
      </c>
      <c r="Z446">
        <f t="shared" si="33"/>
        <v>710.1</v>
      </c>
      <c r="AA446" s="24">
        <v>0.1</v>
      </c>
      <c r="AB446" s="24">
        <v>0.1</v>
      </c>
      <c r="AC446">
        <v>250</v>
      </c>
      <c r="AD446">
        <v>1600</v>
      </c>
      <c r="AE446">
        <v>0</v>
      </c>
      <c r="AF446" t="s">
        <v>2897</v>
      </c>
      <c r="AG446" s="24"/>
      <c r="AI446">
        <f t="shared" si="34"/>
        <v>437.66</v>
      </c>
      <c r="AL446">
        <v>0</v>
      </c>
      <c r="AM446">
        <v>908.6</v>
      </c>
      <c r="AN446" s="24">
        <v>0.1</v>
      </c>
      <c r="AO446">
        <f t="shared" si="35"/>
        <v>710.1</v>
      </c>
      <c r="AS446" t="s">
        <v>1934</v>
      </c>
    </row>
    <row r="447" spans="2:45" customFormat="1" x14ac:dyDescent="0.3">
      <c r="B447" t="s">
        <v>1935</v>
      </c>
      <c r="M447" s="7">
        <v>963180115</v>
      </c>
      <c r="N447" s="38" t="s">
        <v>3143</v>
      </c>
      <c r="O447" s="38" t="s">
        <v>1935</v>
      </c>
      <c r="P447" s="38">
        <v>507.87</v>
      </c>
      <c r="Q447" s="38">
        <v>1</v>
      </c>
      <c r="R447" s="26">
        <v>30</v>
      </c>
      <c r="S447" s="38">
        <v>507.87</v>
      </c>
      <c r="T447" s="24">
        <v>889</v>
      </c>
      <c r="U447" s="24">
        <v>35</v>
      </c>
      <c r="V447">
        <f t="shared" si="36"/>
        <v>47</v>
      </c>
      <c r="W447" s="24" t="s">
        <v>1935</v>
      </c>
      <c r="X447" s="8" t="e">
        <f>ROUND(T447*(1-#REF!),2)</f>
        <v>#REF!</v>
      </c>
      <c r="Y447">
        <f t="shared" si="32"/>
        <v>800.1</v>
      </c>
      <c r="Z447">
        <f t="shared" si="33"/>
        <v>800.1</v>
      </c>
      <c r="AA447" s="24">
        <v>0.1</v>
      </c>
      <c r="AB447" s="24">
        <v>0.1</v>
      </c>
      <c r="AC447">
        <v>250</v>
      </c>
      <c r="AD447">
        <v>1600</v>
      </c>
      <c r="AE447">
        <v>0</v>
      </c>
      <c r="AF447" t="s">
        <v>2897</v>
      </c>
      <c r="AG447" s="24"/>
      <c r="AI447">
        <f t="shared" si="34"/>
        <v>488.34</v>
      </c>
      <c r="AL447" t="s">
        <v>4555</v>
      </c>
      <c r="AM447" t="s">
        <v>4555</v>
      </c>
      <c r="AN447" s="24">
        <v>0.1</v>
      </c>
      <c r="AO447">
        <f t="shared" si="35"/>
        <v>800.1</v>
      </c>
      <c r="AS447" t="s">
        <v>1936</v>
      </c>
    </row>
    <row r="448" spans="2:45" customFormat="1" x14ac:dyDescent="0.3">
      <c r="B448" t="s">
        <v>1937</v>
      </c>
      <c r="M448" s="7">
        <v>963180114</v>
      </c>
      <c r="N448" s="38" t="s">
        <v>3144</v>
      </c>
      <c r="O448" s="38" t="s">
        <v>1937</v>
      </c>
      <c r="P448" s="38">
        <v>461.87</v>
      </c>
      <c r="Q448" s="38">
        <v>1</v>
      </c>
      <c r="R448" s="26">
        <v>28</v>
      </c>
      <c r="S448" s="38">
        <v>461.87</v>
      </c>
      <c r="T448" s="24">
        <v>779</v>
      </c>
      <c r="U448" s="24">
        <v>35</v>
      </c>
      <c r="V448">
        <f t="shared" si="36"/>
        <v>47</v>
      </c>
      <c r="W448" s="24" t="s">
        <v>1937</v>
      </c>
      <c r="X448" s="8" t="e">
        <f>ROUND(T448*(1-#REF!),2)</f>
        <v>#REF!</v>
      </c>
      <c r="Y448">
        <f t="shared" si="32"/>
        <v>701.1</v>
      </c>
      <c r="Z448">
        <f t="shared" si="33"/>
        <v>701.1</v>
      </c>
      <c r="AA448" s="24">
        <v>0.1</v>
      </c>
      <c r="AB448" s="24">
        <v>0.1</v>
      </c>
      <c r="AC448">
        <v>250</v>
      </c>
      <c r="AD448">
        <v>1600</v>
      </c>
      <c r="AE448">
        <v>0</v>
      </c>
      <c r="AF448" t="s">
        <v>2897</v>
      </c>
      <c r="AG448" s="24"/>
      <c r="AI448">
        <f t="shared" si="34"/>
        <v>444.11</v>
      </c>
      <c r="AL448" t="s">
        <v>4555</v>
      </c>
      <c r="AM448" t="s">
        <v>4555</v>
      </c>
      <c r="AN448" s="24">
        <v>0.1</v>
      </c>
      <c r="AO448">
        <f t="shared" si="35"/>
        <v>701.1</v>
      </c>
      <c r="AS448" t="s">
        <v>1938</v>
      </c>
    </row>
    <row r="449" spans="2:45" customFormat="1" x14ac:dyDescent="0.3">
      <c r="B449" t="s">
        <v>1939</v>
      </c>
      <c r="M449" s="7">
        <v>963180113</v>
      </c>
      <c r="N449" s="38" t="s">
        <v>3145</v>
      </c>
      <c r="O449" s="38" t="s">
        <v>1939</v>
      </c>
      <c r="P449" s="38">
        <v>461.87</v>
      </c>
      <c r="Q449" s="38">
        <v>1</v>
      </c>
      <c r="R449" s="26">
        <v>28</v>
      </c>
      <c r="S449" s="38">
        <v>461.87</v>
      </c>
      <c r="T449" s="24">
        <v>779</v>
      </c>
      <c r="U449" s="24">
        <v>35</v>
      </c>
      <c r="V449">
        <f t="shared" si="36"/>
        <v>47</v>
      </c>
      <c r="W449" s="24" t="s">
        <v>1939</v>
      </c>
      <c r="X449" s="8" t="e">
        <f>ROUND(T449*(1-#REF!),2)</f>
        <v>#REF!</v>
      </c>
      <c r="Y449">
        <f t="shared" si="32"/>
        <v>701.1</v>
      </c>
      <c r="Z449">
        <f t="shared" si="33"/>
        <v>701.1</v>
      </c>
      <c r="AA449" s="24">
        <v>0.1</v>
      </c>
      <c r="AB449" s="24">
        <v>0.1</v>
      </c>
      <c r="AC449">
        <v>250</v>
      </c>
      <c r="AD449">
        <v>1600</v>
      </c>
      <c r="AE449">
        <v>0</v>
      </c>
      <c r="AF449" t="s">
        <v>2897</v>
      </c>
      <c r="AG449" s="24"/>
      <c r="AI449">
        <f t="shared" si="34"/>
        <v>444.11</v>
      </c>
      <c r="AL449" t="s">
        <v>4555</v>
      </c>
      <c r="AM449" t="s">
        <v>4555</v>
      </c>
      <c r="AN449" s="24">
        <v>0.1</v>
      </c>
      <c r="AO449">
        <f t="shared" si="35"/>
        <v>701.1</v>
      </c>
      <c r="AS449" t="s">
        <v>1940</v>
      </c>
    </row>
    <row r="450" spans="2:45" customFormat="1" x14ac:dyDescent="0.3">
      <c r="B450" t="s">
        <v>1941</v>
      </c>
      <c r="M450" s="7">
        <v>963180118</v>
      </c>
      <c r="N450" s="38" t="s">
        <v>3146</v>
      </c>
      <c r="O450" s="38" t="s">
        <v>1941</v>
      </c>
      <c r="P450" s="38">
        <v>503.09</v>
      </c>
      <c r="Q450" s="38">
        <v>1</v>
      </c>
      <c r="R450" s="26">
        <v>30</v>
      </c>
      <c r="S450" s="38">
        <v>503.09</v>
      </c>
      <c r="T450" s="24">
        <v>889</v>
      </c>
      <c r="U450" s="24">
        <v>35</v>
      </c>
      <c r="V450">
        <f t="shared" si="36"/>
        <v>47</v>
      </c>
      <c r="W450" s="24" t="s">
        <v>1941</v>
      </c>
      <c r="X450" s="8" t="e">
        <f>ROUND(T450*(1-#REF!),2)</f>
        <v>#REF!</v>
      </c>
      <c r="Y450">
        <f t="shared" ref="Y450:Y513" si="37">ROUND(T450*(1-AA450),2)</f>
        <v>800.1</v>
      </c>
      <c r="Z450">
        <f t="shared" ref="Z450:Z513" si="38">ROUND(T450*(1-AB450),2)</f>
        <v>800.1</v>
      </c>
      <c r="AA450" s="24">
        <v>0.1</v>
      </c>
      <c r="AB450" s="24">
        <v>0.1</v>
      </c>
      <c r="AC450">
        <v>250</v>
      </c>
      <c r="AD450">
        <v>1600</v>
      </c>
      <c r="AE450">
        <v>0</v>
      </c>
      <c r="AF450" t="s">
        <v>2897</v>
      </c>
      <c r="AG450" s="24"/>
      <c r="AI450">
        <f t="shared" si="34"/>
        <v>483.74</v>
      </c>
      <c r="AL450" t="s">
        <v>4555</v>
      </c>
      <c r="AM450" t="s">
        <v>4555</v>
      </c>
      <c r="AN450" s="24">
        <v>0.1</v>
      </c>
      <c r="AO450">
        <f t="shared" si="35"/>
        <v>800.1</v>
      </c>
      <c r="AS450" t="s">
        <v>1942</v>
      </c>
    </row>
    <row r="451" spans="2:45" customFormat="1" x14ac:dyDescent="0.3">
      <c r="B451" t="s">
        <v>1943</v>
      </c>
      <c r="M451" s="7">
        <v>963180103</v>
      </c>
      <c r="N451" s="38" t="s">
        <v>3147</v>
      </c>
      <c r="O451" s="38" t="s">
        <v>1943</v>
      </c>
      <c r="P451" s="38">
        <v>484.88</v>
      </c>
      <c r="Q451" s="38">
        <v>1</v>
      </c>
      <c r="R451" s="26">
        <v>31</v>
      </c>
      <c r="S451" s="38">
        <v>484.88</v>
      </c>
      <c r="T451" s="24">
        <v>829</v>
      </c>
      <c r="U451" s="24">
        <v>35</v>
      </c>
      <c r="V451">
        <f t="shared" si="36"/>
        <v>47</v>
      </c>
      <c r="W451" s="24" t="s">
        <v>1943</v>
      </c>
      <c r="X451" s="8" t="e">
        <f>ROUND(T451*(1-#REF!),2)</f>
        <v>#REF!</v>
      </c>
      <c r="Y451">
        <f t="shared" si="37"/>
        <v>746.1</v>
      </c>
      <c r="Z451">
        <f t="shared" si="38"/>
        <v>746.1</v>
      </c>
      <c r="AA451" s="24">
        <v>0.1</v>
      </c>
      <c r="AB451" s="24">
        <v>0.1</v>
      </c>
      <c r="AC451">
        <v>250</v>
      </c>
      <c r="AD451">
        <v>1600</v>
      </c>
      <c r="AE451">
        <v>0</v>
      </c>
      <c r="AF451" t="s">
        <v>2897</v>
      </c>
      <c r="AG451" s="24"/>
      <c r="AI451">
        <f t="shared" si="34"/>
        <v>466.23</v>
      </c>
      <c r="AL451" t="s">
        <v>4555</v>
      </c>
      <c r="AM451" t="s">
        <v>4555</v>
      </c>
      <c r="AN451" s="24">
        <v>0.1</v>
      </c>
      <c r="AO451">
        <f t="shared" si="35"/>
        <v>746.1</v>
      </c>
      <c r="AS451" t="s">
        <v>1944</v>
      </c>
    </row>
    <row r="452" spans="2:45" customFormat="1" x14ac:dyDescent="0.3">
      <c r="B452" t="s">
        <v>1945</v>
      </c>
      <c r="M452" s="7">
        <v>963180119</v>
      </c>
      <c r="N452" s="38" t="s">
        <v>3148</v>
      </c>
      <c r="O452" s="38" t="s">
        <v>1945</v>
      </c>
      <c r="P452" s="38">
        <v>503.09</v>
      </c>
      <c r="Q452" s="38">
        <v>1</v>
      </c>
      <c r="R452" s="26">
        <v>30</v>
      </c>
      <c r="S452" s="38">
        <v>503.09</v>
      </c>
      <c r="T452" s="24">
        <v>889</v>
      </c>
      <c r="U452" s="24">
        <v>35</v>
      </c>
      <c r="V452">
        <f t="shared" si="36"/>
        <v>47</v>
      </c>
      <c r="W452" s="24" t="s">
        <v>1945</v>
      </c>
      <c r="X452" s="8" t="e">
        <f>ROUND(T452*(1-#REF!),2)</f>
        <v>#REF!</v>
      </c>
      <c r="Y452">
        <f t="shared" si="37"/>
        <v>800.1</v>
      </c>
      <c r="Z452">
        <f t="shared" si="38"/>
        <v>800.1</v>
      </c>
      <c r="AA452" s="24">
        <v>0.1</v>
      </c>
      <c r="AB452" s="24">
        <v>0.1</v>
      </c>
      <c r="AC452">
        <v>250</v>
      </c>
      <c r="AD452">
        <v>1600</v>
      </c>
      <c r="AE452">
        <v>0</v>
      </c>
      <c r="AF452" t="s">
        <v>2897</v>
      </c>
      <c r="AG452" s="24"/>
      <c r="AI452">
        <f t="shared" si="34"/>
        <v>483.74</v>
      </c>
      <c r="AL452" t="s">
        <v>4555</v>
      </c>
      <c r="AM452" t="s">
        <v>4555</v>
      </c>
      <c r="AN452" s="24">
        <v>0.1</v>
      </c>
      <c r="AO452">
        <f t="shared" si="35"/>
        <v>800.1</v>
      </c>
      <c r="AS452" t="s">
        <v>1946</v>
      </c>
    </row>
    <row r="453" spans="2:45" customFormat="1" x14ac:dyDescent="0.3">
      <c r="B453" t="s">
        <v>1947</v>
      </c>
      <c r="M453" s="7">
        <v>963180111</v>
      </c>
      <c r="N453" s="38" t="s">
        <v>3149</v>
      </c>
      <c r="O453" s="38" t="s">
        <v>1947</v>
      </c>
      <c r="P453" s="38">
        <v>511.71</v>
      </c>
      <c r="Q453" s="38">
        <v>1</v>
      </c>
      <c r="R453" s="26">
        <v>29</v>
      </c>
      <c r="S453" s="38">
        <v>511.71</v>
      </c>
      <c r="T453" s="24">
        <v>869</v>
      </c>
      <c r="U453" s="24">
        <v>35</v>
      </c>
      <c r="V453">
        <f t="shared" si="36"/>
        <v>47</v>
      </c>
      <c r="W453" s="24" t="s">
        <v>1947</v>
      </c>
      <c r="X453" s="8" t="e">
        <f>ROUND(T453*(1-#REF!),2)</f>
        <v>#REF!</v>
      </c>
      <c r="Y453">
        <f t="shared" si="37"/>
        <v>782.1</v>
      </c>
      <c r="Z453">
        <f t="shared" si="38"/>
        <v>782.1</v>
      </c>
      <c r="AA453" s="24">
        <v>0.1</v>
      </c>
      <c r="AB453" s="24">
        <v>0.1</v>
      </c>
      <c r="AC453">
        <v>250</v>
      </c>
      <c r="AD453">
        <v>1600</v>
      </c>
      <c r="AE453">
        <v>0</v>
      </c>
      <c r="AF453" t="s">
        <v>2897</v>
      </c>
      <c r="AG453" s="24"/>
      <c r="AI453">
        <f t="shared" si="34"/>
        <v>492.03</v>
      </c>
      <c r="AL453" t="s">
        <v>4555</v>
      </c>
      <c r="AM453" t="s">
        <v>4555</v>
      </c>
      <c r="AN453" s="24">
        <v>0.1</v>
      </c>
      <c r="AO453">
        <f t="shared" si="35"/>
        <v>782.1</v>
      </c>
      <c r="AS453" t="s">
        <v>1948</v>
      </c>
    </row>
    <row r="454" spans="2:45" customFormat="1" x14ac:dyDescent="0.3">
      <c r="B454" t="s">
        <v>1949</v>
      </c>
      <c r="M454" s="7">
        <v>963180109</v>
      </c>
      <c r="N454" s="38" t="s">
        <v>3150</v>
      </c>
      <c r="O454" s="38" t="s">
        <v>1949</v>
      </c>
      <c r="P454" s="38">
        <v>502.12</v>
      </c>
      <c r="Q454" s="38">
        <v>1</v>
      </c>
      <c r="R454" s="26">
        <v>29</v>
      </c>
      <c r="S454" s="38">
        <v>502.12</v>
      </c>
      <c r="T454" s="24">
        <v>869</v>
      </c>
      <c r="U454" s="24">
        <v>35</v>
      </c>
      <c r="V454">
        <f t="shared" si="36"/>
        <v>47</v>
      </c>
      <c r="W454" s="24" t="s">
        <v>1949</v>
      </c>
      <c r="X454" s="8" t="e">
        <f>ROUND(T454*(1-#REF!),2)</f>
        <v>#REF!</v>
      </c>
      <c r="Y454">
        <f t="shared" si="37"/>
        <v>782.1</v>
      </c>
      <c r="Z454">
        <f t="shared" si="38"/>
        <v>782.1</v>
      </c>
      <c r="AA454" s="24">
        <v>0.1</v>
      </c>
      <c r="AB454" s="24">
        <v>0.1</v>
      </c>
      <c r="AC454">
        <v>250</v>
      </c>
      <c r="AD454">
        <v>1600</v>
      </c>
      <c r="AE454">
        <v>0</v>
      </c>
      <c r="AF454" t="s">
        <v>2897</v>
      </c>
      <c r="AG454" s="24"/>
      <c r="AI454">
        <f t="shared" si="34"/>
        <v>482.81</v>
      </c>
      <c r="AL454" t="s">
        <v>4555</v>
      </c>
      <c r="AM454" t="s">
        <v>4555</v>
      </c>
      <c r="AN454" s="24">
        <v>0.1</v>
      </c>
      <c r="AO454">
        <f t="shared" si="35"/>
        <v>782.1</v>
      </c>
      <c r="AS454" t="s">
        <v>1950</v>
      </c>
    </row>
    <row r="455" spans="2:45" customFormat="1" x14ac:dyDescent="0.3">
      <c r="B455" t="s">
        <v>1951</v>
      </c>
      <c r="M455" s="7">
        <v>963180107</v>
      </c>
      <c r="N455" s="38" t="s">
        <v>3151</v>
      </c>
      <c r="O455" s="38" t="s">
        <v>1951</v>
      </c>
      <c r="P455" s="38">
        <v>465.71</v>
      </c>
      <c r="Q455" s="38">
        <v>1</v>
      </c>
      <c r="R455" s="26">
        <v>29</v>
      </c>
      <c r="S455" s="38">
        <v>465.71</v>
      </c>
      <c r="T455" s="24">
        <v>789</v>
      </c>
      <c r="U455" s="24">
        <v>35</v>
      </c>
      <c r="V455">
        <f t="shared" si="36"/>
        <v>47</v>
      </c>
      <c r="W455" s="24" t="s">
        <v>1951</v>
      </c>
      <c r="X455" s="8" t="e">
        <f>ROUND(T455*(1-#REF!),2)</f>
        <v>#REF!</v>
      </c>
      <c r="Y455">
        <f t="shared" si="37"/>
        <v>710.1</v>
      </c>
      <c r="Z455">
        <f t="shared" si="38"/>
        <v>710.1</v>
      </c>
      <c r="AA455" s="24">
        <v>0.1</v>
      </c>
      <c r="AB455" s="24">
        <v>0.1</v>
      </c>
      <c r="AC455">
        <v>250</v>
      </c>
      <c r="AD455">
        <v>1600</v>
      </c>
      <c r="AE455">
        <v>0</v>
      </c>
      <c r="AF455" t="s">
        <v>2897</v>
      </c>
      <c r="AG455" s="24"/>
      <c r="AI455">
        <f t="shared" si="34"/>
        <v>447.8</v>
      </c>
      <c r="AL455" t="s">
        <v>4555</v>
      </c>
      <c r="AM455" t="s">
        <v>4555</v>
      </c>
      <c r="AN455" s="24">
        <v>0.1</v>
      </c>
      <c r="AO455">
        <f t="shared" si="35"/>
        <v>710.1</v>
      </c>
      <c r="AS455" t="s">
        <v>1952</v>
      </c>
    </row>
    <row r="456" spans="2:45" customFormat="1" x14ac:dyDescent="0.3">
      <c r="B456" t="s">
        <v>1953</v>
      </c>
      <c r="M456" s="7">
        <v>963180105</v>
      </c>
      <c r="N456" s="38" t="s">
        <v>3152</v>
      </c>
      <c r="O456" s="38" t="s">
        <v>1953</v>
      </c>
      <c r="P456" s="38">
        <v>455.17</v>
      </c>
      <c r="Q456" s="38">
        <v>1</v>
      </c>
      <c r="R456" s="26">
        <v>29</v>
      </c>
      <c r="S456" s="38">
        <v>455.17</v>
      </c>
      <c r="T456" s="24">
        <v>789</v>
      </c>
      <c r="U456" s="24">
        <v>35</v>
      </c>
      <c r="V456">
        <f t="shared" si="36"/>
        <v>47</v>
      </c>
      <c r="W456" s="24" t="s">
        <v>1953</v>
      </c>
      <c r="X456" s="8" t="e">
        <f>ROUND(T456*(1-#REF!),2)</f>
        <v>#REF!</v>
      </c>
      <c r="Y456">
        <f t="shared" si="37"/>
        <v>710.1</v>
      </c>
      <c r="Z456">
        <f t="shared" si="38"/>
        <v>710.1</v>
      </c>
      <c r="AA456" s="24">
        <v>0.1</v>
      </c>
      <c r="AB456" s="24">
        <v>0.1</v>
      </c>
      <c r="AC456">
        <v>250</v>
      </c>
      <c r="AD456">
        <v>1600</v>
      </c>
      <c r="AE456">
        <v>0</v>
      </c>
      <c r="AF456" t="s">
        <v>2897</v>
      </c>
      <c r="AG456" s="24"/>
      <c r="AI456">
        <f t="shared" si="34"/>
        <v>437.66</v>
      </c>
      <c r="AL456" t="s">
        <v>4555</v>
      </c>
      <c r="AM456" t="s">
        <v>4555</v>
      </c>
      <c r="AN456" s="24">
        <v>0.1</v>
      </c>
      <c r="AO456">
        <f t="shared" si="35"/>
        <v>710.1</v>
      </c>
      <c r="AS456" t="s">
        <v>1954</v>
      </c>
    </row>
    <row r="457" spans="2:45" customFormat="1" x14ac:dyDescent="0.3">
      <c r="B457" t="s">
        <v>1955</v>
      </c>
      <c r="M457" s="7">
        <v>963180025</v>
      </c>
      <c r="N457" s="38" t="s">
        <v>3153</v>
      </c>
      <c r="O457" s="38" t="s">
        <v>1955</v>
      </c>
      <c r="P457" s="38">
        <v>651.61</v>
      </c>
      <c r="Q457" s="38">
        <v>1</v>
      </c>
      <c r="R457" s="26">
        <v>35</v>
      </c>
      <c r="S457" s="38">
        <v>651.61</v>
      </c>
      <c r="T457" s="24">
        <v>1119</v>
      </c>
      <c r="U457" s="24">
        <v>35</v>
      </c>
      <c r="V457">
        <f t="shared" si="36"/>
        <v>47</v>
      </c>
      <c r="W457" s="24" t="s">
        <v>1955</v>
      </c>
      <c r="X457" s="8" t="e">
        <f>ROUND(T457*(1-#REF!),2)</f>
        <v>#REF!</v>
      </c>
      <c r="Y457">
        <f t="shared" si="37"/>
        <v>1007.1</v>
      </c>
      <c r="Z457">
        <f t="shared" si="38"/>
        <v>1007.1</v>
      </c>
      <c r="AA457" s="24">
        <v>0.1</v>
      </c>
      <c r="AB457" s="24">
        <v>0.1</v>
      </c>
      <c r="AC457">
        <v>250</v>
      </c>
      <c r="AD457">
        <v>1600</v>
      </c>
      <c r="AE457">
        <v>0</v>
      </c>
      <c r="AF457" t="s">
        <v>2897</v>
      </c>
      <c r="AG457" s="24"/>
      <c r="AI457">
        <f t="shared" si="34"/>
        <v>626.54999999999995</v>
      </c>
      <c r="AL457" t="s">
        <v>4555</v>
      </c>
      <c r="AM457" t="s">
        <v>4555</v>
      </c>
      <c r="AN457" s="24">
        <v>0.1</v>
      </c>
      <c r="AO457">
        <f t="shared" si="35"/>
        <v>1007.1</v>
      </c>
      <c r="AS457" t="s">
        <v>1956</v>
      </c>
    </row>
    <row r="458" spans="2:45" customFormat="1" x14ac:dyDescent="0.3">
      <c r="B458" t="s">
        <v>1957</v>
      </c>
      <c r="M458" s="7">
        <v>963180019</v>
      </c>
      <c r="N458" s="38" t="s">
        <v>3154</v>
      </c>
      <c r="O458" s="38" t="s">
        <v>1957</v>
      </c>
      <c r="P458" s="38">
        <v>622.87</v>
      </c>
      <c r="Q458" s="38">
        <v>1</v>
      </c>
      <c r="R458" s="26">
        <v>35</v>
      </c>
      <c r="S458" s="38">
        <v>622.87</v>
      </c>
      <c r="T458" s="24">
        <v>1039</v>
      </c>
      <c r="U458" s="24">
        <v>35</v>
      </c>
      <c r="V458">
        <f t="shared" si="36"/>
        <v>47</v>
      </c>
      <c r="W458" s="24" t="s">
        <v>1957</v>
      </c>
      <c r="X458" s="8" t="e">
        <f>ROUND(T458*(1-#REF!),2)</f>
        <v>#REF!</v>
      </c>
      <c r="Y458">
        <f t="shared" si="37"/>
        <v>935.1</v>
      </c>
      <c r="Z458">
        <f t="shared" si="38"/>
        <v>935.1</v>
      </c>
      <c r="AA458" s="24">
        <v>0.1</v>
      </c>
      <c r="AB458" s="24">
        <v>0.1</v>
      </c>
      <c r="AC458">
        <v>250</v>
      </c>
      <c r="AD458">
        <v>1600</v>
      </c>
      <c r="AE458">
        <v>0</v>
      </c>
      <c r="AF458" t="s">
        <v>2897</v>
      </c>
      <c r="AG458" s="24"/>
      <c r="AI458">
        <f t="shared" si="34"/>
        <v>598.91</v>
      </c>
      <c r="AL458" t="s">
        <v>4555</v>
      </c>
      <c r="AM458" t="s">
        <v>4555</v>
      </c>
      <c r="AN458" s="24">
        <v>0.1</v>
      </c>
      <c r="AO458">
        <f t="shared" si="35"/>
        <v>935.1</v>
      </c>
      <c r="AS458" t="s">
        <v>1958</v>
      </c>
    </row>
    <row r="459" spans="2:45" customFormat="1" x14ac:dyDescent="0.3">
      <c r="B459" t="s">
        <v>1959</v>
      </c>
      <c r="M459" s="7">
        <v>963180026</v>
      </c>
      <c r="N459" s="38" t="s">
        <v>3155</v>
      </c>
      <c r="O459" s="38" t="s">
        <v>1959</v>
      </c>
      <c r="P459" s="38">
        <v>651.61</v>
      </c>
      <c r="Q459" s="38">
        <v>1</v>
      </c>
      <c r="R459" s="26">
        <v>35</v>
      </c>
      <c r="S459" s="38">
        <v>651.61</v>
      </c>
      <c r="T459" s="24">
        <v>1119</v>
      </c>
      <c r="U459" s="24">
        <v>35</v>
      </c>
      <c r="V459">
        <f t="shared" si="36"/>
        <v>47</v>
      </c>
      <c r="W459" s="24" t="s">
        <v>1959</v>
      </c>
      <c r="X459" s="8" t="e">
        <f>ROUND(T459*(1-#REF!),2)</f>
        <v>#REF!</v>
      </c>
      <c r="Y459">
        <f t="shared" si="37"/>
        <v>1007.1</v>
      </c>
      <c r="Z459">
        <f t="shared" si="38"/>
        <v>1007.1</v>
      </c>
      <c r="AA459" s="24">
        <v>0.1</v>
      </c>
      <c r="AB459" s="24">
        <v>0.1</v>
      </c>
      <c r="AC459">
        <v>250</v>
      </c>
      <c r="AD459">
        <v>1600</v>
      </c>
      <c r="AE459">
        <v>0</v>
      </c>
      <c r="AF459" t="s">
        <v>2897</v>
      </c>
      <c r="AG459" s="24"/>
      <c r="AI459">
        <f t="shared" si="34"/>
        <v>626.54999999999995</v>
      </c>
      <c r="AL459" t="s">
        <v>4555</v>
      </c>
      <c r="AM459" t="s">
        <v>4555</v>
      </c>
      <c r="AN459" s="24">
        <v>0.1</v>
      </c>
      <c r="AO459">
        <f t="shared" si="35"/>
        <v>1007.1</v>
      </c>
      <c r="AS459" t="s">
        <v>1960</v>
      </c>
    </row>
    <row r="460" spans="2:45" customFormat="1" x14ac:dyDescent="0.3">
      <c r="B460" t="s">
        <v>1961</v>
      </c>
      <c r="M460" s="7">
        <v>963180020</v>
      </c>
      <c r="N460" s="38" t="s">
        <v>3156</v>
      </c>
      <c r="O460" s="38" t="s">
        <v>1961</v>
      </c>
      <c r="P460" s="38">
        <v>622.87</v>
      </c>
      <c r="Q460" s="38">
        <v>1</v>
      </c>
      <c r="R460" s="26">
        <v>35</v>
      </c>
      <c r="S460" s="38">
        <v>622.87</v>
      </c>
      <c r="T460" s="24">
        <v>1039</v>
      </c>
      <c r="U460" s="24">
        <v>35</v>
      </c>
      <c r="V460">
        <f t="shared" si="36"/>
        <v>47</v>
      </c>
      <c r="W460" s="24" t="s">
        <v>1961</v>
      </c>
      <c r="X460" s="8" t="e">
        <f>ROUND(T460*(1-#REF!),2)</f>
        <v>#REF!</v>
      </c>
      <c r="Y460">
        <f t="shared" si="37"/>
        <v>935.1</v>
      </c>
      <c r="Z460">
        <f t="shared" si="38"/>
        <v>935.1</v>
      </c>
      <c r="AA460" s="24">
        <v>0.1</v>
      </c>
      <c r="AB460" s="24">
        <v>0.1</v>
      </c>
      <c r="AC460">
        <v>250</v>
      </c>
      <c r="AD460">
        <v>1600</v>
      </c>
      <c r="AE460">
        <v>0</v>
      </c>
      <c r="AF460" t="s">
        <v>2897</v>
      </c>
      <c r="AG460" s="24"/>
      <c r="AI460">
        <f t="shared" si="34"/>
        <v>598.91</v>
      </c>
      <c r="AL460" t="s">
        <v>4555</v>
      </c>
      <c r="AM460" t="s">
        <v>4555</v>
      </c>
      <c r="AN460" s="24">
        <v>0.1</v>
      </c>
      <c r="AO460">
        <f t="shared" si="35"/>
        <v>935.1</v>
      </c>
      <c r="AS460" t="s">
        <v>1962</v>
      </c>
    </row>
    <row r="461" spans="2:45" customFormat="1" x14ac:dyDescent="0.3">
      <c r="B461" t="s">
        <v>1963</v>
      </c>
      <c r="M461" s="7">
        <v>963180022</v>
      </c>
      <c r="N461" s="38" t="s">
        <v>3157</v>
      </c>
      <c r="O461" s="38" t="s">
        <v>1963</v>
      </c>
      <c r="P461" s="38">
        <v>651.61</v>
      </c>
      <c r="Q461" s="38">
        <v>1</v>
      </c>
      <c r="R461" s="26">
        <v>35</v>
      </c>
      <c r="S461" s="38">
        <v>651.61</v>
      </c>
      <c r="T461" s="24">
        <v>1119</v>
      </c>
      <c r="U461" s="24">
        <v>35</v>
      </c>
      <c r="V461">
        <f t="shared" si="36"/>
        <v>47</v>
      </c>
      <c r="W461" s="24" t="s">
        <v>1963</v>
      </c>
      <c r="X461" s="8" t="e">
        <f>ROUND(T461*(1-#REF!),2)</f>
        <v>#REF!</v>
      </c>
      <c r="Y461">
        <f t="shared" si="37"/>
        <v>1007.1</v>
      </c>
      <c r="Z461">
        <f t="shared" si="38"/>
        <v>1007.1</v>
      </c>
      <c r="AA461" s="24">
        <v>0.1</v>
      </c>
      <c r="AB461" s="24">
        <v>0.1</v>
      </c>
      <c r="AC461">
        <v>250</v>
      </c>
      <c r="AD461">
        <v>1600</v>
      </c>
      <c r="AE461">
        <v>0</v>
      </c>
      <c r="AF461" t="s">
        <v>2897</v>
      </c>
      <c r="AG461" s="24"/>
      <c r="AI461">
        <f t="shared" si="34"/>
        <v>626.54999999999995</v>
      </c>
      <c r="AL461" t="s">
        <v>4555</v>
      </c>
      <c r="AM461" t="s">
        <v>4555</v>
      </c>
      <c r="AN461" s="24">
        <v>0.1</v>
      </c>
      <c r="AO461">
        <f t="shared" si="35"/>
        <v>1007.1</v>
      </c>
      <c r="AS461" t="s">
        <v>1964</v>
      </c>
    </row>
    <row r="462" spans="2:45" customFormat="1" x14ac:dyDescent="0.3">
      <c r="B462" t="s">
        <v>1965</v>
      </c>
      <c r="M462" s="7">
        <v>963180016</v>
      </c>
      <c r="N462" s="38" t="s">
        <v>3158</v>
      </c>
      <c r="O462" s="38" t="s">
        <v>1965</v>
      </c>
      <c r="P462" s="38">
        <v>651.61</v>
      </c>
      <c r="Q462" s="38">
        <v>1</v>
      </c>
      <c r="R462" s="26">
        <v>35</v>
      </c>
      <c r="S462" s="38">
        <v>651.61</v>
      </c>
      <c r="T462" s="24">
        <v>1149</v>
      </c>
      <c r="U462" s="24">
        <v>35</v>
      </c>
      <c r="V462">
        <f t="shared" si="36"/>
        <v>47</v>
      </c>
      <c r="W462" s="24" t="s">
        <v>1965</v>
      </c>
      <c r="X462" s="8" t="e">
        <f>ROUND(T462*(1-#REF!),2)</f>
        <v>#REF!</v>
      </c>
      <c r="Y462">
        <f t="shared" si="37"/>
        <v>1034.0999999999999</v>
      </c>
      <c r="Z462">
        <f t="shared" si="38"/>
        <v>1034.0999999999999</v>
      </c>
      <c r="AA462" s="24">
        <v>0.1</v>
      </c>
      <c r="AB462" s="24">
        <v>0.1</v>
      </c>
      <c r="AC462">
        <v>250</v>
      </c>
      <c r="AD462">
        <v>1600</v>
      </c>
      <c r="AE462">
        <v>0</v>
      </c>
      <c r="AF462" t="s">
        <v>2897</v>
      </c>
      <c r="AG462" s="24"/>
      <c r="AI462">
        <f t="shared" si="34"/>
        <v>626.54999999999995</v>
      </c>
      <c r="AL462" t="s">
        <v>4555</v>
      </c>
      <c r="AM462" t="s">
        <v>4555</v>
      </c>
      <c r="AN462" s="24">
        <v>0.1</v>
      </c>
      <c r="AO462">
        <f t="shared" si="35"/>
        <v>1034.0999999999999</v>
      </c>
      <c r="AS462" t="s">
        <v>1966</v>
      </c>
    </row>
    <row r="463" spans="2:45" customFormat="1" x14ac:dyDescent="0.3">
      <c r="B463" t="s">
        <v>1967</v>
      </c>
      <c r="M463" s="7">
        <v>963180023</v>
      </c>
      <c r="N463" s="38" t="s">
        <v>3159</v>
      </c>
      <c r="O463" s="38" t="s">
        <v>1967</v>
      </c>
      <c r="P463" s="38">
        <v>651.61</v>
      </c>
      <c r="Q463" s="38">
        <v>1</v>
      </c>
      <c r="R463" s="26">
        <v>35</v>
      </c>
      <c r="S463" s="38">
        <v>651.61</v>
      </c>
      <c r="T463" s="24">
        <v>1119</v>
      </c>
      <c r="U463" s="24">
        <v>35</v>
      </c>
      <c r="V463">
        <f t="shared" si="36"/>
        <v>47</v>
      </c>
      <c r="W463" s="24" t="s">
        <v>1967</v>
      </c>
      <c r="X463" s="8" t="e">
        <f>ROUND(T463*(1-#REF!),2)</f>
        <v>#REF!</v>
      </c>
      <c r="Y463">
        <f t="shared" si="37"/>
        <v>1007.1</v>
      </c>
      <c r="Z463">
        <f t="shared" si="38"/>
        <v>1007.1</v>
      </c>
      <c r="AA463" s="24">
        <v>0.1</v>
      </c>
      <c r="AB463" s="24">
        <v>0.1</v>
      </c>
      <c r="AC463">
        <v>250</v>
      </c>
      <c r="AD463">
        <v>1600</v>
      </c>
      <c r="AE463">
        <v>0</v>
      </c>
      <c r="AF463" t="s">
        <v>2897</v>
      </c>
      <c r="AG463" s="24"/>
      <c r="AI463">
        <f t="shared" ref="AI463:AI526" si="39">ROUND(S463/1.04,2)</f>
        <v>626.54999999999995</v>
      </c>
      <c r="AL463" t="s">
        <v>4555</v>
      </c>
      <c r="AM463" t="s">
        <v>4555</v>
      </c>
      <c r="AN463" s="24">
        <v>0.1</v>
      </c>
      <c r="AO463">
        <f t="shared" si="35"/>
        <v>1007.1</v>
      </c>
      <c r="AS463" t="s">
        <v>1968</v>
      </c>
    </row>
    <row r="464" spans="2:45" customFormat="1" x14ac:dyDescent="0.3">
      <c r="B464" t="s">
        <v>1969</v>
      </c>
      <c r="M464" s="7">
        <v>963180017</v>
      </c>
      <c r="N464" s="38" t="s">
        <v>3160</v>
      </c>
      <c r="O464" s="38" t="s">
        <v>1969</v>
      </c>
      <c r="P464" s="38">
        <v>651.61</v>
      </c>
      <c r="Q464" s="38">
        <v>1</v>
      </c>
      <c r="R464" s="26">
        <v>35</v>
      </c>
      <c r="S464" s="38">
        <v>651.61</v>
      </c>
      <c r="T464" s="24">
        <v>1149</v>
      </c>
      <c r="U464" s="24">
        <v>35</v>
      </c>
      <c r="V464">
        <f t="shared" si="36"/>
        <v>47</v>
      </c>
      <c r="W464" s="24" t="s">
        <v>1969</v>
      </c>
      <c r="X464" s="8" t="e">
        <f>ROUND(T464*(1-#REF!),2)</f>
        <v>#REF!</v>
      </c>
      <c r="Y464">
        <f t="shared" si="37"/>
        <v>1034.0999999999999</v>
      </c>
      <c r="Z464">
        <f t="shared" si="38"/>
        <v>1034.0999999999999</v>
      </c>
      <c r="AA464" s="24">
        <v>0.1</v>
      </c>
      <c r="AB464" s="24">
        <v>0.1</v>
      </c>
      <c r="AC464">
        <v>250</v>
      </c>
      <c r="AD464">
        <v>1600</v>
      </c>
      <c r="AE464">
        <v>0</v>
      </c>
      <c r="AF464" t="s">
        <v>2897</v>
      </c>
      <c r="AG464" s="24"/>
      <c r="AI464">
        <f t="shared" si="39"/>
        <v>626.54999999999995</v>
      </c>
      <c r="AL464" t="s">
        <v>4555</v>
      </c>
      <c r="AM464" t="s">
        <v>4555</v>
      </c>
      <c r="AN464" s="24">
        <v>0.1</v>
      </c>
      <c r="AO464">
        <f t="shared" si="35"/>
        <v>1034.0999999999999</v>
      </c>
      <c r="AS464" t="s">
        <v>1970</v>
      </c>
    </row>
    <row r="465" spans="2:45" customFormat="1" x14ac:dyDescent="0.3">
      <c r="B465" t="s">
        <v>1971</v>
      </c>
      <c r="M465" s="7">
        <v>963180012</v>
      </c>
      <c r="N465" s="38" t="s">
        <v>3161</v>
      </c>
      <c r="O465" s="38" t="s">
        <v>1971</v>
      </c>
      <c r="P465" s="38">
        <v>622.87</v>
      </c>
      <c r="Q465" s="38">
        <v>1</v>
      </c>
      <c r="R465" s="26">
        <v>35</v>
      </c>
      <c r="S465" s="38">
        <v>622.87</v>
      </c>
      <c r="T465" s="24">
        <v>1149</v>
      </c>
      <c r="U465" s="24">
        <v>35</v>
      </c>
      <c r="V465">
        <f t="shared" si="36"/>
        <v>47</v>
      </c>
      <c r="W465" s="24" t="s">
        <v>1971</v>
      </c>
      <c r="X465" s="8" t="e">
        <f>ROUND(T465*(1-#REF!),2)</f>
        <v>#REF!</v>
      </c>
      <c r="Y465">
        <f t="shared" si="37"/>
        <v>1034.0999999999999</v>
      </c>
      <c r="Z465">
        <f t="shared" si="38"/>
        <v>1034.0999999999999</v>
      </c>
      <c r="AA465" s="24">
        <v>0.1</v>
      </c>
      <c r="AB465" s="24">
        <v>0.1</v>
      </c>
      <c r="AC465">
        <v>250</v>
      </c>
      <c r="AD465">
        <v>1600</v>
      </c>
      <c r="AE465">
        <v>0</v>
      </c>
      <c r="AF465" t="s">
        <v>2897</v>
      </c>
      <c r="AG465" s="24"/>
      <c r="AI465">
        <f t="shared" si="39"/>
        <v>598.91</v>
      </c>
      <c r="AL465">
        <v>0</v>
      </c>
      <c r="AM465">
        <v>1243.9000000000001</v>
      </c>
      <c r="AN465" s="24">
        <v>0.1</v>
      </c>
      <c r="AO465">
        <f t="shared" si="35"/>
        <v>1034.0999999999999</v>
      </c>
      <c r="AS465" t="s">
        <v>1972</v>
      </c>
    </row>
    <row r="466" spans="2:45" customFormat="1" x14ac:dyDescent="0.3">
      <c r="B466" t="s">
        <v>1973</v>
      </c>
      <c r="M466" s="7">
        <v>963180010</v>
      </c>
      <c r="N466" s="38" t="s">
        <v>3162</v>
      </c>
      <c r="O466" s="38" t="s">
        <v>1973</v>
      </c>
      <c r="P466" s="38">
        <v>622.87</v>
      </c>
      <c r="Q466" s="38">
        <v>1</v>
      </c>
      <c r="R466" s="26">
        <v>35</v>
      </c>
      <c r="S466" s="38">
        <v>622.87</v>
      </c>
      <c r="T466" s="24">
        <v>1149</v>
      </c>
      <c r="U466" s="24">
        <v>35</v>
      </c>
      <c r="V466">
        <f t="shared" si="36"/>
        <v>47</v>
      </c>
      <c r="W466" s="24" t="s">
        <v>1973</v>
      </c>
      <c r="X466" s="8" t="e">
        <f>ROUND(T466*(1-#REF!),2)</f>
        <v>#REF!</v>
      </c>
      <c r="Y466">
        <f t="shared" si="37"/>
        <v>1034.0999999999999</v>
      </c>
      <c r="Z466">
        <f t="shared" si="38"/>
        <v>1034.0999999999999</v>
      </c>
      <c r="AA466" s="24">
        <v>0.1</v>
      </c>
      <c r="AB466" s="24">
        <v>0.1</v>
      </c>
      <c r="AC466">
        <v>250</v>
      </c>
      <c r="AD466">
        <v>1600</v>
      </c>
      <c r="AE466">
        <v>0</v>
      </c>
      <c r="AF466" t="s">
        <v>2897</v>
      </c>
      <c r="AG466" s="24"/>
      <c r="AI466">
        <f t="shared" si="39"/>
        <v>598.91</v>
      </c>
      <c r="AL466">
        <v>0</v>
      </c>
      <c r="AM466">
        <v>1243.9000000000001</v>
      </c>
      <c r="AN466" s="24">
        <v>0.1</v>
      </c>
      <c r="AO466">
        <f t="shared" si="35"/>
        <v>1034.0999999999999</v>
      </c>
      <c r="AS466" t="s">
        <v>1974</v>
      </c>
    </row>
    <row r="467" spans="2:45" customFormat="1" x14ac:dyDescent="0.3">
      <c r="B467" t="s">
        <v>1975</v>
      </c>
      <c r="M467" s="7">
        <v>963180004</v>
      </c>
      <c r="N467" s="38" t="s">
        <v>3163</v>
      </c>
      <c r="O467" s="38" t="s">
        <v>1975</v>
      </c>
      <c r="P467" s="38">
        <v>622.87</v>
      </c>
      <c r="Q467" s="38">
        <v>1</v>
      </c>
      <c r="R467" s="26">
        <v>35</v>
      </c>
      <c r="S467" s="38">
        <v>622.87</v>
      </c>
      <c r="T467" s="24">
        <v>1149</v>
      </c>
      <c r="U467" s="24">
        <v>35</v>
      </c>
      <c r="V467">
        <f t="shared" si="36"/>
        <v>47</v>
      </c>
      <c r="W467" s="24" t="s">
        <v>1975</v>
      </c>
      <c r="X467" s="8" t="e">
        <f>ROUND(T467*(1-#REF!),2)</f>
        <v>#REF!</v>
      </c>
      <c r="Y467">
        <f t="shared" si="37"/>
        <v>1034.0999999999999</v>
      </c>
      <c r="Z467">
        <f t="shared" si="38"/>
        <v>1034.0999999999999</v>
      </c>
      <c r="AA467" s="24">
        <v>0.1</v>
      </c>
      <c r="AB467" s="24">
        <v>0.1</v>
      </c>
      <c r="AC467">
        <v>250</v>
      </c>
      <c r="AD467">
        <v>1600</v>
      </c>
      <c r="AE467">
        <v>0</v>
      </c>
      <c r="AF467" t="s">
        <v>2897</v>
      </c>
      <c r="AG467" s="24"/>
      <c r="AI467">
        <f t="shared" si="39"/>
        <v>598.91</v>
      </c>
      <c r="AL467">
        <v>0</v>
      </c>
      <c r="AM467">
        <v>1243.9000000000001</v>
      </c>
      <c r="AN467" s="24">
        <v>0.1</v>
      </c>
      <c r="AO467">
        <f t="shared" si="35"/>
        <v>1034.0999999999999</v>
      </c>
      <c r="AS467" t="s">
        <v>1976</v>
      </c>
    </row>
    <row r="468" spans="2:45" customFormat="1" x14ac:dyDescent="0.3">
      <c r="B468" t="s">
        <v>1977</v>
      </c>
      <c r="M468" s="7">
        <v>963180002</v>
      </c>
      <c r="N468" s="38" t="s">
        <v>3164</v>
      </c>
      <c r="O468" s="38" t="s">
        <v>1977</v>
      </c>
      <c r="P468" s="38">
        <v>622.87</v>
      </c>
      <c r="Q468" s="38">
        <v>1</v>
      </c>
      <c r="R468" s="26">
        <v>35</v>
      </c>
      <c r="S468" s="38">
        <v>622.87</v>
      </c>
      <c r="T468" s="24">
        <v>1149</v>
      </c>
      <c r="U468" s="24">
        <v>35</v>
      </c>
      <c r="V468">
        <f t="shared" si="36"/>
        <v>47</v>
      </c>
      <c r="W468" s="24" t="s">
        <v>1977</v>
      </c>
      <c r="X468" s="8" t="e">
        <f>ROUND(T468*(1-#REF!),2)</f>
        <v>#REF!</v>
      </c>
      <c r="Y468">
        <f t="shared" si="37"/>
        <v>1034.0999999999999</v>
      </c>
      <c r="Z468">
        <f t="shared" si="38"/>
        <v>1034.0999999999999</v>
      </c>
      <c r="AA468" s="24">
        <v>0.1</v>
      </c>
      <c r="AB468" s="24">
        <v>0.1</v>
      </c>
      <c r="AC468">
        <v>250</v>
      </c>
      <c r="AD468">
        <v>1600</v>
      </c>
      <c r="AE468">
        <v>0</v>
      </c>
      <c r="AF468" t="s">
        <v>2897</v>
      </c>
      <c r="AG468" s="24"/>
      <c r="AI468">
        <f t="shared" si="39"/>
        <v>598.91</v>
      </c>
      <c r="AL468">
        <v>0</v>
      </c>
      <c r="AM468">
        <v>1243.9000000000001</v>
      </c>
      <c r="AN468" s="24">
        <v>0.1</v>
      </c>
      <c r="AO468">
        <f t="shared" si="35"/>
        <v>1034.0999999999999</v>
      </c>
      <c r="AS468" t="s">
        <v>1978</v>
      </c>
    </row>
    <row r="469" spans="2:45" customFormat="1" x14ac:dyDescent="0.3">
      <c r="B469" t="s">
        <v>1979</v>
      </c>
      <c r="M469" s="7">
        <v>963180008</v>
      </c>
      <c r="N469" s="38" t="s">
        <v>3165</v>
      </c>
      <c r="O469" s="38" t="s">
        <v>1979</v>
      </c>
      <c r="P469" s="38">
        <v>622.87</v>
      </c>
      <c r="Q469" s="38">
        <v>1</v>
      </c>
      <c r="R469" s="26">
        <v>35</v>
      </c>
      <c r="S469" s="38">
        <v>622.87</v>
      </c>
      <c r="T469" s="24">
        <v>1149</v>
      </c>
      <c r="U469" s="24">
        <v>35</v>
      </c>
      <c r="V469">
        <f t="shared" si="36"/>
        <v>47</v>
      </c>
      <c r="W469" s="24" t="s">
        <v>1979</v>
      </c>
      <c r="X469" s="8" t="e">
        <f>ROUND(T469*(1-#REF!),2)</f>
        <v>#REF!</v>
      </c>
      <c r="Y469">
        <f t="shared" si="37"/>
        <v>1034.0999999999999</v>
      </c>
      <c r="Z469">
        <f t="shared" si="38"/>
        <v>1034.0999999999999</v>
      </c>
      <c r="AA469" s="24">
        <v>0.1</v>
      </c>
      <c r="AB469" s="24">
        <v>0.1</v>
      </c>
      <c r="AC469">
        <v>250</v>
      </c>
      <c r="AD469">
        <v>1600</v>
      </c>
      <c r="AE469">
        <v>0</v>
      </c>
      <c r="AF469" t="s">
        <v>2897</v>
      </c>
      <c r="AG469" s="24"/>
      <c r="AI469">
        <f t="shared" si="39"/>
        <v>598.91</v>
      </c>
      <c r="AL469">
        <v>0</v>
      </c>
      <c r="AM469">
        <v>1243.9000000000001</v>
      </c>
      <c r="AN469" s="24">
        <v>0.1</v>
      </c>
      <c r="AO469">
        <f t="shared" si="35"/>
        <v>1034.0999999999999</v>
      </c>
      <c r="AS469" t="s">
        <v>1980</v>
      </c>
    </row>
    <row r="470" spans="2:45" customFormat="1" x14ac:dyDescent="0.3">
      <c r="B470" t="s">
        <v>1981</v>
      </c>
      <c r="M470" s="7">
        <v>963180006</v>
      </c>
      <c r="N470" s="38" t="s">
        <v>3166</v>
      </c>
      <c r="O470" s="38" t="s">
        <v>1981</v>
      </c>
      <c r="P470" s="38">
        <v>622.87</v>
      </c>
      <c r="Q470" s="38">
        <v>1</v>
      </c>
      <c r="R470" s="26">
        <v>35</v>
      </c>
      <c r="S470" s="38">
        <v>622.87</v>
      </c>
      <c r="T470" s="24">
        <v>1149</v>
      </c>
      <c r="U470" s="24">
        <v>35</v>
      </c>
      <c r="V470">
        <f t="shared" si="36"/>
        <v>47</v>
      </c>
      <c r="W470" s="24" t="s">
        <v>1981</v>
      </c>
      <c r="X470" s="8" t="e">
        <f>ROUND(T470*(1-#REF!),2)</f>
        <v>#REF!</v>
      </c>
      <c r="Y470">
        <f t="shared" si="37"/>
        <v>1034.0999999999999</v>
      </c>
      <c r="Z470">
        <f t="shared" si="38"/>
        <v>1034.0999999999999</v>
      </c>
      <c r="AA470" s="24">
        <v>0.1</v>
      </c>
      <c r="AB470" s="24">
        <v>0.1</v>
      </c>
      <c r="AC470">
        <v>250</v>
      </c>
      <c r="AD470">
        <v>1600</v>
      </c>
      <c r="AE470">
        <v>0</v>
      </c>
      <c r="AF470" t="s">
        <v>2897</v>
      </c>
      <c r="AG470" s="24"/>
      <c r="AI470">
        <f t="shared" si="39"/>
        <v>598.91</v>
      </c>
      <c r="AL470">
        <v>0</v>
      </c>
      <c r="AM470">
        <v>1243.9000000000001</v>
      </c>
      <c r="AN470" s="24">
        <v>0.1</v>
      </c>
      <c r="AO470">
        <f t="shared" si="35"/>
        <v>1034.0999999999999</v>
      </c>
      <c r="AS470" t="s">
        <v>1982</v>
      </c>
    </row>
    <row r="471" spans="2:45" customFormat="1" x14ac:dyDescent="0.3">
      <c r="B471" t="s">
        <v>1983</v>
      </c>
      <c r="M471" s="7">
        <v>963180014</v>
      </c>
      <c r="N471" s="38" t="s">
        <v>3167</v>
      </c>
      <c r="O471" s="38" t="s">
        <v>1983</v>
      </c>
      <c r="P471" s="38">
        <v>622.87</v>
      </c>
      <c r="Q471" s="38">
        <v>1</v>
      </c>
      <c r="R471" s="26">
        <v>35</v>
      </c>
      <c r="S471" s="38">
        <v>622.87</v>
      </c>
      <c r="T471" s="24">
        <v>1149</v>
      </c>
      <c r="U471" s="24">
        <v>35</v>
      </c>
      <c r="V471">
        <f t="shared" si="36"/>
        <v>47</v>
      </c>
      <c r="W471" s="24" t="s">
        <v>1983</v>
      </c>
      <c r="X471" s="8" t="e">
        <f>ROUND(T471*(1-#REF!),2)</f>
        <v>#REF!</v>
      </c>
      <c r="Y471">
        <f t="shared" si="37"/>
        <v>1034.0999999999999</v>
      </c>
      <c r="Z471">
        <f t="shared" si="38"/>
        <v>1034.0999999999999</v>
      </c>
      <c r="AA471" s="24">
        <v>0.1</v>
      </c>
      <c r="AB471" s="24">
        <v>0.1</v>
      </c>
      <c r="AC471">
        <v>250</v>
      </c>
      <c r="AD471">
        <v>1600</v>
      </c>
      <c r="AE471">
        <v>0</v>
      </c>
      <c r="AF471" t="s">
        <v>2897</v>
      </c>
      <c r="AG471" s="24"/>
      <c r="AI471">
        <f t="shared" si="39"/>
        <v>598.91</v>
      </c>
      <c r="AL471" t="s">
        <v>4555</v>
      </c>
      <c r="AM471" t="s">
        <v>4555</v>
      </c>
      <c r="AN471" s="24">
        <v>0.1</v>
      </c>
      <c r="AO471">
        <f t="shared" si="35"/>
        <v>1034.0999999999999</v>
      </c>
      <c r="AS471" t="s">
        <v>1984</v>
      </c>
    </row>
    <row r="472" spans="2:45" customFormat="1" x14ac:dyDescent="0.3">
      <c r="B472" t="s">
        <v>1985</v>
      </c>
      <c r="M472" s="7">
        <v>963180021</v>
      </c>
      <c r="N472" s="38" t="s">
        <v>3168</v>
      </c>
      <c r="O472" s="38" t="s">
        <v>1985</v>
      </c>
      <c r="P472" s="38">
        <v>651.61</v>
      </c>
      <c r="Q472" s="38">
        <v>1</v>
      </c>
      <c r="R472" s="26">
        <v>35</v>
      </c>
      <c r="S472" s="38">
        <v>651.61</v>
      </c>
      <c r="T472" s="24">
        <v>1119</v>
      </c>
      <c r="U472" s="24">
        <v>35</v>
      </c>
      <c r="V472">
        <f t="shared" si="36"/>
        <v>47</v>
      </c>
      <c r="W472" s="24" t="s">
        <v>1985</v>
      </c>
      <c r="X472" s="8" t="e">
        <f>ROUND(T472*(1-#REF!),2)</f>
        <v>#REF!</v>
      </c>
      <c r="Y472">
        <f t="shared" si="37"/>
        <v>1007.1</v>
      </c>
      <c r="Z472">
        <f t="shared" si="38"/>
        <v>1007.1</v>
      </c>
      <c r="AA472" s="24">
        <v>0.1</v>
      </c>
      <c r="AB472" s="24">
        <v>0.1</v>
      </c>
      <c r="AC472">
        <v>250</v>
      </c>
      <c r="AD472">
        <v>1600</v>
      </c>
      <c r="AE472">
        <v>0</v>
      </c>
      <c r="AF472" t="s">
        <v>2897</v>
      </c>
      <c r="AG472" s="24"/>
      <c r="AI472">
        <f t="shared" si="39"/>
        <v>626.54999999999995</v>
      </c>
      <c r="AL472" t="s">
        <v>4555</v>
      </c>
      <c r="AM472" t="s">
        <v>4555</v>
      </c>
      <c r="AN472" s="24">
        <v>0.1</v>
      </c>
      <c r="AO472">
        <f t="shared" si="35"/>
        <v>1007.1</v>
      </c>
      <c r="AS472" t="s">
        <v>1986</v>
      </c>
    </row>
    <row r="473" spans="2:45" customFormat="1" x14ac:dyDescent="0.3">
      <c r="B473" t="s">
        <v>1987</v>
      </c>
      <c r="M473" s="7">
        <v>963180015</v>
      </c>
      <c r="N473" s="38" t="s">
        <v>3169</v>
      </c>
      <c r="O473" s="38" t="s">
        <v>1987</v>
      </c>
      <c r="P473" s="38">
        <v>651.61</v>
      </c>
      <c r="Q473" s="38">
        <v>1</v>
      </c>
      <c r="R473" s="26">
        <v>35</v>
      </c>
      <c r="S473" s="38">
        <v>651.61</v>
      </c>
      <c r="T473" s="24">
        <v>1149</v>
      </c>
      <c r="U473" s="24">
        <v>35</v>
      </c>
      <c r="V473">
        <f t="shared" si="36"/>
        <v>47</v>
      </c>
      <c r="W473" s="24" t="s">
        <v>1987</v>
      </c>
      <c r="X473" s="8" t="e">
        <f>ROUND(T473*(1-#REF!),2)</f>
        <v>#REF!</v>
      </c>
      <c r="Y473">
        <f t="shared" si="37"/>
        <v>1034.0999999999999</v>
      </c>
      <c r="Z473">
        <f t="shared" si="38"/>
        <v>1034.0999999999999</v>
      </c>
      <c r="AA473" s="24">
        <v>0.1</v>
      </c>
      <c r="AB473" s="24">
        <v>0.1</v>
      </c>
      <c r="AC473">
        <v>250</v>
      </c>
      <c r="AD473">
        <v>1600</v>
      </c>
      <c r="AE473">
        <v>0</v>
      </c>
      <c r="AF473" t="s">
        <v>2897</v>
      </c>
      <c r="AG473" s="24"/>
      <c r="AI473">
        <f t="shared" si="39"/>
        <v>626.54999999999995</v>
      </c>
      <c r="AL473" t="s">
        <v>4555</v>
      </c>
      <c r="AM473" t="s">
        <v>4555</v>
      </c>
      <c r="AN473" s="24">
        <v>0.1</v>
      </c>
      <c r="AO473">
        <f t="shared" si="35"/>
        <v>1034.0999999999999</v>
      </c>
      <c r="AS473" t="s">
        <v>1988</v>
      </c>
    </row>
    <row r="474" spans="2:45" customFormat="1" x14ac:dyDescent="0.3">
      <c r="B474" t="s">
        <v>1989</v>
      </c>
      <c r="M474" s="7">
        <v>963180024</v>
      </c>
      <c r="N474" s="38" t="s">
        <v>3170</v>
      </c>
      <c r="O474" s="38" t="s">
        <v>1989</v>
      </c>
      <c r="P474" s="38">
        <v>651.61</v>
      </c>
      <c r="Q474" s="38">
        <v>1</v>
      </c>
      <c r="R474" s="26">
        <v>35</v>
      </c>
      <c r="S474" s="38">
        <v>651.61</v>
      </c>
      <c r="T474" s="24">
        <v>1119</v>
      </c>
      <c r="U474" s="24">
        <v>35</v>
      </c>
      <c r="V474">
        <f t="shared" si="36"/>
        <v>47</v>
      </c>
      <c r="W474" s="24" t="s">
        <v>1989</v>
      </c>
      <c r="X474" s="8" t="e">
        <f>ROUND(T474*(1-#REF!),2)</f>
        <v>#REF!</v>
      </c>
      <c r="Y474">
        <f t="shared" si="37"/>
        <v>1007.1</v>
      </c>
      <c r="Z474">
        <f t="shared" si="38"/>
        <v>1007.1</v>
      </c>
      <c r="AA474" s="24">
        <v>0.1</v>
      </c>
      <c r="AB474" s="24">
        <v>0.1</v>
      </c>
      <c r="AC474">
        <v>250</v>
      </c>
      <c r="AD474">
        <v>1600</v>
      </c>
      <c r="AE474">
        <v>0</v>
      </c>
      <c r="AF474" t="s">
        <v>2897</v>
      </c>
      <c r="AG474" s="24"/>
      <c r="AI474">
        <f t="shared" si="39"/>
        <v>626.54999999999995</v>
      </c>
      <c r="AL474" t="s">
        <v>4555</v>
      </c>
      <c r="AM474" t="s">
        <v>4555</v>
      </c>
      <c r="AN474" s="24">
        <v>0.1</v>
      </c>
      <c r="AO474">
        <f t="shared" si="35"/>
        <v>1007.1</v>
      </c>
      <c r="AS474" t="s">
        <v>1990</v>
      </c>
    </row>
    <row r="475" spans="2:45" customFormat="1" x14ac:dyDescent="0.3">
      <c r="B475" t="s">
        <v>1991</v>
      </c>
      <c r="M475" s="7">
        <v>963180018</v>
      </c>
      <c r="N475" s="38" t="s">
        <v>3171</v>
      </c>
      <c r="O475" s="38" t="s">
        <v>1991</v>
      </c>
      <c r="P475" s="38">
        <v>622.87</v>
      </c>
      <c r="Q475" s="38">
        <v>1</v>
      </c>
      <c r="R475" s="26">
        <v>35</v>
      </c>
      <c r="S475" s="38">
        <v>622.87</v>
      </c>
      <c r="T475" s="24">
        <v>1039</v>
      </c>
      <c r="U475" s="24">
        <v>35</v>
      </c>
      <c r="V475">
        <f t="shared" si="36"/>
        <v>47</v>
      </c>
      <c r="W475" s="24" t="s">
        <v>1991</v>
      </c>
      <c r="X475" s="8" t="e">
        <f>ROUND(T475*(1-#REF!),2)</f>
        <v>#REF!</v>
      </c>
      <c r="Y475">
        <f t="shared" si="37"/>
        <v>935.1</v>
      </c>
      <c r="Z475">
        <f t="shared" si="38"/>
        <v>935.1</v>
      </c>
      <c r="AA475" s="24">
        <v>0.1</v>
      </c>
      <c r="AB475" s="24">
        <v>0.1</v>
      </c>
      <c r="AC475">
        <v>250</v>
      </c>
      <c r="AD475">
        <v>1600</v>
      </c>
      <c r="AE475">
        <v>0</v>
      </c>
      <c r="AF475" t="s">
        <v>2897</v>
      </c>
      <c r="AG475" s="24"/>
      <c r="AI475">
        <f t="shared" si="39"/>
        <v>598.91</v>
      </c>
      <c r="AL475" t="s">
        <v>4555</v>
      </c>
      <c r="AM475" t="s">
        <v>4555</v>
      </c>
      <c r="AN475" s="24">
        <v>0.1</v>
      </c>
      <c r="AO475">
        <f t="shared" si="35"/>
        <v>935.1</v>
      </c>
      <c r="AS475" t="s">
        <v>1992</v>
      </c>
    </row>
    <row r="476" spans="2:45" customFormat="1" x14ac:dyDescent="0.3">
      <c r="B476" t="s">
        <v>1993</v>
      </c>
      <c r="M476" s="7">
        <v>963180013</v>
      </c>
      <c r="N476" s="38" t="s">
        <v>3172</v>
      </c>
      <c r="O476" s="38" t="s">
        <v>1993</v>
      </c>
      <c r="P476" s="38">
        <v>622.87</v>
      </c>
      <c r="Q476" s="38">
        <v>1</v>
      </c>
      <c r="R476" s="26">
        <v>35</v>
      </c>
      <c r="S476" s="38">
        <v>622.87</v>
      </c>
      <c r="T476" s="24">
        <v>1149</v>
      </c>
      <c r="U476" s="24">
        <v>35</v>
      </c>
      <c r="V476">
        <f t="shared" si="36"/>
        <v>47</v>
      </c>
      <c r="W476" s="24" t="s">
        <v>1993</v>
      </c>
      <c r="X476" s="8" t="e">
        <f>ROUND(T476*(1-#REF!),2)</f>
        <v>#REF!</v>
      </c>
      <c r="Y476">
        <f t="shared" si="37"/>
        <v>1034.0999999999999</v>
      </c>
      <c r="Z476">
        <f t="shared" si="38"/>
        <v>1034.0999999999999</v>
      </c>
      <c r="AA476" s="24">
        <v>0.1</v>
      </c>
      <c r="AB476" s="24">
        <v>0.1</v>
      </c>
      <c r="AC476">
        <v>250</v>
      </c>
      <c r="AD476">
        <v>1600</v>
      </c>
      <c r="AE476">
        <v>0</v>
      </c>
      <c r="AF476" t="s">
        <v>2897</v>
      </c>
      <c r="AG476" s="24"/>
      <c r="AI476">
        <f t="shared" si="39"/>
        <v>598.91</v>
      </c>
      <c r="AL476" t="s">
        <v>4555</v>
      </c>
      <c r="AM476" t="s">
        <v>4555</v>
      </c>
      <c r="AN476" s="24">
        <v>0.1</v>
      </c>
      <c r="AO476">
        <f t="shared" si="35"/>
        <v>1034.0999999999999</v>
      </c>
      <c r="AS476" t="s">
        <v>1994</v>
      </c>
    </row>
    <row r="477" spans="2:45" customFormat="1" x14ac:dyDescent="0.3">
      <c r="B477" t="s">
        <v>1995</v>
      </c>
      <c r="M477" s="7">
        <v>963180011</v>
      </c>
      <c r="N477" s="38" t="s">
        <v>3173</v>
      </c>
      <c r="O477" s="38" t="s">
        <v>1995</v>
      </c>
      <c r="P477" s="38">
        <v>622.87</v>
      </c>
      <c r="Q477" s="38">
        <v>1</v>
      </c>
      <c r="R477" s="26">
        <v>35</v>
      </c>
      <c r="S477" s="38">
        <v>622.87</v>
      </c>
      <c r="T477" s="24">
        <v>1149</v>
      </c>
      <c r="U477" s="24">
        <v>35</v>
      </c>
      <c r="V477">
        <f t="shared" si="36"/>
        <v>47</v>
      </c>
      <c r="W477" s="24" t="s">
        <v>1995</v>
      </c>
      <c r="X477" s="8" t="e">
        <f>ROUND(T477*(1-#REF!),2)</f>
        <v>#REF!</v>
      </c>
      <c r="Y477">
        <f t="shared" si="37"/>
        <v>1034.0999999999999</v>
      </c>
      <c r="Z477">
        <f t="shared" si="38"/>
        <v>1034.0999999999999</v>
      </c>
      <c r="AA477" s="24">
        <v>0.1</v>
      </c>
      <c r="AB477" s="24">
        <v>0.1</v>
      </c>
      <c r="AC477">
        <v>250</v>
      </c>
      <c r="AD477">
        <v>1600</v>
      </c>
      <c r="AE477">
        <v>0</v>
      </c>
      <c r="AF477" t="s">
        <v>2897</v>
      </c>
      <c r="AG477" s="24"/>
      <c r="AI477">
        <f t="shared" si="39"/>
        <v>598.91</v>
      </c>
      <c r="AL477" t="s">
        <v>4555</v>
      </c>
      <c r="AM477" t="s">
        <v>4555</v>
      </c>
      <c r="AN477" s="24">
        <v>0.1</v>
      </c>
      <c r="AO477">
        <f t="shared" si="35"/>
        <v>1034.0999999999999</v>
      </c>
      <c r="AS477" t="s">
        <v>1996</v>
      </c>
    </row>
    <row r="478" spans="2:45" customFormat="1" x14ac:dyDescent="0.3">
      <c r="B478" t="s">
        <v>1997</v>
      </c>
      <c r="M478" s="7">
        <v>963180009</v>
      </c>
      <c r="N478" s="38" t="s">
        <v>3174</v>
      </c>
      <c r="O478" s="38" t="s">
        <v>1997</v>
      </c>
      <c r="P478" s="38">
        <v>622.87</v>
      </c>
      <c r="Q478" s="38">
        <v>1</v>
      </c>
      <c r="R478" s="26">
        <v>35</v>
      </c>
      <c r="S478" s="38">
        <v>622.87</v>
      </c>
      <c r="T478" s="24">
        <v>1149</v>
      </c>
      <c r="U478" s="24">
        <v>35</v>
      </c>
      <c r="V478">
        <f t="shared" si="36"/>
        <v>47</v>
      </c>
      <c r="W478" s="24" t="s">
        <v>1997</v>
      </c>
      <c r="X478" s="8" t="e">
        <f>ROUND(T478*(1-#REF!),2)</f>
        <v>#REF!</v>
      </c>
      <c r="Y478">
        <f t="shared" si="37"/>
        <v>1034.0999999999999</v>
      </c>
      <c r="Z478">
        <f t="shared" si="38"/>
        <v>1034.0999999999999</v>
      </c>
      <c r="AA478" s="24">
        <v>0.1</v>
      </c>
      <c r="AB478" s="24">
        <v>0.1</v>
      </c>
      <c r="AC478">
        <v>250</v>
      </c>
      <c r="AD478">
        <v>1600</v>
      </c>
      <c r="AE478">
        <v>0</v>
      </c>
      <c r="AF478" t="s">
        <v>2897</v>
      </c>
      <c r="AG478" s="24"/>
      <c r="AI478">
        <f t="shared" si="39"/>
        <v>598.91</v>
      </c>
      <c r="AL478" t="s">
        <v>4555</v>
      </c>
      <c r="AM478" t="s">
        <v>4555</v>
      </c>
      <c r="AN478" s="24">
        <v>0.1</v>
      </c>
      <c r="AO478">
        <f t="shared" si="35"/>
        <v>1034.0999999999999</v>
      </c>
      <c r="AS478" t="s">
        <v>1998</v>
      </c>
    </row>
    <row r="479" spans="2:45" customFormat="1" x14ac:dyDescent="0.3">
      <c r="B479" t="s">
        <v>1999</v>
      </c>
      <c r="M479" s="7">
        <v>963180003</v>
      </c>
      <c r="N479" s="38" t="s">
        <v>3175</v>
      </c>
      <c r="O479" s="38" t="s">
        <v>1999</v>
      </c>
      <c r="P479" s="38">
        <v>622.87</v>
      </c>
      <c r="Q479" s="38">
        <v>1</v>
      </c>
      <c r="R479" s="26">
        <v>35</v>
      </c>
      <c r="S479" s="38">
        <v>622.87</v>
      </c>
      <c r="T479" s="24">
        <v>1149</v>
      </c>
      <c r="U479" s="24">
        <v>35</v>
      </c>
      <c r="V479">
        <f t="shared" si="36"/>
        <v>47</v>
      </c>
      <c r="W479" s="24" t="s">
        <v>1999</v>
      </c>
      <c r="X479" s="8" t="e">
        <f>ROUND(T479*(1-#REF!),2)</f>
        <v>#REF!</v>
      </c>
      <c r="Y479">
        <f t="shared" si="37"/>
        <v>1034.0999999999999</v>
      </c>
      <c r="Z479">
        <f t="shared" si="38"/>
        <v>1034.0999999999999</v>
      </c>
      <c r="AA479" s="24">
        <v>0.1</v>
      </c>
      <c r="AB479" s="24">
        <v>0.1</v>
      </c>
      <c r="AC479">
        <v>250</v>
      </c>
      <c r="AD479">
        <v>1600</v>
      </c>
      <c r="AE479">
        <v>0</v>
      </c>
      <c r="AF479" t="s">
        <v>2897</v>
      </c>
      <c r="AG479" s="24"/>
      <c r="AI479">
        <f t="shared" si="39"/>
        <v>598.91</v>
      </c>
      <c r="AL479" t="s">
        <v>4555</v>
      </c>
      <c r="AM479" t="s">
        <v>4555</v>
      </c>
      <c r="AN479" s="24">
        <v>0.1</v>
      </c>
      <c r="AO479">
        <f t="shared" si="35"/>
        <v>1034.0999999999999</v>
      </c>
      <c r="AS479" t="s">
        <v>2000</v>
      </c>
    </row>
    <row r="480" spans="2:45" customFormat="1" x14ac:dyDescent="0.3">
      <c r="B480" t="s">
        <v>2001</v>
      </c>
      <c r="M480" s="7">
        <v>963180001</v>
      </c>
      <c r="N480" s="38" t="s">
        <v>3176</v>
      </c>
      <c r="O480" s="38" t="s">
        <v>2001</v>
      </c>
      <c r="P480" s="38">
        <v>622.87</v>
      </c>
      <c r="Q480" s="38">
        <v>1</v>
      </c>
      <c r="R480" s="26">
        <v>35</v>
      </c>
      <c r="S480" s="38">
        <v>622.87</v>
      </c>
      <c r="T480" s="24">
        <v>1149</v>
      </c>
      <c r="U480" s="24">
        <v>35</v>
      </c>
      <c r="V480">
        <f t="shared" si="36"/>
        <v>47</v>
      </c>
      <c r="W480" s="24" t="s">
        <v>2001</v>
      </c>
      <c r="X480" s="8" t="e">
        <f>ROUND(T480*(1-#REF!),2)</f>
        <v>#REF!</v>
      </c>
      <c r="Y480">
        <f t="shared" si="37"/>
        <v>1034.0999999999999</v>
      </c>
      <c r="Z480">
        <f t="shared" si="38"/>
        <v>1034.0999999999999</v>
      </c>
      <c r="AA480" s="24">
        <v>0.1</v>
      </c>
      <c r="AB480" s="24">
        <v>0.1</v>
      </c>
      <c r="AC480">
        <v>250</v>
      </c>
      <c r="AD480">
        <v>1600</v>
      </c>
      <c r="AE480">
        <v>0</v>
      </c>
      <c r="AF480" t="s">
        <v>2897</v>
      </c>
      <c r="AG480" s="24"/>
      <c r="AI480">
        <f t="shared" si="39"/>
        <v>598.91</v>
      </c>
      <c r="AL480" t="s">
        <v>4555</v>
      </c>
      <c r="AM480" t="s">
        <v>4555</v>
      </c>
      <c r="AN480" s="24">
        <v>0.1</v>
      </c>
      <c r="AO480">
        <f t="shared" si="35"/>
        <v>1034.0999999999999</v>
      </c>
      <c r="AS480" t="s">
        <v>2002</v>
      </c>
    </row>
    <row r="481" spans="2:45" customFormat="1" x14ac:dyDescent="0.3">
      <c r="B481" t="s">
        <v>2003</v>
      </c>
      <c r="M481" s="7">
        <v>963180007</v>
      </c>
      <c r="N481" s="38" t="s">
        <v>3177</v>
      </c>
      <c r="O481" s="38" t="s">
        <v>2003</v>
      </c>
      <c r="P481" s="38">
        <v>622.87</v>
      </c>
      <c r="Q481" s="38">
        <v>1</v>
      </c>
      <c r="R481" s="26">
        <v>35</v>
      </c>
      <c r="S481" s="38">
        <v>622.87</v>
      </c>
      <c r="T481" s="24">
        <v>1149</v>
      </c>
      <c r="U481" s="24">
        <v>35</v>
      </c>
      <c r="V481">
        <f t="shared" si="36"/>
        <v>47</v>
      </c>
      <c r="W481" s="24" t="s">
        <v>2003</v>
      </c>
      <c r="X481" s="8" t="e">
        <f>ROUND(T481*(1-#REF!),2)</f>
        <v>#REF!</v>
      </c>
      <c r="Y481">
        <f t="shared" si="37"/>
        <v>1034.0999999999999</v>
      </c>
      <c r="Z481">
        <f t="shared" si="38"/>
        <v>804.3</v>
      </c>
      <c r="AA481" s="24">
        <v>0.1</v>
      </c>
      <c r="AB481" s="24">
        <v>0.3</v>
      </c>
      <c r="AC481">
        <v>250</v>
      </c>
      <c r="AD481">
        <v>1600</v>
      </c>
      <c r="AE481">
        <v>0</v>
      </c>
      <c r="AF481" t="s">
        <v>2897</v>
      </c>
      <c r="AG481" s="24"/>
      <c r="AI481">
        <f t="shared" si="39"/>
        <v>598.91</v>
      </c>
      <c r="AL481" t="s">
        <v>4555</v>
      </c>
      <c r="AM481" t="s">
        <v>4555</v>
      </c>
      <c r="AN481" s="24">
        <v>0.3</v>
      </c>
      <c r="AO481">
        <f t="shared" si="35"/>
        <v>804.3</v>
      </c>
      <c r="AS481" t="s">
        <v>2004</v>
      </c>
    </row>
    <row r="482" spans="2:45" customFormat="1" x14ac:dyDescent="0.3">
      <c r="B482" t="s">
        <v>2005</v>
      </c>
      <c r="M482" s="7">
        <v>963180005</v>
      </c>
      <c r="N482" s="38" t="s">
        <v>3178</v>
      </c>
      <c r="O482" s="38" t="s">
        <v>2005</v>
      </c>
      <c r="P482" s="38">
        <v>622.87</v>
      </c>
      <c r="Q482" s="38">
        <v>1</v>
      </c>
      <c r="R482" s="26">
        <v>35</v>
      </c>
      <c r="S482" s="38">
        <v>622.87</v>
      </c>
      <c r="T482" s="24">
        <v>1149</v>
      </c>
      <c r="U482" s="24">
        <v>35</v>
      </c>
      <c r="V482">
        <f t="shared" si="36"/>
        <v>47</v>
      </c>
      <c r="W482" s="24" t="s">
        <v>2005</v>
      </c>
      <c r="X482" s="8" t="e">
        <f>ROUND(T482*(1-#REF!),2)</f>
        <v>#REF!</v>
      </c>
      <c r="Y482">
        <f t="shared" si="37"/>
        <v>1034.0999999999999</v>
      </c>
      <c r="Z482">
        <f t="shared" si="38"/>
        <v>804.3</v>
      </c>
      <c r="AA482" s="24">
        <v>0.1</v>
      </c>
      <c r="AB482" s="24">
        <v>0.3</v>
      </c>
      <c r="AC482">
        <v>250</v>
      </c>
      <c r="AD482">
        <v>1600</v>
      </c>
      <c r="AE482">
        <v>0</v>
      </c>
      <c r="AF482" t="s">
        <v>2897</v>
      </c>
      <c r="AG482" s="24"/>
      <c r="AI482">
        <f t="shared" si="39"/>
        <v>598.91</v>
      </c>
      <c r="AL482" t="s">
        <v>4555</v>
      </c>
      <c r="AM482" t="s">
        <v>4555</v>
      </c>
      <c r="AN482" s="24">
        <v>0.3</v>
      </c>
      <c r="AO482">
        <f t="shared" si="35"/>
        <v>804.3</v>
      </c>
      <c r="AS482" t="s">
        <v>2006</v>
      </c>
    </row>
    <row r="483" spans="2:45" customFormat="1" x14ac:dyDescent="0.3">
      <c r="B483" t="s">
        <v>2008</v>
      </c>
      <c r="M483" s="7">
        <v>963511101</v>
      </c>
      <c r="N483" s="38" t="s">
        <v>3179</v>
      </c>
      <c r="O483" s="38" t="s">
        <v>2008</v>
      </c>
      <c r="P483" s="38">
        <v>160.16</v>
      </c>
      <c r="Q483" s="38">
        <v>1</v>
      </c>
      <c r="R483" s="26">
        <v>27</v>
      </c>
      <c r="S483" s="38">
        <v>160.16</v>
      </c>
      <c r="T483" s="24">
        <v>409</v>
      </c>
      <c r="U483" s="24">
        <v>60</v>
      </c>
      <c r="V483">
        <f t="shared" si="36"/>
        <v>80</v>
      </c>
      <c r="W483" s="24" t="s">
        <v>2008</v>
      </c>
      <c r="X483" s="8" t="e">
        <f>ROUND(T483*(1-#REF!),2)</f>
        <v>#REF!</v>
      </c>
      <c r="Y483">
        <f t="shared" si="37"/>
        <v>286.3</v>
      </c>
      <c r="Z483">
        <f t="shared" si="38"/>
        <v>286.3</v>
      </c>
      <c r="AA483" s="24">
        <v>0.3</v>
      </c>
      <c r="AB483" s="24">
        <v>0.3</v>
      </c>
      <c r="AC483">
        <v>382</v>
      </c>
      <c r="AD483">
        <v>1112</v>
      </c>
      <c r="AE483">
        <v>980</v>
      </c>
      <c r="AF483" t="s">
        <v>2892</v>
      </c>
      <c r="AG483" s="24"/>
      <c r="AI483">
        <f t="shared" si="39"/>
        <v>154</v>
      </c>
      <c r="AL483">
        <v>0</v>
      </c>
      <c r="AM483">
        <v>312</v>
      </c>
      <c r="AN483" s="24">
        <v>0.3</v>
      </c>
      <c r="AO483">
        <f t="shared" si="35"/>
        <v>286.3</v>
      </c>
      <c r="AS483" t="s">
        <v>2007</v>
      </c>
    </row>
    <row r="484" spans="2:45" customFormat="1" x14ac:dyDescent="0.3">
      <c r="B484" t="s">
        <v>2010</v>
      </c>
      <c r="M484" s="7">
        <v>963511103</v>
      </c>
      <c r="N484" s="38" t="s">
        <v>3180</v>
      </c>
      <c r="O484" s="38" t="s">
        <v>2010</v>
      </c>
      <c r="P484" s="38">
        <v>191.36</v>
      </c>
      <c r="Q484" s="38">
        <v>1</v>
      </c>
      <c r="R484" s="26">
        <v>37</v>
      </c>
      <c r="S484" s="38">
        <v>191.36</v>
      </c>
      <c r="T484" s="24">
        <v>509</v>
      </c>
      <c r="U484" s="24">
        <v>60</v>
      </c>
      <c r="V484">
        <f t="shared" si="36"/>
        <v>80</v>
      </c>
      <c r="W484" s="24" t="s">
        <v>2010</v>
      </c>
      <c r="X484" s="8" t="e">
        <f>ROUND(T484*(1-#REF!),2)</f>
        <v>#REF!</v>
      </c>
      <c r="Y484">
        <f t="shared" si="37"/>
        <v>356.3</v>
      </c>
      <c r="Z484">
        <f t="shared" si="38"/>
        <v>356.3</v>
      </c>
      <c r="AA484" s="24">
        <v>0.3</v>
      </c>
      <c r="AB484" s="24">
        <v>0.3</v>
      </c>
      <c r="AC484">
        <v>382</v>
      </c>
      <c r="AD484">
        <v>1112</v>
      </c>
      <c r="AE484">
        <v>1160</v>
      </c>
      <c r="AF484" t="s">
        <v>2892</v>
      </c>
      <c r="AG484" s="24"/>
      <c r="AI484">
        <f t="shared" si="39"/>
        <v>184</v>
      </c>
      <c r="AL484">
        <v>0</v>
      </c>
      <c r="AM484">
        <v>392</v>
      </c>
      <c r="AN484" s="24">
        <v>0.3</v>
      </c>
      <c r="AO484">
        <f t="shared" si="35"/>
        <v>356.3</v>
      </c>
      <c r="AS484" t="s">
        <v>2009</v>
      </c>
    </row>
    <row r="485" spans="2:45" customFormat="1" x14ac:dyDescent="0.3">
      <c r="B485" t="s">
        <v>2011</v>
      </c>
      <c r="M485" s="7">
        <v>96360802</v>
      </c>
      <c r="N485" s="38" t="s">
        <v>5147</v>
      </c>
      <c r="O485" s="38" t="e">
        <v>#N/A</v>
      </c>
      <c r="P485" s="38">
        <v>199.68</v>
      </c>
      <c r="Q485" s="38">
        <v>1</v>
      </c>
      <c r="R485" s="26">
        <v>24</v>
      </c>
      <c r="S485" s="38">
        <v>199.68</v>
      </c>
      <c r="T485" s="24">
        <v>499</v>
      </c>
      <c r="U485" s="24">
        <v>60</v>
      </c>
      <c r="V485">
        <f t="shared" si="36"/>
        <v>80</v>
      </c>
      <c r="W485" s="24" t="s">
        <v>2011</v>
      </c>
      <c r="X485" s="8" t="e">
        <f>ROUND(T485*(1-#REF!),2)</f>
        <v>#REF!</v>
      </c>
      <c r="Y485">
        <f t="shared" si="37"/>
        <v>349.3</v>
      </c>
      <c r="Z485">
        <f t="shared" si="38"/>
        <v>349.3</v>
      </c>
      <c r="AA485" s="24">
        <v>0.3</v>
      </c>
      <c r="AB485" s="24">
        <v>0.3</v>
      </c>
      <c r="AC485">
        <v>330</v>
      </c>
      <c r="AD485">
        <v>834</v>
      </c>
      <c r="AE485">
        <v>990</v>
      </c>
      <c r="AF485" t="s">
        <v>2892</v>
      </c>
      <c r="AG485" s="24"/>
      <c r="AI485">
        <f t="shared" si="39"/>
        <v>192</v>
      </c>
      <c r="AL485">
        <v>0</v>
      </c>
      <c r="AM485">
        <v>384</v>
      </c>
      <c r="AN485" s="24">
        <v>0.3</v>
      </c>
      <c r="AO485">
        <f t="shared" si="35"/>
        <v>349.3</v>
      </c>
      <c r="AS485" t="s">
        <v>2012</v>
      </c>
    </row>
    <row r="486" spans="2:45" customFormat="1" x14ac:dyDescent="0.3">
      <c r="B486" t="s">
        <v>2013</v>
      </c>
      <c r="M486" s="7">
        <v>96360803</v>
      </c>
      <c r="N486" s="38" t="s">
        <v>5148</v>
      </c>
      <c r="O486" s="38" t="e">
        <v>#N/A</v>
      </c>
      <c r="P486" s="38">
        <v>421.2</v>
      </c>
      <c r="Q486" s="38">
        <v>1</v>
      </c>
      <c r="R486" s="26">
        <v>47.5</v>
      </c>
      <c r="S486" s="38">
        <v>421.2</v>
      </c>
      <c r="T486" s="24">
        <v>1029</v>
      </c>
      <c r="U486" s="24">
        <v>60</v>
      </c>
      <c r="V486">
        <f t="shared" si="36"/>
        <v>80</v>
      </c>
      <c r="W486" s="24" t="s">
        <v>2013</v>
      </c>
      <c r="X486" s="8" t="e">
        <f>ROUND(T486*(1-#REF!),2)</f>
        <v>#REF!</v>
      </c>
      <c r="Y486">
        <f t="shared" si="37"/>
        <v>720.3</v>
      </c>
      <c r="Z486">
        <f t="shared" si="38"/>
        <v>720.3</v>
      </c>
      <c r="AA486" s="24">
        <v>0.3</v>
      </c>
      <c r="AB486" s="24">
        <v>0.3</v>
      </c>
      <c r="AC486">
        <v>380</v>
      </c>
      <c r="AD486">
        <v>1112</v>
      </c>
      <c r="AE486">
        <v>990</v>
      </c>
      <c r="AF486" t="s">
        <v>2892</v>
      </c>
      <c r="AG486" s="24"/>
      <c r="AI486">
        <f t="shared" si="39"/>
        <v>405</v>
      </c>
      <c r="AL486">
        <v>0</v>
      </c>
      <c r="AM486">
        <v>792</v>
      </c>
      <c r="AN486" s="24">
        <v>0.3</v>
      </c>
      <c r="AO486">
        <f t="shared" si="35"/>
        <v>720.3</v>
      </c>
      <c r="AS486" t="s">
        <v>2014</v>
      </c>
    </row>
    <row r="487" spans="2:45" customFormat="1" x14ac:dyDescent="0.3">
      <c r="B487" t="s">
        <v>2015</v>
      </c>
      <c r="M487" s="7">
        <v>96360804</v>
      </c>
      <c r="N487" s="38" t="s">
        <v>5149</v>
      </c>
      <c r="O487" s="38" t="e">
        <v>#N/A</v>
      </c>
      <c r="P487" s="38">
        <v>224.64</v>
      </c>
      <c r="Q487" s="38">
        <v>1</v>
      </c>
      <c r="R487" s="26">
        <v>33.5</v>
      </c>
      <c r="S487" s="38">
        <v>224.64</v>
      </c>
      <c r="T487" s="24">
        <v>579</v>
      </c>
      <c r="U487" s="24">
        <v>60</v>
      </c>
      <c r="V487">
        <f t="shared" si="36"/>
        <v>80</v>
      </c>
      <c r="W487" s="24" t="s">
        <v>2015</v>
      </c>
      <c r="X487" s="8" t="e">
        <f>ROUND(T487*(1-#REF!),2)</f>
        <v>#REF!</v>
      </c>
      <c r="Y487">
        <f t="shared" si="37"/>
        <v>405.3</v>
      </c>
      <c r="Z487">
        <f t="shared" si="38"/>
        <v>405.3</v>
      </c>
      <c r="AA487" s="24">
        <v>0.3</v>
      </c>
      <c r="AB487" s="24">
        <v>0.3</v>
      </c>
      <c r="AC487">
        <v>382</v>
      </c>
      <c r="AD487">
        <v>1112</v>
      </c>
      <c r="AE487">
        <v>950</v>
      </c>
      <c r="AF487" t="s">
        <v>2892</v>
      </c>
      <c r="AG487" s="24"/>
      <c r="AI487">
        <f t="shared" si="39"/>
        <v>216</v>
      </c>
      <c r="AL487">
        <v>0</v>
      </c>
      <c r="AM487">
        <v>440</v>
      </c>
      <c r="AN487" s="24">
        <v>0.3</v>
      </c>
      <c r="AO487">
        <f t="shared" si="35"/>
        <v>405.3</v>
      </c>
      <c r="AS487" t="s">
        <v>2016</v>
      </c>
    </row>
    <row r="488" spans="2:45" customFormat="1" x14ac:dyDescent="0.3">
      <c r="B488" t="s">
        <v>2017</v>
      </c>
      <c r="M488" s="7">
        <v>96360805</v>
      </c>
      <c r="N488" s="38" t="s">
        <v>5150</v>
      </c>
      <c r="O488" s="38" t="e">
        <v>#N/A</v>
      </c>
      <c r="P488" s="38">
        <v>221.52</v>
      </c>
      <c r="Q488" s="38">
        <v>1</v>
      </c>
      <c r="R488" s="26">
        <v>25</v>
      </c>
      <c r="S488" s="38">
        <v>221.52</v>
      </c>
      <c r="T488" s="24">
        <v>569</v>
      </c>
      <c r="U488" s="24">
        <v>60</v>
      </c>
      <c r="V488">
        <f t="shared" si="36"/>
        <v>80</v>
      </c>
      <c r="W488" s="24" t="s">
        <v>2017</v>
      </c>
      <c r="X488" s="8" t="e">
        <f>ROUND(T488*(1-#REF!),2)</f>
        <v>#REF!</v>
      </c>
      <c r="Y488">
        <f t="shared" si="37"/>
        <v>398.3</v>
      </c>
      <c r="Z488">
        <f t="shared" si="38"/>
        <v>398.3</v>
      </c>
      <c r="AA488" s="24">
        <v>0.3</v>
      </c>
      <c r="AB488" s="24">
        <v>0.3</v>
      </c>
      <c r="AC488">
        <v>382</v>
      </c>
      <c r="AD488">
        <v>834</v>
      </c>
      <c r="AE488">
        <v>950</v>
      </c>
      <c r="AF488" t="s">
        <v>2892</v>
      </c>
      <c r="AG488" s="24"/>
      <c r="AI488">
        <f t="shared" si="39"/>
        <v>213</v>
      </c>
      <c r="AL488">
        <v>0</v>
      </c>
      <c r="AM488">
        <v>432</v>
      </c>
      <c r="AN488" s="24">
        <v>0.3</v>
      </c>
      <c r="AO488">
        <f t="shared" ref="AO488:AO551" si="40">ROUND(T488*(1-AN488),2)</f>
        <v>398.3</v>
      </c>
      <c r="AS488" t="s">
        <v>2018</v>
      </c>
    </row>
    <row r="489" spans="2:45" customFormat="1" x14ac:dyDescent="0.3">
      <c r="B489" t="s">
        <v>2019</v>
      </c>
      <c r="M489" s="7">
        <v>96360806</v>
      </c>
      <c r="N489" s="38" t="s">
        <v>5151</v>
      </c>
      <c r="O489" s="38" t="e">
        <v>#N/A</v>
      </c>
      <c r="P489" s="38">
        <v>234</v>
      </c>
      <c r="Q489" s="38">
        <v>1</v>
      </c>
      <c r="R489" s="26">
        <v>39.5</v>
      </c>
      <c r="S489" s="38">
        <v>234</v>
      </c>
      <c r="T489" s="24">
        <v>599</v>
      </c>
      <c r="U489" s="24">
        <v>60</v>
      </c>
      <c r="V489">
        <f t="shared" si="36"/>
        <v>80</v>
      </c>
      <c r="W489" s="24" t="s">
        <v>2019</v>
      </c>
      <c r="X489" s="8" t="e">
        <f>ROUND(T489*(1-#REF!),2)</f>
        <v>#REF!</v>
      </c>
      <c r="Y489">
        <f t="shared" si="37"/>
        <v>419.3</v>
      </c>
      <c r="Z489">
        <f t="shared" si="38"/>
        <v>419.3</v>
      </c>
      <c r="AA489" s="24">
        <v>0.3</v>
      </c>
      <c r="AB489" s="24">
        <v>0.3</v>
      </c>
      <c r="AC489">
        <v>382</v>
      </c>
      <c r="AD489">
        <v>1112</v>
      </c>
      <c r="AE489">
        <v>1080</v>
      </c>
      <c r="AF489" t="s">
        <v>2892</v>
      </c>
      <c r="AG489" s="24"/>
      <c r="AI489">
        <f t="shared" si="39"/>
        <v>225</v>
      </c>
      <c r="AL489">
        <v>0</v>
      </c>
      <c r="AM489">
        <v>456</v>
      </c>
      <c r="AN489" s="24">
        <v>0.3</v>
      </c>
      <c r="AO489">
        <f t="shared" si="40"/>
        <v>419.3</v>
      </c>
      <c r="AS489" t="s">
        <v>2020</v>
      </c>
    </row>
    <row r="490" spans="2:45" customFormat="1" x14ac:dyDescent="0.3">
      <c r="B490" t="s">
        <v>2021</v>
      </c>
      <c r="M490" s="7">
        <v>96360807</v>
      </c>
      <c r="N490" s="38" t="s">
        <v>5152</v>
      </c>
      <c r="O490" s="38" t="e">
        <v>#N/A</v>
      </c>
      <c r="P490" s="38">
        <v>225.68</v>
      </c>
      <c r="Q490" s="38">
        <v>1</v>
      </c>
      <c r="R490" s="26">
        <v>30.5</v>
      </c>
      <c r="S490" s="38">
        <v>225.68</v>
      </c>
      <c r="T490" s="24">
        <v>559</v>
      </c>
      <c r="U490" s="24">
        <v>60</v>
      </c>
      <c r="V490">
        <f t="shared" ref="V490:V552" si="41">IFERROR(ROUNDUP(U490*(80/60),0),"")</f>
        <v>80</v>
      </c>
      <c r="W490" s="24" t="s">
        <v>2021</v>
      </c>
      <c r="X490" s="8" t="e">
        <f>ROUND(T490*(1-#REF!),2)</f>
        <v>#REF!</v>
      </c>
      <c r="Y490">
        <f t="shared" si="37"/>
        <v>391.3</v>
      </c>
      <c r="Z490">
        <f t="shared" si="38"/>
        <v>391.3</v>
      </c>
      <c r="AA490" s="24">
        <v>0.3</v>
      </c>
      <c r="AB490" s="24">
        <v>0.3</v>
      </c>
      <c r="AC490">
        <v>382</v>
      </c>
      <c r="AD490">
        <v>834</v>
      </c>
      <c r="AE490">
        <v>1080</v>
      </c>
      <c r="AF490" t="s">
        <v>2892</v>
      </c>
      <c r="AG490" s="24"/>
      <c r="AI490">
        <f t="shared" si="39"/>
        <v>217</v>
      </c>
      <c r="AL490">
        <v>0</v>
      </c>
      <c r="AM490">
        <v>424</v>
      </c>
      <c r="AN490" s="24">
        <v>0.3</v>
      </c>
      <c r="AO490">
        <f t="shared" si="40"/>
        <v>391.3</v>
      </c>
      <c r="AS490" t="s">
        <v>2022</v>
      </c>
    </row>
    <row r="491" spans="2:45" customFormat="1" x14ac:dyDescent="0.3">
      <c r="B491" t="s">
        <v>2023</v>
      </c>
      <c r="M491" s="7">
        <v>96360808</v>
      </c>
      <c r="N491" s="38" t="s">
        <v>5153</v>
      </c>
      <c r="O491" s="38" t="e">
        <v>#N/A</v>
      </c>
      <c r="P491" s="38">
        <v>253.76</v>
      </c>
      <c r="Q491" s="38">
        <v>1</v>
      </c>
      <c r="R491" s="26">
        <v>42</v>
      </c>
      <c r="S491" s="38">
        <v>253.76</v>
      </c>
      <c r="T491" s="24">
        <v>649</v>
      </c>
      <c r="U491" s="24">
        <v>60</v>
      </c>
      <c r="V491">
        <f t="shared" si="41"/>
        <v>80</v>
      </c>
      <c r="W491" s="24" t="s">
        <v>2023</v>
      </c>
      <c r="X491" s="8" t="e">
        <f>ROUND(T491*(1-#REF!),2)</f>
        <v>#REF!</v>
      </c>
      <c r="Y491">
        <f t="shared" si="37"/>
        <v>454.3</v>
      </c>
      <c r="Z491">
        <f t="shared" si="38"/>
        <v>454.3</v>
      </c>
      <c r="AA491" s="24">
        <v>0.3</v>
      </c>
      <c r="AB491" s="24">
        <v>0.3</v>
      </c>
      <c r="AC491">
        <v>382</v>
      </c>
      <c r="AD491">
        <v>1112</v>
      </c>
      <c r="AE491">
        <v>1120</v>
      </c>
      <c r="AF491" t="s">
        <v>2892</v>
      </c>
      <c r="AG491" s="24"/>
      <c r="AI491">
        <f t="shared" si="39"/>
        <v>244</v>
      </c>
      <c r="AL491">
        <v>0</v>
      </c>
      <c r="AM491">
        <v>496</v>
      </c>
      <c r="AN491" s="24">
        <v>0.3</v>
      </c>
      <c r="AO491">
        <f t="shared" si="40"/>
        <v>454.3</v>
      </c>
      <c r="AS491" t="s">
        <v>2024</v>
      </c>
    </row>
    <row r="492" spans="2:45" customFormat="1" x14ac:dyDescent="0.3">
      <c r="B492" t="s">
        <v>2025</v>
      </c>
      <c r="M492" s="7">
        <v>96360809</v>
      </c>
      <c r="N492" s="38" t="s">
        <v>5154</v>
      </c>
      <c r="O492" s="38" t="e">
        <v>#N/A</v>
      </c>
      <c r="P492" s="38">
        <v>252.72</v>
      </c>
      <c r="Q492" s="38">
        <v>1</v>
      </c>
      <c r="R492" s="26">
        <v>32</v>
      </c>
      <c r="S492" s="38">
        <v>252.72</v>
      </c>
      <c r="T492" s="24">
        <v>619</v>
      </c>
      <c r="U492" s="24">
        <v>60</v>
      </c>
      <c r="V492">
        <f t="shared" si="41"/>
        <v>80</v>
      </c>
      <c r="W492" s="24" t="s">
        <v>2025</v>
      </c>
      <c r="X492" s="8" t="e">
        <f>ROUND(T492*(1-#REF!),2)</f>
        <v>#REF!</v>
      </c>
      <c r="Y492">
        <f t="shared" si="37"/>
        <v>433.3</v>
      </c>
      <c r="Z492">
        <f t="shared" si="38"/>
        <v>433.3</v>
      </c>
      <c r="AA492" s="24">
        <v>0.3</v>
      </c>
      <c r="AB492" s="24">
        <v>0.3</v>
      </c>
      <c r="AC492">
        <v>382</v>
      </c>
      <c r="AD492">
        <v>834</v>
      </c>
      <c r="AE492">
        <v>1120</v>
      </c>
      <c r="AF492" t="s">
        <v>2892</v>
      </c>
      <c r="AG492" s="24"/>
      <c r="AI492">
        <f t="shared" si="39"/>
        <v>243</v>
      </c>
      <c r="AL492">
        <v>0</v>
      </c>
      <c r="AM492">
        <v>464</v>
      </c>
      <c r="AN492" s="24">
        <v>0.3</v>
      </c>
      <c r="AO492">
        <f t="shared" si="40"/>
        <v>433.3</v>
      </c>
      <c r="AS492" t="s">
        <v>2026</v>
      </c>
    </row>
    <row r="493" spans="2:45" customFormat="1" x14ac:dyDescent="0.3">
      <c r="B493" t="s">
        <v>2027</v>
      </c>
      <c r="M493" s="7">
        <v>96360810</v>
      </c>
      <c r="N493" s="38" t="s">
        <v>5155</v>
      </c>
      <c r="O493" s="38" t="e">
        <v>#N/A</v>
      </c>
      <c r="P493" s="38">
        <v>248.56</v>
      </c>
      <c r="Q493" s="38">
        <v>1</v>
      </c>
      <c r="R493" s="26">
        <v>42.5</v>
      </c>
      <c r="S493" s="38">
        <v>248.56</v>
      </c>
      <c r="T493" s="24">
        <v>639</v>
      </c>
      <c r="U493" s="24">
        <v>60</v>
      </c>
      <c r="V493">
        <f t="shared" si="41"/>
        <v>80</v>
      </c>
      <c r="W493" s="24" t="s">
        <v>2027</v>
      </c>
      <c r="X493" s="8" t="e">
        <f>ROUND(T493*(1-#REF!),2)</f>
        <v>#REF!</v>
      </c>
      <c r="Y493">
        <f t="shared" si="37"/>
        <v>447.3</v>
      </c>
      <c r="Z493">
        <f t="shared" si="38"/>
        <v>447.3</v>
      </c>
      <c r="AA493" s="24">
        <v>0.3</v>
      </c>
      <c r="AB493" s="24">
        <v>0.3</v>
      </c>
      <c r="AC493">
        <v>382</v>
      </c>
      <c r="AD493">
        <v>1112</v>
      </c>
      <c r="AE493">
        <v>1160</v>
      </c>
      <c r="AF493" t="s">
        <v>2892</v>
      </c>
      <c r="AG493" s="24"/>
      <c r="AI493">
        <f t="shared" si="39"/>
        <v>239</v>
      </c>
      <c r="AL493">
        <v>0</v>
      </c>
      <c r="AM493">
        <v>488</v>
      </c>
      <c r="AN493" s="24">
        <v>0.3</v>
      </c>
      <c r="AO493">
        <f t="shared" si="40"/>
        <v>447.3</v>
      </c>
      <c r="AS493" t="s">
        <v>2028</v>
      </c>
    </row>
    <row r="494" spans="2:45" customFormat="1" x14ac:dyDescent="0.3">
      <c r="B494" t="s">
        <v>2029</v>
      </c>
      <c r="M494" s="7">
        <v>96360812</v>
      </c>
      <c r="N494" s="38" t="s">
        <v>5156</v>
      </c>
      <c r="O494" s="38" t="e">
        <v>#N/A</v>
      </c>
      <c r="P494" s="38">
        <v>289.12</v>
      </c>
      <c r="Q494" s="38">
        <v>1</v>
      </c>
      <c r="R494" s="26">
        <v>51</v>
      </c>
      <c r="S494" s="38">
        <v>289.12</v>
      </c>
      <c r="T494" s="24">
        <v>729</v>
      </c>
      <c r="U494" s="24">
        <v>60</v>
      </c>
      <c r="V494">
        <f t="shared" si="41"/>
        <v>80</v>
      </c>
      <c r="W494" s="24" t="s">
        <v>2029</v>
      </c>
      <c r="X494" s="8" t="e">
        <f>ROUND(T494*(1-#REF!),2)</f>
        <v>#REF!</v>
      </c>
      <c r="Y494">
        <f t="shared" si="37"/>
        <v>510.3</v>
      </c>
      <c r="Z494">
        <f t="shared" si="38"/>
        <v>510.3</v>
      </c>
      <c r="AA494" s="24">
        <v>0.3</v>
      </c>
      <c r="AB494" s="24">
        <v>0.3</v>
      </c>
      <c r="AC494">
        <v>382</v>
      </c>
      <c r="AD494">
        <v>1112</v>
      </c>
      <c r="AE494">
        <v>1510</v>
      </c>
      <c r="AF494" t="s">
        <v>2892</v>
      </c>
      <c r="AG494" s="24"/>
      <c r="AI494">
        <f t="shared" si="39"/>
        <v>278</v>
      </c>
      <c r="AL494">
        <v>0</v>
      </c>
      <c r="AM494">
        <v>560</v>
      </c>
      <c r="AN494" s="24">
        <v>0.3</v>
      </c>
      <c r="AO494">
        <f t="shared" si="40"/>
        <v>510.3</v>
      </c>
      <c r="AS494" t="s">
        <v>2030</v>
      </c>
    </row>
    <row r="495" spans="2:45" customFormat="1" x14ac:dyDescent="0.3">
      <c r="B495" t="s">
        <v>2031</v>
      </c>
      <c r="M495" s="7">
        <v>96360813</v>
      </c>
      <c r="N495" s="38" t="s">
        <v>5157</v>
      </c>
      <c r="O495" s="38" t="e">
        <v>#N/A</v>
      </c>
      <c r="P495" s="38">
        <v>295.36</v>
      </c>
      <c r="Q495" s="38">
        <v>1</v>
      </c>
      <c r="R495" s="26">
        <v>52</v>
      </c>
      <c r="S495" s="38">
        <v>295.36</v>
      </c>
      <c r="T495" s="24">
        <v>759</v>
      </c>
      <c r="U495" s="24">
        <v>60</v>
      </c>
      <c r="V495">
        <f t="shared" si="41"/>
        <v>80</v>
      </c>
      <c r="W495" s="24" t="s">
        <v>2031</v>
      </c>
      <c r="X495" s="8" t="e">
        <f>ROUND(T495*(1-#REF!),2)</f>
        <v>#REF!</v>
      </c>
      <c r="Y495">
        <f t="shared" si="37"/>
        <v>531.29999999999995</v>
      </c>
      <c r="Z495">
        <f t="shared" si="38"/>
        <v>531.29999999999995</v>
      </c>
      <c r="AA495" s="24">
        <v>0.3</v>
      </c>
      <c r="AB495" s="24">
        <v>0.3</v>
      </c>
      <c r="AC495">
        <v>382</v>
      </c>
      <c r="AD495">
        <v>1112</v>
      </c>
      <c r="AE495">
        <v>1350</v>
      </c>
      <c r="AF495" t="s">
        <v>2892</v>
      </c>
      <c r="AG495" s="24"/>
      <c r="AI495">
        <f t="shared" si="39"/>
        <v>284</v>
      </c>
      <c r="AL495">
        <v>0</v>
      </c>
      <c r="AM495">
        <v>584</v>
      </c>
      <c r="AN495" s="24">
        <v>0.3</v>
      </c>
      <c r="AO495">
        <f t="shared" si="40"/>
        <v>531.29999999999995</v>
      </c>
      <c r="AS495" t="s">
        <v>2032</v>
      </c>
    </row>
    <row r="496" spans="2:45" customFormat="1" x14ac:dyDescent="0.3">
      <c r="B496" t="s">
        <v>2033</v>
      </c>
      <c r="M496" s="7">
        <v>96360814</v>
      </c>
      <c r="N496" s="38" t="s">
        <v>5158</v>
      </c>
      <c r="O496" s="38" t="e">
        <v>#N/A</v>
      </c>
      <c r="P496" s="38">
        <v>287.04000000000002</v>
      </c>
      <c r="Q496" s="38">
        <v>1</v>
      </c>
      <c r="R496" s="26">
        <v>50</v>
      </c>
      <c r="S496" s="38">
        <v>287.04000000000002</v>
      </c>
      <c r="T496" s="24">
        <v>739</v>
      </c>
      <c r="U496" s="24">
        <v>60</v>
      </c>
      <c r="V496">
        <f t="shared" si="41"/>
        <v>80</v>
      </c>
      <c r="W496" s="24" t="s">
        <v>2033</v>
      </c>
      <c r="X496" s="8" t="e">
        <f>ROUND(T496*(1-#REF!),2)</f>
        <v>#REF!</v>
      </c>
      <c r="Y496">
        <f t="shared" si="37"/>
        <v>517.29999999999995</v>
      </c>
      <c r="Z496">
        <f t="shared" si="38"/>
        <v>517.29999999999995</v>
      </c>
      <c r="AA496" s="24">
        <v>0.3</v>
      </c>
      <c r="AB496" s="24">
        <v>0.3</v>
      </c>
      <c r="AC496">
        <v>382</v>
      </c>
      <c r="AD496">
        <v>1112</v>
      </c>
      <c r="AE496">
        <v>1350</v>
      </c>
      <c r="AF496" t="s">
        <v>2892</v>
      </c>
      <c r="AG496" s="24"/>
      <c r="AI496">
        <f t="shared" si="39"/>
        <v>276</v>
      </c>
      <c r="AL496">
        <v>0</v>
      </c>
      <c r="AM496">
        <v>568</v>
      </c>
      <c r="AN496" s="24">
        <v>0.3</v>
      </c>
      <c r="AO496">
        <f t="shared" si="40"/>
        <v>517.29999999999995</v>
      </c>
      <c r="AS496" t="s">
        <v>2034</v>
      </c>
    </row>
    <row r="497" spans="2:45" customFormat="1" x14ac:dyDescent="0.3">
      <c r="B497" t="s">
        <v>2035</v>
      </c>
      <c r="M497" s="7">
        <v>96360815</v>
      </c>
      <c r="N497" s="38" t="s">
        <v>5159</v>
      </c>
      <c r="O497" s="38" t="e">
        <v>#N/A</v>
      </c>
      <c r="P497" s="38">
        <v>276.64</v>
      </c>
      <c r="Q497" s="38">
        <v>1</v>
      </c>
      <c r="R497" s="26">
        <v>39</v>
      </c>
      <c r="S497" s="38">
        <v>276.64</v>
      </c>
      <c r="T497" s="24">
        <v>709</v>
      </c>
      <c r="U497" s="24">
        <v>60</v>
      </c>
      <c r="V497">
        <f t="shared" si="41"/>
        <v>80</v>
      </c>
      <c r="W497" s="24" t="s">
        <v>2035</v>
      </c>
      <c r="X497" s="8" t="e">
        <f>ROUND(T497*(1-#REF!),2)</f>
        <v>#REF!</v>
      </c>
      <c r="Y497">
        <f t="shared" si="37"/>
        <v>496.3</v>
      </c>
      <c r="Z497">
        <f t="shared" si="38"/>
        <v>496.3</v>
      </c>
      <c r="AA497" s="24">
        <v>0.3</v>
      </c>
      <c r="AB497" s="24">
        <v>0.3</v>
      </c>
      <c r="AC497">
        <v>382</v>
      </c>
      <c r="AD497">
        <v>1112</v>
      </c>
      <c r="AE497">
        <v>1030</v>
      </c>
      <c r="AF497" t="s">
        <v>2892</v>
      </c>
      <c r="AG497" s="24"/>
      <c r="AI497">
        <f t="shared" si="39"/>
        <v>266</v>
      </c>
      <c r="AL497">
        <v>0</v>
      </c>
      <c r="AM497">
        <v>544</v>
      </c>
      <c r="AN497" s="24">
        <v>0.3</v>
      </c>
      <c r="AO497">
        <f t="shared" si="40"/>
        <v>496.3</v>
      </c>
      <c r="AS497" t="s">
        <v>2036</v>
      </c>
    </row>
    <row r="498" spans="2:45" customFormat="1" x14ac:dyDescent="0.3">
      <c r="B498" t="s">
        <v>2037</v>
      </c>
      <c r="M498" s="7">
        <v>96360816</v>
      </c>
      <c r="N498" s="38" t="s">
        <v>5160</v>
      </c>
      <c r="O498" s="38" t="e">
        <v>#N/A</v>
      </c>
      <c r="P498" s="38">
        <v>295.36</v>
      </c>
      <c r="Q498" s="38">
        <v>1</v>
      </c>
      <c r="R498" s="26">
        <v>52.5</v>
      </c>
      <c r="S498" s="38">
        <v>295.36</v>
      </c>
      <c r="T498" s="24">
        <v>759</v>
      </c>
      <c r="U498" s="24">
        <v>60</v>
      </c>
      <c r="V498">
        <f t="shared" si="41"/>
        <v>80</v>
      </c>
      <c r="W498" s="24" t="s">
        <v>2037</v>
      </c>
      <c r="X498" s="8" t="e">
        <f>ROUND(T498*(1-#REF!),2)</f>
        <v>#REF!</v>
      </c>
      <c r="Y498">
        <f t="shared" si="37"/>
        <v>531.29999999999995</v>
      </c>
      <c r="Z498">
        <f t="shared" si="38"/>
        <v>531.29999999999995</v>
      </c>
      <c r="AA498" s="24">
        <v>0.3</v>
      </c>
      <c r="AB498" s="24">
        <v>0.3</v>
      </c>
      <c r="AC498">
        <v>382</v>
      </c>
      <c r="AD498">
        <v>1112</v>
      </c>
      <c r="AE498">
        <v>1390</v>
      </c>
      <c r="AF498" t="s">
        <v>2892</v>
      </c>
      <c r="AG498" s="24"/>
      <c r="AI498">
        <f t="shared" si="39"/>
        <v>284</v>
      </c>
      <c r="AL498">
        <v>0</v>
      </c>
      <c r="AM498">
        <v>580</v>
      </c>
      <c r="AN498" s="24">
        <v>0.3</v>
      </c>
      <c r="AO498">
        <f t="shared" si="40"/>
        <v>531.29999999999995</v>
      </c>
      <c r="AS498" t="s">
        <v>2038</v>
      </c>
    </row>
    <row r="499" spans="2:45" customFormat="1" x14ac:dyDescent="0.3">
      <c r="B499" t="s">
        <v>2039</v>
      </c>
      <c r="M499" s="7">
        <v>96360817</v>
      </c>
      <c r="N499" s="38" t="s">
        <v>5161</v>
      </c>
      <c r="O499" s="38" t="e">
        <v>#N/A</v>
      </c>
      <c r="P499" s="38">
        <v>292.24</v>
      </c>
      <c r="Q499" s="38">
        <v>1</v>
      </c>
      <c r="R499" s="26">
        <v>50</v>
      </c>
      <c r="S499" s="38">
        <v>292.24</v>
      </c>
      <c r="T499" s="24">
        <v>749</v>
      </c>
      <c r="U499" s="24">
        <v>60</v>
      </c>
      <c r="V499">
        <f t="shared" si="41"/>
        <v>80</v>
      </c>
      <c r="W499" s="24" t="s">
        <v>2039</v>
      </c>
      <c r="X499" s="8" t="e">
        <f>ROUND(T499*(1-#REF!),2)</f>
        <v>#REF!</v>
      </c>
      <c r="Y499">
        <f t="shared" si="37"/>
        <v>524.29999999999995</v>
      </c>
      <c r="Z499">
        <f t="shared" si="38"/>
        <v>524.29999999999995</v>
      </c>
      <c r="AA499" s="24">
        <v>0.3</v>
      </c>
      <c r="AB499" s="24">
        <v>0.3</v>
      </c>
      <c r="AC499">
        <v>382</v>
      </c>
      <c r="AD499">
        <v>1112</v>
      </c>
      <c r="AE499">
        <v>1390</v>
      </c>
      <c r="AF499" t="s">
        <v>2892</v>
      </c>
      <c r="AG499" s="24"/>
      <c r="AI499">
        <f t="shared" si="39"/>
        <v>281</v>
      </c>
      <c r="AL499">
        <v>0</v>
      </c>
      <c r="AM499">
        <v>572</v>
      </c>
      <c r="AN499" s="24">
        <v>0.3</v>
      </c>
      <c r="AO499">
        <f t="shared" si="40"/>
        <v>524.29999999999995</v>
      </c>
      <c r="AS499" t="s">
        <v>2040</v>
      </c>
    </row>
    <row r="500" spans="2:45" customFormat="1" x14ac:dyDescent="0.3">
      <c r="B500" t="s">
        <v>2041</v>
      </c>
      <c r="M500" s="7">
        <v>96360818</v>
      </c>
      <c r="N500" s="38" t="s">
        <v>5162</v>
      </c>
      <c r="O500" s="38" t="e">
        <v>#N/A</v>
      </c>
      <c r="P500" s="38">
        <v>210.08</v>
      </c>
      <c r="Q500" s="38">
        <v>1</v>
      </c>
      <c r="R500" s="26">
        <v>32.5</v>
      </c>
      <c r="S500" s="38">
        <v>210.08</v>
      </c>
      <c r="T500" s="24">
        <v>499</v>
      </c>
      <c r="U500" s="24">
        <v>60</v>
      </c>
      <c r="V500">
        <f t="shared" si="41"/>
        <v>80</v>
      </c>
      <c r="W500" s="24" t="s">
        <v>2041</v>
      </c>
      <c r="X500" s="8" t="e">
        <f>ROUND(T500*(1-#REF!),2)</f>
        <v>#REF!</v>
      </c>
      <c r="Y500">
        <f t="shared" si="37"/>
        <v>349.3</v>
      </c>
      <c r="Z500">
        <f t="shared" si="38"/>
        <v>349.3</v>
      </c>
      <c r="AA500" s="24">
        <v>0.3</v>
      </c>
      <c r="AB500" s="24">
        <v>0.3</v>
      </c>
      <c r="AC500">
        <v>382</v>
      </c>
      <c r="AD500">
        <v>1112</v>
      </c>
      <c r="AE500">
        <v>930</v>
      </c>
      <c r="AF500" t="s">
        <v>2892</v>
      </c>
      <c r="AG500" s="24"/>
      <c r="AI500">
        <f t="shared" si="39"/>
        <v>202</v>
      </c>
      <c r="AL500">
        <v>0</v>
      </c>
      <c r="AM500">
        <v>372</v>
      </c>
      <c r="AN500" s="24">
        <v>0.3</v>
      </c>
      <c r="AO500">
        <f t="shared" si="40"/>
        <v>349.3</v>
      </c>
      <c r="AS500" t="s">
        <v>2042</v>
      </c>
    </row>
    <row r="501" spans="2:45" customFormat="1" x14ac:dyDescent="0.3">
      <c r="B501" t="s">
        <v>2043</v>
      </c>
      <c r="M501" s="7">
        <v>96360819</v>
      </c>
      <c r="N501" s="38" t="s">
        <v>5163</v>
      </c>
      <c r="O501" s="38" t="e">
        <v>#N/A</v>
      </c>
      <c r="P501" s="38">
        <v>183.04</v>
      </c>
      <c r="Q501" s="38">
        <v>1</v>
      </c>
      <c r="R501" s="26">
        <v>21</v>
      </c>
      <c r="S501" s="38">
        <v>183.04</v>
      </c>
      <c r="T501" s="24">
        <v>429</v>
      </c>
      <c r="U501" s="24">
        <v>60</v>
      </c>
      <c r="V501">
        <f t="shared" si="41"/>
        <v>80</v>
      </c>
      <c r="W501" s="24" t="s">
        <v>2043</v>
      </c>
      <c r="X501" s="8" t="e">
        <f>ROUND(T501*(1-#REF!),2)</f>
        <v>#REF!</v>
      </c>
      <c r="Y501">
        <f t="shared" si="37"/>
        <v>300.3</v>
      </c>
      <c r="Z501">
        <f t="shared" si="38"/>
        <v>300.3</v>
      </c>
      <c r="AA501" s="24">
        <v>0.3</v>
      </c>
      <c r="AB501" s="24">
        <v>0.3</v>
      </c>
      <c r="AC501">
        <v>382</v>
      </c>
      <c r="AD501">
        <v>834</v>
      </c>
      <c r="AE501">
        <v>865</v>
      </c>
      <c r="AF501" t="s">
        <v>2892</v>
      </c>
      <c r="AG501" s="24"/>
      <c r="AI501">
        <f t="shared" si="39"/>
        <v>176</v>
      </c>
      <c r="AL501">
        <v>0</v>
      </c>
      <c r="AM501">
        <v>312</v>
      </c>
      <c r="AN501" s="24">
        <v>0.3</v>
      </c>
      <c r="AO501">
        <f t="shared" si="40"/>
        <v>300.3</v>
      </c>
      <c r="AS501" t="s">
        <v>2044</v>
      </c>
    </row>
    <row r="502" spans="2:45" customFormat="1" x14ac:dyDescent="0.3">
      <c r="B502" t="s">
        <v>2045</v>
      </c>
      <c r="M502" s="7">
        <v>96360820</v>
      </c>
      <c r="N502" s="38" t="s">
        <v>5164</v>
      </c>
      <c r="O502" s="38" t="e">
        <v>#N/A</v>
      </c>
      <c r="P502" s="38">
        <v>214.24</v>
      </c>
      <c r="Q502" s="38">
        <v>1</v>
      </c>
      <c r="R502" s="26">
        <v>33</v>
      </c>
      <c r="S502" s="38">
        <v>214.24</v>
      </c>
      <c r="T502" s="24">
        <v>536</v>
      </c>
      <c r="U502" s="24">
        <v>60</v>
      </c>
      <c r="V502">
        <f t="shared" si="41"/>
        <v>80</v>
      </c>
      <c r="W502" s="24" t="s">
        <v>2045</v>
      </c>
      <c r="X502" s="8" t="e">
        <f>ROUND(T502*(1-#REF!),2)</f>
        <v>#REF!</v>
      </c>
      <c r="Y502">
        <f t="shared" si="37"/>
        <v>375.2</v>
      </c>
      <c r="Z502">
        <f t="shared" si="38"/>
        <v>375.2</v>
      </c>
      <c r="AA502" s="24">
        <v>0.3</v>
      </c>
      <c r="AB502" s="24">
        <v>0.3</v>
      </c>
      <c r="AC502">
        <v>382</v>
      </c>
      <c r="AD502">
        <v>1112</v>
      </c>
      <c r="AE502">
        <v>930</v>
      </c>
      <c r="AF502" t="s">
        <v>2892</v>
      </c>
      <c r="AG502" s="24"/>
      <c r="AI502">
        <f t="shared" si="39"/>
        <v>206</v>
      </c>
      <c r="AL502">
        <v>0</v>
      </c>
      <c r="AM502">
        <v>372</v>
      </c>
      <c r="AN502" s="24">
        <v>0.3</v>
      </c>
      <c r="AO502">
        <f t="shared" si="40"/>
        <v>375.2</v>
      </c>
      <c r="AS502" t="s">
        <v>2046</v>
      </c>
    </row>
    <row r="503" spans="2:45" customFormat="1" x14ac:dyDescent="0.3">
      <c r="B503" t="s">
        <v>2047</v>
      </c>
      <c r="M503" s="7">
        <v>96360801</v>
      </c>
      <c r="N503" s="38" t="s">
        <v>5165</v>
      </c>
      <c r="O503" s="38" t="e">
        <v>#N/A</v>
      </c>
      <c r="P503" s="38">
        <v>210.08</v>
      </c>
      <c r="Q503" s="38">
        <v>1</v>
      </c>
      <c r="R503" s="26">
        <v>30</v>
      </c>
      <c r="S503" s="38">
        <v>210.08</v>
      </c>
      <c r="T503" s="24">
        <v>529</v>
      </c>
      <c r="U503" s="24">
        <v>60</v>
      </c>
      <c r="V503">
        <f t="shared" si="41"/>
        <v>80</v>
      </c>
      <c r="W503" s="24" t="s">
        <v>2047</v>
      </c>
      <c r="X503" s="8" t="e">
        <f>ROUND(T503*(1-#REF!),2)</f>
        <v>#REF!</v>
      </c>
      <c r="Y503">
        <f t="shared" si="37"/>
        <v>370.3</v>
      </c>
      <c r="Z503">
        <f t="shared" si="38"/>
        <v>370.3</v>
      </c>
      <c r="AA503" s="24">
        <v>0.3</v>
      </c>
      <c r="AB503" s="24">
        <v>0.3</v>
      </c>
      <c r="AC503">
        <v>330</v>
      </c>
      <c r="AD503">
        <v>1112</v>
      </c>
      <c r="AE503">
        <v>990</v>
      </c>
      <c r="AF503" t="s">
        <v>2892</v>
      </c>
      <c r="AG503" s="24"/>
      <c r="AI503">
        <f t="shared" si="39"/>
        <v>202</v>
      </c>
      <c r="AL503">
        <v>0</v>
      </c>
      <c r="AM503">
        <v>400</v>
      </c>
      <c r="AN503" s="24">
        <v>0.3</v>
      </c>
      <c r="AO503">
        <f t="shared" si="40"/>
        <v>370.3</v>
      </c>
      <c r="AS503" t="s">
        <v>5444</v>
      </c>
    </row>
    <row r="504" spans="2:45" customFormat="1" x14ac:dyDescent="0.3">
      <c r="B504" t="s">
        <v>2048</v>
      </c>
      <c r="M504" s="7">
        <v>96360811</v>
      </c>
      <c r="N504" s="38" t="s">
        <v>5166</v>
      </c>
      <c r="O504" s="38" t="e">
        <v>#N/A</v>
      </c>
      <c r="P504" s="38">
        <v>296.39999999999998</v>
      </c>
      <c r="Q504" s="38">
        <v>1</v>
      </c>
      <c r="R504" s="26">
        <v>53</v>
      </c>
      <c r="S504" s="38">
        <v>296.39999999999998</v>
      </c>
      <c r="T504" s="24">
        <v>749</v>
      </c>
      <c r="U504" s="24">
        <v>60</v>
      </c>
      <c r="V504">
        <f t="shared" si="41"/>
        <v>80</v>
      </c>
      <c r="W504" s="24" t="s">
        <v>2048</v>
      </c>
      <c r="X504" s="8" t="e">
        <f>ROUND(T504*(1-#REF!),2)</f>
        <v>#REF!</v>
      </c>
      <c r="Y504">
        <f t="shared" si="37"/>
        <v>524.29999999999995</v>
      </c>
      <c r="Z504">
        <f t="shared" si="38"/>
        <v>524.29999999999995</v>
      </c>
      <c r="AA504" s="24">
        <v>0.3</v>
      </c>
      <c r="AB504" s="24">
        <v>0.3</v>
      </c>
      <c r="AC504">
        <v>382</v>
      </c>
      <c r="AD504">
        <v>1112</v>
      </c>
      <c r="AE504">
        <v>1510</v>
      </c>
      <c r="AF504" t="s">
        <v>2892</v>
      </c>
      <c r="AG504" s="24"/>
      <c r="AI504">
        <f t="shared" si="39"/>
        <v>285</v>
      </c>
      <c r="AL504">
        <v>0</v>
      </c>
      <c r="AM504">
        <v>576</v>
      </c>
      <c r="AN504" s="24">
        <v>0.3</v>
      </c>
      <c r="AO504">
        <f t="shared" si="40"/>
        <v>524.29999999999995</v>
      </c>
      <c r="AS504" t="s">
        <v>2049</v>
      </c>
    </row>
    <row r="505" spans="2:45" customFormat="1" x14ac:dyDescent="0.3">
      <c r="B505" t="s">
        <v>2050</v>
      </c>
      <c r="M505" s="7">
        <v>963544310</v>
      </c>
      <c r="N505" s="38" t="s">
        <v>3181</v>
      </c>
      <c r="O505" s="38" t="s">
        <v>2050</v>
      </c>
      <c r="P505" s="38">
        <v>191.67</v>
      </c>
      <c r="Q505" s="38">
        <v>1</v>
      </c>
      <c r="R505" s="26">
        <v>17</v>
      </c>
      <c r="S505" s="38">
        <v>191.67</v>
      </c>
      <c r="T505" s="24">
        <v>619</v>
      </c>
      <c r="U505" s="24">
        <v>3</v>
      </c>
      <c r="V505">
        <f t="shared" si="41"/>
        <v>4</v>
      </c>
      <c r="W505" s="24" t="s">
        <v>2050</v>
      </c>
      <c r="X505" s="8" t="e">
        <f>ROUND(T505*(1-#REF!),2)</f>
        <v>#REF!</v>
      </c>
      <c r="Y505">
        <f t="shared" si="37"/>
        <v>433.3</v>
      </c>
      <c r="Z505">
        <f t="shared" si="38"/>
        <v>433.3</v>
      </c>
      <c r="AA505" s="24">
        <v>0.3</v>
      </c>
      <c r="AB505" s="24">
        <v>0.3</v>
      </c>
      <c r="AC505">
        <v>382</v>
      </c>
      <c r="AD505">
        <v>834</v>
      </c>
      <c r="AE505">
        <v>670</v>
      </c>
      <c r="AF505" t="s">
        <v>2893</v>
      </c>
      <c r="AG505" s="24"/>
      <c r="AI505">
        <f t="shared" si="39"/>
        <v>184.3</v>
      </c>
      <c r="AL505" t="s">
        <v>4555</v>
      </c>
      <c r="AM505" t="s">
        <v>4555</v>
      </c>
      <c r="AN505" s="24">
        <v>0.3</v>
      </c>
      <c r="AO505">
        <f t="shared" si="40"/>
        <v>433.3</v>
      </c>
      <c r="AS505" t="s">
        <v>2051</v>
      </c>
    </row>
    <row r="506" spans="2:45" customFormat="1" x14ac:dyDescent="0.3">
      <c r="B506" t="s">
        <v>2052</v>
      </c>
      <c r="M506" s="7">
        <v>963544311</v>
      </c>
      <c r="N506" s="38" t="s">
        <v>3182</v>
      </c>
      <c r="O506" s="38" t="s">
        <v>2052</v>
      </c>
      <c r="P506" s="38">
        <v>200.4</v>
      </c>
      <c r="Q506" s="38">
        <v>1</v>
      </c>
      <c r="R506" s="26">
        <v>24</v>
      </c>
      <c r="S506" s="38">
        <v>200.4</v>
      </c>
      <c r="T506" s="24">
        <v>649</v>
      </c>
      <c r="U506" s="24">
        <v>3</v>
      </c>
      <c r="V506">
        <f t="shared" si="41"/>
        <v>4</v>
      </c>
      <c r="W506" s="24" t="s">
        <v>2052</v>
      </c>
      <c r="X506" s="8" t="e">
        <f>ROUND(T506*(1-#REF!),2)</f>
        <v>#REF!</v>
      </c>
      <c r="Y506">
        <f t="shared" si="37"/>
        <v>454.3</v>
      </c>
      <c r="Z506">
        <f t="shared" si="38"/>
        <v>454.3</v>
      </c>
      <c r="AA506" s="24">
        <v>0.3</v>
      </c>
      <c r="AB506" s="24">
        <v>0.3</v>
      </c>
      <c r="AC506">
        <v>382</v>
      </c>
      <c r="AD506">
        <v>1112</v>
      </c>
      <c r="AE506">
        <v>670</v>
      </c>
      <c r="AF506" t="s">
        <v>2893</v>
      </c>
      <c r="AG506" s="24"/>
      <c r="AI506">
        <f t="shared" si="39"/>
        <v>192.69</v>
      </c>
      <c r="AL506" t="s">
        <v>4555</v>
      </c>
      <c r="AM506" t="s">
        <v>4555</v>
      </c>
      <c r="AN506" s="24">
        <v>0.3</v>
      </c>
      <c r="AO506">
        <f t="shared" si="40"/>
        <v>454.3</v>
      </c>
      <c r="AS506" t="s">
        <v>2053</v>
      </c>
    </row>
    <row r="507" spans="2:45" customFormat="1" x14ac:dyDescent="0.3">
      <c r="B507" t="s">
        <v>2054</v>
      </c>
      <c r="M507" s="7">
        <v>963541782</v>
      </c>
      <c r="N507" s="38" t="s">
        <v>3183</v>
      </c>
      <c r="O507" s="38" t="s">
        <v>2054</v>
      </c>
      <c r="P507" s="38">
        <v>398.12</v>
      </c>
      <c r="Q507" s="38">
        <v>1</v>
      </c>
      <c r="R507" s="26">
        <v>31.5</v>
      </c>
      <c r="S507" s="38">
        <v>398.12</v>
      </c>
      <c r="T507" s="24">
        <v>1199</v>
      </c>
      <c r="U507" s="24">
        <v>11</v>
      </c>
      <c r="V507">
        <f t="shared" si="41"/>
        <v>15</v>
      </c>
      <c r="W507" s="24" t="s">
        <v>2054</v>
      </c>
      <c r="X507" s="8" t="e">
        <f>ROUND(T507*(1-#REF!),2)</f>
        <v>#REF!</v>
      </c>
      <c r="Y507">
        <f t="shared" si="37"/>
        <v>839.3</v>
      </c>
      <c r="Z507">
        <f t="shared" si="38"/>
        <v>839.3</v>
      </c>
      <c r="AA507" s="24">
        <v>0.3</v>
      </c>
      <c r="AB507" s="24">
        <v>0.3</v>
      </c>
      <c r="AC507">
        <v>834</v>
      </c>
      <c r="AD507">
        <v>382</v>
      </c>
      <c r="AE507">
        <v>430</v>
      </c>
      <c r="AF507" t="s">
        <v>2893</v>
      </c>
      <c r="AG507" s="24"/>
      <c r="AI507">
        <f t="shared" si="39"/>
        <v>382.81</v>
      </c>
      <c r="AL507" t="s">
        <v>4555</v>
      </c>
      <c r="AM507" t="s">
        <v>4555</v>
      </c>
      <c r="AN507" s="24">
        <v>0.3</v>
      </c>
      <c r="AO507">
        <f t="shared" si="40"/>
        <v>839.3</v>
      </c>
      <c r="AS507" t="s">
        <v>2055</v>
      </c>
    </row>
    <row r="508" spans="2:45" customFormat="1" x14ac:dyDescent="0.3">
      <c r="B508" t="s">
        <v>2056</v>
      </c>
      <c r="M508" s="7">
        <v>963541822</v>
      </c>
      <c r="N508" s="38" t="s">
        <v>3184</v>
      </c>
      <c r="O508" s="38" t="s">
        <v>2056</v>
      </c>
      <c r="P508" s="38">
        <v>198.04</v>
      </c>
      <c r="Q508" s="38">
        <v>1</v>
      </c>
      <c r="R508" s="26">
        <v>12.7</v>
      </c>
      <c r="S508" s="38">
        <v>198.04</v>
      </c>
      <c r="T508" s="24">
        <v>609</v>
      </c>
      <c r="U508" s="24">
        <v>11</v>
      </c>
      <c r="V508">
        <f t="shared" si="41"/>
        <v>15</v>
      </c>
      <c r="W508" s="24" t="s">
        <v>2056</v>
      </c>
      <c r="X508" s="8" t="e">
        <f>ROUND(T508*(1-#REF!),2)</f>
        <v>#REF!</v>
      </c>
      <c r="Y508">
        <f t="shared" si="37"/>
        <v>426.3</v>
      </c>
      <c r="Z508">
        <f t="shared" si="38"/>
        <v>426.3</v>
      </c>
      <c r="AA508" s="24">
        <v>0.3</v>
      </c>
      <c r="AB508" s="24">
        <v>0.3</v>
      </c>
      <c r="AC508">
        <v>330</v>
      </c>
      <c r="AD508">
        <v>556</v>
      </c>
      <c r="AE508">
        <v>430</v>
      </c>
      <c r="AF508" t="s">
        <v>2893</v>
      </c>
      <c r="AG508" s="24"/>
      <c r="AI508">
        <f t="shared" si="39"/>
        <v>190.42</v>
      </c>
      <c r="AL508" t="s">
        <v>4555</v>
      </c>
      <c r="AM508" t="s">
        <v>4555</v>
      </c>
      <c r="AN508" s="24">
        <v>0.3</v>
      </c>
      <c r="AO508">
        <f t="shared" si="40"/>
        <v>426.3</v>
      </c>
      <c r="AS508" t="s">
        <v>2057</v>
      </c>
    </row>
    <row r="509" spans="2:45" customFormat="1" x14ac:dyDescent="0.3">
      <c r="B509" t="s">
        <v>2058</v>
      </c>
      <c r="M509" s="7">
        <v>963541823</v>
      </c>
      <c r="N509" s="38" t="s">
        <v>3185</v>
      </c>
      <c r="O509" s="38" t="s">
        <v>2058</v>
      </c>
      <c r="P509" s="38">
        <v>244.71</v>
      </c>
      <c r="Q509" s="38">
        <v>1</v>
      </c>
      <c r="R509" s="26">
        <v>14.4</v>
      </c>
      <c r="S509" s="38">
        <v>244.71</v>
      </c>
      <c r="T509" s="24">
        <v>749</v>
      </c>
      <c r="U509" s="24">
        <v>11</v>
      </c>
      <c r="V509">
        <f t="shared" si="41"/>
        <v>15</v>
      </c>
      <c r="W509" s="24" t="s">
        <v>2058</v>
      </c>
      <c r="X509" s="8" t="e">
        <f>ROUND(T509*(1-#REF!),2)</f>
        <v>#REF!</v>
      </c>
      <c r="Y509">
        <f t="shared" si="37"/>
        <v>524.29999999999995</v>
      </c>
      <c r="Z509">
        <f t="shared" si="38"/>
        <v>524.29999999999995</v>
      </c>
      <c r="AA509" s="24">
        <v>0.3</v>
      </c>
      <c r="AB509" s="24">
        <v>0.3</v>
      </c>
      <c r="AC509">
        <v>330</v>
      </c>
      <c r="AD509">
        <v>556</v>
      </c>
      <c r="AE509">
        <v>430</v>
      </c>
      <c r="AF509" t="s">
        <v>2893</v>
      </c>
      <c r="AG509" s="24"/>
      <c r="AI509">
        <f t="shared" si="39"/>
        <v>235.3</v>
      </c>
      <c r="AL509" t="s">
        <v>4555</v>
      </c>
      <c r="AM509" t="s">
        <v>4555</v>
      </c>
      <c r="AN509" s="24">
        <v>0.3</v>
      </c>
      <c r="AO509">
        <f t="shared" si="40"/>
        <v>524.29999999999995</v>
      </c>
      <c r="AS509" t="s">
        <v>2059</v>
      </c>
    </row>
    <row r="510" spans="2:45" customFormat="1" x14ac:dyDescent="0.3">
      <c r="B510" t="s">
        <v>2060</v>
      </c>
      <c r="M510" s="7">
        <v>963541824</v>
      </c>
      <c r="N510" s="38" t="s">
        <v>3186</v>
      </c>
      <c r="O510" s="38" t="s">
        <v>2060</v>
      </c>
      <c r="P510" s="38">
        <v>291.04000000000002</v>
      </c>
      <c r="Q510" s="38">
        <v>1</v>
      </c>
      <c r="R510" s="26">
        <v>16.100000000000001</v>
      </c>
      <c r="S510" s="38">
        <v>291.04000000000002</v>
      </c>
      <c r="T510" s="24">
        <v>919</v>
      </c>
      <c r="U510" s="24">
        <v>11</v>
      </c>
      <c r="V510">
        <f t="shared" si="41"/>
        <v>15</v>
      </c>
      <c r="W510" s="24" t="s">
        <v>2060</v>
      </c>
      <c r="X510" s="8" t="e">
        <f>ROUND(T510*(1-#REF!),2)</f>
        <v>#REF!</v>
      </c>
      <c r="Y510">
        <f t="shared" si="37"/>
        <v>643.29999999999995</v>
      </c>
      <c r="Z510">
        <f t="shared" si="38"/>
        <v>643.29999999999995</v>
      </c>
      <c r="AA510" s="24">
        <v>0.3</v>
      </c>
      <c r="AB510" s="24">
        <v>0.3</v>
      </c>
      <c r="AC510">
        <v>330</v>
      </c>
      <c r="AD510">
        <v>556</v>
      </c>
      <c r="AE510">
        <v>430</v>
      </c>
      <c r="AF510" t="s">
        <v>2893</v>
      </c>
      <c r="AG510" s="24"/>
      <c r="AI510">
        <f t="shared" si="39"/>
        <v>279.85000000000002</v>
      </c>
      <c r="AL510" t="s">
        <v>4555</v>
      </c>
      <c r="AM510" t="s">
        <v>4555</v>
      </c>
      <c r="AN510" s="24">
        <v>0.3</v>
      </c>
      <c r="AO510">
        <f t="shared" si="40"/>
        <v>643.29999999999995</v>
      </c>
      <c r="AS510" t="s">
        <v>2061</v>
      </c>
    </row>
    <row r="511" spans="2:45" customFormat="1" x14ac:dyDescent="0.3">
      <c r="B511" t="s">
        <v>2062</v>
      </c>
      <c r="M511" s="7">
        <v>963541827</v>
      </c>
      <c r="N511" s="38" t="s">
        <v>3187</v>
      </c>
      <c r="O511" s="38" t="s">
        <v>2062</v>
      </c>
      <c r="P511" s="38">
        <v>247.73</v>
      </c>
      <c r="Q511" s="38">
        <v>1</v>
      </c>
      <c r="R511" s="26">
        <v>14.4</v>
      </c>
      <c r="S511" s="38">
        <v>247.73</v>
      </c>
      <c r="T511" s="24">
        <v>759</v>
      </c>
      <c r="U511" s="24">
        <v>11</v>
      </c>
      <c r="V511">
        <f t="shared" si="41"/>
        <v>15</v>
      </c>
      <c r="W511" s="24" t="s">
        <v>2062</v>
      </c>
      <c r="X511" s="8" t="e">
        <f>ROUND(T511*(1-#REF!),2)</f>
        <v>#REF!</v>
      </c>
      <c r="Y511">
        <f t="shared" si="37"/>
        <v>531.29999999999995</v>
      </c>
      <c r="Z511">
        <f t="shared" si="38"/>
        <v>531.29999999999995</v>
      </c>
      <c r="AA511" s="24">
        <v>0.3</v>
      </c>
      <c r="AB511" s="24">
        <v>0.3</v>
      </c>
      <c r="AC511">
        <v>330</v>
      </c>
      <c r="AD511">
        <v>556</v>
      </c>
      <c r="AE511">
        <v>430</v>
      </c>
      <c r="AF511" t="s">
        <v>2893</v>
      </c>
      <c r="AG511" s="24"/>
      <c r="AI511">
        <f t="shared" si="39"/>
        <v>238.2</v>
      </c>
      <c r="AL511" t="s">
        <v>4555</v>
      </c>
      <c r="AM511" t="s">
        <v>4555</v>
      </c>
      <c r="AN511" s="24">
        <v>0.3</v>
      </c>
      <c r="AO511">
        <f t="shared" si="40"/>
        <v>531.29999999999995</v>
      </c>
      <c r="AS511" t="s">
        <v>2063</v>
      </c>
    </row>
    <row r="512" spans="2:45" customFormat="1" x14ac:dyDescent="0.3">
      <c r="B512" t="s">
        <v>2064</v>
      </c>
      <c r="M512" s="7">
        <v>963541138</v>
      </c>
      <c r="N512" s="38" t="s">
        <v>3188</v>
      </c>
      <c r="O512" s="38" t="s">
        <v>2064</v>
      </c>
      <c r="P512" s="38">
        <v>206.14</v>
      </c>
      <c r="Q512" s="38">
        <v>1</v>
      </c>
      <c r="R512" s="26">
        <v>16.8</v>
      </c>
      <c r="S512" s="38">
        <v>206.14</v>
      </c>
      <c r="T512" s="24">
        <v>639</v>
      </c>
      <c r="U512" s="24">
        <v>11</v>
      </c>
      <c r="V512">
        <f t="shared" si="41"/>
        <v>15</v>
      </c>
      <c r="W512" s="24" t="s">
        <v>2064</v>
      </c>
      <c r="X512" s="8" t="e">
        <f>ROUND(T512*(1-#REF!),2)</f>
        <v>#REF!</v>
      </c>
      <c r="Y512">
        <f t="shared" si="37"/>
        <v>447.3</v>
      </c>
      <c r="Z512">
        <f t="shared" si="38"/>
        <v>447.3</v>
      </c>
      <c r="AA512" s="24">
        <v>0.3</v>
      </c>
      <c r="AB512" s="24">
        <v>0.3</v>
      </c>
      <c r="AC512">
        <v>382</v>
      </c>
      <c r="AD512">
        <v>556</v>
      </c>
      <c r="AE512">
        <v>430</v>
      </c>
      <c r="AF512" t="s">
        <v>2893</v>
      </c>
      <c r="AG512" s="24"/>
      <c r="AI512">
        <f t="shared" si="39"/>
        <v>198.21</v>
      </c>
      <c r="AL512" t="s">
        <v>4555</v>
      </c>
      <c r="AM512" t="s">
        <v>4555</v>
      </c>
      <c r="AN512" s="24">
        <v>0.3</v>
      </c>
      <c r="AO512">
        <f t="shared" si="40"/>
        <v>447.3</v>
      </c>
      <c r="AS512" t="s">
        <v>2065</v>
      </c>
    </row>
    <row r="513" spans="2:45" customFormat="1" x14ac:dyDescent="0.3">
      <c r="B513" t="s">
        <v>2066</v>
      </c>
      <c r="M513" s="7">
        <v>963541132</v>
      </c>
      <c r="N513" s="38" t="s">
        <v>3189</v>
      </c>
      <c r="O513" s="38" t="s">
        <v>2066</v>
      </c>
      <c r="P513" s="38">
        <v>180.03</v>
      </c>
      <c r="Q513" s="38">
        <v>1</v>
      </c>
      <c r="R513" s="26">
        <v>17.5</v>
      </c>
      <c r="S513" s="38">
        <v>180.03</v>
      </c>
      <c r="T513" s="24">
        <v>559</v>
      </c>
      <c r="U513" s="24">
        <v>11</v>
      </c>
      <c r="V513">
        <f t="shared" si="41"/>
        <v>15</v>
      </c>
      <c r="W513" s="24" t="s">
        <v>2066</v>
      </c>
      <c r="X513" s="8" t="e">
        <f>ROUND(T513*(1-#REF!),2)</f>
        <v>#REF!</v>
      </c>
      <c r="Y513">
        <f t="shared" si="37"/>
        <v>391.3</v>
      </c>
      <c r="Z513">
        <f t="shared" si="38"/>
        <v>391.3</v>
      </c>
      <c r="AA513" s="24">
        <v>0.3</v>
      </c>
      <c r="AB513" s="24">
        <v>0.3</v>
      </c>
      <c r="AC513">
        <v>382</v>
      </c>
      <c r="AD513">
        <v>556</v>
      </c>
      <c r="AE513">
        <v>430</v>
      </c>
      <c r="AF513" t="s">
        <v>2893</v>
      </c>
      <c r="AG513" s="24"/>
      <c r="AI513">
        <f t="shared" si="39"/>
        <v>173.11</v>
      </c>
      <c r="AL513" t="s">
        <v>4555</v>
      </c>
      <c r="AM513" t="s">
        <v>4555</v>
      </c>
      <c r="AN513" s="24">
        <v>0.3</v>
      </c>
      <c r="AO513">
        <f t="shared" si="40"/>
        <v>391.3</v>
      </c>
      <c r="AS513" t="s">
        <v>2067</v>
      </c>
    </row>
    <row r="514" spans="2:45" customFormat="1" x14ac:dyDescent="0.3">
      <c r="B514" t="s">
        <v>2068</v>
      </c>
      <c r="M514" s="7">
        <v>963541133</v>
      </c>
      <c r="N514" s="38" t="s">
        <v>3190</v>
      </c>
      <c r="O514" s="38" t="s">
        <v>2068</v>
      </c>
      <c r="P514" s="38">
        <v>223.54</v>
      </c>
      <c r="Q514" s="38">
        <v>1</v>
      </c>
      <c r="R514" s="26">
        <v>20.2</v>
      </c>
      <c r="S514" s="38">
        <v>223.54</v>
      </c>
      <c r="T514" s="24">
        <v>689</v>
      </c>
      <c r="U514" s="24">
        <v>11</v>
      </c>
      <c r="V514">
        <f t="shared" si="41"/>
        <v>15</v>
      </c>
      <c r="W514" s="24" t="s">
        <v>2068</v>
      </c>
      <c r="X514" s="8" t="e">
        <f>ROUND(T514*(1-#REF!),2)</f>
        <v>#REF!</v>
      </c>
      <c r="Y514">
        <f t="shared" ref="Y514:Y577" si="42">ROUND(T514*(1-AA514),2)</f>
        <v>482.3</v>
      </c>
      <c r="Z514">
        <f t="shared" ref="Z514:Z577" si="43">ROUND(T514*(1-AB514),2)</f>
        <v>482.3</v>
      </c>
      <c r="AA514" s="24">
        <v>0.3</v>
      </c>
      <c r="AB514" s="24">
        <v>0.3</v>
      </c>
      <c r="AC514">
        <v>382</v>
      </c>
      <c r="AD514">
        <v>556</v>
      </c>
      <c r="AE514">
        <v>430</v>
      </c>
      <c r="AF514" t="s">
        <v>2893</v>
      </c>
      <c r="AG514" s="24"/>
      <c r="AI514">
        <f t="shared" si="39"/>
        <v>214.94</v>
      </c>
      <c r="AL514" t="s">
        <v>4555</v>
      </c>
      <c r="AM514" t="s">
        <v>4555</v>
      </c>
      <c r="AN514" s="24">
        <v>0.3</v>
      </c>
      <c r="AO514">
        <f t="shared" si="40"/>
        <v>482.3</v>
      </c>
      <c r="AS514" t="s">
        <v>2069</v>
      </c>
    </row>
    <row r="515" spans="2:45" customFormat="1" x14ac:dyDescent="0.3">
      <c r="B515" t="s">
        <v>2070</v>
      </c>
      <c r="M515" s="7">
        <v>963541134</v>
      </c>
      <c r="N515" s="38" t="s">
        <v>3191</v>
      </c>
      <c r="O515" s="38" t="s">
        <v>2070</v>
      </c>
      <c r="P515" s="38">
        <v>267.11</v>
      </c>
      <c r="Q515" s="38">
        <v>1</v>
      </c>
      <c r="R515" s="26">
        <v>22.9</v>
      </c>
      <c r="S515" s="38">
        <v>267.11</v>
      </c>
      <c r="T515" s="24">
        <v>819</v>
      </c>
      <c r="U515" s="24">
        <v>11</v>
      </c>
      <c r="V515">
        <f t="shared" si="41"/>
        <v>15</v>
      </c>
      <c r="W515" s="24" t="s">
        <v>2070</v>
      </c>
      <c r="X515" s="8" t="e">
        <f>ROUND(T515*(1-#REF!),2)</f>
        <v>#REF!</v>
      </c>
      <c r="Y515">
        <f t="shared" si="42"/>
        <v>573.29999999999995</v>
      </c>
      <c r="Z515">
        <f t="shared" si="43"/>
        <v>573.29999999999995</v>
      </c>
      <c r="AA515" s="24">
        <v>0.3</v>
      </c>
      <c r="AB515" s="24">
        <v>0.3</v>
      </c>
      <c r="AC515">
        <v>382</v>
      </c>
      <c r="AD515">
        <v>556</v>
      </c>
      <c r="AE515">
        <v>430</v>
      </c>
      <c r="AF515" t="s">
        <v>2893</v>
      </c>
      <c r="AG515" s="24"/>
      <c r="AI515">
        <f t="shared" si="39"/>
        <v>256.83999999999997</v>
      </c>
      <c r="AL515" t="s">
        <v>4555</v>
      </c>
      <c r="AM515" t="s">
        <v>4555</v>
      </c>
      <c r="AN515" s="24">
        <v>0.3</v>
      </c>
      <c r="AO515">
        <f t="shared" si="40"/>
        <v>573.29999999999995</v>
      </c>
      <c r="AS515" t="s">
        <v>2071</v>
      </c>
    </row>
    <row r="516" spans="2:45" customFormat="1" x14ac:dyDescent="0.3">
      <c r="B516" t="s">
        <v>2072</v>
      </c>
      <c r="M516" s="7">
        <v>963541135</v>
      </c>
      <c r="N516" s="38" t="s">
        <v>3192</v>
      </c>
      <c r="O516" s="38" t="s">
        <v>2072</v>
      </c>
      <c r="P516" s="38">
        <v>319.33</v>
      </c>
      <c r="Q516" s="38">
        <v>1</v>
      </c>
      <c r="R516" s="26">
        <v>25.3</v>
      </c>
      <c r="S516" s="38">
        <v>319.33</v>
      </c>
      <c r="T516" s="24">
        <v>979</v>
      </c>
      <c r="U516" s="24">
        <v>11</v>
      </c>
      <c r="V516">
        <f t="shared" si="41"/>
        <v>15</v>
      </c>
      <c r="W516" s="24" t="s">
        <v>2072</v>
      </c>
      <c r="X516" s="8" t="e">
        <f>ROUND(T516*(1-#REF!),2)</f>
        <v>#REF!</v>
      </c>
      <c r="Y516">
        <f t="shared" si="42"/>
        <v>685.3</v>
      </c>
      <c r="Z516">
        <f t="shared" si="43"/>
        <v>685.3</v>
      </c>
      <c r="AA516" s="24">
        <v>0.3</v>
      </c>
      <c r="AB516" s="24">
        <v>0.3</v>
      </c>
      <c r="AC516">
        <v>382</v>
      </c>
      <c r="AD516">
        <v>556</v>
      </c>
      <c r="AE516">
        <v>430</v>
      </c>
      <c r="AF516" t="s">
        <v>2893</v>
      </c>
      <c r="AG516" s="24"/>
      <c r="AI516">
        <f t="shared" si="39"/>
        <v>307.05</v>
      </c>
      <c r="AL516" t="s">
        <v>4555</v>
      </c>
      <c r="AM516" t="s">
        <v>4555</v>
      </c>
      <c r="AN516" s="24">
        <v>0.3</v>
      </c>
      <c r="AO516">
        <f t="shared" si="40"/>
        <v>685.3</v>
      </c>
      <c r="AS516" t="s">
        <v>2073</v>
      </c>
    </row>
    <row r="517" spans="2:45" customFormat="1" x14ac:dyDescent="0.3">
      <c r="B517" t="s">
        <v>2074</v>
      </c>
      <c r="M517" s="7">
        <v>963541136</v>
      </c>
      <c r="N517" s="38" t="s">
        <v>3193</v>
      </c>
      <c r="O517" s="38" t="s">
        <v>2074</v>
      </c>
      <c r="P517" s="38">
        <v>362.82</v>
      </c>
      <c r="Q517" s="38">
        <v>1</v>
      </c>
      <c r="R517" s="26">
        <v>27.6</v>
      </c>
      <c r="S517" s="38">
        <v>362.82</v>
      </c>
      <c r="T517" s="24">
        <v>1119</v>
      </c>
      <c r="U517" s="24">
        <v>11</v>
      </c>
      <c r="V517">
        <f t="shared" si="41"/>
        <v>15</v>
      </c>
      <c r="W517" s="24" t="s">
        <v>2074</v>
      </c>
      <c r="X517" s="8" t="e">
        <f>ROUND(T517*(1-#REF!),2)</f>
        <v>#REF!</v>
      </c>
      <c r="Y517">
        <f t="shared" si="42"/>
        <v>783.3</v>
      </c>
      <c r="Z517">
        <f t="shared" si="43"/>
        <v>783.3</v>
      </c>
      <c r="AA517" s="24">
        <v>0.3</v>
      </c>
      <c r="AB517" s="24">
        <v>0.3</v>
      </c>
      <c r="AC517">
        <v>382</v>
      </c>
      <c r="AD517">
        <v>556</v>
      </c>
      <c r="AE517">
        <v>430</v>
      </c>
      <c r="AF517" t="s">
        <v>2893</v>
      </c>
      <c r="AG517" s="24"/>
      <c r="AI517">
        <f t="shared" si="39"/>
        <v>348.87</v>
      </c>
      <c r="AL517" t="s">
        <v>4555</v>
      </c>
      <c r="AM517" t="s">
        <v>4555</v>
      </c>
      <c r="AN517" s="24">
        <v>0.3</v>
      </c>
      <c r="AO517">
        <f t="shared" si="40"/>
        <v>783.3</v>
      </c>
      <c r="AS517" t="s">
        <v>2075</v>
      </c>
    </row>
    <row r="518" spans="2:45" customFormat="1" x14ac:dyDescent="0.3">
      <c r="B518" t="s">
        <v>2076</v>
      </c>
      <c r="M518" s="7">
        <v>963541137</v>
      </c>
      <c r="N518" s="38" t="s">
        <v>3194</v>
      </c>
      <c r="O518" s="38" t="s">
        <v>2076</v>
      </c>
      <c r="P518" s="38">
        <v>234</v>
      </c>
      <c r="Q518" s="38">
        <v>1</v>
      </c>
      <c r="R518" s="26">
        <v>20.100000000000001</v>
      </c>
      <c r="S518" s="38">
        <v>234</v>
      </c>
      <c r="T518" s="24">
        <v>729</v>
      </c>
      <c r="U518" s="24">
        <v>11</v>
      </c>
      <c r="V518">
        <f t="shared" si="41"/>
        <v>15</v>
      </c>
      <c r="W518" s="24" t="s">
        <v>2076</v>
      </c>
      <c r="X518" s="8" t="e">
        <f>ROUND(T518*(1-#REF!),2)</f>
        <v>#REF!</v>
      </c>
      <c r="Y518">
        <f t="shared" si="42"/>
        <v>510.3</v>
      </c>
      <c r="Z518">
        <f t="shared" si="43"/>
        <v>510.3</v>
      </c>
      <c r="AA518" s="24">
        <v>0.3</v>
      </c>
      <c r="AB518" s="24">
        <v>0.3</v>
      </c>
      <c r="AC518">
        <v>382</v>
      </c>
      <c r="AD518">
        <v>556</v>
      </c>
      <c r="AE518">
        <v>430</v>
      </c>
      <c r="AF518" t="s">
        <v>2893</v>
      </c>
      <c r="AG518" s="24"/>
      <c r="AI518">
        <f t="shared" si="39"/>
        <v>225</v>
      </c>
      <c r="AL518" t="s">
        <v>4555</v>
      </c>
      <c r="AM518" t="s">
        <v>4555</v>
      </c>
      <c r="AN518" s="24">
        <v>0.3</v>
      </c>
      <c r="AO518">
        <f t="shared" si="40"/>
        <v>510.3</v>
      </c>
      <c r="AS518" t="s">
        <v>2077</v>
      </c>
    </row>
    <row r="519" spans="2:45" customFormat="1" x14ac:dyDescent="0.3">
      <c r="B519" t="s">
        <v>2078</v>
      </c>
      <c r="M519" s="7">
        <v>963541142</v>
      </c>
      <c r="N519" s="38" t="s">
        <v>3195</v>
      </c>
      <c r="O519" s="38" t="s">
        <v>2078</v>
      </c>
      <c r="P519" s="38">
        <v>190.66</v>
      </c>
      <c r="Q519" s="38">
        <v>1</v>
      </c>
      <c r="R519" s="26">
        <v>18.8</v>
      </c>
      <c r="S519" s="38">
        <v>190.66</v>
      </c>
      <c r="T519" s="24">
        <v>599</v>
      </c>
      <c r="U519" s="24">
        <v>11</v>
      </c>
      <c r="V519">
        <f t="shared" si="41"/>
        <v>15</v>
      </c>
      <c r="W519" s="24" t="s">
        <v>2078</v>
      </c>
      <c r="X519" s="8" t="e">
        <f>ROUND(T519*(1-#REF!),2)</f>
        <v>#REF!</v>
      </c>
      <c r="Y519">
        <f t="shared" si="42"/>
        <v>419.3</v>
      </c>
      <c r="Z519">
        <f t="shared" si="43"/>
        <v>419.3</v>
      </c>
      <c r="AA519" s="24">
        <v>0.3</v>
      </c>
      <c r="AB519" s="24">
        <v>0.3</v>
      </c>
      <c r="AC519">
        <v>452</v>
      </c>
      <c r="AD519">
        <v>556</v>
      </c>
      <c r="AE519">
        <v>430</v>
      </c>
      <c r="AF519" t="s">
        <v>2893</v>
      </c>
      <c r="AG519" s="24"/>
      <c r="AI519">
        <f t="shared" si="39"/>
        <v>183.33</v>
      </c>
      <c r="AL519" t="s">
        <v>4555</v>
      </c>
      <c r="AM519" t="s">
        <v>4555</v>
      </c>
      <c r="AN519" s="24">
        <v>0.3</v>
      </c>
      <c r="AO519">
        <f t="shared" si="40"/>
        <v>419.3</v>
      </c>
      <c r="AS519" t="s">
        <v>2079</v>
      </c>
    </row>
    <row r="520" spans="2:45" customFormat="1" x14ac:dyDescent="0.3">
      <c r="B520" t="s">
        <v>2080</v>
      </c>
      <c r="M520" s="7">
        <v>963541143</v>
      </c>
      <c r="N520" s="38" t="s">
        <v>3196</v>
      </c>
      <c r="O520" s="38" t="s">
        <v>2080</v>
      </c>
      <c r="P520" s="38">
        <v>234.17</v>
      </c>
      <c r="Q520" s="38">
        <v>1</v>
      </c>
      <c r="R520" s="26">
        <v>21.7</v>
      </c>
      <c r="S520" s="38">
        <v>234.17</v>
      </c>
      <c r="T520" s="24">
        <v>729</v>
      </c>
      <c r="U520" s="24">
        <v>11</v>
      </c>
      <c r="V520">
        <f t="shared" si="41"/>
        <v>15</v>
      </c>
      <c r="W520" s="24" t="s">
        <v>2080</v>
      </c>
      <c r="X520" s="8" t="e">
        <f>ROUND(T520*(1-#REF!),2)</f>
        <v>#REF!</v>
      </c>
      <c r="Y520">
        <f t="shared" si="42"/>
        <v>510.3</v>
      </c>
      <c r="Z520">
        <f t="shared" si="43"/>
        <v>510.3</v>
      </c>
      <c r="AA520" s="24">
        <v>0.3</v>
      </c>
      <c r="AB520" s="24">
        <v>0.3</v>
      </c>
      <c r="AC520">
        <v>452</v>
      </c>
      <c r="AD520">
        <v>556</v>
      </c>
      <c r="AE520">
        <v>430</v>
      </c>
      <c r="AF520" t="s">
        <v>2893</v>
      </c>
      <c r="AG520" s="24"/>
      <c r="AI520">
        <f t="shared" si="39"/>
        <v>225.16</v>
      </c>
      <c r="AL520" t="s">
        <v>4555</v>
      </c>
      <c r="AM520" t="s">
        <v>4555</v>
      </c>
      <c r="AN520" s="24">
        <v>0.3</v>
      </c>
      <c r="AO520">
        <f t="shared" si="40"/>
        <v>510.3</v>
      </c>
      <c r="AS520" t="s">
        <v>2081</v>
      </c>
    </row>
    <row r="521" spans="2:45" customFormat="1" x14ac:dyDescent="0.3">
      <c r="B521" t="s">
        <v>2082</v>
      </c>
      <c r="M521" s="7">
        <v>963541144</v>
      </c>
      <c r="N521" s="38" t="s">
        <v>3197</v>
      </c>
      <c r="O521" s="38" t="s">
        <v>2082</v>
      </c>
      <c r="P521" s="38">
        <v>279.45999999999998</v>
      </c>
      <c r="Q521" s="38">
        <v>1</v>
      </c>
      <c r="R521" s="26">
        <v>24.5</v>
      </c>
      <c r="S521" s="38">
        <v>279.45999999999998</v>
      </c>
      <c r="T521" s="24">
        <v>859</v>
      </c>
      <c r="U521" s="24">
        <v>11</v>
      </c>
      <c r="V521">
        <f t="shared" si="41"/>
        <v>15</v>
      </c>
      <c r="W521" s="24" t="s">
        <v>2082</v>
      </c>
      <c r="X521" s="8" t="e">
        <f>ROUND(T521*(1-#REF!),2)</f>
        <v>#REF!</v>
      </c>
      <c r="Y521">
        <f t="shared" si="42"/>
        <v>601.29999999999995</v>
      </c>
      <c r="Z521">
        <f t="shared" si="43"/>
        <v>601.29999999999995</v>
      </c>
      <c r="AA521" s="24">
        <v>0.3</v>
      </c>
      <c r="AB521" s="24">
        <v>0.3</v>
      </c>
      <c r="AC521">
        <v>452</v>
      </c>
      <c r="AD521">
        <v>556</v>
      </c>
      <c r="AE521">
        <v>430</v>
      </c>
      <c r="AF521" t="s">
        <v>2893</v>
      </c>
      <c r="AG521" s="24"/>
      <c r="AI521">
        <f t="shared" si="39"/>
        <v>268.70999999999998</v>
      </c>
      <c r="AL521" t="s">
        <v>4555</v>
      </c>
      <c r="AM521" t="s">
        <v>4555</v>
      </c>
      <c r="AN521" s="24">
        <v>0.3</v>
      </c>
      <c r="AO521">
        <f t="shared" si="40"/>
        <v>601.29999999999995</v>
      </c>
      <c r="AS521" t="s">
        <v>2083</v>
      </c>
    </row>
    <row r="522" spans="2:45" customFormat="1" x14ac:dyDescent="0.3">
      <c r="B522" t="s">
        <v>2084</v>
      </c>
      <c r="M522" s="7">
        <v>963541147</v>
      </c>
      <c r="N522" s="38" t="s">
        <v>3198</v>
      </c>
      <c r="O522" s="38" t="s">
        <v>2084</v>
      </c>
      <c r="P522" s="38">
        <v>251.57</v>
      </c>
      <c r="Q522" s="38">
        <v>1</v>
      </c>
      <c r="R522" s="26">
        <v>21.7</v>
      </c>
      <c r="S522" s="38">
        <v>251.57</v>
      </c>
      <c r="T522" s="24">
        <v>779</v>
      </c>
      <c r="U522" s="24">
        <v>11</v>
      </c>
      <c r="V522">
        <f t="shared" si="41"/>
        <v>15</v>
      </c>
      <c r="W522" s="24" t="s">
        <v>2084</v>
      </c>
      <c r="X522" s="8" t="e">
        <f>ROUND(T522*(1-#REF!),2)</f>
        <v>#REF!</v>
      </c>
      <c r="Y522">
        <f t="shared" si="42"/>
        <v>545.29999999999995</v>
      </c>
      <c r="Z522">
        <f t="shared" si="43"/>
        <v>545.29999999999995</v>
      </c>
      <c r="AA522" s="24">
        <v>0.3</v>
      </c>
      <c r="AB522" s="24">
        <v>0.3</v>
      </c>
      <c r="AC522">
        <v>452</v>
      </c>
      <c r="AD522">
        <v>556</v>
      </c>
      <c r="AE522">
        <v>430</v>
      </c>
      <c r="AF522" t="s">
        <v>2893</v>
      </c>
      <c r="AG522" s="24"/>
      <c r="AI522">
        <f t="shared" si="39"/>
        <v>241.89</v>
      </c>
      <c r="AL522" t="s">
        <v>4555</v>
      </c>
      <c r="AM522" t="s">
        <v>4555</v>
      </c>
      <c r="AN522" s="24">
        <v>0.3</v>
      </c>
      <c r="AO522">
        <f t="shared" si="40"/>
        <v>545.29999999999995</v>
      </c>
      <c r="AS522" t="s">
        <v>2085</v>
      </c>
    </row>
    <row r="523" spans="2:45" customFormat="1" x14ac:dyDescent="0.3">
      <c r="B523" t="s">
        <v>2086</v>
      </c>
      <c r="M523" s="7">
        <v>963541332</v>
      </c>
      <c r="N523" s="38" t="s">
        <v>3199</v>
      </c>
      <c r="O523" s="38" t="s">
        <v>2086</v>
      </c>
      <c r="P523" s="38">
        <v>243.24</v>
      </c>
      <c r="Q523" s="38">
        <v>1</v>
      </c>
      <c r="R523" s="26">
        <v>32.9</v>
      </c>
      <c r="S523" s="38">
        <v>243.24</v>
      </c>
      <c r="T523" s="24">
        <v>749</v>
      </c>
      <c r="U523" s="24">
        <v>11</v>
      </c>
      <c r="V523">
        <f t="shared" si="41"/>
        <v>15</v>
      </c>
      <c r="W523" s="24" t="s">
        <v>2086</v>
      </c>
      <c r="X523" s="8" t="e">
        <f>ROUND(T523*(1-#REF!),2)</f>
        <v>#REF!</v>
      </c>
      <c r="Y523">
        <f t="shared" si="42"/>
        <v>524.29999999999995</v>
      </c>
      <c r="Z523">
        <f t="shared" si="43"/>
        <v>524.29999999999995</v>
      </c>
      <c r="AA523" s="24">
        <v>0.3</v>
      </c>
      <c r="AB523" s="24">
        <v>0.3</v>
      </c>
      <c r="AC523">
        <v>382</v>
      </c>
      <c r="AD523">
        <v>1112</v>
      </c>
      <c r="AE523">
        <v>430</v>
      </c>
      <c r="AF523" t="s">
        <v>2893</v>
      </c>
      <c r="AG523" s="24"/>
      <c r="AI523">
        <f t="shared" si="39"/>
        <v>233.88</v>
      </c>
      <c r="AL523" t="s">
        <v>4555</v>
      </c>
      <c r="AM523" t="s">
        <v>4555</v>
      </c>
      <c r="AN523" s="24">
        <v>0.3</v>
      </c>
      <c r="AO523">
        <f t="shared" si="40"/>
        <v>524.29999999999995</v>
      </c>
      <c r="AS523" t="s">
        <v>2087</v>
      </c>
    </row>
    <row r="524" spans="2:45" customFormat="1" x14ac:dyDescent="0.3">
      <c r="B524" t="s">
        <v>2088</v>
      </c>
      <c r="M524" s="7">
        <v>963541333</v>
      </c>
      <c r="N524" s="38" t="s">
        <v>3200</v>
      </c>
      <c r="O524" s="38" t="s">
        <v>2088</v>
      </c>
      <c r="P524" s="38">
        <v>295.45999999999998</v>
      </c>
      <c r="Q524" s="38">
        <v>1</v>
      </c>
      <c r="R524" s="26">
        <v>38.200000000000003</v>
      </c>
      <c r="S524" s="38">
        <v>295.45999999999998</v>
      </c>
      <c r="T524" s="24">
        <v>919</v>
      </c>
      <c r="U524" s="24">
        <v>11</v>
      </c>
      <c r="V524">
        <f t="shared" si="41"/>
        <v>15</v>
      </c>
      <c r="W524" s="24" t="s">
        <v>2088</v>
      </c>
      <c r="X524" s="8" t="e">
        <f>ROUND(T524*(1-#REF!),2)</f>
        <v>#REF!</v>
      </c>
      <c r="Y524">
        <f t="shared" si="42"/>
        <v>643.29999999999995</v>
      </c>
      <c r="Z524">
        <f t="shared" si="43"/>
        <v>643.29999999999995</v>
      </c>
      <c r="AA524" s="24">
        <v>0.3</v>
      </c>
      <c r="AB524" s="24">
        <v>0.3</v>
      </c>
      <c r="AC524">
        <v>382</v>
      </c>
      <c r="AD524">
        <v>1112</v>
      </c>
      <c r="AE524">
        <v>430</v>
      </c>
      <c r="AF524" t="s">
        <v>2893</v>
      </c>
      <c r="AG524" s="24"/>
      <c r="AI524">
        <f t="shared" si="39"/>
        <v>284.10000000000002</v>
      </c>
      <c r="AL524" t="s">
        <v>4555</v>
      </c>
      <c r="AM524" t="s">
        <v>4555</v>
      </c>
      <c r="AN524" s="24">
        <v>0.3</v>
      </c>
      <c r="AO524">
        <f t="shared" si="40"/>
        <v>643.29999999999995</v>
      </c>
      <c r="AS524" t="s">
        <v>2089</v>
      </c>
    </row>
    <row r="525" spans="2:45" customFormat="1" x14ac:dyDescent="0.3">
      <c r="B525" t="s">
        <v>2090</v>
      </c>
      <c r="M525" s="7">
        <v>963541334</v>
      </c>
      <c r="N525" s="38" t="s">
        <v>3201</v>
      </c>
      <c r="O525" s="38" t="s">
        <v>2090</v>
      </c>
      <c r="P525" s="38">
        <v>361.62</v>
      </c>
      <c r="Q525" s="38">
        <v>1</v>
      </c>
      <c r="R525" s="26">
        <v>43.6</v>
      </c>
      <c r="S525" s="38">
        <v>361.62</v>
      </c>
      <c r="T525" s="24">
        <v>1109</v>
      </c>
      <c r="U525" s="24">
        <v>11</v>
      </c>
      <c r="V525">
        <f t="shared" si="41"/>
        <v>15</v>
      </c>
      <c r="W525" s="24" t="s">
        <v>2090</v>
      </c>
      <c r="X525" s="8" t="e">
        <f>ROUND(T525*(1-#REF!),2)</f>
        <v>#REF!</v>
      </c>
      <c r="Y525">
        <f t="shared" si="42"/>
        <v>776.3</v>
      </c>
      <c r="Z525">
        <f t="shared" si="43"/>
        <v>776.3</v>
      </c>
      <c r="AA525" s="24">
        <v>0.3</v>
      </c>
      <c r="AB525" s="24">
        <v>0.3</v>
      </c>
      <c r="AC525">
        <v>382</v>
      </c>
      <c r="AD525">
        <v>1112</v>
      </c>
      <c r="AE525">
        <v>430</v>
      </c>
      <c r="AF525" t="s">
        <v>2893</v>
      </c>
      <c r="AG525" s="24"/>
      <c r="AI525">
        <f t="shared" si="39"/>
        <v>347.71</v>
      </c>
      <c r="AL525" t="s">
        <v>4555</v>
      </c>
      <c r="AM525" t="s">
        <v>4555</v>
      </c>
      <c r="AN525" s="24">
        <v>0.3</v>
      </c>
      <c r="AO525">
        <f t="shared" si="40"/>
        <v>776.3</v>
      </c>
      <c r="AS525" t="s">
        <v>2091</v>
      </c>
    </row>
    <row r="526" spans="2:45" customFormat="1" x14ac:dyDescent="0.3">
      <c r="B526" t="s">
        <v>2092</v>
      </c>
      <c r="M526" s="7">
        <v>963541337</v>
      </c>
      <c r="N526" s="38" t="s">
        <v>3202</v>
      </c>
      <c r="O526" s="38" t="s">
        <v>2092</v>
      </c>
      <c r="P526" s="38">
        <v>307.64</v>
      </c>
      <c r="Q526" s="38">
        <v>1</v>
      </c>
      <c r="R526" s="26">
        <v>38.200000000000003</v>
      </c>
      <c r="S526" s="38">
        <v>307.64</v>
      </c>
      <c r="T526" s="24">
        <v>949</v>
      </c>
      <c r="U526" s="24">
        <v>11</v>
      </c>
      <c r="V526">
        <f t="shared" si="41"/>
        <v>15</v>
      </c>
      <c r="W526" s="24" t="s">
        <v>2092</v>
      </c>
      <c r="X526" s="8" t="e">
        <f>ROUND(T526*(1-#REF!),2)</f>
        <v>#REF!</v>
      </c>
      <c r="Y526">
        <f t="shared" si="42"/>
        <v>664.3</v>
      </c>
      <c r="Z526">
        <f t="shared" si="43"/>
        <v>664.3</v>
      </c>
      <c r="AA526" s="24">
        <v>0.3</v>
      </c>
      <c r="AB526" s="24">
        <v>0.3</v>
      </c>
      <c r="AC526">
        <v>382</v>
      </c>
      <c r="AD526">
        <v>1112</v>
      </c>
      <c r="AE526">
        <v>430</v>
      </c>
      <c r="AF526" t="s">
        <v>2893</v>
      </c>
      <c r="AG526" s="24"/>
      <c r="AI526">
        <f t="shared" si="39"/>
        <v>295.81</v>
      </c>
      <c r="AL526" t="s">
        <v>4555</v>
      </c>
      <c r="AM526" t="s">
        <v>4555</v>
      </c>
      <c r="AN526" s="24">
        <v>0.3</v>
      </c>
      <c r="AO526">
        <f t="shared" si="40"/>
        <v>664.3</v>
      </c>
      <c r="AS526" t="s">
        <v>2093</v>
      </c>
    </row>
    <row r="527" spans="2:45" customFormat="1" x14ac:dyDescent="0.3">
      <c r="B527" t="s">
        <v>2094</v>
      </c>
      <c r="M527" s="7">
        <v>963541342</v>
      </c>
      <c r="N527" s="38" t="s">
        <v>3203</v>
      </c>
      <c r="O527" s="38" t="s">
        <v>2094</v>
      </c>
      <c r="P527" s="38">
        <v>262.04000000000002</v>
      </c>
      <c r="Q527" s="38">
        <v>1</v>
      </c>
      <c r="R527" s="26">
        <v>36.1</v>
      </c>
      <c r="S527" s="38">
        <v>262.04000000000002</v>
      </c>
      <c r="T527" s="24">
        <v>809</v>
      </c>
      <c r="U527" s="24">
        <v>11</v>
      </c>
      <c r="V527">
        <f t="shared" si="41"/>
        <v>15</v>
      </c>
      <c r="W527" s="24" t="s">
        <v>2094</v>
      </c>
      <c r="X527" s="8" t="e">
        <f>ROUND(T527*(1-#REF!),2)</f>
        <v>#REF!</v>
      </c>
      <c r="Y527">
        <f t="shared" si="42"/>
        <v>566.29999999999995</v>
      </c>
      <c r="Z527">
        <f t="shared" si="43"/>
        <v>566.29999999999995</v>
      </c>
      <c r="AA527" s="24">
        <v>0.3</v>
      </c>
      <c r="AB527" s="24">
        <v>0.3</v>
      </c>
      <c r="AC527">
        <v>452</v>
      </c>
      <c r="AD527">
        <v>1112</v>
      </c>
      <c r="AE527">
        <v>430</v>
      </c>
      <c r="AF527" t="s">
        <v>2893</v>
      </c>
      <c r="AG527" s="24"/>
      <c r="AI527">
        <f t="shared" ref="AI527:AI588" si="44">ROUND(S527/1.04,2)</f>
        <v>251.96</v>
      </c>
      <c r="AL527" t="s">
        <v>4555</v>
      </c>
      <c r="AM527" t="s">
        <v>4555</v>
      </c>
      <c r="AN527" s="24">
        <v>0.3</v>
      </c>
      <c r="AO527">
        <f t="shared" si="40"/>
        <v>566.29999999999995</v>
      </c>
      <c r="AS527" t="s">
        <v>2095</v>
      </c>
    </row>
    <row r="528" spans="2:45" customFormat="1" x14ac:dyDescent="0.3">
      <c r="B528" t="s">
        <v>2096</v>
      </c>
      <c r="M528" s="7">
        <v>963541343</v>
      </c>
      <c r="N528" s="38" t="s">
        <v>3204</v>
      </c>
      <c r="O528" s="38" t="s">
        <v>2096</v>
      </c>
      <c r="P528" s="38">
        <v>314.26</v>
      </c>
      <c r="Q528" s="38">
        <v>1</v>
      </c>
      <c r="R528" s="26">
        <v>42.5</v>
      </c>
      <c r="S528" s="38">
        <v>314.26</v>
      </c>
      <c r="T528" s="24">
        <v>969</v>
      </c>
      <c r="U528" s="24">
        <v>11</v>
      </c>
      <c r="V528">
        <f t="shared" si="41"/>
        <v>15</v>
      </c>
      <c r="W528" s="24" t="s">
        <v>2096</v>
      </c>
      <c r="X528" s="8" t="e">
        <f>ROUND(T528*(1-#REF!),2)</f>
        <v>#REF!</v>
      </c>
      <c r="Y528">
        <f t="shared" si="42"/>
        <v>678.3</v>
      </c>
      <c r="Z528">
        <f t="shared" si="43"/>
        <v>678.3</v>
      </c>
      <c r="AA528" s="24">
        <v>0.3</v>
      </c>
      <c r="AB528" s="24">
        <v>0.3</v>
      </c>
      <c r="AC528">
        <v>452</v>
      </c>
      <c r="AD528">
        <v>1112</v>
      </c>
      <c r="AE528">
        <v>430</v>
      </c>
      <c r="AF528" t="s">
        <v>2893</v>
      </c>
      <c r="AG528" s="24"/>
      <c r="AI528">
        <f t="shared" si="44"/>
        <v>302.17</v>
      </c>
      <c r="AL528" t="s">
        <v>4555</v>
      </c>
      <c r="AM528" t="s">
        <v>4555</v>
      </c>
      <c r="AN528" s="24">
        <v>0.3</v>
      </c>
      <c r="AO528">
        <f t="shared" si="40"/>
        <v>678.3</v>
      </c>
      <c r="AS528" t="s">
        <v>2097</v>
      </c>
    </row>
    <row r="529" spans="2:45" customFormat="1" x14ac:dyDescent="0.3">
      <c r="B529" t="s">
        <v>2098</v>
      </c>
      <c r="M529" s="7">
        <v>963541347</v>
      </c>
      <c r="N529" s="38" t="s">
        <v>3205</v>
      </c>
      <c r="O529" s="38" t="s">
        <v>2098</v>
      </c>
      <c r="P529" s="38">
        <v>326.44</v>
      </c>
      <c r="Q529" s="38">
        <v>1</v>
      </c>
      <c r="R529" s="26">
        <v>42.5</v>
      </c>
      <c r="S529" s="38">
        <v>326.44</v>
      </c>
      <c r="T529" s="24">
        <v>999</v>
      </c>
      <c r="U529" s="24">
        <v>11</v>
      </c>
      <c r="V529">
        <f t="shared" si="41"/>
        <v>15</v>
      </c>
      <c r="W529" s="24" t="s">
        <v>2098</v>
      </c>
      <c r="X529" s="8" t="e">
        <f>ROUND(T529*(1-#REF!),2)</f>
        <v>#REF!</v>
      </c>
      <c r="Y529">
        <f t="shared" si="42"/>
        <v>699.3</v>
      </c>
      <c r="Z529">
        <f t="shared" si="43"/>
        <v>699.3</v>
      </c>
      <c r="AA529" s="24">
        <v>0.3</v>
      </c>
      <c r="AB529" s="24">
        <v>0.3</v>
      </c>
      <c r="AC529">
        <v>452</v>
      </c>
      <c r="AD529">
        <v>1112</v>
      </c>
      <c r="AE529">
        <v>430</v>
      </c>
      <c r="AF529" t="s">
        <v>2893</v>
      </c>
      <c r="AG529" s="24"/>
      <c r="AI529">
        <f t="shared" si="44"/>
        <v>313.88</v>
      </c>
      <c r="AL529" t="s">
        <v>4555</v>
      </c>
      <c r="AM529" t="s">
        <v>4555</v>
      </c>
      <c r="AN529" s="24">
        <v>0.3</v>
      </c>
      <c r="AO529">
        <f t="shared" si="40"/>
        <v>699.3</v>
      </c>
      <c r="AS529" t="s">
        <v>2099</v>
      </c>
    </row>
    <row r="530" spans="2:45" customFormat="1" x14ac:dyDescent="0.3">
      <c r="B530" t="s">
        <v>2100</v>
      </c>
      <c r="M530" s="7">
        <v>963541431</v>
      </c>
      <c r="N530" s="38" t="s">
        <v>3206</v>
      </c>
      <c r="O530" s="38" t="s">
        <v>2100</v>
      </c>
      <c r="P530" s="38">
        <v>117.33</v>
      </c>
      <c r="Q530" s="38">
        <v>1</v>
      </c>
      <c r="R530" s="26">
        <v>10.199999999999999</v>
      </c>
      <c r="S530" s="38">
        <v>117.33</v>
      </c>
      <c r="T530" s="24">
        <v>359</v>
      </c>
      <c r="U530" s="24">
        <v>11</v>
      </c>
      <c r="V530">
        <f t="shared" si="41"/>
        <v>15</v>
      </c>
      <c r="W530" s="24" t="s">
        <v>2100</v>
      </c>
      <c r="X530" s="8" t="e">
        <f>ROUND(T530*(1-#REF!),2)</f>
        <v>#REF!</v>
      </c>
      <c r="Y530">
        <f t="shared" si="42"/>
        <v>251.3</v>
      </c>
      <c r="Z530">
        <f t="shared" si="43"/>
        <v>251.3</v>
      </c>
      <c r="AA530" s="24">
        <v>0.3</v>
      </c>
      <c r="AB530" s="24">
        <v>0.3</v>
      </c>
      <c r="AC530">
        <v>382</v>
      </c>
      <c r="AD530">
        <v>556</v>
      </c>
      <c r="AE530">
        <v>250</v>
      </c>
      <c r="AF530" t="s">
        <v>2893</v>
      </c>
      <c r="AG530" s="24"/>
      <c r="AI530">
        <f t="shared" si="44"/>
        <v>112.82</v>
      </c>
      <c r="AL530" t="s">
        <v>4555</v>
      </c>
      <c r="AM530" t="s">
        <v>4555</v>
      </c>
      <c r="AN530" s="24">
        <v>0.3</v>
      </c>
      <c r="AO530">
        <f t="shared" si="40"/>
        <v>251.3</v>
      </c>
      <c r="AS530" t="s">
        <v>2101</v>
      </c>
    </row>
    <row r="531" spans="2:45" customFormat="1" x14ac:dyDescent="0.3">
      <c r="B531" t="s">
        <v>2102</v>
      </c>
      <c r="M531" s="7">
        <v>963541432</v>
      </c>
      <c r="N531" s="38" t="s">
        <v>3207</v>
      </c>
      <c r="O531" s="38" t="s">
        <v>2102</v>
      </c>
      <c r="P531" s="38">
        <v>162.62</v>
      </c>
      <c r="Q531" s="38">
        <v>1</v>
      </c>
      <c r="R531" s="26">
        <v>12.9</v>
      </c>
      <c r="S531" s="38">
        <v>162.62</v>
      </c>
      <c r="T531" s="24">
        <v>499</v>
      </c>
      <c r="U531" s="24">
        <v>11</v>
      </c>
      <c r="V531">
        <f t="shared" si="41"/>
        <v>15</v>
      </c>
      <c r="W531" s="24" t="s">
        <v>2102</v>
      </c>
      <c r="X531" s="8" t="e">
        <f>ROUND(T531*(1-#REF!),2)</f>
        <v>#REF!</v>
      </c>
      <c r="Y531">
        <f t="shared" si="42"/>
        <v>349.3</v>
      </c>
      <c r="Z531">
        <f t="shared" si="43"/>
        <v>349.3</v>
      </c>
      <c r="AA531" s="24">
        <v>0.3</v>
      </c>
      <c r="AB531" s="24">
        <v>0.3</v>
      </c>
      <c r="AC531">
        <v>382</v>
      </c>
      <c r="AD531">
        <v>556</v>
      </c>
      <c r="AE531">
        <v>250</v>
      </c>
      <c r="AF531" t="s">
        <v>2893</v>
      </c>
      <c r="AG531" s="24"/>
      <c r="AI531">
        <f t="shared" si="44"/>
        <v>156.37</v>
      </c>
      <c r="AL531" t="s">
        <v>4555</v>
      </c>
      <c r="AM531" t="s">
        <v>4555</v>
      </c>
      <c r="AN531" s="24">
        <v>0.3</v>
      </c>
      <c r="AO531">
        <f t="shared" si="40"/>
        <v>349.3</v>
      </c>
      <c r="AS531" t="s">
        <v>2103</v>
      </c>
    </row>
    <row r="532" spans="2:45" customFormat="1" x14ac:dyDescent="0.3">
      <c r="B532" t="s">
        <v>2104</v>
      </c>
      <c r="M532" s="7">
        <v>963541441</v>
      </c>
      <c r="N532" s="38" t="s">
        <v>3208</v>
      </c>
      <c r="O532" s="38" t="s">
        <v>2104</v>
      </c>
      <c r="P532" s="38">
        <v>127.97</v>
      </c>
      <c r="Q532" s="38">
        <v>1</v>
      </c>
      <c r="R532" s="26">
        <v>10.9</v>
      </c>
      <c r="S532" s="38">
        <v>127.97</v>
      </c>
      <c r="T532" s="24">
        <v>409</v>
      </c>
      <c r="U532" s="24">
        <v>11</v>
      </c>
      <c r="V532">
        <f t="shared" si="41"/>
        <v>15</v>
      </c>
      <c r="W532" s="24" t="s">
        <v>2104</v>
      </c>
      <c r="X532" s="8" t="e">
        <f>ROUND(T532*(1-#REF!),2)</f>
        <v>#REF!</v>
      </c>
      <c r="Y532">
        <f t="shared" si="42"/>
        <v>286.3</v>
      </c>
      <c r="Z532">
        <f t="shared" si="43"/>
        <v>286.3</v>
      </c>
      <c r="AA532" s="24">
        <v>0.3</v>
      </c>
      <c r="AB532" s="24">
        <v>0.3</v>
      </c>
      <c r="AC532">
        <v>452</v>
      </c>
      <c r="AD532">
        <v>556</v>
      </c>
      <c r="AE532">
        <v>250</v>
      </c>
      <c r="AF532" t="s">
        <v>2893</v>
      </c>
      <c r="AG532" s="24"/>
      <c r="AI532">
        <f t="shared" si="44"/>
        <v>123.05</v>
      </c>
      <c r="AL532" t="s">
        <v>4555</v>
      </c>
      <c r="AM532" t="s">
        <v>4555</v>
      </c>
      <c r="AN532" s="24">
        <v>0.3</v>
      </c>
      <c r="AO532">
        <f t="shared" si="40"/>
        <v>286.3</v>
      </c>
      <c r="AS532" t="s">
        <v>2105</v>
      </c>
    </row>
    <row r="533" spans="2:45" customFormat="1" x14ac:dyDescent="0.3">
      <c r="B533" t="s">
        <v>2106</v>
      </c>
      <c r="M533" s="7">
        <v>963541442</v>
      </c>
      <c r="N533" s="38" t="s">
        <v>3209</v>
      </c>
      <c r="O533" s="38" t="s">
        <v>2106</v>
      </c>
      <c r="P533" s="38">
        <v>173.24</v>
      </c>
      <c r="Q533" s="38">
        <v>1</v>
      </c>
      <c r="R533" s="26">
        <v>13.8</v>
      </c>
      <c r="S533" s="38">
        <v>173.24</v>
      </c>
      <c r="T533" s="24">
        <v>539</v>
      </c>
      <c r="U533" s="24">
        <v>11</v>
      </c>
      <c r="V533">
        <f t="shared" si="41"/>
        <v>15</v>
      </c>
      <c r="W533" s="24" t="s">
        <v>2106</v>
      </c>
      <c r="X533" s="8" t="e">
        <f>ROUND(T533*(1-#REF!),2)</f>
        <v>#REF!</v>
      </c>
      <c r="Y533">
        <f t="shared" si="42"/>
        <v>377.3</v>
      </c>
      <c r="Z533">
        <f t="shared" si="43"/>
        <v>377.3</v>
      </c>
      <c r="AA533" s="24">
        <v>0.3</v>
      </c>
      <c r="AB533" s="24">
        <v>0.3</v>
      </c>
      <c r="AC533">
        <v>452</v>
      </c>
      <c r="AD533">
        <v>556</v>
      </c>
      <c r="AE533">
        <v>250</v>
      </c>
      <c r="AF533" t="s">
        <v>2893</v>
      </c>
      <c r="AG533" s="24"/>
      <c r="AI533">
        <f t="shared" si="44"/>
        <v>166.58</v>
      </c>
      <c r="AL533" t="s">
        <v>4555</v>
      </c>
      <c r="AM533" t="s">
        <v>4555</v>
      </c>
      <c r="AN533" s="24">
        <v>0.3</v>
      </c>
      <c r="AO533">
        <f t="shared" si="40"/>
        <v>377.3</v>
      </c>
      <c r="AS533" t="s">
        <v>2107</v>
      </c>
    </row>
    <row r="534" spans="2:45" customFormat="1" x14ac:dyDescent="0.3">
      <c r="B534" t="s">
        <v>2108</v>
      </c>
      <c r="M534" s="7">
        <v>963541752</v>
      </c>
      <c r="N534" s="38" t="s">
        <v>3210</v>
      </c>
      <c r="O534" s="38" t="s">
        <v>2108</v>
      </c>
      <c r="P534" s="38">
        <v>235.92</v>
      </c>
      <c r="Q534" s="38">
        <v>1</v>
      </c>
      <c r="R534" s="26">
        <v>20.100000000000001</v>
      </c>
      <c r="S534" s="38">
        <v>235.92</v>
      </c>
      <c r="T534" s="24">
        <v>729</v>
      </c>
      <c r="U534" s="24">
        <v>11</v>
      </c>
      <c r="V534">
        <f t="shared" si="41"/>
        <v>15</v>
      </c>
      <c r="W534" s="24" t="s">
        <v>2108</v>
      </c>
      <c r="X534" s="8" t="e">
        <f>ROUND(T534*(1-#REF!),2)</f>
        <v>#REF!</v>
      </c>
      <c r="Y534">
        <f t="shared" si="42"/>
        <v>510.3</v>
      </c>
      <c r="Z534">
        <f t="shared" si="43"/>
        <v>510.3</v>
      </c>
      <c r="AA534" s="24">
        <v>0.3</v>
      </c>
      <c r="AB534" s="24">
        <v>0.3</v>
      </c>
      <c r="AC534">
        <v>556</v>
      </c>
      <c r="AD534">
        <v>380</v>
      </c>
      <c r="AE534">
        <v>430</v>
      </c>
      <c r="AF534" t="s">
        <v>2893</v>
      </c>
      <c r="AG534" s="24"/>
      <c r="AI534">
        <f t="shared" si="44"/>
        <v>226.85</v>
      </c>
      <c r="AL534" t="s">
        <v>4555</v>
      </c>
      <c r="AM534" t="s">
        <v>4555</v>
      </c>
      <c r="AN534" s="24">
        <v>0.3</v>
      </c>
      <c r="AO534">
        <f t="shared" si="40"/>
        <v>510.3</v>
      </c>
      <c r="AS534" t="s">
        <v>2109</v>
      </c>
    </row>
    <row r="535" spans="2:45" customFormat="1" x14ac:dyDescent="0.3">
      <c r="B535" t="s">
        <v>2110</v>
      </c>
      <c r="M535" s="7">
        <v>963541753</v>
      </c>
      <c r="N535" s="38" t="s">
        <v>3211</v>
      </c>
      <c r="O535" s="38" t="s">
        <v>2110</v>
      </c>
      <c r="P535" s="38">
        <v>290.98</v>
      </c>
      <c r="Q535" s="38">
        <v>1</v>
      </c>
      <c r="R535" s="26">
        <v>24</v>
      </c>
      <c r="S535" s="38">
        <v>290.98</v>
      </c>
      <c r="T535" s="24">
        <v>889</v>
      </c>
      <c r="U535" s="24">
        <v>11</v>
      </c>
      <c r="V535">
        <f t="shared" si="41"/>
        <v>15</v>
      </c>
      <c r="W535" s="24" t="s">
        <v>2110</v>
      </c>
      <c r="X535" s="8" t="e">
        <f>ROUND(T535*(1-#REF!),2)</f>
        <v>#REF!</v>
      </c>
      <c r="Y535">
        <f t="shared" si="42"/>
        <v>622.29999999999995</v>
      </c>
      <c r="Z535">
        <f t="shared" si="43"/>
        <v>622.29999999999995</v>
      </c>
      <c r="AA535" s="24">
        <v>0.3</v>
      </c>
      <c r="AB535" s="24">
        <v>0.3</v>
      </c>
      <c r="AC535">
        <v>556</v>
      </c>
      <c r="AD535">
        <v>380</v>
      </c>
      <c r="AE535">
        <v>430</v>
      </c>
      <c r="AF535" t="s">
        <v>2893</v>
      </c>
      <c r="AG535" s="24"/>
      <c r="AI535">
        <f t="shared" si="44"/>
        <v>279.79000000000002</v>
      </c>
      <c r="AL535" t="s">
        <v>4555</v>
      </c>
      <c r="AM535" t="s">
        <v>4555</v>
      </c>
      <c r="AN535" s="24">
        <v>0.3</v>
      </c>
      <c r="AO535">
        <f t="shared" si="40"/>
        <v>622.29999999999995</v>
      </c>
      <c r="AS535" t="s">
        <v>2111</v>
      </c>
    </row>
    <row r="536" spans="2:45" customFormat="1" x14ac:dyDescent="0.3">
      <c r="B536" t="s">
        <v>2112</v>
      </c>
      <c r="M536" s="7">
        <v>963541754</v>
      </c>
      <c r="N536" s="38" t="s">
        <v>3212</v>
      </c>
      <c r="O536" s="38" t="s">
        <v>2112</v>
      </c>
      <c r="P536" s="38">
        <v>344.78</v>
      </c>
      <c r="Q536" s="38">
        <v>1</v>
      </c>
      <c r="R536" s="26">
        <v>27.9</v>
      </c>
      <c r="S536" s="38">
        <v>344.78</v>
      </c>
      <c r="T536" s="24">
        <v>1059</v>
      </c>
      <c r="U536" s="24">
        <v>11</v>
      </c>
      <c r="V536">
        <f t="shared" si="41"/>
        <v>15</v>
      </c>
      <c r="W536" s="24" t="s">
        <v>2112</v>
      </c>
      <c r="X536" s="8" t="e">
        <f>ROUND(T536*(1-#REF!),2)</f>
        <v>#REF!</v>
      </c>
      <c r="Y536">
        <f t="shared" si="42"/>
        <v>741.3</v>
      </c>
      <c r="Z536">
        <f t="shared" si="43"/>
        <v>741.3</v>
      </c>
      <c r="AA536" s="24">
        <v>0.3</v>
      </c>
      <c r="AB536" s="24">
        <v>0.3</v>
      </c>
      <c r="AC536">
        <v>556</v>
      </c>
      <c r="AD536">
        <v>380</v>
      </c>
      <c r="AE536">
        <v>430</v>
      </c>
      <c r="AF536" t="s">
        <v>2893</v>
      </c>
      <c r="AG536" s="24"/>
      <c r="AI536">
        <f t="shared" si="44"/>
        <v>331.52</v>
      </c>
      <c r="AL536" t="s">
        <v>4555</v>
      </c>
      <c r="AM536" t="s">
        <v>4555</v>
      </c>
      <c r="AN536" s="24">
        <v>0.3</v>
      </c>
      <c r="AO536">
        <f t="shared" si="40"/>
        <v>741.3</v>
      </c>
      <c r="AS536" t="s">
        <v>2113</v>
      </c>
    </row>
    <row r="537" spans="2:45" customFormat="1" x14ac:dyDescent="0.3">
      <c r="B537" t="s">
        <v>2114</v>
      </c>
      <c r="M537" s="7">
        <v>963541757</v>
      </c>
      <c r="N537" s="38" t="s">
        <v>3213</v>
      </c>
      <c r="O537" s="38" t="s">
        <v>2114</v>
      </c>
      <c r="P537" s="38">
        <v>304.51</v>
      </c>
      <c r="Q537" s="38">
        <v>1</v>
      </c>
      <c r="R537" s="26">
        <v>24.1</v>
      </c>
      <c r="S537" s="38">
        <v>304.51</v>
      </c>
      <c r="T537" s="24">
        <v>949</v>
      </c>
      <c r="U537" s="24">
        <v>11</v>
      </c>
      <c r="V537">
        <f t="shared" si="41"/>
        <v>15</v>
      </c>
      <c r="W537" s="24" t="s">
        <v>2114</v>
      </c>
      <c r="X537" s="8" t="e">
        <f>ROUND(T537*(1-#REF!),2)</f>
        <v>#REF!</v>
      </c>
      <c r="Y537">
        <f t="shared" si="42"/>
        <v>664.3</v>
      </c>
      <c r="Z537">
        <f t="shared" si="43"/>
        <v>664.3</v>
      </c>
      <c r="AA537" s="24">
        <v>0.3</v>
      </c>
      <c r="AB537" s="24">
        <v>0.3</v>
      </c>
      <c r="AC537">
        <v>556</v>
      </c>
      <c r="AD537">
        <v>380</v>
      </c>
      <c r="AE537">
        <v>430</v>
      </c>
      <c r="AF537" t="s">
        <v>2893</v>
      </c>
      <c r="AG537" s="24"/>
      <c r="AI537">
        <f t="shared" si="44"/>
        <v>292.8</v>
      </c>
      <c r="AL537" t="s">
        <v>4555</v>
      </c>
      <c r="AM537" t="s">
        <v>4555</v>
      </c>
      <c r="AN537" s="24">
        <v>0.3</v>
      </c>
      <c r="AO537">
        <f t="shared" si="40"/>
        <v>664.3</v>
      </c>
      <c r="AS537" t="s">
        <v>2115</v>
      </c>
    </row>
    <row r="538" spans="2:45" customFormat="1" x14ac:dyDescent="0.3">
      <c r="B538" t="s">
        <v>2116</v>
      </c>
      <c r="M538" s="7">
        <v>963541452</v>
      </c>
      <c r="N538" s="38" t="s">
        <v>3214</v>
      </c>
      <c r="O538" s="38" t="s">
        <v>2116</v>
      </c>
      <c r="P538" s="38">
        <v>225.48</v>
      </c>
      <c r="Q538" s="38">
        <v>1</v>
      </c>
      <c r="R538" s="26">
        <v>15.1</v>
      </c>
      <c r="S538" s="38">
        <v>225.48</v>
      </c>
      <c r="T538" s="24">
        <v>719</v>
      </c>
      <c r="U538" s="24">
        <v>11</v>
      </c>
      <c r="V538">
        <f t="shared" si="41"/>
        <v>15</v>
      </c>
      <c r="W538" s="24" t="s">
        <v>2116</v>
      </c>
      <c r="X538" s="8" t="e">
        <f>ROUND(T538*(1-#REF!),2)</f>
        <v>#REF!</v>
      </c>
      <c r="Y538">
        <f t="shared" si="42"/>
        <v>503.3</v>
      </c>
      <c r="Z538">
        <f t="shared" si="43"/>
        <v>503.3</v>
      </c>
      <c r="AA538" s="24">
        <v>0.3</v>
      </c>
      <c r="AB538" s="24">
        <v>0.3</v>
      </c>
      <c r="AC538">
        <v>556</v>
      </c>
      <c r="AD538">
        <v>380</v>
      </c>
      <c r="AE538">
        <v>250</v>
      </c>
      <c r="AF538" t="s">
        <v>2893</v>
      </c>
      <c r="AG538" s="24"/>
      <c r="AI538">
        <f t="shared" si="44"/>
        <v>216.81</v>
      </c>
      <c r="AL538" t="s">
        <v>4555</v>
      </c>
      <c r="AM538" t="s">
        <v>4555</v>
      </c>
      <c r="AN538" s="24">
        <v>0.3</v>
      </c>
      <c r="AO538">
        <f t="shared" si="40"/>
        <v>503.3</v>
      </c>
      <c r="AS538" t="s">
        <v>2117</v>
      </c>
    </row>
    <row r="539" spans="2:45" customFormat="1" x14ac:dyDescent="0.3">
      <c r="B539" t="s">
        <v>2118</v>
      </c>
      <c r="M539" s="7">
        <v>963541231</v>
      </c>
      <c r="N539" s="38" t="s">
        <v>3215</v>
      </c>
      <c r="O539" s="38" t="s">
        <v>2118</v>
      </c>
      <c r="P539" s="38">
        <v>273.93</v>
      </c>
      <c r="Q539" s="38">
        <v>1</v>
      </c>
      <c r="R539" s="26">
        <v>25.4</v>
      </c>
      <c r="S539" s="38">
        <v>273.93</v>
      </c>
      <c r="T539" s="24">
        <v>839</v>
      </c>
      <c r="U539" s="24">
        <v>11</v>
      </c>
      <c r="V539">
        <f t="shared" si="41"/>
        <v>15</v>
      </c>
      <c r="W539" s="24" t="s">
        <v>2118</v>
      </c>
      <c r="X539" s="8" t="e">
        <f>ROUND(T539*(1-#REF!),2)</f>
        <v>#REF!</v>
      </c>
      <c r="Y539">
        <f t="shared" si="42"/>
        <v>587.29999999999995</v>
      </c>
      <c r="Z539">
        <f t="shared" si="43"/>
        <v>587.29999999999995</v>
      </c>
      <c r="AA539" s="24">
        <v>0.3</v>
      </c>
      <c r="AB539" s="24">
        <v>0.3</v>
      </c>
      <c r="AC539">
        <v>330</v>
      </c>
      <c r="AD539">
        <v>834</v>
      </c>
      <c r="AE539">
        <v>430</v>
      </c>
      <c r="AF539" t="s">
        <v>2893</v>
      </c>
      <c r="AG539" s="24"/>
      <c r="AI539">
        <f t="shared" si="44"/>
        <v>263.39</v>
      </c>
      <c r="AL539" t="s">
        <v>4555</v>
      </c>
      <c r="AM539" t="s">
        <v>4555</v>
      </c>
      <c r="AN539" s="24">
        <v>0.3</v>
      </c>
      <c r="AO539">
        <f t="shared" si="40"/>
        <v>587.29999999999995</v>
      </c>
      <c r="AS539" t="s">
        <v>2119</v>
      </c>
    </row>
    <row r="540" spans="2:45" customFormat="1" x14ac:dyDescent="0.3">
      <c r="B540" t="s">
        <v>2120</v>
      </c>
      <c r="M540" s="7">
        <v>963541235</v>
      </c>
      <c r="N540" s="38" t="s">
        <v>3216</v>
      </c>
      <c r="O540" s="38" t="s">
        <v>2120</v>
      </c>
      <c r="P540" s="38">
        <v>284.54000000000002</v>
      </c>
      <c r="Q540" s="38">
        <v>1</v>
      </c>
      <c r="R540" s="26">
        <v>25.3</v>
      </c>
      <c r="S540" s="38">
        <v>284.54000000000002</v>
      </c>
      <c r="T540" s="24">
        <v>869</v>
      </c>
      <c r="U540" s="24">
        <v>11</v>
      </c>
      <c r="V540">
        <f t="shared" si="41"/>
        <v>15</v>
      </c>
      <c r="W540" s="24" t="s">
        <v>2120</v>
      </c>
      <c r="X540" s="8" t="e">
        <f>ROUND(T540*(1-#REF!),2)</f>
        <v>#REF!</v>
      </c>
      <c r="Y540">
        <f t="shared" si="42"/>
        <v>608.29999999999995</v>
      </c>
      <c r="Z540">
        <f t="shared" si="43"/>
        <v>608.29999999999995</v>
      </c>
      <c r="AA540" s="24">
        <v>0.3</v>
      </c>
      <c r="AB540" s="24">
        <v>0.3</v>
      </c>
      <c r="AC540">
        <v>330</v>
      </c>
      <c r="AD540">
        <v>834</v>
      </c>
      <c r="AE540">
        <v>430</v>
      </c>
      <c r="AF540" t="s">
        <v>2893</v>
      </c>
      <c r="AG540" s="24"/>
      <c r="AI540">
        <f t="shared" si="44"/>
        <v>273.60000000000002</v>
      </c>
      <c r="AL540" t="s">
        <v>4555</v>
      </c>
      <c r="AM540" t="s">
        <v>4555</v>
      </c>
      <c r="AN540" s="24">
        <v>0.3</v>
      </c>
      <c r="AO540">
        <f t="shared" si="40"/>
        <v>608.29999999999995</v>
      </c>
      <c r="AS540" t="s">
        <v>2121</v>
      </c>
    </row>
    <row r="541" spans="2:45" customFormat="1" x14ac:dyDescent="0.3">
      <c r="B541" t="s">
        <v>2122</v>
      </c>
      <c r="M541" s="7">
        <v>963541232</v>
      </c>
      <c r="N541" s="38" t="s">
        <v>3217</v>
      </c>
      <c r="O541" s="38" t="s">
        <v>2122</v>
      </c>
      <c r="P541" s="38">
        <v>212.21</v>
      </c>
      <c r="Q541" s="38">
        <v>1</v>
      </c>
      <c r="R541" s="26">
        <v>24.3</v>
      </c>
      <c r="S541" s="38">
        <v>212.21</v>
      </c>
      <c r="T541" s="24">
        <v>659</v>
      </c>
      <c r="U541" s="24">
        <v>11</v>
      </c>
      <c r="V541">
        <f t="shared" si="41"/>
        <v>15</v>
      </c>
      <c r="W541" s="24" t="s">
        <v>2122</v>
      </c>
      <c r="X541" s="8" t="e">
        <f>ROUND(T541*(1-#REF!),2)</f>
        <v>#REF!</v>
      </c>
      <c r="Y541">
        <f t="shared" si="42"/>
        <v>461.3</v>
      </c>
      <c r="Z541">
        <f t="shared" si="43"/>
        <v>461.3</v>
      </c>
      <c r="AA541" s="24">
        <v>0.3</v>
      </c>
      <c r="AB541" s="24">
        <v>0.3</v>
      </c>
      <c r="AC541">
        <v>382</v>
      </c>
      <c r="AD541">
        <v>834</v>
      </c>
      <c r="AE541">
        <v>430</v>
      </c>
      <c r="AF541" t="s">
        <v>2893</v>
      </c>
      <c r="AG541" s="24"/>
      <c r="AI541">
        <f t="shared" si="44"/>
        <v>204.05</v>
      </c>
      <c r="AL541" t="s">
        <v>4555</v>
      </c>
      <c r="AM541" t="s">
        <v>4555</v>
      </c>
      <c r="AN541" s="24">
        <v>0.3</v>
      </c>
      <c r="AO541">
        <f t="shared" si="40"/>
        <v>461.3</v>
      </c>
      <c r="AS541" t="s">
        <v>2123</v>
      </c>
    </row>
    <row r="542" spans="2:45" customFormat="1" x14ac:dyDescent="0.3">
      <c r="B542" t="s">
        <v>2124</v>
      </c>
      <c r="M542" s="7">
        <v>963541233</v>
      </c>
      <c r="N542" s="38" t="s">
        <v>3218</v>
      </c>
      <c r="O542" s="38" t="s">
        <v>2124</v>
      </c>
      <c r="P542" s="38">
        <v>264.47000000000003</v>
      </c>
      <c r="Q542" s="38">
        <v>1</v>
      </c>
      <c r="R542" s="26">
        <v>27</v>
      </c>
      <c r="S542" s="38">
        <v>264.47000000000003</v>
      </c>
      <c r="T542" s="24">
        <v>809</v>
      </c>
      <c r="U542" s="24">
        <v>11</v>
      </c>
      <c r="V542">
        <f t="shared" si="41"/>
        <v>15</v>
      </c>
      <c r="W542" s="24" t="s">
        <v>2124</v>
      </c>
      <c r="X542" s="8" t="e">
        <f>ROUND(T542*(1-#REF!),2)</f>
        <v>#REF!</v>
      </c>
      <c r="Y542">
        <f t="shared" si="42"/>
        <v>566.29999999999995</v>
      </c>
      <c r="Z542">
        <f t="shared" si="43"/>
        <v>566.29999999999995</v>
      </c>
      <c r="AA542" s="24">
        <v>0.3</v>
      </c>
      <c r="AB542" s="24">
        <v>0.3</v>
      </c>
      <c r="AC542">
        <v>382</v>
      </c>
      <c r="AD542">
        <v>834</v>
      </c>
      <c r="AE542">
        <v>430</v>
      </c>
      <c r="AF542" t="s">
        <v>2893</v>
      </c>
      <c r="AG542" s="24"/>
      <c r="AI542">
        <f t="shared" si="44"/>
        <v>254.3</v>
      </c>
      <c r="AL542" t="s">
        <v>4555</v>
      </c>
      <c r="AM542" t="s">
        <v>4555</v>
      </c>
      <c r="AN542" s="24">
        <v>0.3</v>
      </c>
      <c r="AO542">
        <f t="shared" si="40"/>
        <v>566.29999999999995</v>
      </c>
      <c r="AS542" t="s">
        <v>2125</v>
      </c>
    </row>
    <row r="543" spans="2:45" customFormat="1" x14ac:dyDescent="0.3">
      <c r="B543" t="s">
        <v>2126</v>
      </c>
      <c r="M543" s="7">
        <v>963541234</v>
      </c>
      <c r="N543" s="38" t="s">
        <v>3219</v>
      </c>
      <c r="O543" s="38" t="s">
        <v>2126</v>
      </c>
      <c r="P543" s="38">
        <v>332.36</v>
      </c>
      <c r="Q543" s="38">
        <v>1</v>
      </c>
      <c r="R543" s="26">
        <v>29.7</v>
      </c>
      <c r="S543" s="38">
        <v>332.36</v>
      </c>
      <c r="T543" s="24">
        <v>1029</v>
      </c>
      <c r="U543" s="24">
        <v>11</v>
      </c>
      <c r="V543">
        <f t="shared" si="41"/>
        <v>15</v>
      </c>
      <c r="W543" s="24" t="s">
        <v>2126</v>
      </c>
      <c r="X543" s="8" t="e">
        <f>ROUND(T543*(1-#REF!),2)</f>
        <v>#REF!</v>
      </c>
      <c r="Y543">
        <f t="shared" si="42"/>
        <v>720.3</v>
      </c>
      <c r="Z543">
        <f t="shared" si="43"/>
        <v>720.3</v>
      </c>
      <c r="AA543" s="24">
        <v>0.3</v>
      </c>
      <c r="AB543" s="24">
        <v>0.3</v>
      </c>
      <c r="AC543">
        <v>382</v>
      </c>
      <c r="AD543">
        <v>834</v>
      </c>
      <c r="AE543">
        <v>430</v>
      </c>
      <c r="AF543" t="s">
        <v>2893</v>
      </c>
      <c r="AG543" s="24"/>
      <c r="AI543">
        <f t="shared" si="44"/>
        <v>319.58</v>
      </c>
      <c r="AL543" t="s">
        <v>4555</v>
      </c>
      <c r="AM543" t="s">
        <v>4555</v>
      </c>
      <c r="AN543" s="24">
        <v>0.3</v>
      </c>
      <c r="AO543">
        <f t="shared" si="40"/>
        <v>720.3</v>
      </c>
      <c r="AS543" t="s">
        <v>2127</v>
      </c>
    </row>
    <row r="544" spans="2:45" customFormat="1" x14ac:dyDescent="0.3">
      <c r="B544" t="s">
        <v>2128</v>
      </c>
      <c r="M544" s="7">
        <v>963541237</v>
      </c>
      <c r="N544" s="38" t="s">
        <v>3220</v>
      </c>
      <c r="O544" s="38" t="s">
        <v>2128</v>
      </c>
      <c r="P544" s="38">
        <v>283.63</v>
      </c>
      <c r="Q544" s="38">
        <v>1</v>
      </c>
      <c r="R544" s="26">
        <v>28.5</v>
      </c>
      <c r="S544" s="38">
        <v>283.63</v>
      </c>
      <c r="T544" s="24">
        <v>879</v>
      </c>
      <c r="U544" s="24">
        <v>11</v>
      </c>
      <c r="V544">
        <f t="shared" si="41"/>
        <v>15</v>
      </c>
      <c r="W544" s="24" t="s">
        <v>2128</v>
      </c>
      <c r="X544" s="8" t="e">
        <f>ROUND(T544*(1-#REF!),2)</f>
        <v>#REF!</v>
      </c>
      <c r="Y544">
        <f t="shared" si="42"/>
        <v>615.29999999999995</v>
      </c>
      <c r="Z544">
        <f t="shared" si="43"/>
        <v>615.29999999999995</v>
      </c>
      <c r="AA544" s="24">
        <v>0.3</v>
      </c>
      <c r="AB544" s="24">
        <v>0.3</v>
      </c>
      <c r="AC544">
        <v>382</v>
      </c>
      <c r="AD544">
        <v>834</v>
      </c>
      <c r="AE544">
        <v>430</v>
      </c>
      <c r="AF544" t="s">
        <v>2893</v>
      </c>
      <c r="AG544" s="24"/>
      <c r="AI544">
        <f t="shared" si="44"/>
        <v>272.72000000000003</v>
      </c>
      <c r="AL544" t="s">
        <v>4555</v>
      </c>
      <c r="AM544" t="s">
        <v>4555</v>
      </c>
      <c r="AN544" s="24">
        <v>0.3</v>
      </c>
      <c r="AO544">
        <f t="shared" si="40"/>
        <v>615.29999999999995</v>
      </c>
      <c r="AS544" t="s">
        <v>2129</v>
      </c>
    </row>
    <row r="545" spans="2:45" customFormat="1" x14ac:dyDescent="0.3">
      <c r="B545" t="s">
        <v>2130</v>
      </c>
      <c r="M545" s="7">
        <v>963541242</v>
      </c>
      <c r="N545" s="38" t="s">
        <v>3221</v>
      </c>
      <c r="O545" s="38" t="s">
        <v>2130</v>
      </c>
      <c r="P545" s="38">
        <v>227.21</v>
      </c>
      <c r="Q545" s="38">
        <v>1</v>
      </c>
      <c r="R545" s="26">
        <v>26.8</v>
      </c>
      <c r="S545" s="38">
        <v>227.21</v>
      </c>
      <c r="T545" s="24">
        <v>709</v>
      </c>
      <c r="U545" s="24">
        <v>11</v>
      </c>
      <c r="V545">
        <f t="shared" si="41"/>
        <v>15</v>
      </c>
      <c r="W545" s="24" t="s">
        <v>2130</v>
      </c>
      <c r="X545" s="8" t="e">
        <f>ROUND(T545*(1-#REF!),2)</f>
        <v>#REF!</v>
      </c>
      <c r="Y545">
        <f t="shared" si="42"/>
        <v>496.3</v>
      </c>
      <c r="Z545">
        <f t="shared" si="43"/>
        <v>496.3</v>
      </c>
      <c r="AA545" s="24">
        <v>0.3</v>
      </c>
      <c r="AB545" s="24">
        <v>0.3</v>
      </c>
      <c r="AC545">
        <v>452</v>
      </c>
      <c r="AD545">
        <v>834</v>
      </c>
      <c r="AE545">
        <v>430</v>
      </c>
      <c r="AF545" t="s">
        <v>2893</v>
      </c>
      <c r="AG545" s="24"/>
      <c r="AI545">
        <f t="shared" si="44"/>
        <v>218.47</v>
      </c>
      <c r="AL545" t="s">
        <v>4555</v>
      </c>
      <c r="AM545" t="s">
        <v>4555</v>
      </c>
      <c r="AN545" s="24">
        <v>0.3</v>
      </c>
      <c r="AO545">
        <f t="shared" si="40"/>
        <v>496.3</v>
      </c>
      <c r="AS545" t="s">
        <v>2131</v>
      </c>
    </row>
    <row r="546" spans="2:45" customFormat="1" x14ac:dyDescent="0.3">
      <c r="B546" t="s">
        <v>2132</v>
      </c>
      <c r="M546" s="7">
        <v>963541243</v>
      </c>
      <c r="N546" s="38" t="s">
        <v>3222</v>
      </c>
      <c r="O546" s="38" t="s">
        <v>2132</v>
      </c>
      <c r="P546" s="38">
        <v>277.7</v>
      </c>
      <c r="Q546" s="38">
        <v>1</v>
      </c>
      <c r="R546" s="26">
        <v>29.6</v>
      </c>
      <c r="S546" s="38">
        <v>277.7</v>
      </c>
      <c r="T546" s="24">
        <v>849</v>
      </c>
      <c r="U546" s="24">
        <v>11</v>
      </c>
      <c r="V546">
        <f t="shared" si="41"/>
        <v>15</v>
      </c>
      <c r="W546" s="24" t="s">
        <v>2132</v>
      </c>
      <c r="X546" s="8" t="e">
        <f>ROUND(T546*(1-#REF!),2)</f>
        <v>#REF!</v>
      </c>
      <c r="Y546">
        <f t="shared" si="42"/>
        <v>594.29999999999995</v>
      </c>
      <c r="Z546">
        <f t="shared" si="43"/>
        <v>594.29999999999995</v>
      </c>
      <c r="AA546" s="24">
        <v>0.3</v>
      </c>
      <c r="AB546" s="24">
        <v>0.3</v>
      </c>
      <c r="AC546">
        <v>452</v>
      </c>
      <c r="AD546">
        <v>834</v>
      </c>
      <c r="AE546">
        <v>430</v>
      </c>
      <c r="AF546" t="s">
        <v>2893</v>
      </c>
      <c r="AG546" s="24"/>
      <c r="AI546">
        <f t="shared" si="44"/>
        <v>267.02</v>
      </c>
      <c r="AL546" t="s">
        <v>4555</v>
      </c>
      <c r="AM546" t="s">
        <v>4555</v>
      </c>
      <c r="AN546" s="24">
        <v>0.3</v>
      </c>
      <c r="AO546">
        <f t="shared" si="40"/>
        <v>594.29999999999995</v>
      </c>
      <c r="AS546" t="s">
        <v>2133</v>
      </c>
    </row>
    <row r="547" spans="2:45" customFormat="1" x14ac:dyDescent="0.3">
      <c r="B547" t="s">
        <v>2134</v>
      </c>
      <c r="M547" s="7">
        <v>963541244</v>
      </c>
      <c r="N547" s="38" t="s">
        <v>3223</v>
      </c>
      <c r="O547" s="38" t="s">
        <v>2134</v>
      </c>
      <c r="P547" s="38">
        <v>328.21</v>
      </c>
      <c r="Q547" s="38">
        <v>1</v>
      </c>
      <c r="R547" s="26">
        <v>32.4</v>
      </c>
      <c r="S547" s="38">
        <v>328.21</v>
      </c>
      <c r="T547" s="24">
        <v>1009</v>
      </c>
      <c r="U547" s="24">
        <v>11</v>
      </c>
      <c r="V547">
        <f t="shared" si="41"/>
        <v>15</v>
      </c>
      <c r="W547" s="24" t="s">
        <v>2134</v>
      </c>
      <c r="X547" s="8" t="e">
        <f>ROUND(T547*(1-#REF!),2)</f>
        <v>#REF!</v>
      </c>
      <c r="Y547">
        <f t="shared" si="42"/>
        <v>706.3</v>
      </c>
      <c r="Z547">
        <f t="shared" si="43"/>
        <v>706.3</v>
      </c>
      <c r="AA547" s="24">
        <v>0.3</v>
      </c>
      <c r="AB547" s="24">
        <v>0.3</v>
      </c>
      <c r="AC547">
        <v>452</v>
      </c>
      <c r="AD547">
        <v>834</v>
      </c>
      <c r="AE547">
        <v>430</v>
      </c>
      <c r="AF547" t="s">
        <v>2893</v>
      </c>
      <c r="AG547" s="24"/>
      <c r="AI547">
        <f t="shared" si="44"/>
        <v>315.58999999999997</v>
      </c>
      <c r="AL547" t="s">
        <v>4555</v>
      </c>
      <c r="AM547" t="s">
        <v>4555</v>
      </c>
      <c r="AN547" s="24">
        <v>0.3</v>
      </c>
      <c r="AO547">
        <f t="shared" si="40"/>
        <v>706.3</v>
      </c>
      <c r="AS547" t="s">
        <v>2135</v>
      </c>
    </row>
    <row r="548" spans="2:45" customFormat="1" x14ac:dyDescent="0.3">
      <c r="B548" t="s">
        <v>2136</v>
      </c>
      <c r="M548" s="7">
        <v>963541247</v>
      </c>
      <c r="N548" s="38" t="s">
        <v>3224</v>
      </c>
      <c r="O548" s="38" t="s">
        <v>2136</v>
      </c>
      <c r="P548" s="38">
        <v>298.60000000000002</v>
      </c>
      <c r="Q548" s="38">
        <v>1</v>
      </c>
      <c r="R548" s="26">
        <v>31.6</v>
      </c>
      <c r="S548" s="38">
        <v>298.60000000000002</v>
      </c>
      <c r="T548" s="24">
        <v>919</v>
      </c>
      <c r="U548" s="24">
        <v>11</v>
      </c>
      <c r="V548">
        <f t="shared" si="41"/>
        <v>15</v>
      </c>
      <c r="W548" s="24" t="s">
        <v>2136</v>
      </c>
      <c r="X548" s="8" t="e">
        <f>ROUND(T548*(1-#REF!),2)</f>
        <v>#REF!</v>
      </c>
      <c r="Y548">
        <f t="shared" si="42"/>
        <v>643.29999999999995</v>
      </c>
      <c r="Z548">
        <f t="shared" si="43"/>
        <v>643.29999999999995</v>
      </c>
      <c r="AA548" s="24">
        <v>0.3</v>
      </c>
      <c r="AB548" s="24">
        <v>0.3</v>
      </c>
      <c r="AC548">
        <v>452</v>
      </c>
      <c r="AD548">
        <v>834</v>
      </c>
      <c r="AE548">
        <v>430</v>
      </c>
      <c r="AF548" t="s">
        <v>2893</v>
      </c>
      <c r="AG548" s="24"/>
      <c r="AI548">
        <f t="shared" si="44"/>
        <v>287.12</v>
      </c>
      <c r="AL548" t="s">
        <v>4555</v>
      </c>
      <c r="AM548" t="s">
        <v>4555</v>
      </c>
      <c r="AN548" s="24">
        <v>0.3</v>
      </c>
      <c r="AO548">
        <f t="shared" si="40"/>
        <v>643.29999999999995</v>
      </c>
      <c r="AS548" t="s">
        <v>2137</v>
      </c>
    </row>
    <row r="549" spans="2:45" customFormat="1" x14ac:dyDescent="0.3">
      <c r="B549" t="s">
        <v>2138</v>
      </c>
      <c r="M549" s="7">
        <v>963541531</v>
      </c>
      <c r="N549" s="38" t="s">
        <v>3225</v>
      </c>
      <c r="O549" s="38" t="s">
        <v>2138</v>
      </c>
      <c r="P549" s="38">
        <v>148.79</v>
      </c>
      <c r="Q549" s="38">
        <v>1</v>
      </c>
      <c r="R549" s="26">
        <v>14.2</v>
      </c>
      <c r="S549" s="38">
        <v>148.79</v>
      </c>
      <c r="T549" s="24">
        <v>459</v>
      </c>
      <c r="U549" s="24">
        <v>11</v>
      </c>
      <c r="V549">
        <f t="shared" si="41"/>
        <v>15</v>
      </c>
      <c r="W549" s="24" t="s">
        <v>2138</v>
      </c>
      <c r="X549" s="8" t="e">
        <f>ROUND(T549*(1-#REF!),2)</f>
        <v>#REF!</v>
      </c>
      <c r="Y549">
        <f t="shared" si="42"/>
        <v>321.3</v>
      </c>
      <c r="Z549">
        <f t="shared" si="43"/>
        <v>321.3</v>
      </c>
      <c r="AA549" s="24">
        <v>0.3</v>
      </c>
      <c r="AB549" s="24">
        <v>0.3</v>
      </c>
      <c r="AC549">
        <v>382</v>
      </c>
      <c r="AD549">
        <v>834</v>
      </c>
      <c r="AE549">
        <v>250</v>
      </c>
      <c r="AF549" t="s">
        <v>2893</v>
      </c>
      <c r="AG549" s="24"/>
      <c r="AI549">
        <f t="shared" si="44"/>
        <v>143.07</v>
      </c>
      <c r="AL549" t="s">
        <v>4555</v>
      </c>
      <c r="AM549" t="s">
        <v>4555</v>
      </c>
      <c r="AN549" s="24">
        <v>0.3</v>
      </c>
      <c r="AO549">
        <f t="shared" si="40"/>
        <v>321.3</v>
      </c>
      <c r="AS549" t="s">
        <v>2139</v>
      </c>
    </row>
    <row r="550" spans="2:45" customFormat="1" x14ac:dyDescent="0.3">
      <c r="B550" t="s">
        <v>2140</v>
      </c>
      <c r="M550" s="7">
        <v>963541532</v>
      </c>
      <c r="N550" s="38" t="s">
        <v>3226</v>
      </c>
      <c r="O550" s="38" t="s">
        <v>2140</v>
      </c>
      <c r="P550" s="38">
        <v>200.97</v>
      </c>
      <c r="Q550" s="38">
        <v>1</v>
      </c>
      <c r="R550" s="26">
        <v>17</v>
      </c>
      <c r="S550" s="38">
        <v>200.97</v>
      </c>
      <c r="T550" s="24">
        <v>629</v>
      </c>
      <c r="U550" s="24">
        <v>11</v>
      </c>
      <c r="V550">
        <f t="shared" si="41"/>
        <v>15</v>
      </c>
      <c r="W550" s="24" t="s">
        <v>2140</v>
      </c>
      <c r="X550" s="8" t="e">
        <f>ROUND(T550*(1-#REF!),2)</f>
        <v>#REF!</v>
      </c>
      <c r="Y550">
        <f t="shared" si="42"/>
        <v>440.3</v>
      </c>
      <c r="Z550">
        <f t="shared" si="43"/>
        <v>440.3</v>
      </c>
      <c r="AA550" s="24">
        <v>0.3</v>
      </c>
      <c r="AB550" s="24">
        <v>0.3</v>
      </c>
      <c r="AC550">
        <v>382</v>
      </c>
      <c r="AD550">
        <v>834</v>
      </c>
      <c r="AE550">
        <v>250</v>
      </c>
      <c r="AF550" t="s">
        <v>2893</v>
      </c>
      <c r="AG550" s="24"/>
      <c r="AI550">
        <f t="shared" si="44"/>
        <v>193.24</v>
      </c>
      <c r="AL550" t="s">
        <v>4555</v>
      </c>
      <c r="AM550" t="s">
        <v>4555</v>
      </c>
      <c r="AN550" s="24">
        <v>0.3</v>
      </c>
      <c r="AO550">
        <f t="shared" si="40"/>
        <v>440.3</v>
      </c>
      <c r="AS550" t="s">
        <v>2141</v>
      </c>
    </row>
    <row r="551" spans="2:45" customFormat="1" x14ac:dyDescent="0.3">
      <c r="B551" t="s">
        <v>2142</v>
      </c>
      <c r="M551" s="7">
        <v>963542332</v>
      </c>
      <c r="N551" s="38" t="s">
        <v>3227</v>
      </c>
      <c r="O551" s="38" t="s">
        <v>2142</v>
      </c>
      <c r="P551" s="38">
        <v>150.38999999999999</v>
      </c>
      <c r="Q551" s="38">
        <v>1</v>
      </c>
      <c r="R551" s="26">
        <v>13.4</v>
      </c>
      <c r="S551" s="38">
        <v>150.38999999999999</v>
      </c>
      <c r="T551" s="24">
        <v>479</v>
      </c>
      <c r="U551" s="24">
        <v>11</v>
      </c>
      <c r="V551">
        <f t="shared" si="41"/>
        <v>15</v>
      </c>
      <c r="W551" s="24" t="s">
        <v>2142</v>
      </c>
      <c r="X551" s="8" t="e">
        <f>ROUND(T551*(1-#REF!),2)</f>
        <v>#REF!</v>
      </c>
      <c r="Y551">
        <f t="shared" si="42"/>
        <v>335.3</v>
      </c>
      <c r="Z551">
        <f t="shared" si="43"/>
        <v>335.3</v>
      </c>
      <c r="AA551" s="24">
        <v>0.3</v>
      </c>
      <c r="AB551" s="24">
        <v>0.3</v>
      </c>
      <c r="AC551">
        <v>382</v>
      </c>
      <c r="AD551">
        <v>556</v>
      </c>
      <c r="AE551">
        <v>430</v>
      </c>
      <c r="AF551" t="s">
        <v>2893</v>
      </c>
      <c r="AG551" s="24"/>
      <c r="AI551">
        <f t="shared" si="44"/>
        <v>144.61000000000001</v>
      </c>
      <c r="AL551" t="s">
        <v>4555</v>
      </c>
      <c r="AM551" t="s">
        <v>4555</v>
      </c>
      <c r="AN551" s="24">
        <v>0.3</v>
      </c>
      <c r="AO551">
        <f t="shared" si="40"/>
        <v>335.3</v>
      </c>
      <c r="AS551" t="s">
        <v>2143</v>
      </c>
    </row>
    <row r="552" spans="2:45" customFormat="1" x14ac:dyDescent="0.3">
      <c r="B552" t="s">
        <v>2144</v>
      </c>
      <c r="M552" s="7">
        <v>963542333</v>
      </c>
      <c r="N552" s="38" t="s">
        <v>3228</v>
      </c>
      <c r="O552" s="38" t="s">
        <v>2144</v>
      </c>
      <c r="P552" s="38">
        <v>192.21</v>
      </c>
      <c r="Q552" s="38">
        <v>1</v>
      </c>
      <c r="R552" s="26">
        <v>16.600000000000001</v>
      </c>
      <c r="S552" s="38">
        <v>192.21</v>
      </c>
      <c r="T552" s="24">
        <v>599</v>
      </c>
      <c r="U552" s="24">
        <v>11</v>
      </c>
      <c r="V552">
        <f t="shared" si="41"/>
        <v>15</v>
      </c>
      <c r="W552" s="24" t="s">
        <v>2144</v>
      </c>
      <c r="X552" s="8" t="e">
        <f>ROUND(T552*(1-#REF!),2)</f>
        <v>#REF!</v>
      </c>
      <c r="Y552">
        <f t="shared" si="42"/>
        <v>419.3</v>
      </c>
      <c r="Z552">
        <f t="shared" si="43"/>
        <v>419.3</v>
      </c>
      <c r="AA552" s="24">
        <v>0.3</v>
      </c>
      <c r="AB552" s="24">
        <v>0.3</v>
      </c>
      <c r="AC552">
        <v>382</v>
      </c>
      <c r="AD552">
        <v>556</v>
      </c>
      <c r="AE552">
        <v>430</v>
      </c>
      <c r="AF552" t="s">
        <v>2893</v>
      </c>
      <c r="AG552" s="24"/>
      <c r="AI552">
        <f t="shared" si="44"/>
        <v>184.82</v>
      </c>
      <c r="AL552" t="s">
        <v>4555</v>
      </c>
      <c r="AM552" t="s">
        <v>4555</v>
      </c>
      <c r="AN552" s="24">
        <v>0.3</v>
      </c>
      <c r="AO552">
        <f t="shared" ref="AO552:AO613" si="45">ROUND(T552*(1-AN552),2)</f>
        <v>419.3</v>
      </c>
      <c r="AS552" t="s">
        <v>2145</v>
      </c>
    </row>
    <row r="553" spans="2:45" customFormat="1" x14ac:dyDescent="0.3">
      <c r="B553" t="s">
        <v>2146</v>
      </c>
      <c r="M553" s="7">
        <v>963542334</v>
      </c>
      <c r="N553" s="38" t="s">
        <v>3229</v>
      </c>
      <c r="O553" s="38" t="s">
        <v>2146</v>
      </c>
      <c r="P553" s="38">
        <v>228.77</v>
      </c>
      <c r="Q553" s="38">
        <v>1</v>
      </c>
      <c r="R553" s="26">
        <v>19.899999999999999</v>
      </c>
      <c r="S553" s="38">
        <v>228.77</v>
      </c>
      <c r="T553" s="24">
        <v>699</v>
      </c>
      <c r="U553" s="24">
        <v>11</v>
      </c>
      <c r="V553">
        <f t="shared" ref="V553:V615" si="46">IFERROR(ROUNDUP(U553*(80/60),0),"")</f>
        <v>15</v>
      </c>
      <c r="W553" s="24" t="s">
        <v>2146</v>
      </c>
      <c r="X553" s="8" t="e">
        <f>ROUND(T553*(1-#REF!),2)</f>
        <v>#REF!</v>
      </c>
      <c r="Y553">
        <f t="shared" si="42"/>
        <v>489.3</v>
      </c>
      <c r="Z553">
        <f t="shared" si="43"/>
        <v>489.3</v>
      </c>
      <c r="AA553" s="24">
        <v>0.3</v>
      </c>
      <c r="AB553" s="24">
        <v>0.3</v>
      </c>
      <c r="AC553">
        <v>382</v>
      </c>
      <c r="AD553">
        <v>556</v>
      </c>
      <c r="AE553">
        <v>430</v>
      </c>
      <c r="AF553" t="s">
        <v>2893</v>
      </c>
      <c r="AG553" s="24"/>
      <c r="AI553">
        <f t="shared" si="44"/>
        <v>219.97</v>
      </c>
      <c r="AL553" t="s">
        <v>4555</v>
      </c>
      <c r="AM553" t="s">
        <v>4555</v>
      </c>
      <c r="AN553" s="24">
        <v>0.3</v>
      </c>
      <c r="AO553">
        <f t="shared" si="45"/>
        <v>489.3</v>
      </c>
      <c r="AS553" t="s">
        <v>2147</v>
      </c>
    </row>
    <row r="554" spans="2:45" customFormat="1" x14ac:dyDescent="0.3">
      <c r="B554" t="s">
        <v>2148</v>
      </c>
      <c r="M554" s="7">
        <v>963542131</v>
      </c>
      <c r="N554" s="38" t="s">
        <v>3230</v>
      </c>
      <c r="O554" s="38" t="s">
        <v>2148</v>
      </c>
      <c r="P554" s="38">
        <v>218.32</v>
      </c>
      <c r="Q554" s="38">
        <v>1</v>
      </c>
      <c r="R554" s="26">
        <v>20.6</v>
      </c>
      <c r="S554" s="38">
        <v>218.32</v>
      </c>
      <c r="T554" s="24">
        <v>669</v>
      </c>
      <c r="U554" s="24">
        <v>11</v>
      </c>
      <c r="V554">
        <f t="shared" si="46"/>
        <v>15</v>
      </c>
      <c r="W554" s="24" t="s">
        <v>2148</v>
      </c>
      <c r="X554" s="8" t="e">
        <f>ROUND(T554*(1-#REF!),2)</f>
        <v>#REF!</v>
      </c>
      <c r="Y554">
        <f t="shared" si="42"/>
        <v>468.3</v>
      </c>
      <c r="Z554">
        <f t="shared" si="43"/>
        <v>468.3</v>
      </c>
      <c r="AA554" s="24">
        <v>0.3</v>
      </c>
      <c r="AB554" s="24">
        <v>0.3</v>
      </c>
      <c r="AC554">
        <v>382</v>
      </c>
      <c r="AD554">
        <v>556</v>
      </c>
      <c r="AE554">
        <v>430</v>
      </c>
      <c r="AF554" t="s">
        <v>2893</v>
      </c>
      <c r="AG554" s="24"/>
      <c r="AI554">
        <f t="shared" si="44"/>
        <v>209.92</v>
      </c>
      <c r="AL554" t="s">
        <v>4555</v>
      </c>
      <c r="AM554" t="s">
        <v>4555</v>
      </c>
      <c r="AN554" s="24">
        <v>0.3</v>
      </c>
      <c r="AO554">
        <f t="shared" si="45"/>
        <v>468.3</v>
      </c>
      <c r="AS554" t="s">
        <v>2149</v>
      </c>
    </row>
    <row r="555" spans="2:45" customFormat="1" x14ac:dyDescent="0.3">
      <c r="B555" t="s">
        <v>2150</v>
      </c>
      <c r="M555" s="7">
        <v>963542132</v>
      </c>
      <c r="N555" s="38" t="s">
        <v>3231</v>
      </c>
      <c r="O555" s="38" t="s">
        <v>2150</v>
      </c>
      <c r="P555" s="38">
        <v>234</v>
      </c>
      <c r="Q555" s="38">
        <v>1</v>
      </c>
      <c r="R555" s="26">
        <v>21.4</v>
      </c>
      <c r="S555" s="38">
        <v>234</v>
      </c>
      <c r="T555" s="24">
        <v>729</v>
      </c>
      <c r="U555" s="24">
        <v>11</v>
      </c>
      <c r="V555">
        <f t="shared" si="46"/>
        <v>15</v>
      </c>
      <c r="W555" s="24" t="s">
        <v>2150</v>
      </c>
      <c r="X555" s="8" t="e">
        <f>ROUND(T555*(1-#REF!),2)</f>
        <v>#REF!</v>
      </c>
      <c r="Y555">
        <f t="shared" si="42"/>
        <v>510.3</v>
      </c>
      <c r="Z555">
        <f t="shared" si="43"/>
        <v>510.3</v>
      </c>
      <c r="AA555" s="24">
        <v>0.3</v>
      </c>
      <c r="AB555" s="24">
        <v>0.3</v>
      </c>
      <c r="AC555">
        <v>382</v>
      </c>
      <c r="AD555">
        <v>556</v>
      </c>
      <c r="AE555">
        <v>430</v>
      </c>
      <c r="AF555" t="s">
        <v>2893</v>
      </c>
      <c r="AG555" s="24"/>
      <c r="AI555">
        <f t="shared" si="44"/>
        <v>225</v>
      </c>
      <c r="AL555" t="s">
        <v>4555</v>
      </c>
      <c r="AM555" t="s">
        <v>4555</v>
      </c>
      <c r="AN555" s="24">
        <v>0.3</v>
      </c>
      <c r="AO555">
        <f t="shared" si="45"/>
        <v>510.3</v>
      </c>
      <c r="AS555" t="s">
        <v>2151</v>
      </c>
    </row>
    <row r="556" spans="2:45" customFormat="1" x14ac:dyDescent="0.3">
      <c r="B556" t="s">
        <v>2152</v>
      </c>
      <c r="M556" s="7">
        <v>963542133</v>
      </c>
      <c r="N556" s="38" t="s">
        <v>3232</v>
      </c>
      <c r="O556" s="38" t="s">
        <v>2152</v>
      </c>
      <c r="P556" s="38">
        <v>243.57</v>
      </c>
      <c r="Q556" s="38">
        <v>1</v>
      </c>
      <c r="R556" s="26">
        <v>22.2</v>
      </c>
      <c r="S556" s="38">
        <v>243.57</v>
      </c>
      <c r="T556" s="24">
        <v>769</v>
      </c>
      <c r="U556" s="24">
        <v>11</v>
      </c>
      <c r="V556">
        <f t="shared" si="46"/>
        <v>15</v>
      </c>
      <c r="W556" s="24" t="s">
        <v>2152</v>
      </c>
      <c r="X556" s="8" t="e">
        <f>ROUND(T556*(1-#REF!),2)</f>
        <v>#REF!</v>
      </c>
      <c r="Y556">
        <f t="shared" si="42"/>
        <v>538.29999999999995</v>
      </c>
      <c r="Z556">
        <f t="shared" si="43"/>
        <v>538.29999999999995</v>
      </c>
      <c r="AA556" s="24">
        <v>0.3</v>
      </c>
      <c r="AB556" s="24">
        <v>0.3</v>
      </c>
      <c r="AC556">
        <v>382</v>
      </c>
      <c r="AD556">
        <v>556</v>
      </c>
      <c r="AE556">
        <v>430</v>
      </c>
      <c r="AF556" t="s">
        <v>2893</v>
      </c>
      <c r="AG556" s="24"/>
      <c r="AI556">
        <f t="shared" si="44"/>
        <v>234.2</v>
      </c>
      <c r="AL556" t="s">
        <v>4555</v>
      </c>
      <c r="AM556" t="s">
        <v>4555</v>
      </c>
      <c r="AN556" s="24">
        <v>0.3</v>
      </c>
      <c r="AO556">
        <f t="shared" si="45"/>
        <v>538.29999999999995</v>
      </c>
      <c r="AS556" t="s">
        <v>2153</v>
      </c>
    </row>
    <row r="557" spans="2:45" customFormat="1" x14ac:dyDescent="0.3">
      <c r="B557" t="s">
        <v>2154</v>
      </c>
      <c r="M557" s="7">
        <v>963543408</v>
      </c>
      <c r="N557" s="38" t="s">
        <v>3233</v>
      </c>
      <c r="O557" s="38" t="s">
        <v>2154</v>
      </c>
      <c r="P557" s="38">
        <v>76.97</v>
      </c>
      <c r="Q557" s="38">
        <v>1</v>
      </c>
      <c r="R557" s="26">
        <v>7.2</v>
      </c>
      <c r="S557" s="38">
        <v>76.97</v>
      </c>
      <c r="T557" s="24">
        <v>249</v>
      </c>
      <c r="U557" s="24">
        <v>11</v>
      </c>
      <c r="V557">
        <f t="shared" si="46"/>
        <v>15</v>
      </c>
      <c r="W557" s="24" t="s">
        <v>2154</v>
      </c>
      <c r="X557" s="8" t="e">
        <f>ROUND(T557*(1-#REF!),2)</f>
        <v>#REF!</v>
      </c>
      <c r="Y557">
        <f t="shared" si="42"/>
        <v>174.3</v>
      </c>
      <c r="Z557">
        <f t="shared" si="43"/>
        <v>174.3</v>
      </c>
      <c r="AA557" s="24">
        <v>0.3</v>
      </c>
      <c r="AB557" s="24">
        <v>0.3</v>
      </c>
      <c r="AC557">
        <v>382</v>
      </c>
      <c r="AD557">
        <v>278</v>
      </c>
      <c r="AE557">
        <v>430</v>
      </c>
      <c r="AF557" t="s">
        <v>2893</v>
      </c>
      <c r="AG557" s="24"/>
      <c r="AI557">
        <f t="shared" si="44"/>
        <v>74.010000000000005</v>
      </c>
      <c r="AL557" t="s">
        <v>4555</v>
      </c>
      <c r="AM557" t="s">
        <v>4555</v>
      </c>
      <c r="AN557" s="24">
        <v>0.3</v>
      </c>
      <c r="AO557">
        <f t="shared" si="45"/>
        <v>174.3</v>
      </c>
      <c r="AS557" t="s">
        <v>2155</v>
      </c>
    </row>
    <row r="558" spans="2:45" customFormat="1" x14ac:dyDescent="0.3">
      <c r="B558" t="s">
        <v>2156</v>
      </c>
      <c r="M558" s="7">
        <v>963544210</v>
      </c>
      <c r="N558" s="38" t="s">
        <v>3234</v>
      </c>
      <c r="O558" s="38" t="s">
        <v>2156</v>
      </c>
      <c r="P558" s="38">
        <v>200.74</v>
      </c>
      <c r="Q558" s="38">
        <v>1</v>
      </c>
      <c r="R558" s="26">
        <v>27.8</v>
      </c>
      <c r="S558" s="38">
        <v>200.74</v>
      </c>
      <c r="T558" s="24">
        <v>639</v>
      </c>
      <c r="U558" s="24">
        <v>3</v>
      </c>
      <c r="V558">
        <f t="shared" si="46"/>
        <v>4</v>
      </c>
      <c r="W558" s="24" t="s">
        <v>2156</v>
      </c>
      <c r="X558" s="8" t="e">
        <f>ROUND(T558*(1-#REF!),2)</f>
        <v>#REF!</v>
      </c>
      <c r="Y558">
        <f t="shared" si="42"/>
        <v>447.3</v>
      </c>
      <c r="Z558">
        <f t="shared" si="43"/>
        <v>447.3</v>
      </c>
      <c r="AA558" s="24">
        <v>0.3</v>
      </c>
      <c r="AB558" s="24">
        <v>0.3</v>
      </c>
      <c r="AC558">
        <v>270</v>
      </c>
      <c r="AD558">
        <v>834</v>
      </c>
      <c r="AE558">
        <v>1120</v>
      </c>
      <c r="AF558" t="s">
        <v>2893</v>
      </c>
      <c r="AG558" s="24"/>
      <c r="AI558">
        <f t="shared" si="44"/>
        <v>193.02</v>
      </c>
      <c r="AL558" t="s">
        <v>4555</v>
      </c>
      <c r="AM558" t="s">
        <v>4555</v>
      </c>
      <c r="AN558" s="24">
        <v>0.3</v>
      </c>
      <c r="AO558">
        <f t="shared" si="45"/>
        <v>447.3</v>
      </c>
      <c r="AS558" t="s">
        <v>2157</v>
      </c>
    </row>
    <row r="559" spans="2:45" customFormat="1" x14ac:dyDescent="0.3">
      <c r="B559" t="s">
        <v>2158</v>
      </c>
      <c r="M559" s="7">
        <v>963544211</v>
      </c>
      <c r="N559" s="38" t="s">
        <v>3235</v>
      </c>
      <c r="O559" s="38" t="s">
        <v>2158</v>
      </c>
      <c r="P559" s="38">
        <v>233.11</v>
      </c>
      <c r="Q559" s="38">
        <v>1</v>
      </c>
      <c r="R559" s="26">
        <v>35</v>
      </c>
      <c r="S559" s="38">
        <v>233.11</v>
      </c>
      <c r="T559" s="24">
        <v>749</v>
      </c>
      <c r="U559" s="24">
        <v>3</v>
      </c>
      <c r="V559">
        <f t="shared" si="46"/>
        <v>4</v>
      </c>
      <c r="W559" s="24" t="s">
        <v>2158</v>
      </c>
      <c r="X559" s="8" t="e">
        <f>ROUND(T559*(1-#REF!),2)</f>
        <v>#REF!</v>
      </c>
      <c r="Y559">
        <f t="shared" si="42"/>
        <v>524.29999999999995</v>
      </c>
      <c r="Z559">
        <f t="shared" si="43"/>
        <v>524.29999999999995</v>
      </c>
      <c r="AA559" s="24">
        <v>0.3</v>
      </c>
      <c r="AB559" s="24">
        <v>0.3</v>
      </c>
      <c r="AC559">
        <v>270</v>
      </c>
      <c r="AD559">
        <v>1112</v>
      </c>
      <c r="AE559">
        <v>1120</v>
      </c>
      <c r="AF559" t="s">
        <v>2893</v>
      </c>
      <c r="AG559" s="24"/>
      <c r="AI559">
        <f t="shared" si="44"/>
        <v>224.14</v>
      </c>
      <c r="AL559" t="s">
        <v>4555</v>
      </c>
      <c r="AM559" t="s">
        <v>4555</v>
      </c>
      <c r="AN559" s="24">
        <v>0.3</v>
      </c>
      <c r="AO559">
        <f t="shared" si="45"/>
        <v>524.29999999999995</v>
      </c>
      <c r="AS559" t="s">
        <v>2159</v>
      </c>
    </row>
    <row r="560" spans="2:45" customFormat="1" x14ac:dyDescent="0.3">
      <c r="B560" t="s">
        <v>2160</v>
      </c>
      <c r="M560" s="7">
        <v>963544312</v>
      </c>
      <c r="N560" s="38" t="s">
        <v>3236</v>
      </c>
      <c r="O560" s="38" t="s">
        <v>2160</v>
      </c>
      <c r="P560" s="38">
        <v>226.86</v>
      </c>
      <c r="Q560" s="38">
        <v>1</v>
      </c>
      <c r="R560" s="26">
        <v>18</v>
      </c>
      <c r="S560" s="38">
        <v>226.86</v>
      </c>
      <c r="T560" s="24">
        <v>729</v>
      </c>
      <c r="U560" s="24">
        <v>3</v>
      </c>
      <c r="V560">
        <f t="shared" si="46"/>
        <v>4</v>
      </c>
      <c r="W560" s="24" t="s">
        <v>2160</v>
      </c>
      <c r="X560" s="8" t="e">
        <f>ROUND(T560*(1-#REF!),2)</f>
        <v>#REF!</v>
      </c>
      <c r="Y560">
        <f t="shared" si="42"/>
        <v>510.3</v>
      </c>
      <c r="Z560">
        <f t="shared" si="43"/>
        <v>510.3</v>
      </c>
      <c r="AA560" s="24">
        <v>0.3</v>
      </c>
      <c r="AB560" s="24">
        <v>0.3</v>
      </c>
      <c r="AC560">
        <v>382</v>
      </c>
      <c r="AD560">
        <v>834</v>
      </c>
      <c r="AE560">
        <v>670</v>
      </c>
      <c r="AF560" t="s">
        <v>2893</v>
      </c>
      <c r="AG560" s="24"/>
      <c r="AI560">
        <f t="shared" si="44"/>
        <v>218.13</v>
      </c>
      <c r="AL560" t="s">
        <v>4555</v>
      </c>
      <c r="AM560" t="s">
        <v>4555</v>
      </c>
      <c r="AN560" s="24">
        <v>0.3</v>
      </c>
      <c r="AO560">
        <f t="shared" si="45"/>
        <v>510.3</v>
      </c>
      <c r="AS560" t="s">
        <v>2161</v>
      </c>
    </row>
    <row r="561" spans="2:45" customFormat="1" x14ac:dyDescent="0.3">
      <c r="B561" t="s">
        <v>2162</v>
      </c>
      <c r="M561" s="7">
        <v>963560003</v>
      </c>
      <c r="N561" s="38" t="s">
        <v>3237</v>
      </c>
      <c r="O561" s="38" t="s">
        <v>2162</v>
      </c>
      <c r="P561" s="38">
        <v>338.68</v>
      </c>
      <c r="Q561" s="38">
        <v>1</v>
      </c>
      <c r="R561" s="26">
        <v>38.5</v>
      </c>
      <c r="S561" s="38">
        <v>338.68</v>
      </c>
      <c r="T561" s="24">
        <v>729</v>
      </c>
      <c r="U561" s="24">
        <v>60</v>
      </c>
      <c r="V561">
        <f t="shared" si="46"/>
        <v>80</v>
      </c>
      <c r="W561" s="24" t="s">
        <v>2162</v>
      </c>
      <c r="X561" s="8" t="e">
        <f>ROUND(T561*(1-#REF!),2)</f>
        <v>#REF!</v>
      </c>
      <c r="Y561">
        <f t="shared" si="42"/>
        <v>510.3</v>
      </c>
      <c r="Z561">
        <f t="shared" si="43"/>
        <v>510.3</v>
      </c>
      <c r="AA561" s="24">
        <v>0.3</v>
      </c>
      <c r="AB561" s="24">
        <v>0.3</v>
      </c>
      <c r="AC561">
        <v>382</v>
      </c>
      <c r="AD561">
        <v>1112</v>
      </c>
      <c r="AE561">
        <v>1135</v>
      </c>
      <c r="AF561" t="s">
        <v>2892</v>
      </c>
      <c r="AG561" s="24"/>
      <c r="AI561">
        <f t="shared" si="44"/>
        <v>325.64999999999998</v>
      </c>
      <c r="AL561">
        <v>0</v>
      </c>
      <c r="AM561">
        <v>520</v>
      </c>
      <c r="AN561" s="24">
        <v>0.3</v>
      </c>
      <c r="AO561">
        <f t="shared" si="45"/>
        <v>510.3</v>
      </c>
      <c r="AS561" t="s">
        <v>2163</v>
      </c>
    </row>
    <row r="562" spans="2:45" customFormat="1" x14ac:dyDescent="0.3">
      <c r="B562" t="s">
        <v>2164</v>
      </c>
      <c r="M562" s="7">
        <v>963560005</v>
      </c>
      <c r="N562" s="38" t="s">
        <v>3238</v>
      </c>
      <c r="O562" s="38" t="s">
        <v>2164</v>
      </c>
      <c r="P562" s="38">
        <v>300.74</v>
      </c>
      <c r="Q562" s="38">
        <v>1</v>
      </c>
      <c r="R562" s="26">
        <v>34</v>
      </c>
      <c r="S562" s="38">
        <v>300.74</v>
      </c>
      <c r="T562" s="24">
        <v>679</v>
      </c>
      <c r="U562" s="24">
        <v>60</v>
      </c>
      <c r="V562">
        <f t="shared" si="46"/>
        <v>80</v>
      </c>
      <c r="W562" s="24" t="s">
        <v>2164</v>
      </c>
      <c r="X562" s="8" t="e">
        <f>ROUND(T562*(1-#REF!),2)</f>
        <v>#REF!</v>
      </c>
      <c r="Y562">
        <f t="shared" si="42"/>
        <v>475.3</v>
      </c>
      <c r="Z562">
        <f t="shared" si="43"/>
        <v>475.3</v>
      </c>
      <c r="AA562" s="24">
        <v>0.3</v>
      </c>
      <c r="AB562" s="24">
        <v>0.3</v>
      </c>
      <c r="AC562">
        <v>382</v>
      </c>
      <c r="AD562">
        <v>1112</v>
      </c>
      <c r="AE562">
        <v>1135</v>
      </c>
      <c r="AF562" t="s">
        <v>2892</v>
      </c>
      <c r="AG562" s="24"/>
      <c r="AI562">
        <f t="shared" si="44"/>
        <v>289.17</v>
      </c>
      <c r="AL562">
        <v>0</v>
      </c>
      <c r="AM562">
        <v>520</v>
      </c>
      <c r="AN562" s="24">
        <v>0.3</v>
      </c>
      <c r="AO562">
        <f t="shared" si="45"/>
        <v>475.3</v>
      </c>
      <c r="AS562" t="s">
        <v>2165</v>
      </c>
    </row>
    <row r="563" spans="2:45" customFormat="1" x14ac:dyDescent="0.3">
      <c r="B563" t="s">
        <v>2166</v>
      </c>
      <c r="M563" s="7">
        <v>963560006</v>
      </c>
      <c r="N563" s="38" t="s">
        <v>3239</v>
      </c>
      <c r="O563" s="38" t="s">
        <v>2166</v>
      </c>
      <c r="P563" s="38">
        <v>397.1</v>
      </c>
      <c r="Q563" s="38">
        <v>1</v>
      </c>
      <c r="R563" s="26">
        <v>53.9</v>
      </c>
      <c r="S563" s="38">
        <v>397.1</v>
      </c>
      <c r="T563" s="24">
        <v>999</v>
      </c>
      <c r="U563" s="24">
        <v>60</v>
      </c>
      <c r="V563">
        <f t="shared" si="46"/>
        <v>80</v>
      </c>
      <c r="W563" s="24" t="s">
        <v>2166</v>
      </c>
      <c r="X563" s="8" t="e">
        <f>ROUND(T563*(1-#REF!),2)</f>
        <v>#REF!</v>
      </c>
      <c r="Y563">
        <f t="shared" si="42"/>
        <v>699.3</v>
      </c>
      <c r="Z563">
        <f t="shared" si="43"/>
        <v>699.3</v>
      </c>
      <c r="AA563" s="24">
        <v>0.3</v>
      </c>
      <c r="AB563" s="24">
        <v>0.3</v>
      </c>
      <c r="AC563">
        <v>382</v>
      </c>
      <c r="AD563">
        <v>1668</v>
      </c>
      <c r="AE563">
        <v>1135</v>
      </c>
      <c r="AF563" t="s">
        <v>2892</v>
      </c>
      <c r="AG563" s="24"/>
      <c r="AI563">
        <f t="shared" si="44"/>
        <v>381.83</v>
      </c>
      <c r="AL563">
        <v>0</v>
      </c>
      <c r="AM563">
        <v>712</v>
      </c>
      <c r="AN563" s="24">
        <v>0.3</v>
      </c>
      <c r="AO563">
        <f t="shared" si="45"/>
        <v>699.3</v>
      </c>
      <c r="AS563" t="s">
        <v>2167</v>
      </c>
    </row>
    <row r="564" spans="2:45" customFormat="1" x14ac:dyDescent="0.3">
      <c r="B564" t="s">
        <v>2168</v>
      </c>
      <c r="M564" s="7">
        <v>963544110</v>
      </c>
      <c r="N564" s="38" t="s">
        <v>3240</v>
      </c>
      <c r="O564" s="38" t="s">
        <v>2168</v>
      </c>
      <c r="P564" s="38">
        <v>56.76</v>
      </c>
      <c r="Q564" s="38">
        <v>1</v>
      </c>
      <c r="R564" s="26">
        <v>4.2</v>
      </c>
      <c r="S564" s="38">
        <v>56.76</v>
      </c>
      <c r="T564" s="24">
        <v>189</v>
      </c>
      <c r="U564" s="24">
        <v>4</v>
      </c>
      <c r="V564">
        <f t="shared" si="46"/>
        <v>6</v>
      </c>
      <c r="W564" s="24" t="s">
        <v>2168</v>
      </c>
      <c r="X564" s="8" t="e">
        <f>ROUND(T564*(1-#REF!),2)</f>
        <v>#REF!</v>
      </c>
      <c r="Y564">
        <f t="shared" si="42"/>
        <v>132.30000000000001</v>
      </c>
      <c r="Z564">
        <f t="shared" si="43"/>
        <v>132.30000000000001</v>
      </c>
      <c r="AA564" s="24">
        <v>0.3</v>
      </c>
      <c r="AB564" s="24">
        <v>0.3</v>
      </c>
      <c r="AC564">
        <v>310</v>
      </c>
      <c r="AD564">
        <v>556</v>
      </c>
      <c r="AE564">
        <v>200</v>
      </c>
      <c r="AF564" t="s">
        <v>2893</v>
      </c>
      <c r="AG564" s="24"/>
      <c r="AI564">
        <f t="shared" si="44"/>
        <v>54.58</v>
      </c>
      <c r="AL564" t="s">
        <v>4555</v>
      </c>
      <c r="AM564" t="s">
        <v>4555</v>
      </c>
      <c r="AN564" s="24">
        <v>0.3</v>
      </c>
      <c r="AO564">
        <f t="shared" si="45"/>
        <v>132.30000000000001</v>
      </c>
      <c r="AS564" t="s">
        <v>2169</v>
      </c>
    </row>
    <row r="565" spans="2:45" customFormat="1" x14ac:dyDescent="0.3">
      <c r="B565" t="s">
        <v>2170</v>
      </c>
      <c r="M565" s="7">
        <v>963544111</v>
      </c>
      <c r="N565" s="38" t="s">
        <v>3241</v>
      </c>
      <c r="O565" s="38" t="s">
        <v>2170</v>
      </c>
      <c r="P565" s="38">
        <v>70.34</v>
      </c>
      <c r="Q565" s="38">
        <v>1</v>
      </c>
      <c r="R565" s="26">
        <v>6.2</v>
      </c>
      <c r="S565" s="38">
        <v>70.34</v>
      </c>
      <c r="T565" s="24">
        <v>229</v>
      </c>
      <c r="U565" s="24">
        <v>4</v>
      </c>
      <c r="V565">
        <f t="shared" si="46"/>
        <v>6</v>
      </c>
      <c r="W565" s="24" t="s">
        <v>2170</v>
      </c>
      <c r="X565" s="8" t="e">
        <f>ROUND(T565*(1-#REF!),2)</f>
        <v>#REF!</v>
      </c>
      <c r="Y565">
        <f t="shared" si="42"/>
        <v>160.30000000000001</v>
      </c>
      <c r="Z565">
        <f t="shared" si="43"/>
        <v>160.30000000000001</v>
      </c>
      <c r="AA565" s="24">
        <v>0.3</v>
      </c>
      <c r="AB565" s="24">
        <v>0.3</v>
      </c>
      <c r="AC565">
        <v>310</v>
      </c>
      <c r="AD565">
        <v>834</v>
      </c>
      <c r="AE565">
        <v>200</v>
      </c>
      <c r="AF565" t="s">
        <v>2893</v>
      </c>
      <c r="AG565" s="24"/>
      <c r="AI565">
        <f t="shared" si="44"/>
        <v>67.63</v>
      </c>
      <c r="AL565" t="s">
        <v>4555</v>
      </c>
      <c r="AM565" t="s">
        <v>4555</v>
      </c>
      <c r="AN565" s="24">
        <v>0.3</v>
      </c>
      <c r="AO565">
        <f t="shared" si="45"/>
        <v>160.30000000000001</v>
      </c>
      <c r="AS565" t="s">
        <v>2171</v>
      </c>
    </row>
    <row r="566" spans="2:45" customFormat="1" x14ac:dyDescent="0.3">
      <c r="B566" t="s">
        <v>2172</v>
      </c>
      <c r="M566" s="7">
        <v>963542120</v>
      </c>
      <c r="N566" s="38" t="s">
        <v>3242</v>
      </c>
      <c r="O566" s="38" t="s">
        <v>2172</v>
      </c>
      <c r="P566" s="38">
        <v>75.12</v>
      </c>
      <c r="Q566" s="38">
        <v>1</v>
      </c>
      <c r="R566" s="26">
        <v>6.9</v>
      </c>
      <c r="S566" s="38">
        <v>75.12</v>
      </c>
      <c r="T566" s="24">
        <v>239</v>
      </c>
      <c r="U566" s="24">
        <v>11</v>
      </c>
      <c r="V566">
        <f t="shared" si="46"/>
        <v>15</v>
      </c>
      <c r="W566" s="24" t="s">
        <v>2172</v>
      </c>
      <c r="X566" s="8" t="e">
        <f>ROUND(T566*(1-#REF!),2)</f>
        <v>#REF!</v>
      </c>
      <c r="Y566">
        <f t="shared" si="42"/>
        <v>167.3</v>
      </c>
      <c r="Z566">
        <f t="shared" si="43"/>
        <v>167.3</v>
      </c>
      <c r="AA566" s="24">
        <v>0.3</v>
      </c>
      <c r="AB566" s="24">
        <v>0.3</v>
      </c>
      <c r="AC566">
        <v>382</v>
      </c>
      <c r="AD566">
        <v>556</v>
      </c>
      <c r="AE566">
        <v>430</v>
      </c>
      <c r="AF566" t="s">
        <v>2893</v>
      </c>
      <c r="AG566" s="24"/>
      <c r="AI566">
        <f t="shared" si="44"/>
        <v>72.23</v>
      </c>
      <c r="AL566" t="s">
        <v>4555</v>
      </c>
      <c r="AM566" t="s">
        <v>4555</v>
      </c>
      <c r="AN566" s="24">
        <v>0.3</v>
      </c>
      <c r="AO566">
        <f t="shared" si="45"/>
        <v>167.3</v>
      </c>
      <c r="AS566" t="s">
        <v>2173</v>
      </c>
    </row>
    <row r="567" spans="2:45" customFormat="1" x14ac:dyDescent="0.3">
      <c r="B567" t="s">
        <v>2174</v>
      </c>
      <c r="M567" s="7">
        <v>963543502</v>
      </c>
      <c r="N567" s="38" t="s">
        <v>3243</v>
      </c>
      <c r="O567" s="38" t="s">
        <v>2174</v>
      </c>
      <c r="P567" s="38">
        <v>424.3</v>
      </c>
      <c r="Q567" s="38">
        <v>1</v>
      </c>
      <c r="R567" s="26">
        <v>28</v>
      </c>
      <c r="S567" s="38">
        <v>424.3</v>
      </c>
      <c r="T567" s="24">
        <v>1349</v>
      </c>
      <c r="U567" s="24">
        <v>14</v>
      </c>
      <c r="V567">
        <f t="shared" si="46"/>
        <v>19</v>
      </c>
      <c r="W567" s="24" t="s">
        <v>2174</v>
      </c>
      <c r="X567" s="8" t="e">
        <f>ROUND(T567*(1-#REF!),2)</f>
        <v>#REF!</v>
      </c>
      <c r="Y567">
        <f t="shared" si="42"/>
        <v>944.3</v>
      </c>
      <c r="Z567">
        <f t="shared" si="43"/>
        <v>944.3</v>
      </c>
      <c r="AA567" s="24">
        <v>0.3</v>
      </c>
      <c r="AB567" s="24">
        <v>0.3</v>
      </c>
      <c r="AC567">
        <v>382</v>
      </c>
      <c r="AD567">
        <v>1112</v>
      </c>
      <c r="AE567">
        <v>430</v>
      </c>
      <c r="AF567" t="s">
        <v>2893</v>
      </c>
      <c r="AG567" s="24"/>
      <c r="AI567">
        <f t="shared" si="44"/>
        <v>407.98</v>
      </c>
      <c r="AL567" t="s">
        <v>4555</v>
      </c>
      <c r="AM567" t="s">
        <v>4555</v>
      </c>
      <c r="AN567" s="24">
        <v>0.3</v>
      </c>
      <c r="AO567">
        <f t="shared" si="45"/>
        <v>944.3</v>
      </c>
      <c r="AS567" t="s">
        <v>2175</v>
      </c>
    </row>
    <row r="568" spans="2:45" customFormat="1" x14ac:dyDescent="0.3">
      <c r="B568" t="s">
        <v>2176</v>
      </c>
      <c r="M568" s="7">
        <v>963543501</v>
      </c>
      <c r="N568" s="38" t="s">
        <v>3244</v>
      </c>
      <c r="O568" s="38" t="s">
        <v>2176</v>
      </c>
      <c r="P568" s="38">
        <v>325.41000000000003</v>
      </c>
      <c r="Q568" s="38">
        <v>1</v>
      </c>
      <c r="R568" s="26">
        <v>23.2</v>
      </c>
      <c r="S568" s="38">
        <v>325.41000000000003</v>
      </c>
      <c r="T568" s="24">
        <v>1039</v>
      </c>
      <c r="U568" s="24">
        <v>14</v>
      </c>
      <c r="V568">
        <f t="shared" si="46"/>
        <v>19</v>
      </c>
      <c r="W568" s="24" t="s">
        <v>2176</v>
      </c>
      <c r="X568" s="8" t="e">
        <f>ROUND(T568*(1-#REF!),2)</f>
        <v>#REF!</v>
      </c>
      <c r="Y568">
        <f t="shared" si="42"/>
        <v>727.3</v>
      </c>
      <c r="Z568">
        <f t="shared" si="43"/>
        <v>727.3</v>
      </c>
      <c r="AA568" s="24">
        <v>0.3</v>
      </c>
      <c r="AB568" s="24">
        <v>0.3</v>
      </c>
      <c r="AC568">
        <v>382</v>
      </c>
      <c r="AD568">
        <v>834</v>
      </c>
      <c r="AE568">
        <v>430</v>
      </c>
      <c r="AF568" t="s">
        <v>2893</v>
      </c>
      <c r="AG568" s="24"/>
      <c r="AI568">
        <f t="shared" si="44"/>
        <v>312.89</v>
      </c>
      <c r="AL568" t="s">
        <v>4555</v>
      </c>
      <c r="AM568" t="s">
        <v>4555</v>
      </c>
      <c r="AN568" s="24">
        <v>0.3</v>
      </c>
      <c r="AO568">
        <f t="shared" si="45"/>
        <v>727.3</v>
      </c>
      <c r="AS568" t="s">
        <v>2177</v>
      </c>
    </row>
    <row r="569" spans="2:45" customFormat="1" x14ac:dyDescent="0.3">
      <c r="B569" t="s">
        <v>2178</v>
      </c>
      <c r="M569" s="7">
        <v>96380311</v>
      </c>
      <c r="N569" s="38" t="s">
        <v>5167</v>
      </c>
      <c r="O569" s="38" t="e">
        <v>#N/A</v>
      </c>
      <c r="P569" s="38">
        <v>1.4</v>
      </c>
      <c r="Q569" s="38">
        <v>1</v>
      </c>
      <c r="R569" s="26">
        <v>0.4</v>
      </c>
      <c r="S569" s="38">
        <v>1.4</v>
      </c>
      <c r="T569" s="24">
        <v>29</v>
      </c>
      <c r="U569" s="24">
        <v>0</v>
      </c>
      <c r="V569">
        <f t="shared" si="46"/>
        <v>0</v>
      </c>
      <c r="W569" s="24" t="s">
        <v>2178</v>
      </c>
      <c r="X569" s="8" t="e">
        <f>ROUND(T569*(1-#REF!),2)</f>
        <v>#REF!</v>
      </c>
      <c r="Y569">
        <f t="shared" si="42"/>
        <v>20.3</v>
      </c>
      <c r="Z569">
        <f t="shared" si="43"/>
        <v>20.3</v>
      </c>
      <c r="AA569" s="24">
        <v>0.3</v>
      </c>
      <c r="AB569" s="24">
        <v>0.3</v>
      </c>
      <c r="AC569">
        <v>200</v>
      </c>
      <c r="AD569">
        <v>240</v>
      </c>
      <c r="AE569">
        <v>4.5</v>
      </c>
      <c r="AF569" t="s">
        <v>2894</v>
      </c>
      <c r="AG569" s="24"/>
      <c r="AI569">
        <f t="shared" si="44"/>
        <v>1.35</v>
      </c>
      <c r="AL569">
        <v>0</v>
      </c>
      <c r="AM569">
        <v>16.100000000000001</v>
      </c>
      <c r="AN569" s="24">
        <v>0.3</v>
      </c>
      <c r="AO569">
        <f t="shared" si="45"/>
        <v>20.3</v>
      </c>
      <c r="AS569" t="s">
        <v>2179</v>
      </c>
    </row>
    <row r="570" spans="2:45" customFormat="1" x14ac:dyDescent="0.3">
      <c r="B570" t="s">
        <v>2180</v>
      </c>
      <c r="M570" s="7">
        <v>96380976</v>
      </c>
      <c r="N570" s="38" t="s">
        <v>5168</v>
      </c>
      <c r="O570" s="38" t="e">
        <v>#N/A</v>
      </c>
      <c r="P570" s="38">
        <v>2.42</v>
      </c>
      <c r="Q570" s="38">
        <v>1</v>
      </c>
      <c r="R570" s="26">
        <v>1.45</v>
      </c>
      <c r="S570" s="38">
        <v>2.42</v>
      </c>
      <c r="T570" s="24">
        <v>19</v>
      </c>
      <c r="U570" s="24">
        <v>0</v>
      </c>
      <c r="V570">
        <f t="shared" si="46"/>
        <v>0</v>
      </c>
      <c r="W570" s="24" t="s">
        <v>2180</v>
      </c>
      <c r="X570" s="8" t="e">
        <f>ROUND(T570*(1-#REF!),2)</f>
        <v>#REF!</v>
      </c>
      <c r="Y570">
        <f t="shared" si="42"/>
        <v>13.3</v>
      </c>
      <c r="Z570">
        <f t="shared" si="43"/>
        <v>13.3</v>
      </c>
      <c r="AA570" s="24">
        <v>0.3</v>
      </c>
      <c r="AB570" s="24">
        <v>0.3</v>
      </c>
      <c r="AC570">
        <v>190</v>
      </c>
      <c r="AD570">
        <v>190</v>
      </c>
      <c r="AE570">
        <v>190</v>
      </c>
      <c r="AF570" t="s">
        <v>2894</v>
      </c>
      <c r="AG570" s="24"/>
      <c r="AI570">
        <f t="shared" si="44"/>
        <v>2.33</v>
      </c>
      <c r="AL570" t="s">
        <v>4752</v>
      </c>
      <c r="AM570">
        <v>6.3</v>
      </c>
      <c r="AN570" s="24">
        <v>0.3</v>
      </c>
      <c r="AO570">
        <f t="shared" si="45"/>
        <v>13.3</v>
      </c>
      <c r="AS570" t="s">
        <v>2181</v>
      </c>
    </row>
    <row r="571" spans="2:45" customFormat="1" x14ac:dyDescent="0.3">
      <c r="B571" t="s">
        <v>2182</v>
      </c>
      <c r="M571" s="7">
        <v>963577015</v>
      </c>
      <c r="N571" s="38" t="s">
        <v>3245</v>
      </c>
      <c r="O571" s="38" t="s">
        <v>5414</v>
      </c>
      <c r="P571" s="38">
        <v>12.06</v>
      </c>
      <c r="Q571" s="38">
        <v>1</v>
      </c>
      <c r="R571" s="26">
        <v>0.85</v>
      </c>
      <c r="S571" s="38">
        <v>12.06</v>
      </c>
      <c r="T571" s="24">
        <v>39</v>
      </c>
      <c r="U571" s="24">
        <v>1</v>
      </c>
      <c r="V571">
        <f t="shared" si="46"/>
        <v>2</v>
      </c>
      <c r="W571" s="24" t="s">
        <v>2182</v>
      </c>
      <c r="X571" s="8" t="e">
        <f>ROUND(T571*(1-#REF!),2)</f>
        <v>#REF!</v>
      </c>
      <c r="Y571">
        <f t="shared" si="42"/>
        <v>27.3</v>
      </c>
      <c r="Z571">
        <f t="shared" si="43"/>
        <v>27.3</v>
      </c>
      <c r="AA571" s="24">
        <v>0.3</v>
      </c>
      <c r="AB571" s="24">
        <v>0.3</v>
      </c>
      <c r="AC571">
        <v>270</v>
      </c>
      <c r="AD571">
        <v>1390</v>
      </c>
      <c r="AE571">
        <v>55</v>
      </c>
      <c r="AF571" t="s">
        <v>2893</v>
      </c>
      <c r="AG571" s="24"/>
      <c r="AI571">
        <f t="shared" si="44"/>
        <v>11.6</v>
      </c>
      <c r="AL571" t="s">
        <v>4555</v>
      </c>
      <c r="AM571" t="s">
        <v>4555</v>
      </c>
      <c r="AN571" s="24">
        <v>0.3</v>
      </c>
      <c r="AO571">
        <f t="shared" si="45"/>
        <v>27.3</v>
      </c>
      <c r="AS571" t="s">
        <v>2183</v>
      </c>
    </row>
    <row r="572" spans="2:45" customFormat="1" x14ac:dyDescent="0.3">
      <c r="B572" t="s">
        <v>2184</v>
      </c>
      <c r="M572" s="7">
        <v>963577015</v>
      </c>
      <c r="N572" s="38" t="s">
        <v>3245</v>
      </c>
      <c r="O572" s="38" t="s">
        <v>5414</v>
      </c>
      <c r="P572" s="38">
        <v>12.06</v>
      </c>
      <c r="Q572" s="38">
        <v>1</v>
      </c>
      <c r="R572" s="26">
        <v>0.85</v>
      </c>
      <c r="S572" s="38">
        <v>12.06</v>
      </c>
      <c r="T572" s="24">
        <v>39</v>
      </c>
      <c r="U572" s="24">
        <v>1</v>
      </c>
      <c r="V572">
        <f t="shared" si="46"/>
        <v>2</v>
      </c>
      <c r="W572" s="24" t="s">
        <v>2184</v>
      </c>
      <c r="X572" s="8" t="e">
        <f>ROUND(T572*(1-#REF!),2)</f>
        <v>#REF!</v>
      </c>
      <c r="Y572">
        <f t="shared" si="42"/>
        <v>27.3</v>
      </c>
      <c r="Z572">
        <f t="shared" si="43"/>
        <v>27.3</v>
      </c>
      <c r="AA572" s="24">
        <v>0.3</v>
      </c>
      <c r="AB572" s="24">
        <v>0.3</v>
      </c>
      <c r="AC572">
        <v>270</v>
      </c>
      <c r="AD572">
        <v>1390</v>
      </c>
      <c r="AE572">
        <v>55</v>
      </c>
      <c r="AF572" t="s">
        <v>2893</v>
      </c>
      <c r="AG572" s="24"/>
      <c r="AI572">
        <f t="shared" si="44"/>
        <v>11.6</v>
      </c>
      <c r="AL572" t="s">
        <v>4555</v>
      </c>
      <c r="AM572" t="s">
        <v>4555</v>
      </c>
      <c r="AN572" s="24">
        <v>0.3</v>
      </c>
      <c r="AO572">
        <f t="shared" si="45"/>
        <v>27.3</v>
      </c>
      <c r="AS572" t="s">
        <v>2183</v>
      </c>
    </row>
    <row r="573" spans="2:45" customFormat="1" x14ac:dyDescent="0.3">
      <c r="B573" t="s">
        <v>2185</v>
      </c>
      <c r="M573" s="7">
        <v>963577015</v>
      </c>
      <c r="N573" s="38" t="s">
        <v>3245</v>
      </c>
      <c r="O573" s="38" t="s">
        <v>5414</v>
      </c>
      <c r="P573" s="38">
        <v>12.06</v>
      </c>
      <c r="Q573" s="38">
        <v>1</v>
      </c>
      <c r="R573" s="26">
        <v>0.85</v>
      </c>
      <c r="S573" s="38">
        <v>12.06</v>
      </c>
      <c r="T573" s="24">
        <v>39</v>
      </c>
      <c r="U573" s="24">
        <v>1</v>
      </c>
      <c r="V573">
        <f t="shared" si="46"/>
        <v>2</v>
      </c>
      <c r="W573" s="24" t="s">
        <v>2185</v>
      </c>
      <c r="X573" s="8" t="e">
        <f>ROUND(T573*(1-#REF!),2)</f>
        <v>#REF!</v>
      </c>
      <c r="Y573">
        <f t="shared" si="42"/>
        <v>27.3</v>
      </c>
      <c r="Z573">
        <f t="shared" si="43"/>
        <v>27.3</v>
      </c>
      <c r="AA573" s="24">
        <v>0.3</v>
      </c>
      <c r="AB573" s="24">
        <v>0.3</v>
      </c>
      <c r="AC573">
        <v>270</v>
      </c>
      <c r="AD573">
        <v>1390</v>
      </c>
      <c r="AE573">
        <v>55</v>
      </c>
      <c r="AF573" t="s">
        <v>2893</v>
      </c>
      <c r="AG573" s="24"/>
      <c r="AI573">
        <f t="shared" si="44"/>
        <v>11.6</v>
      </c>
      <c r="AL573" t="s">
        <v>4555</v>
      </c>
      <c r="AM573" t="s">
        <v>4555</v>
      </c>
      <c r="AN573" s="24">
        <v>0.3</v>
      </c>
      <c r="AO573">
        <f t="shared" si="45"/>
        <v>27.3</v>
      </c>
      <c r="AS573" t="s">
        <v>2183</v>
      </c>
    </row>
    <row r="574" spans="2:45" customFormat="1" x14ac:dyDescent="0.3">
      <c r="B574" t="s">
        <v>2186</v>
      </c>
      <c r="M574" s="7">
        <v>963577015</v>
      </c>
      <c r="N574" s="38" t="s">
        <v>3245</v>
      </c>
      <c r="O574" s="38" t="s">
        <v>5414</v>
      </c>
      <c r="P574" s="38">
        <v>12.06</v>
      </c>
      <c r="Q574" s="38">
        <v>1</v>
      </c>
      <c r="R574" s="26">
        <v>0.85</v>
      </c>
      <c r="S574" s="38">
        <v>12.06</v>
      </c>
      <c r="T574" s="24">
        <v>39</v>
      </c>
      <c r="U574" s="24">
        <v>1</v>
      </c>
      <c r="V574">
        <f t="shared" si="46"/>
        <v>2</v>
      </c>
      <c r="W574" s="24" t="s">
        <v>2186</v>
      </c>
      <c r="X574" s="8" t="e">
        <f>ROUND(T574*(1-#REF!),2)</f>
        <v>#REF!</v>
      </c>
      <c r="Y574">
        <f t="shared" si="42"/>
        <v>27.3</v>
      </c>
      <c r="Z574">
        <f t="shared" si="43"/>
        <v>27.3</v>
      </c>
      <c r="AA574" s="24">
        <v>0.3</v>
      </c>
      <c r="AB574" s="24">
        <v>0.3</v>
      </c>
      <c r="AC574">
        <v>270</v>
      </c>
      <c r="AD574">
        <v>1390</v>
      </c>
      <c r="AE574">
        <v>55</v>
      </c>
      <c r="AF574" t="s">
        <v>2893</v>
      </c>
      <c r="AG574" s="24"/>
      <c r="AI574">
        <f t="shared" si="44"/>
        <v>11.6</v>
      </c>
      <c r="AL574" t="s">
        <v>4555</v>
      </c>
      <c r="AM574" t="s">
        <v>4555</v>
      </c>
      <c r="AN574" s="24">
        <v>0.3</v>
      </c>
      <c r="AO574">
        <f t="shared" si="45"/>
        <v>27.3</v>
      </c>
      <c r="AS574" t="s">
        <v>2183</v>
      </c>
    </row>
    <row r="575" spans="2:45" customFormat="1" x14ac:dyDescent="0.3">
      <c r="B575" t="s">
        <v>2187</v>
      </c>
      <c r="M575" s="7">
        <v>963577015</v>
      </c>
      <c r="N575" s="38" t="s">
        <v>3245</v>
      </c>
      <c r="O575" s="38" t="s">
        <v>5414</v>
      </c>
      <c r="P575" s="38">
        <v>12.06</v>
      </c>
      <c r="Q575" s="38">
        <v>1</v>
      </c>
      <c r="R575" s="26">
        <v>0.85</v>
      </c>
      <c r="S575" s="38">
        <v>12.06</v>
      </c>
      <c r="T575" s="24">
        <v>39</v>
      </c>
      <c r="U575" s="24">
        <v>1</v>
      </c>
      <c r="V575">
        <f t="shared" si="46"/>
        <v>2</v>
      </c>
      <c r="W575" s="24" t="s">
        <v>2187</v>
      </c>
      <c r="X575" s="8" t="e">
        <f>ROUND(T575*(1-#REF!),2)</f>
        <v>#REF!</v>
      </c>
      <c r="Y575">
        <f t="shared" si="42"/>
        <v>27.3</v>
      </c>
      <c r="Z575">
        <f t="shared" si="43"/>
        <v>27.3</v>
      </c>
      <c r="AA575" s="24">
        <v>0.3</v>
      </c>
      <c r="AB575" s="24">
        <v>0.3</v>
      </c>
      <c r="AC575">
        <v>270</v>
      </c>
      <c r="AD575">
        <v>1390</v>
      </c>
      <c r="AE575">
        <v>55</v>
      </c>
      <c r="AF575" t="s">
        <v>2893</v>
      </c>
      <c r="AG575" s="24"/>
      <c r="AI575">
        <f t="shared" si="44"/>
        <v>11.6</v>
      </c>
      <c r="AL575" t="s">
        <v>4555</v>
      </c>
      <c r="AM575" t="s">
        <v>4555</v>
      </c>
      <c r="AN575" s="24">
        <v>0.3</v>
      </c>
      <c r="AO575">
        <f t="shared" si="45"/>
        <v>27.3</v>
      </c>
      <c r="AS575" t="s">
        <v>2183</v>
      </c>
    </row>
    <row r="576" spans="2:45" customFormat="1" x14ac:dyDescent="0.3">
      <c r="B576" t="s">
        <v>2188</v>
      </c>
      <c r="M576" s="7">
        <v>963541001</v>
      </c>
      <c r="N576" s="38" t="s">
        <v>3246</v>
      </c>
      <c r="O576" s="38" t="s">
        <v>2188</v>
      </c>
      <c r="P576" s="38">
        <v>26.09</v>
      </c>
      <c r="Q576" s="38">
        <v>1</v>
      </c>
      <c r="R576" s="26">
        <v>1</v>
      </c>
      <c r="S576" s="38">
        <v>26.09</v>
      </c>
      <c r="T576" s="24">
        <v>119</v>
      </c>
      <c r="U576" s="24">
        <v>15</v>
      </c>
      <c r="V576">
        <f t="shared" si="46"/>
        <v>20</v>
      </c>
      <c r="W576" s="24" t="s">
        <v>2188</v>
      </c>
      <c r="X576" s="8" t="e">
        <f>ROUND(T576*(1-#REF!),2)</f>
        <v>#REF!</v>
      </c>
      <c r="Y576">
        <f t="shared" si="42"/>
        <v>83.3</v>
      </c>
      <c r="Z576">
        <f t="shared" si="43"/>
        <v>83.3</v>
      </c>
      <c r="AA576" s="24">
        <v>0.3</v>
      </c>
      <c r="AB576" s="24">
        <v>0.3</v>
      </c>
      <c r="AC576">
        <v>380</v>
      </c>
      <c r="AD576">
        <v>0</v>
      </c>
      <c r="AE576">
        <v>0</v>
      </c>
      <c r="AF576" t="s">
        <v>2893</v>
      </c>
      <c r="AG576" s="24"/>
      <c r="AI576">
        <f t="shared" si="44"/>
        <v>25.09</v>
      </c>
      <c r="AL576">
        <v>0</v>
      </c>
      <c r="AM576">
        <v>77</v>
      </c>
      <c r="AN576" s="24">
        <v>0.3</v>
      </c>
      <c r="AO576">
        <f t="shared" si="45"/>
        <v>83.3</v>
      </c>
      <c r="AS576" t="s">
        <v>2189</v>
      </c>
    </row>
    <row r="577" spans="2:45" customFormat="1" x14ac:dyDescent="0.3">
      <c r="B577" t="s">
        <v>2190</v>
      </c>
      <c r="M577" s="7">
        <v>963541002</v>
      </c>
      <c r="N577" s="38" t="s">
        <v>3247</v>
      </c>
      <c r="O577" s="38" t="s">
        <v>2190</v>
      </c>
      <c r="P577" s="38">
        <v>27.85</v>
      </c>
      <c r="Q577" s="38">
        <v>1</v>
      </c>
      <c r="R577" s="26">
        <v>1.5</v>
      </c>
      <c r="S577" s="38">
        <v>27.85</v>
      </c>
      <c r="T577" s="24">
        <v>129</v>
      </c>
      <c r="U577" s="24">
        <v>15</v>
      </c>
      <c r="V577">
        <f t="shared" si="46"/>
        <v>20</v>
      </c>
      <c r="W577" s="24" t="s">
        <v>2190</v>
      </c>
      <c r="X577" s="8" t="e">
        <f>ROUND(T577*(1-#REF!),2)</f>
        <v>#REF!</v>
      </c>
      <c r="Y577">
        <f t="shared" si="42"/>
        <v>90.3</v>
      </c>
      <c r="Z577">
        <f t="shared" si="43"/>
        <v>90.3</v>
      </c>
      <c r="AA577" s="24">
        <v>0.3</v>
      </c>
      <c r="AB577" s="24">
        <v>0.3</v>
      </c>
      <c r="AC577">
        <v>450</v>
      </c>
      <c r="AD577">
        <v>0</v>
      </c>
      <c r="AE577">
        <v>0</v>
      </c>
      <c r="AF577" t="s">
        <v>2893</v>
      </c>
      <c r="AG577" s="24"/>
      <c r="AI577">
        <f t="shared" si="44"/>
        <v>26.78</v>
      </c>
      <c r="AL577">
        <v>0</v>
      </c>
      <c r="AM577">
        <v>84.7</v>
      </c>
      <c r="AN577" s="24">
        <v>0.3</v>
      </c>
      <c r="AO577">
        <f t="shared" si="45"/>
        <v>90.3</v>
      </c>
      <c r="AS577" t="s">
        <v>2191</v>
      </c>
    </row>
    <row r="578" spans="2:45" customFormat="1" x14ac:dyDescent="0.3">
      <c r="B578" t="s">
        <v>2192</v>
      </c>
      <c r="M578" s="7">
        <v>963541003</v>
      </c>
      <c r="N578" s="38" t="s">
        <v>3248</v>
      </c>
      <c r="O578" s="38" t="s">
        <v>2192</v>
      </c>
      <c r="P578" s="38">
        <v>33.6</v>
      </c>
      <c r="Q578" s="38">
        <v>1</v>
      </c>
      <c r="R578" s="26">
        <v>1.85</v>
      </c>
      <c r="S578" s="38">
        <v>33.6</v>
      </c>
      <c r="T578" s="24">
        <v>149</v>
      </c>
      <c r="U578" s="24">
        <v>15</v>
      </c>
      <c r="V578">
        <f t="shared" si="46"/>
        <v>20</v>
      </c>
      <c r="W578" s="24" t="s">
        <v>2192</v>
      </c>
      <c r="X578" s="8" t="e">
        <f>ROUND(T578*(1-#REF!),2)</f>
        <v>#REF!</v>
      </c>
      <c r="Y578">
        <f t="shared" ref="Y578:Y641" si="47">ROUND(T578*(1-AA578),2)</f>
        <v>104.3</v>
      </c>
      <c r="Z578">
        <f t="shared" ref="Z578:Z641" si="48">ROUND(T578*(1-AB578),2)</f>
        <v>104.3</v>
      </c>
      <c r="AA578" s="24">
        <v>0.3</v>
      </c>
      <c r="AB578" s="24">
        <v>0.3</v>
      </c>
      <c r="AC578">
        <v>380</v>
      </c>
      <c r="AD578">
        <v>0</v>
      </c>
      <c r="AE578">
        <v>0</v>
      </c>
      <c r="AF578" t="s">
        <v>2893</v>
      </c>
      <c r="AG578" s="24"/>
      <c r="AI578">
        <f t="shared" si="44"/>
        <v>32.31</v>
      </c>
      <c r="AL578">
        <v>0</v>
      </c>
      <c r="AM578">
        <v>99.4</v>
      </c>
      <c r="AN578" s="24">
        <v>0.3</v>
      </c>
      <c r="AO578">
        <f t="shared" si="45"/>
        <v>104.3</v>
      </c>
      <c r="AS578" t="s">
        <v>2193</v>
      </c>
    </row>
    <row r="579" spans="2:45" customFormat="1" x14ac:dyDescent="0.3">
      <c r="B579" t="s">
        <v>2194</v>
      </c>
      <c r="M579" s="7">
        <v>963541004</v>
      </c>
      <c r="N579" s="38" t="s">
        <v>3249</v>
      </c>
      <c r="O579" s="38" t="s">
        <v>2194</v>
      </c>
      <c r="P579" s="38">
        <v>36.03</v>
      </c>
      <c r="Q579" s="38">
        <v>1</v>
      </c>
      <c r="R579" s="26">
        <v>2.2999999999999998</v>
      </c>
      <c r="S579" s="38">
        <v>36.03</v>
      </c>
      <c r="T579" s="24">
        <v>159</v>
      </c>
      <c r="U579" s="24">
        <v>15</v>
      </c>
      <c r="V579">
        <f t="shared" si="46"/>
        <v>20</v>
      </c>
      <c r="W579" s="24" t="s">
        <v>2194</v>
      </c>
      <c r="X579" s="8" t="e">
        <f>ROUND(T579*(1-#REF!),2)</f>
        <v>#REF!</v>
      </c>
      <c r="Y579">
        <f t="shared" si="47"/>
        <v>111.3</v>
      </c>
      <c r="Z579">
        <f t="shared" si="48"/>
        <v>111.3</v>
      </c>
      <c r="AA579" s="24">
        <v>0.3</v>
      </c>
      <c r="AB579" s="24">
        <v>0.3</v>
      </c>
      <c r="AC579">
        <v>450</v>
      </c>
      <c r="AD579">
        <v>0</v>
      </c>
      <c r="AE579">
        <v>0</v>
      </c>
      <c r="AF579" t="s">
        <v>2893</v>
      </c>
      <c r="AG579" s="24"/>
      <c r="AI579">
        <f t="shared" si="44"/>
        <v>34.64</v>
      </c>
      <c r="AL579">
        <v>0</v>
      </c>
      <c r="AM579">
        <v>109.9</v>
      </c>
      <c r="AN579" s="24">
        <v>0.3</v>
      </c>
      <c r="AO579">
        <f t="shared" si="45"/>
        <v>111.3</v>
      </c>
      <c r="AS579" t="s">
        <v>2195</v>
      </c>
    </row>
    <row r="580" spans="2:45" customFormat="1" x14ac:dyDescent="0.3">
      <c r="B580" t="s">
        <v>2196</v>
      </c>
      <c r="M580" s="7">
        <v>963577013</v>
      </c>
      <c r="N580" s="38" t="s">
        <v>3250</v>
      </c>
      <c r="O580" s="38" t="s">
        <v>5415</v>
      </c>
      <c r="P580" s="38">
        <v>15.55</v>
      </c>
      <c r="Q580" s="38">
        <v>1</v>
      </c>
      <c r="R580" s="26">
        <v>0.9</v>
      </c>
      <c r="S580" s="38">
        <v>15.55</v>
      </c>
      <c r="T580" s="24">
        <v>49</v>
      </c>
      <c r="U580" s="24">
        <v>1</v>
      </c>
      <c r="V580">
        <f t="shared" si="46"/>
        <v>2</v>
      </c>
      <c r="W580" s="24" t="s">
        <v>2196</v>
      </c>
      <c r="X580" s="8" t="e">
        <f>ROUND(T580*(1-#REF!),2)</f>
        <v>#REF!</v>
      </c>
      <c r="Y580">
        <f t="shared" si="47"/>
        <v>34.299999999999997</v>
      </c>
      <c r="Z580">
        <f t="shared" si="48"/>
        <v>34.299999999999997</v>
      </c>
      <c r="AA580" s="24">
        <v>0.3</v>
      </c>
      <c r="AB580" s="24">
        <v>0.3</v>
      </c>
      <c r="AC580">
        <v>330</v>
      </c>
      <c r="AD580">
        <v>1390</v>
      </c>
      <c r="AE580">
        <v>50</v>
      </c>
      <c r="AF580" t="s">
        <v>2893</v>
      </c>
      <c r="AG580" s="24"/>
      <c r="AI580">
        <f t="shared" si="44"/>
        <v>14.95</v>
      </c>
      <c r="AL580" t="s">
        <v>4555</v>
      </c>
      <c r="AM580" t="s">
        <v>4555</v>
      </c>
      <c r="AN580" s="24">
        <v>0.3</v>
      </c>
      <c r="AO580">
        <f t="shared" si="45"/>
        <v>34.299999999999997</v>
      </c>
      <c r="AS580" t="s">
        <v>2197</v>
      </c>
    </row>
    <row r="581" spans="2:45" customFormat="1" x14ac:dyDescent="0.3">
      <c r="B581" t="s">
        <v>2198</v>
      </c>
      <c r="M581" s="7">
        <v>963577013</v>
      </c>
      <c r="N581" s="38" t="s">
        <v>3250</v>
      </c>
      <c r="O581" s="38" t="s">
        <v>5415</v>
      </c>
      <c r="P581" s="38">
        <v>15.55</v>
      </c>
      <c r="Q581" s="38">
        <v>1</v>
      </c>
      <c r="R581" s="26">
        <v>0.9</v>
      </c>
      <c r="S581" s="38">
        <v>15.55</v>
      </c>
      <c r="T581" s="24">
        <v>49</v>
      </c>
      <c r="U581" s="24">
        <v>1</v>
      </c>
      <c r="V581">
        <f t="shared" si="46"/>
        <v>2</v>
      </c>
      <c r="W581" s="24" t="s">
        <v>2198</v>
      </c>
      <c r="X581" s="8" t="e">
        <f>ROUND(T581*(1-#REF!),2)</f>
        <v>#REF!</v>
      </c>
      <c r="Y581">
        <f t="shared" si="47"/>
        <v>34.299999999999997</v>
      </c>
      <c r="Z581">
        <f t="shared" si="48"/>
        <v>34.299999999999997</v>
      </c>
      <c r="AA581" s="24">
        <v>0.3</v>
      </c>
      <c r="AB581" s="24">
        <v>0.3</v>
      </c>
      <c r="AC581">
        <v>330</v>
      </c>
      <c r="AD581">
        <v>1390</v>
      </c>
      <c r="AE581">
        <v>50</v>
      </c>
      <c r="AF581" t="s">
        <v>2893</v>
      </c>
      <c r="AG581" s="24"/>
      <c r="AI581">
        <f t="shared" si="44"/>
        <v>14.95</v>
      </c>
      <c r="AL581" t="s">
        <v>4555</v>
      </c>
      <c r="AM581" t="s">
        <v>4555</v>
      </c>
      <c r="AN581" s="24">
        <v>0.3</v>
      </c>
      <c r="AO581">
        <f t="shared" si="45"/>
        <v>34.299999999999997</v>
      </c>
      <c r="AS581" t="s">
        <v>2197</v>
      </c>
    </row>
    <row r="582" spans="2:45" customFormat="1" x14ac:dyDescent="0.3">
      <c r="B582" t="s">
        <v>2199</v>
      </c>
      <c r="M582" s="7">
        <v>963577013</v>
      </c>
      <c r="N582" s="38" t="s">
        <v>3250</v>
      </c>
      <c r="O582" s="38" t="s">
        <v>5415</v>
      </c>
      <c r="P582" s="38">
        <v>15.55</v>
      </c>
      <c r="Q582" s="38">
        <v>1</v>
      </c>
      <c r="R582" s="26">
        <v>0.9</v>
      </c>
      <c r="S582" s="38">
        <v>15.55</v>
      </c>
      <c r="T582" s="24">
        <v>49</v>
      </c>
      <c r="U582" s="24">
        <v>1</v>
      </c>
      <c r="V582">
        <f t="shared" si="46"/>
        <v>2</v>
      </c>
      <c r="W582" s="24" t="s">
        <v>2199</v>
      </c>
      <c r="X582" s="8" t="e">
        <f>ROUND(T582*(1-#REF!),2)</f>
        <v>#REF!</v>
      </c>
      <c r="Y582">
        <f t="shared" si="47"/>
        <v>34.299999999999997</v>
      </c>
      <c r="Z582">
        <f t="shared" si="48"/>
        <v>34.299999999999997</v>
      </c>
      <c r="AA582" s="24">
        <v>0.3</v>
      </c>
      <c r="AB582" s="24">
        <v>0.3</v>
      </c>
      <c r="AC582">
        <v>330</v>
      </c>
      <c r="AD582">
        <v>1390</v>
      </c>
      <c r="AE582">
        <v>50</v>
      </c>
      <c r="AF582" t="s">
        <v>2893</v>
      </c>
      <c r="AG582" s="24"/>
      <c r="AI582">
        <f t="shared" si="44"/>
        <v>14.95</v>
      </c>
      <c r="AL582" t="s">
        <v>4555</v>
      </c>
      <c r="AM582" t="s">
        <v>4555</v>
      </c>
      <c r="AN582" s="24">
        <v>0.3</v>
      </c>
      <c r="AO582">
        <f t="shared" si="45"/>
        <v>34.299999999999997</v>
      </c>
      <c r="AS582" t="s">
        <v>2197</v>
      </c>
    </row>
    <row r="583" spans="2:45" customFormat="1" x14ac:dyDescent="0.3">
      <c r="B583" t="s">
        <v>2200</v>
      </c>
      <c r="M583" s="7">
        <v>963577013</v>
      </c>
      <c r="N583" s="38" t="s">
        <v>3250</v>
      </c>
      <c r="O583" s="38" t="s">
        <v>5415</v>
      </c>
      <c r="P583" s="38">
        <v>15.55</v>
      </c>
      <c r="Q583" s="38">
        <v>1</v>
      </c>
      <c r="R583" s="26">
        <v>0.9</v>
      </c>
      <c r="S583" s="38">
        <v>15.55</v>
      </c>
      <c r="T583" s="24">
        <v>49</v>
      </c>
      <c r="U583" s="24">
        <v>1</v>
      </c>
      <c r="V583">
        <f t="shared" si="46"/>
        <v>2</v>
      </c>
      <c r="W583" s="24" t="s">
        <v>2200</v>
      </c>
      <c r="X583" s="8" t="e">
        <f>ROUND(T583*(1-#REF!),2)</f>
        <v>#REF!</v>
      </c>
      <c r="Y583">
        <f t="shared" si="47"/>
        <v>34.299999999999997</v>
      </c>
      <c r="Z583">
        <f t="shared" si="48"/>
        <v>34.299999999999997</v>
      </c>
      <c r="AA583" s="24">
        <v>0.3</v>
      </c>
      <c r="AB583" s="24">
        <v>0.3</v>
      </c>
      <c r="AC583">
        <v>330</v>
      </c>
      <c r="AD583">
        <v>1390</v>
      </c>
      <c r="AE583">
        <v>50</v>
      </c>
      <c r="AF583" t="s">
        <v>2893</v>
      </c>
      <c r="AG583" s="24"/>
      <c r="AI583">
        <f t="shared" si="44"/>
        <v>14.95</v>
      </c>
      <c r="AL583" t="s">
        <v>4555</v>
      </c>
      <c r="AM583" t="s">
        <v>4555</v>
      </c>
      <c r="AN583" s="24">
        <v>0.3</v>
      </c>
      <c r="AO583">
        <f t="shared" si="45"/>
        <v>34.299999999999997</v>
      </c>
      <c r="AS583" t="s">
        <v>2197</v>
      </c>
    </row>
    <row r="584" spans="2:45" customFormat="1" x14ac:dyDescent="0.3">
      <c r="B584" t="s">
        <v>2201</v>
      </c>
      <c r="M584" s="7">
        <v>963577013</v>
      </c>
      <c r="N584" s="38" t="s">
        <v>3250</v>
      </c>
      <c r="O584" s="38" t="s">
        <v>5415</v>
      </c>
      <c r="P584" s="38">
        <v>15.55</v>
      </c>
      <c r="Q584" s="38">
        <v>1</v>
      </c>
      <c r="R584" s="26">
        <v>0.9</v>
      </c>
      <c r="S584" s="38">
        <v>15.55</v>
      </c>
      <c r="T584" s="24">
        <v>49</v>
      </c>
      <c r="U584" s="24">
        <v>1</v>
      </c>
      <c r="V584">
        <f t="shared" si="46"/>
        <v>2</v>
      </c>
      <c r="W584" s="24" t="s">
        <v>2201</v>
      </c>
      <c r="X584" s="8" t="e">
        <f>ROUND(T584*(1-#REF!),2)</f>
        <v>#REF!</v>
      </c>
      <c r="Y584">
        <f t="shared" si="47"/>
        <v>34.299999999999997</v>
      </c>
      <c r="Z584">
        <f t="shared" si="48"/>
        <v>34.299999999999997</v>
      </c>
      <c r="AA584" s="24">
        <v>0.3</v>
      </c>
      <c r="AB584" s="24">
        <v>0.3</v>
      </c>
      <c r="AC584">
        <v>330</v>
      </c>
      <c r="AD584">
        <v>1390</v>
      </c>
      <c r="AE584">
        <v>50</v>
      </c>
      <c r="AF584" t="s">
        <v>2893</v>
      </c>
      <c r="AG584" s="24"/>
      <c r="AI584">
        <f t="shared" si="44"/>
        <v>14.95</v>
      </c>
      <c r="AL584" t="s">
        <v>4555</v>
      </c>
      <c r="AM584" t="s">
        <v>4555</v>
      </c>
      <c r="AN584" s="24">
        <v>0.3</v>
      </c>
      <c r="AO584">
        <f t="shared" si="45"/>
        <v>34.299999999999997</v>
      </c>
      <c r="AS584" t="s">
        <v>2197</v>
      </c>
    </row>
    <row r="585" spans="2:45" customFormat="1" x14ac:dyDescent="0.3">
      <c r="B585" t="s">
        <v>2202</v>
      </c>
      <c r="M585" s="7">
        <v>963577028</v>
      </c>
      <c r="N585" s="38" t="s">
        <v>3251</v>
      </c>
      <c r="O585" s="38" t="s">
        <v>5416</v>
      </c>
      <c r="P585" s="38">
        <v>20.260000000000002</v>
      </c>
      <c r="Q585" s="38">
        <v>1</v>
      </c>
      <c r="R585" s="26">
        <v>2.4</v>
      </c>
      <c r="S585" s="38">
        <v>20.260000000000002</v>
      </c>
      <c r="T585" s="24">
        <v>69</v>
      </c>
      <c r="U585" s="24">
        <v>1</v>
      </c>
      <c r="V585">
        <f t="shared" si="46"/>
        <v>2</v>
      </c>
      <c r="W585" s="24" t="s">
        <v>2202</v>
      </c>
      <c r="X585" s="8" t="e">
        <f>ROUND(T585*(1-#REF!),2)</f>
        <v>#REF!</v>
      </c>
      <c r="Y585">
        <f t="shared" si="47"/>
        <v>48.3</v>
      </c>
      <c r="Z585">
        <f t="shared" si="48"/>
        <v>48.3</v>
      </c>
      <c r="AA585" s="24">
        <v>0.3</v>
      </c>
      <c r="AB585" s="24">
        <v>0.3</v>
      </c>
      <c r="AC585">
        <v>382</v>
      </c>
      <c r="AD585">
        <v>1390</v>
      </c>
      <c r="AE585">
        <v>280</v>
      </c>
      <c r="AF585" t="s">
        <v>2893</v>
      </c>
      <c r="AG585" s="24"/>
      <c r="AI585">
        <f t="shared" si="44"/>
        <v>19.48</v>
      </c>
      <c r="AL585" t="s">
        <v>4555</v>
      </c>
      <c r="AM585" t="s">
        <v>4555</v>
      </c>
      <c r="AN585" s="24">
        <v>0.3</v>
      </c>
      <c r="AO585">
        <f t="shared" si="45"/>
        <v>48.3</v>
      </c>
      <c r="AS585" t="s">
        <v>2203</v>
      </c>
    </row>
    <row r="586" spans="2:45" customFormat="1" x14ac:dyDescent="0.3">
      <c r="B586" t="s">
        <v>2204</v>
      </c>
      <c r="M586" s="7">
        <v>963577028</v>
      </c>
      <c r="N586" s="38" t="s">
        <v>3251</v>
      </c>
      <c r="O586" s="38" t="s">
        <v>5416</v>
      </c>
      <c r="P586" s="38">
        <v>20.260000000000002</v>
      </c>
      <c r="Q586" s="38">
        <v>1</v>
      </c>
      <c r="R586" s="26">
        <v>2.4</v>
      </c>
      <c r="S586" s="38">
        <v>20.260000000000002</v>
      </c>
      <c r="T586" s="24">
        <v>69</v>
      </c>
      <c r="U586" s="24">
        <v>1</v>
      </c>
      <c r="V586">
        <f t="shared" si="46"/>
        <v>2</v>
      </c>
      <c r="W586" s="24" t="s">
        <v>2204</v>
      </c>
      <c r="X586" s="8" t="e">
        <f>ROUND(T586*(1-#REF!),2)</f>
        <v>#REF!</v>
      </c>
      <c r="Y586">
        <f t="shared" si="47"/>
        <v>48.3</v>
      </c>
      <c r="Z586">
        <f t="shared" si="48"/>
        <v>48.3</v>
      </c>
      <c r="AA586" s="24">
        <v>0.3</v>
      </c>
      <c r="AB586" s="24">
        <v>0.3</v>
      </c>
      <c r="AC586">
        <v>382</v>
      </c>
      <c r="AD586">
        <v>1390</v>
      </c>
      <c r="AE586">
        <v>280</v>
      </c>
      <c r="AF586" t="s">
        <v>2893</v>
      </c>
      <c r="AG586" s="24"/>
      <c r="AI586">
        <f t="shared" si="44"/>
        <v>19.48</v>
      </c>
      <c r="AL586" t="s">
        <v>4555</v>
      </c>
      <c r="AM586" t="s">
        <v>4555</v>
      </c>
      <c r="AN586" s="24">
        <v>0.3</v>
      </c>
      <c r="AO586">
        <f t="shared" si="45"/>
        <v>48.3</v>
      </c>
      <c r="AS586" t="s">
        <v>2203</v>
      </c>
    </row>
    <row r="587" spans="2:45" customFormat="1" x14ac:dyDescent="0.3">
      <c r="B587" t="s">
        <v>2205</v>
      </c>
      <c r="M587" s="7">
        <v>963577028</v>
      </c>
      <c r="N587" s="38" t="s">
        <v>3251</v>
      </c>
      <c r="O587" s="38" t="s">
        <v>5416</v>
      </c>
      <c r="P587" s="38">
        <v>20.260000000000002</v>
      </c>
      <c r="Q587" s="38">
        <v>1</v>
      </c>
      <c r="R587" s="26">
        <v>2.4</v>
      </c>
      <c r="S587" s="38">
        <v>20.260000000000002</v>
      </c>
      <c r="T587" s="24">
        <v>69</v>
      </c>
      <c r="U587" s="24">
        <v>1</v>
      </c>
      <c r="V587">
        <f t="shared" si="46"/>
        <v>2</v>
      </c>
      <c r="W587" s="24" t="s">
        <v>2205</v>
      </c>
      <c r="X587" s="8" t="e">
        <f>ROUND(T587*(1-#REF!),2)</f>
        <v>#REF!</v>
      </c>
      <c r="Y587">
        <f t="shared" si="47"/>
        <v>48.3</v>
      </c>
      <c r="Z587">
        <f t="shared" si="48"/>
        <v>48.3</v>
      </c>
      <c r="AA587" s="24">
        <v>0.3</v>
      </c>
      <c r="AB587" s="24">
        <v>0.3</v>
      </c>
      <c r="AC587">
        <v>382</v>
      </c>
      <c r="AD587">
        <v>1390</v>
      </c>
      <c r="AE587">
        <v>280</v>
      </c>
      <c r="AF587" t="s">
        <v>2893</v>
      </c>
      <c r="AG587" s="24"/>
      <c r="AI587">
        <f t="shared" si="44"/>
        <v>19.48</v>
      </c>
      <c r="AL587" t="s">
        <v>4555</v>
      </c>
      <c r="AM587" t="s">
        <v>4555</v>
      </c>
      <c r="AN587" s="24">
        <v>0.3</v>
      </c>
      <c r="AO587">
        <f t="shared" si="45"/>
        <v>48.3</v>
      </c>
      <c r="AS587" t="s">
        <v>2203</v>
      </c>
    </row>
    <row r="588" spans="2:45" customFormat="1" x14ac:dyDescent="0.3">
      <c r="B588" t="s">
        <v>2206</v>
      </c>
      <c r="M588" s="7">
        <v>963577028</v>
      </c>
      <c r="N588" s="38" t="s">
        <v>3251</v>
      </c>
      <c r="O588" s="38" t="s">
        <v>5416</v>
      </c>
      <c r="P588" s="38">
        <v>20.260000000000002</v>
      </c>
      <c r="Q588" s="38">
        <v>1</v>
      </c>
      <c r="R588" s="26">
        <v>2.4</v>
      </c>
      <c r="S588" s="38">
        <v>20.260000000000002</v>
      </c>
      <c r="T588" s="24">
        <v>69</v>
      </c>
      <c r="U588" s="24">
        <v>1</v>
      </c>
      <c r="V588">
        <f t="shared" si="46"/>
        <v>2</v>
      </c>
      <c r="W588" s="24" t="s">
        <v>2206</v>
      </c>
      <c r="X588" s="8" t="e">
        <f>ROUND(T588*(1-#REF!),2)</f>
        <v>#REF!</v>
      </c>
      <c r="Y588">
        <f t="shared" si="47"/>
        <v>48.3</v>
      </c>
      <c r="Z588">
        <f t="shared" si="48"/>
        <v>48.3</v>
      </c>
      <c r="AA588" s="24">
        <v>0.3</v>
      </c>
      <c r="AB588" s="24">
        <v>0.3</v>
      </c>
      <c r="AC588">
        <v>382</v>
      </c>
      <c r="AD588">
        <v>1390</v>
      </c>
      <c r="AE588">
        <v>280</v>
      </c>
      <c r="AF588" t="s">
        <v>2893</v>
      </c>
      <c r="AG588" s="24"/>
      <c r="AI588">
        <f t="shared" si="44"/>
        <v>19.48</v>
      </c>
      <c r="AL588" t="s">
        <v>4555</v>
      </c>
      <c r="AM588" t="s">
        <v>4555</v>
      </c>
      <c r="AN588" s="24">
        <v>0.3</v>
      </c>
      <c r="AO588">
        <f t="shared" si="45"/>
        <v>48.3</v>
      </c>
      <c r="AS588" t="s">
        <v>2203</v>
      </c>
    </row>
    <row r="589" spans="2:45" customFormat="1" x14ac:dyDescent="0.3">
      <c r="B589" t="s">
        <v>2207</v>
      </c>
      <c r="M589" s="7">
        <v>963577028</v>
      </c>
      <c r="N589" s="38" t="s">
        <v>3251</v>
      </c>
      <c r="O589" s="38" t="s">
        <v>5416</v>
      </c>
      <c r="P589" s="38">
        <v>20.260000000000002</v>
      </c>
      <c r="Q589" s="38">
        <v>1</v>
      </c>
      <c r="R589" s="26">
        <v>2.4</v>
      </c>
      <c r="S589" s="38">
        <v>20.260000000000002</v>
      </c>
      <c r="T589" s="24">
        <v>69</v>
      </c>
      <c r="U589" s="24">
        <v>1</v>
      </c>
      <c r="V589">
        <f t="shared" si="46"/>
        <v>2</v>
      </c>
      <c r="W589" s="24" t="s">
        <v>2207</v>
      </c>
      <c r="X589" s="8" t="e">
        <f>ROUND(T589*(1-#REF!),2)</f>
        <v>#REF!</v>
      </c>
      <c r="Y589">
        <f t="shared" si="47"/>
        <v>48.3</v>
      </c>
      <c r="Z589">
        <f t="shared" si="48"/>
        <v>48.3</v>
      </c>
      <c r="AA589" s="24">
        <v>0.3</v>
      </c>
      <c r="AB589" s="24">
        <v>0.3</v>
      </c>
      <c r="AC589">
        <v>382</v>
      </c>
      <c r="AD589">
        <v>1390</v>
      </c>
      <c r="AE589">
        <v>280</v>
      </c>
      <c r="AF589" t="s">
        <v>2893</v>
      </c>
      <c r="AG589" s="24"/>
      <c r="AI589">
        <f t="shared" ref="AI589:AI652" si="49">ROUND(S589/1.04,2)</f>
        <v>19.48</v>
      </c>
      <c r="AL589" t="s">
        <v>4555</v>
      </c>
      <c r="AM589" t="s">
        <v>4555</v>
      </c>
      <c r="AN589" s="24">
        <v>0.3</v>
      </c>
      <c r="AO589">
        <f t="shared" si="45"/>
        <v>48.3</v>
      </c>
      <c r="AS589" t="s">
        <v>2203</v>
      </c>
    </row>
    <row r="590" spans="2:45" customFormat="1" x14ac:dyDescent="0.3">
      <c r="B590" t="s">
        <v>2208</v>
      </c>
      <c r="M590" s="7">
        <v>963577014</v>
      </c>
      <c r="N590" s="38" t="s">
        <v>3252</v>
      </c>
      <c r="O590" s="38" t="s">
        <v>5417</v>
      </c>
      <c r="P590" s="38">
        <v>12.99</v>
      </c>
      <c r="Q590" s="38">
        <v>1</v>
      </c>
      <c r="R590" s="26">
        <v>1.4</v>
      </c>
      <c r="S590" s="38">
        <v>12.99</v>
      </c>
      <c r="T590" s="24">
        <v>49</v>
      </c>
      <c r="U590" s="24">
        <v>1</v>
      </c>
      <c r="V590">
        <f t="shared" si="46"/>
        <v>2</v>
      </c>
      <c r="W590" s="24" t="s">
        <v>2208</v>
      </c>
      <c r="X590" s="8" t="e">
        <f>ROUND(T590*(1-#REF!),2)</f>
        <v>#REF!</v>
      </c>
      <c r="Y590">
        <f t="shared" si="47"/>
        <v>34.299999999999997</v>
      </c>
      <c r="Z590">
        <f t="shared" si="48"/>
        <v>34.299999999999997</v>
      </c>
      <c r="AA590" s="24">
        <v>0.3</v>
      </c>
      <c r="AB590" s="24">
        <v>0.3</v>
      </c>
      <c r="AC590">
        <v>452</v>
      </c>
      <c r="AD590">
        <v>1390</v>
      </c>
      <c r="AE590">
        <v>50</v>
      </c>
      <c r="AF590" t="s">
        <v>2893</v>
      </c>
      <c r="AG590" s="24"/>
      <c r="AI590">
        <f t="shared" si="49"/>
        <v>12.49</v>
      </c>
      <c r="AL590" t="s">
        <v>4555</v>
      </c>
      <c r="AM590" t="s">
        <v>4555</v>
      </c>
      <c r="AN590" s="24">
        <v>0.3</v>
      </c>
      <c r="AO590">
        <f t="shared" si="45"/>
        <v>34.299999999999997</v>
      </c>
      <c r="AS590" t="s">
        <v>2209</v>
      </c>
    </row>
    <row r="591" spans="2:45" customFormat="1" x14ac:dyDescent="0.3">
      <c r="B591" t="s">
        <v>2210</v>
      </c>
      <c r="M591" s="7">
        <v>963577014</v>
      </c>
      <c r="N591" s="38" t="s">
        <v>3252</v>
      </c>
      <c r="O591" s="38" t="s">
        <v>5417</v>
      </c>
      <c r="P591" s="38">
        <v>12.99</v>
      </c>
      <c r="Q591" s="38">
        <v>1</v>
      </c>
      <c r="R591" s="26">
        <v>1.4</v>
      </c>
      <c r="S591" s="38">
        <v>12.99</v>
      </c>
      <c r="T591" s="24">
        <v>49</v>
      </c>
      <c r="U591" s="24">
        <v>1</v>
      </c>
      <c r="V591">
        <f t="shared" si="46"/>
        <v>2</v>
      </c>
      <c r="W591" s="24" t="s">
        <v>2210</v>
      </c>
      <c r="X591" s="8" t="e">
        <f>ROUND(T591*(1-#REF!),2)</f>
        <v>#REF!</v>
      </c>
      <c r="Y591">
        <f t="shared" si="47"/>
        <v>34.299999999999997</v>
      </c>
      <c r="Z591">
        <f t="shared" si="48"/>
        <v>34.299999999999997</v>
      </c>
      <c r="AA591" s="24">
        <v>0.3</v>
      </c>
      <c r="AB591" s="24">
        <v>0.3</v>
      </c>
      <c r="AC591">
        <v>452</v>
      </c>
      <c r="AD591">
        <v>1390</v>
      </c>
      <c r="AE591">
        <v>50</v>
      </c>
      <c r="AF591" t="s">
        <v>2893</v>
      </c>
      <c r="AG591" s="24"/>
      <c r="AI591">
        <f t="shared" si="49"/>
        <v>12.49</v>
      </c>
      <c r="AL591" t="s">
        <v>4555</v>
      </c>
      <c r="AM591" t="s">
        <v>4555</v>
      </c>
      <c r="AN591" s="24">
        <v>0.3</v>
      </c>
      <c r="AO591">
        <f t="shared" si="45"/>
        <v>34.299999999999997</v>
      </c>
      <c r="AS591" t="s">
        <v>2209</v>
      </c>
    </row>
    <row r="592" spans="2:45" customFormat="1" x14ac:dyDescent="0.3">
      <c r="B592" t="s">
        <v>2211</v>
      </c>
      <c r="M592" s="7">
        <v>963577014</v>
      </c>
      <c r="N592" s="38" t="s">
        <v>3252</v>
      </c>
      <c r="O592" s="38" t="s">
        <v>5417</v>
      </c>
      <c r="P592" s="38">
        <v>12.99</v>
      </c>
      <c r="Q592" s="38">
        <v>1</v>
      </c>
      <c r="R592" s="26">
        <v>1.4</v>
      </c>
      <c r="S592" s="38">
        <v>12.99</v>
      </c>
      <c r="T592" s="24">
        <v>49</v>
      </c>
      <c r="U592" s="24">
        <v>1</v>
      </c>
      <c r="V592">
        <f t="shared" si="46"/>
        <v>2</v>
      </c>
      <c r="W592" s="24" t="s">
        <v>2211</v>
      </c>
      <c r="X592" s="8" t="e">
        <f>ROUND(T592*(1-#REF!),2)</f>
        <v>#REF!</v>
      </c>
      <c r="Y592">
        <f t="shared" si="47"/>
        <v>34.299999999999997</v>
      </c>
      <c r="Z592">
        <f t="shared" si="48"/>
        <v>34.299999999999997</v>
      </c>
      <c r="AA592" s="24">
        <v>0.3</v>
      </c>
      <c r="AB592" s="24">
        <v>0.3</v>
      </c>
      <c r="AC592">
        <v>452</v>
      </c>
      <c r="AD592">
        <v>1390</v>
      </c>
      <c r="AE592">
        <v>50</v>
      </c>
      <c r="AF592" t="s">
        <v>2893</v>
      </c>
      <c r="AG592" s="24"/>
      <c r="AI592">
        <f t="shared" si="49"/>
        <v>12.49</v>
      </c>
      <c r="AL592" t="s">
        <v>4555</v>
      </c>
      <c r="AM592" t="s">
        <v>4555</v>
      </c>
      <c r="AN592" s="24">
        <v>0.3</v>
      </c>
      <c r="AO592">
        <f t="shared" si="45"/>
        <v>34.299999999999997</v>
      </c>
      <c r="AS592" t="s">
        <v>2209</v>
      </c>
    </row>
    <row r="593" spans="2:45" customFormat="1" x14ac:dyDescent="0.3">
      <c r="B593" t="s">
        <v>2212</v>
      </c>
      <c r="M593" s="7">
        <v>963577014</v>
      </c>
      <c r="N593" s="38" t="s">
        <v>3252</v>
      </c>
      <c r="O593" s="38" t="s">
        <v>5417</v>
      </c>
      <c r="P593" s="38">
        <v>12.99</v>
      </c>
      <c r="Q593" s="38">
        <v>1</v>
      </c>
      <c r="R593" s="26">
        <v>1.4</v>
      </c>
      <c r="S593" s="38">
        <v>12.99</v>
      </c>
      <c r="T593" s="24">
        <v>49</v>
      </c>
      <c r="U593" s="24">
        <v>1</v>
      </c>
      <c r="V593">
        <f t="shared" si="46"/>
        <v>2</v>
      </c>
      <c r="W593" s="24" t="s">
        <v>2212</v>
      </c>
      <c r="X593" s="8" t="e">
        <f>ROUND(T593*(1-#REF!),2)</f>
        <v>#REF!</v>
      </c>
      <c r="Y593">
        <f t="shared" si="47"/>
        <v>34.299999999999997</v>
      </c>
      <c r="Z593">
        <f t="shared" si="48"/>
        <v>34.299999999999997</v>
      </c>
      <c r="AA593" s="24">
        <v>0.3</v>
      </c>
      <c r="AB593" s="24">
        <v>0.3</v>
      </c>
      <c r="AC593">
        <v>452</v>
      </c>
      <c r="AD593">
        <v>1390</v>
      </c>
      <c r="AE593">
        <v>50</v>
      </c>
      <c r="AF593" t="s">
        <v>2893</v>
      </c>
      <c r="AG593" s="24"/>
      <c r="AI593">
        <f t="shared" si="49"/>
        <v>12.49</v>
      </c>
      <c r="AL593" t="s">
        <v>4555</v>
      </c>
      <c r="AM593" t="s">
        <v>4555</v>
      </c>
      <c r="AN593" s="24">
        <v>0.3</v>
      </c>
      <c r="AO593">
        <f t="shared" si="45"/>
        <v>34.299999999999997</v>
      </c>
      <c r="AS593" t="s">
        <v>2209</v>
      </c>
    </row>
    <row r="594" spans="2:45" customFormat="1" x14ac:dyDescent="0.3">
      <c r="B594" t="s">
        <v>2213</v>
      </c>
      <c r="M594" s="7">
        <v>963577014</v>
      </c>
      <c r="N594" s="38" t="s">
        <v>3252</v>
      </c>
      <c r="O594" s="38" t="s">
        <v>5417</v>
      </c>
      <c r="P594" s="38">
        <v>12.99</v>
      </c>
      <c r="Q594" s="38">
        <v>1</v>
      </c>
      <c r="R594" s="26">
        <v>1.4</v>
      </c>
      <c r="S594" s="38">
        <v>12.99</v>
      </c>
      <c r="T594" s="24">
        <v>49</v>
      </c>
      <c r="U594" s="24">
        <v>1</v>
      </c>
      <c r="V594">
        <f t="shared" si="46"/>
        <v>2</v>
      </c>
      <c r="W594" s="24" t="s">
        <v>2213</v>
      </c>
      <c r="X594" s="8" t="e">
        <f>ROUND(T594*(1-#REF!),2)</f>
        <v>#REF!</v>
      </c>
      <c r="Y594">
        <f t="shared" si="47"/>
        <v>34.299999999999997</v>
      </c>
      <c r="Z594">
        <f t="shared" si="48"/>
        <v>34.299999999999997</v>
      </c>
      <c r="AA594" s="24">
        <v>0.3</v>
      </c>
      <c r="AB594" s="24">
        <v>0.3</v>
      </c>
      <c r="AC594">
        <v>452</v>
      </c>
      <c r="AD594">
        <v>1390</v>
      </c>
      <c r="AE594">
        <v>50</v>
      </c>
      <c r="AF594" t="s">
        <v>2893</v>
      </c>
      <c r="AG594" s="24"/>
      <c r="AI594">
        <f t="shared" si="49"/>
        <v>12.49</v>
      </c>
      <c r="AL594" t="s">
        <v>4555</v>
      </c>
      <c r="AM594" t="s">
        <v>4555</v>
      </c>
      <c r="AN594" s="24">
        <v>0.3</v>
      </c>
      <c r="AO594">
        <f t="shared" si="45"/>
        <v>34.299999999999997</v>
      </c>
      <c r="AS594" t="s">
        <v>2209</v>
      </c>
    </row>
    <row r="595" spans="2:45" customFormat="1" x14ac:dyDescent="0.3">
      <c r="B595" t="s">
        <v>2214</v>
      </c>
      <c r="M595" s="7">
        <v>963589009</v>
      </c>
      <c r="N595" s="38" t="s">
        <v>3253</v>
      </c>
      <c r="O595" s="38" t="s">
        <v>2214</v>
      </c>
      <c r="P595" s="38">
        <v>0.36</v>
      </c>
      <c r="Q595" s="38">
        <v>1</v>
      </c>
      <c r="R595" s="26">
        <v>0.01</v>
      </c>
      <c r="S595" s="38">
        <v>0.36</v>
      </c>
      <c r="T595" s="24">
        <v>6</v>
      </c>
      <c r="U595" s="24">
        <v>1</v>
      </c>
      <c r="V595">
        <f t="shared" si="46"/>
        <v>2</v>
      </c>
      <c r="W595" s="24" t="s">
        <v>2214</v>
      </c>
      <c r="X595" s="8" t="e">
        <f>ROUND(T595*(1-#REF!),2)</f>
        <v>#REF!</v>
      </c>
      <c r="Y595">
        <f t="shared" si="47"/>
        <v>4.2</v>
      </c>
      <c r="Z595">
        <f t="shared" si="48"/>
        <v>4.2</v>
      </c>
      <c r="AA595" s="24">
        <v>0.3</v>
      </c>
      <c r="AB595" s="24">
        <v>0.3</v>
      </c>
      <c r="AC595">
        <v>0</v>
      </c>
      <c r="AD595">
        <v>0</v>
      </c>
      <c r="AE595">
        <v>0</v>
      </c>
      <c r="AF595" t="s">
        <v>2893</v>
      </c>
      <c r="AG595" s="24"/>
      <c r="AI595">
        <f t="shared" si="49"/>
        <v>0.35</v>
      </c>
      <c r="AL595" t="s">
        <v>4753</v>
      </c>
      <c r="AM595">
        <v>1.89</v>
      </c>
      <c r="AN595" s="24">
        <v>0.3</v>
      </c>
      <c r="AO595">
        <f t="shared" si="45"/>
        <v>4.2</v>
      </c>
      <c r="AS595" t="s">
        <v>2215</v>
      </c>
    </row>
    <row r="596" spans="2:45" customFormat="1" x14ac:dyDescent="0.3">
      <c r="B596" t="s">
        <v>2216</v>
      </c>
      <c r="M596" s="7">
        <v>963541005</v>
      </c>
      <c r="N596" s="38" t="s">
        <v>3254</v>
      </c>
      <c r="O596" s="38" t="s">
        <v>2216</v>
      </c>
      <c r="P596" s="38">
        <v>34.75</v>
      </c>
      <c r="Q596" s="38">
        <v>1</v>
      </c>
      <c r="R596" s="26">
        <v>1</v>
      </c>
      <c r="S596" s="38">
        <v>34.75</v>
      </c>
      <c r="T596" s="24">
        <v>149</v>
      </c>
      <c r="U596" s="24">
        <v>15</v>
      </c>
      <c r="V596">
        <f t="shared" si="46"/>
        <v>20</v>
      </c>
      <c r="W596" s="24" t="s">
        <v>2216</v>
      </c>
      <c r="X596" s="8" t="e">
        <f>ROUND(T596*(1-#REF!),2)</f>
        <v>#REF!</v>
      </c>
      <c r="Y596">
        <f t="shared" si="47"/>
        <v>104.3</v>
      </c>
      <c r="Z596">
        <f t="shared" si="48"/>
        <v>104.3</v>
      </c>
      <c r="AA596" s="24">
        <v>0.3</v>
      </c>
      <c r="AB596" s="24">
        <v>0.3</v>
      </c>
      <c r="AC596">
        <v>330</v>
      </c>
      <c r="AD596">
        <v>0</v>
      </c>
      <c r="AE596">
        <v>0</v>
      </c>
      <c r="AF596" t="s">
        <v>2893</v>
      </c>
      <c r="AG596" s="24"/>
      <c r="AI596">
        <f t="shared" si="49"/>
        <v>33.409999999999997</v>
      </c>
      <c r="AL596">
        <v>0</v>
      </c>
      <c r="AM596">
        <v>102.9</v>
      </c>
      <c r="AN596" s="24">
        <v>0.3</v>
      </c>
      <c r="AO596">
        <f t="shared" si="45"/>
        <v>104.3</v>
      </c>
      <c r="AS596" t="s">
        <v>2217</v>
      </c>
    </row>
    <row r="597" spans="2:45" customFormat="1" x14ac:dyDescent="0.3">
      <c r="B597" t="s">
        <v>2218</v>
      </c>
      <c r="M597" s="7">
        <v>963541006</v>
      </c>
      <c r="N597" s="38" t="s">
        <v>3255</v>
      </c>
      <c r="O597" s="38" t="s">
        <v>5418</v>
      </c>
      <c r="P597" s="38">
        <v>40.520000000000003</v>
      </c>
      <c r="Q597" s="38">
        <v>1</v>
      </c>
      <c r="R597" s="26">
        <v>2.8</v>
      </c>
      <c r="S597" s="38">
        <v>40.520000000000003</v>
      </c>
      <c r="T597" s="24">
        <v>179</v>
      </c>
      <c r="U597" s="24">
        <v>15</v>
      </c>
      <c r="V597">
        <f t="shared" si="46"/>
        <v>20</v>
      </c>
      <c r="W597" s="24" t="s">
        <v>2218</v>
      </c>
      <c r="X597" s="8" t="e">
        <f>ROUND(T597*(1-#REF!),2)</f>
        <v>#REF!</v>
      </c>
      <c r="Y597">
        <f t="shared" si="47"/>
        <v>125.3</v>
      </c>
      <c r="Z597">
        <f t="shared" si="48"/>
        <v>125.3</v>
      </c>
      <c r="AA597" s="24">
        <v>0.3</v>
      </c>
      <c r="AB597" s="24">
        <v>0.3</v>
      </c>
      <c r="AC597">
        <v>0</v>
      </c>
      <c r="AD597">
        <v>0</v>
      </c>
      <c r="AE597">
        <v>0</v>
      </c>
      <c r="AF597" t="s">
        <v>2893</v>
      </c>
      <c r="AG597" s="24"/>
      <c r="AI597">
        <f t="shared" si="49"/>
        <v>38.96</v>
      </c>
      <c r="AL597">
        <v>0</v>
      </c>
      <c r="AM597">
        <v>119.7</v>
      </c>
      <c r="AN597" s="24">
        <v>0.3</v>
      </c>
      <c r="AO597">
        <f t="shared" si="45"/>
        <v>125.3</v>
      </c>
      <c r="AS597" t="s">
        <v>2219</v>
      </c>
    </row>
    <row r="598" spans="2:45" customFormat="1" x14ac:dyDescent="0.3">
      <c r="B598" t="s">
        <v>2220</v>
      </c>
      <c r="M598" s="7">
        <v>963577001</v>
      </c>
      <c r="N598" s="38" t="s">
        <v>3256</v>
      </c>
      <c r="O598" s="38" t="s">
        <v>5419</v>
      </c>
      <c r="P598" s="38">
        <v>10.8</v>
      </c>
      <c r="Q598" s="38">
        <v>1</v>
      </c>
      <c r="R598" s="26">
        <v>1.6</v>
      </c>
      <c r="S598" s="38">
        <v>10.8</v>
      </c>
      <c r="T598" s="24">
        <v>39</v>
      </c>
      <c r="U598" s="24">
        <v>1</v>
      </c>
      <c r="V598">
        <f t="shared" si="46"/>
        <v>2</v>
      </c>
      <c r="W598" s="24" t="s">
        <v>2220</v>
      </c>
      <c r="X598" s="8" t="e">
        <f>ROUND(T598*(1-#REF!),2)</f>
        <v>#REF!</v>
      </c>
      <c r="Y598">
        <f t="shared" si="47"/>
        <v>27.3</v>
      </c>
      <c r="Z598">
        <f t="shared" si="48"/>
        <v>27.3</v>
      </c>
      <c r="AA598" s="24">
        <v>0.3</v>
      </c>
      <c r="AB598" s="24">
        <v>0.3</v>
      </c>
      <c r="AC598">
        <v>452</v>
      </c>
      <c r="AD598">
        <v>1390</v>
      </c>
      <c r="AE598">
        <v>80</v>
      </c>
      <c r="AF598" t="s">
        <v>2893</v>
      </c>
      <c r="AG598" s="24"/>
      <c r="AI598">
        <f t="shared" si="49"/>
        <v>10.38</v>
      </c>
      <c r="AL598" t="s">
        <v>4555</v>
      </c>
      <c r="AM598" t="s">
        <v>4555</v>
      </c>
      <c r="AN598" s="24">
        <v>0.3</v>
      </c>
      <c r="AO598">
        <f t="shared" si="45"/>
        <v>27.3</v>
      </c>
      <c r="AS598" t="s">
        <v>2221</v>
      </c>
    </row>
    <row r="599" spans="2:45" customFormat="1" x14ac:dyDescent="0.3">
      <c r="B599" t="s">
        <v>2222</v>
      </c>
      <c r="M599" s="7">
        <v>963577001</v>
      </c>
      <c r="N599" s="38" t="s">
        <v>3256</v>
      </c>
      <c r="O599" s="38" t="s">
        <v>5419</v>
      </c>
      <c r="P599" s="38">
        <v>10.8</v>
      </c>
      <c r="Q599" s="38">
        <v>1</v>
      </c>
      <c r="R599" s="26">
        <v>1.6</v>
      </c>
      <c r="S599" s="38">
        <v>10.8</v>
      </c>
      <c r="T599" s="24">
        <v>39</v>
      </c>
      <c r="U599" s="24">
        <v>1</v>
      </c>
      <c r="V599">
        <f t="shared" si="46"/>
        <v>2</v>
      </c>
      <c r="W599" s="24" t="s">
        <v>2222</v>
      </c>
      <c r="X599" s="8" t="e">
        <f>ROUND(T599*(1-#REF!),2)</f>
        <v>#REF!</v>
      </c>
      <c r="Y599">
        <f t="shared" si="47"/>
        <v>27.3</v>
      </c>
      <c r="Z599">
        <f t="shared" si="48"/>
        <v>27.3</v>
      </c>
      <c r="AA599" s="24">
        <v>0.3</v>
      </c>
      <c r="AB599" s="24">
        <v>0.3</v>
      </c>
      <c r="AC599">
        <v>452</v>
      </c>
      <c r="AD599">
        <v>1390</v>
      </c>
      <c r="AE599">
        <v>80</v>
      </c>
      <c r="AF599" t="s">
        <v>2893</v>
      </c>
      <c r="AG599" s="24"/>
      <c r="AI599">
        <f t="shared" si="49"/>
        <v>10.38</v>
      </c>
      <c r="AL599" t="s">
        <v>4555</v>
      </c>
      <c r="AM599" t="s">
        <v>4555</v>
      </c>
      <c r="AN599" s="24">
        <v>0.3</v>
      </c>
      <c r="AO599">
        <f t="shared" si="45"/>
        <v>27.3</v>
      </c>
      <c r="AS599" t="s">
        <v>2221</v>
      </c>
    </row>
    <row r="600" spans="2:45" customFormat="1" x14ac:dyDescent="0.3">
      <c r="B600" t="s">
        <v>2223</v>
      </c>
      <c r="M600" s="7">
        <v>963577001</v>
      </c>
      <c r="N600" s="38" t="s">
        <v>3256</v>
      </c>
      <c r="O600" s="38" t="s">
        <v>5419</v>
      </c>
      <c r="P600" s="38">
        <v>10.8</v>
      </c>
      <c r="Q600" s="38">
        <v>1</v>
      </c>
      <c r="R600" s="26">
        <v>1.6</v>
      </c>
      <c r="S600" s="38">
        <v>10.8</v>
      </c>
      <c r="T600" s="24">
        <v>39</v>
      </c>
      <c r="U600" s="24">
        <v>1</v>
      </c>
      <c r="V600">
        <f t="shared" si="46"/>
        <v>2</v>
      </c>
      <c r="W600" s="24" t="s">
        <v>2223</v>
      </c>
      <c r="X600" s="8" t="e">
        <f>ROUND(T600*(1-#REF!),2)</f>
        <v>#REF!</v>
      </c>
      <c r="Y600">
        <f t="shared" si="47"/>
        <v>27.3</v>
      </c>
      <c r="Z600">
        <f t="shared" si="48"/>
        <v>27.3</v>
      </c>
      <c r="AA600" s="24">
        <v>0.3</v>
      </c>
      <c r="AB600" s="24">
        <v>0.3</v>
      </c>
      <c r="AC600">
        <v>452</v>
      </c>
      <c r="AD600">
        <v>1390</v>
      </c>
      <c r="AE600">
        <v>80</v>
      </c>
      <c r="AF600" t="s">
        <v>2893</v>
      </c>
      <c r="AG600" s="24"/>
      <c r="AI600">
        <f t="shared" si="49"/>
        <v>10.38</v>
      </c>
      <c r="AL600" t="s">
        <v>4555</v>
      </c>
      <c r="AM600" t="s">
        <v>4555</v>
      </c>
      <c r="AN600" s="24">
        <v>0.3</v>
      </c>
      <c r="AO600">
        <f t="shared" si="45"/>
        <v>27.3</v>
      </c>
      <c r="AS600" t="s">
        <v>2221</v>
      </c>
    </row>
    <row r="601" spans="2:45" customFormat="1" x14ac:dyDescent="0.3">
      <c r="B601" t="s">
        <v>2224</v>
      </c>
      <c r="M601" s="7">
        <v>963577001</v>
      </c>
      <c r="N601" s="38" t="s">
        <v>3256</v>
      </c>
      <c r="O601" s="38" t="s">
        <v>5419</v>
      </c>
      <c r="P601" s="38">
        <v>10.8</v>
      </c>
      <c r="Q601" s="38">
        <v>1</v>
      </c>
      <c r="R601" s="26">
        <v>1.6</v>
      </c>
      <c r="S601" s="38">
        <v>10.8</v>
      </c>
      <c r="T601" s="24">
        <v>39</v>
      </c>
      <c r="U601" s="24">
        <v>1</v>
      </c>
      <c r="V601">
        <f t="shared" si="46"/>
        <v>2</v>
      </c>
      <c r="W601" s="24" t="s">
        <v>2224</v>
      </c>
      <c r="X601" s="8" t="e">
        <f>ROUND(T601*(1-#REF!),2)</f>
        <v>#REF!</v>
      </c>
      <c r="Y601">
        <f t="shared" si="47"/>
        <v>27.3</v>
      </c>
      <c r="Z601">
        <f t="shared" si="48"/>
        <v>27.3</v>
      </c>
      <c r="AA601" s="24">
        <v>0.3</v>
      </c>
      <c r="AB601" s="24">
        <v>0.3</v>
      </c>
      <c r="AC601">
        <v>452</v>
      </c>
      <c r="AD601">
        <v>1390</v>
      </c>
      <c r="AE601">
        <v>80</v>
      </c>
      <c r="AF601" t="s">
        <v>2893</v>
      </c>
      <c r="AG601" s="24"/>
      <c r="AI601">
        <f t="shared" si="49"/>
        <v>10.38</v>
      </c>
      <c r="AL601" t="s">
        <v>4555</v>
      </c>
      <c r="AM601" t="s">
        <v>4555</v>
      </c>
      <c r="AN601" s="24">
        <v>0.3</v>
      </c>
      <c r="AO601">
        <f t="shared" si="45"/>
        <v>27.3</v>
      </c>
      <c r="AS601" t="s">
        <v>2221</v>
      </c>
    </row>
    <row r="602" spans="2:45" customFormat="1" x14ac:dyDescent="0.3">
      <c r="B602" t="s">
        <v>2225</v>
      </c>
      <c r="M602" s="7">
        <v>963577001</v>
      </c>
      <c r="N602" s="38" t="s">
        <v>3256</v>
      </c>
      <c r="O602" s="38" t="s">
        <v>5419</v>
      </c>
      <c r="P602" s="38">
        <v>10.8</v>
      </c>
      <c r="Q602" s="38">
        <v>1</v>
      </c>
      <c r="R602" s="26">
        <v>1.6</v>
      </c>
      <c r="S602" s="38">
        <v>10.8</v>
      </c>
      <c r="T602" s="24">
        <v>39</v>
      </c>
      <c r="U602" s="24">
        <v>1</v>
      </c>
      <c r="V602">
        <f t="shared" si="46"/>
        <v>2</v>
      </c>
      <c r="W602" s="24" t="s">
        <v>2225</v>
      </c>
      <c r="X602" s="8" t="e">
        <f>ROUND(T602*(1-#REF!),2)</f>
        <v>#REF!</v>
      </c>
      <c r="Y602">
        <f t="shared" si="47"/>
        <v>27.3</v>
      </c>
      <c r="Z602">
        <f t="shared" si="48"/>
        <v>27.3</v>
      </c>
      <c r="AA602" s="24">
        <v>0.3</v>
      </c>
      <c r="AB602" s="24">
        <v>0.3</v>
      </c>
      <c r="AC602">
        <v>452</v>
      </c>
      <c r="AD602">
        <v>1390</v>
      </c>
      <c r="AE602">
        <v>80</v>
      </c>
      <c r="AF602" t="s">
        <v>2893</v>
      </c>
      <c r="AG602" s="24"/>
      <c r="AI602">
        <f t="shared" si="49"/>
        <v>10.38</v>
      </c>
      <c r="AL602" t="s">
        <v>4555</v>
      </c>
      <c r="AM602" t="s">
        <v>4555</v>
      </c>
      <c r="AN602" s="24">
        <v>0.3</v>
      </c>
      <c r="AO602">
        <f t="shared" si="45"/>
        <v>27.3</v>
      </c>
      <c r="AS602" t="s">
        <v>2221</v>
      </c>
    </row>
    <row r="603" spans="2:45" customFormat="1" x14ac:dyDescent="0.3">
      <c r="B603" t="s">
        <v>2226</v>
      </c>
      <c r="M603" s="7">
        <v>963577010</v>
      </c>
      <c r="N603" s="38" t="s">
        <v>3257</v>
      </c>
      <c r="O603" s="38" t="s">
        <v>5420</v>
      </c>
      <c r="P603" s="38">
        <v>16.29</v>
      </c>
      <c r="Q603" s="38">
        <v>1</v>
      </c>
      <c r="R603" s="26">
        <v>1</v>
      </c>
      <c r="S603" s="38">
        <v>16.29</v>
      </c>
      <c r="T603" s="24">
        <v>59</v>
      </c>
      <c r="U603" s="24">
        <v>1</v>
      </c>
      <c r="V603">
        <f t="shared" si="46"/>
        <v>2</v>
      </c>
      <c r="W603" s="24" t="s">
        <v>2226</v>
      </c>
      <c r="X603" s="8" t="e">
        <f>ROUND(T603*(1-#REF!),2)</f>
        <v>#REF!</v>
      </c>
      <c r="Y603">
        <f t="shared" si="47"/>
        <v>41.3</v>
      </c>
      <c r="Z603">
        <f t="shared" si="48"/>
        <v>41.3</v>
      </c>
      <c r="AA603" s="24">
        <v>0.3</v>
      </c>
      <c r="AB603" s="24">
        <v>0.3</v>
      </c>
      <c r="AC603">
        <v>382</v>
      </c>
      <c r="AD603">
        <v>1390</v>
      </c>
      <c r="AE603">
        <v>60</v>
      </c>
      <c r="AF603" t="s">
        <v>2893</v>
      </c>
      <c r="AG603" s="24"/>
      <c r="AI603">
        <f t="shared" si="49"/>
        <v>15.66</v>
      </c>
      <c r="AL603" t="s">
        <v>4555</v>
      </c>
      <c r="AM603" t="s">
        <v>4555</v>
      </c>
      <c r="AN603" s="24">
        <v>0.3</v>
      </c>
      <c r="AO603">
        <f t="shared" si="45"/>
        <v>41.3</v>
      </c>
      <c r="AS603" t="s">
        <v>2227</v>
      </c>
    </row>
    <row r="604" spans="2:45" customFormat="1" x14ac:dyDescent="0.3">
      <c r="B604" t="s">
        <v>2228</v>
      </c>
      <c r="M604" s="7">
        <v>963577010</v>
      </c>
      <c r="N604" s="38" t="s">
        <v>3257</v>
      </c>
      <c r="O604" s="38" t="s">
        <v>5420</v>
      </c>
      <c r="P604" s="38">
        <v>16.29</v>
      </c>
      <c r="Q604" s="38">
        <v>1</v>
      </c>
      <c r="R604" s="26">
        <v>1</v>
      </c>
      <c r="S604" s="38">
        <v>16.29</v>
      </c>
      <c r="T604" s="24">
        <v>59</v>
      </c>
      <c r="U604" s="24">
        <v>1</v>
      </c>
      <c r="V604">
        <f t="shared" si="46"/>
        <v>2</v>
      </c>
      <c r="W604" s="24" t="s">
        <v>2228</v>
      </c>
      <c r="X604" s="8" t="e">
        <f>ROUND(T604*(1-#REF!),2)</f>
        <v>#REF!</v>
      </c>
      <c r="Y604">
        <f t="shared" si="47"/>
        <v>41.3</v>
      </c>
      <c r="Z604">
        <f t="shared" si="48"/>
        <v>41.3</v>
      </c>
      <c r="AA604" s="24">
        <v>0.3</v>
      </c>
      <c r="AB604" s="24">
        <v>0.3</v>
      </c>
      <c r="AC604">
        <v>382</v>
      </c>
      <c r="AD604">
        <v>1390</v>
      </c>
      <c r="AE604">
        <v>60</v>
      </c>
      <c r="AF604" t="s">
        <v>2893</v>
      </c>
      <c r="AG604" s="24"/>
      <c r="AI604">
        <f t="shared" si="49"/>
        <v>15.66</v>
      </c>
      <c r="AL604" t="s">
        <v>4555</v>
      </c>
      <c r="AM604" t="s">
        <v>4555</v>
      </c>
      <c r="AN604" s="24">
        <v>0.3</v>
      </c>
      <c r="AO604">
        <f t="shared" si="45"/>
        <v>41.3</v>
      </c>
      <c r="AS604" t="s">
        <v>2227</v>
      </c>
    </row>
    <row r="605" spans="2:45" customFormat="1" x14ac:dyDescent="0.3">
      <c r="B605" t="s">
        <v>2229</v>
      </c>
      <c r="M605" s="7">
        <v>963577010</v>
      </c>
      <c r="N605" s="38" t="s">
        <v>3257</v>
      </c>
      <c r="O605" s="38" t="s">
        <v>5420</v>
      </c>
      <c r="P605" s="38">
        <v>16.29</v>
      </c>
      <c r="Q605" s="38">
        <v>1</v>
      </c>
      <c r="R605" s="26">
        <v>1</v>
      </c>
      <c r="S605" s="38">
        <v>16.29</v>
      </c>
      <c r="T605" s="24">
        <v>59</v>
      </c>
      <c r="U605" s="24">
        <v>1</v>
      </c>
      <c r="V605">
        <f t="shared" si="46"/>
        <v>2</v>
      </c>
      <c r="W605" s="24" t="s">
        <v>2229</v>
      </c>
      <c r="X605" s="8" t="e">
        <f>ROUND(T605*(1-#REF!),2)</f>
        <v>#REF!</v>
      </c>
      <c r="Y605">
        <f t="shared" si="47"/>
        <v>41.3</v>
      </c>
      <c r="Z605">
        <f t="shared" si="48"/>
        <v>41.3</v>
      </c>
      <c r="AA605" s="24">
        <v>0.3</v>
      </c>
      <c r="AB605" s="24">
        <v>0.3</v>
      </c>
      <c r="AC605">
        <v>382</v>
      </c>
      <c r="AD605">
        <v>1390</v>
      </c>
      <c r="AE605">
        <v>60</v>
      </c>
      <c r="AF605" t="s">
        <v>2893</v>
      </c>
      <c r="AG605" s="24"/>
      <c r="AI605">
        <f t="shared" si="49"/>
        <v>15.66</v>
      </c>
      <c r="AL605" t="s">
        <v>4555</v>
      </c>
      <c r="AM605" t="s">
        <v>4555</v>
      </c>
      <c r="AN605" s="24">
        <v>0.3</v>
      </c>
      <c r="AO605">
        <f t="shared" si="45"/>
        <v>41.3</v>
      </c>
      <c r="AS605" t="s">
        <v>2227</v>
      </c>
    </row>
    <row r="606" spans="2:45" customFormat="1" x14ac:dyDescent="0.3">
      <c r="B606" t="s">
        <v>2230</v>
      </c>
      <c r="M606" s="7">
        <v>963577010</v>
      </c>
      <c r="N606" s="38" t="s">
        <v>3257</v>
      </c>
      <c r="O606" s="38" t="s">
        <v>5420</v>
      </c>
      <c r="P606" s="38">
        <v>16.29</v>
      </c>
      <c r="Q606" s="38">
        <v>1</v>
      </c>
      <c r="R606" s="26">
        <v>1</v>
      </c>
      <c r="S606" s="38">
        <v>16.29</v>
      </c>
      <c r="T606" s="24">
        <v>59</v>
      </c>
      <c r="U606" s="24">
        <v>1</v>
      </c>
      <c r="V606">
        <f t="shared" si="46"/>
        <v>2</v>
      </c>
      <c r="W606" s="24" t="s">
        <v>2230</v>
      </c>
      <c r="X606" s="8" t="e">
        <f>ROUND(T606*(1-#REF!),2)</f>
        <v>#REF!</v>
      </c>
      <c r="Y606">
        <f t="shared" si="47"/>
        <v>41.3</v>
      </c>
      <c r="Z606">
        <f t="shared" si="48"/>
        <v>41.3</v>
      </c>
      <c r="AA606" s="24">
        <v>0.3</v>
      </c>
      <c r="AB606" s="24">
        <v>0.3</v>
      </c>
      <c r="AC606">
        <v>382</v>
      </c>
      <c r="AD606">
        <v>1390</v>
      </c>
      <c r="AE606">
        <v>60</v>
      </c>
      <c r="AF606" t="s">
        <v>2893</v>
      </c>
      <c r="AG606" s="24"/>
      <c r="AI606">
        <f t="shared" si="49"/>
        <v>15.66</v>
      </c>
      <c r="AL606" t="s">
        <v>4555</v>
      </c>
      <c r="AM606" t="s">
        <v>4555</v>
      </c>
      <c r="AN606" s="24">
        <v>0.3</v>
      </c>
      <c r="AO606">
        <f t="shared" si="45"/>
        <v>41.3</v>
      </c>
      <c r="AS606" t="s">
        <v>2227</v>
      </c>
    </row>
    <row r="607" spans="2:45" customFormat="1" x14ac:dyDescent="0.3">
      <c r="B607" t="s">
        <v>2231</v>
      </c>
      <c r="M607" s="7">
        <v>963577010</v>
      </c>
      <c r="N607" s="38" t="s">
        <v>3257</v>
      </c>
      <c r="O607" s="38" t="s">
        <v>5420</v>
      </c>
      <c r="P607" s="38">
        <v>16.29</v>
      </c>
      <c r="Q607" s="38">
        <v>1</v>
      </c>
      <c r="R607" s="26">
        <v>1</v>
      </c>
      <c r="S607" s="38">
        <v>16.29</v>
      </c>
      <c r="T607" s="24">
        <v>59</v>
      </c>
      <c r="U607" s="24">
        <v>1</v>
      </c>
      <c r="V607">
        <f t="shared" si="46"/>
        <v>2</v>
      </c>
      <c r="W607" s="24" t="s">
        <v>2231</v>
      </c>
      <c r="X607" s="8" t="e">
        <f>ROUND(T607*(1-#REF!),2)</f>
        <v>#REF!</v>
      </c>
      <c r="Y607">
        <f t="shared" si="47"/>
        <v>41.3</v>
      </c>
      <c r="Z607">
        <f t="shared" si="48"/>
        <v>41.3</v>
      </c>
      <c r="AA607" s="24">
        <v>0.3</v>
      </c>
      <c r="AB607" s="24">
        <v>0.3</v>
      </c>
      <c r="AC607">
        <v>382</v>
      </c>
      <c r="AD607">
        <v>1390</v>
      </c>
      <c r="AE607">
        <v>60</v>
      </c>
      <c r="AF607" t="s">
        <v>2893</v>
      </c>
      <c r="AG607" s="24"/>
      <c r="AI607">
        <f t="shared" si="49"/>
        <v>15.66</v>
      </c>
      <c r="AL607" t="s">
        <v>4555</v>
      </c>
      <c r="AM607" t="s">
        <v>4555</v>
      </c>
      <c r="AN607" s="24">
        <v>0.3</v>
      </c>
      <c r="AO607">
        <f t="shared" si="45"/>
        <v>41.3</v>
      </c>
      <c r="AS607" t="s">
        <v>2227</v>
      </c>
    </row>
    <row r="608" spans="2:45" customFormat="1" x14ac:dyDescent="0.3">
      <c r="B608" t="s">
        <v>2232</v>
      </c>
      <c r="M608" s="7">
        <v>963577011</v>
      </c>
      <c r="N608" s="38" t="s">
        <v>3258</v>
      </c>
      <c r="O608" s="38" t="s">
        <v>5421</v>
      </c>
      <c r="P608" s="38">
        <v>14.67</v>
      </c>
      <c r="Q608" s="38">
        <v>1</v>
      </c>
      <c r="R608" s="26">
        <v>0.9</v>
      </c>
      <c r="S608" s="38">
        <v>14.67</v>
      </c>
      <c r="T608" s="24">
        <v>49</v>
      </c>
      <c r="U608" s="24">
        <v>1</v>
      </c>
      <c r="V608">
        <f t="shared" si="46"/>
        <v>2</v>
      </c>
      <c r="W608" s="24" t="s">
        <v>2232</v>
      </c>
      <c r="X608" s="8" t="e">
        <f>ROUND(T608*(1-#REF!),2)</f>
        <v>#REF!</v>
      </c>
      <c r="Y608">
        <f t="shared" si="47"/>
        <v>34.299999999999997</v>
      </c>
      <c r="Z608">
        <f t="shared" si="48"/>
        <v>34.299999999999997</v>
      </c>
      <c r="AA608" s="24">
        <v>0.3</v>
      </c>
      <c r="AB608" s="24">
        <v>0.3</v>
      </c>
      <c r="AC608">
        <v>330</v>
      </c>
      <c r="AD608">
        <v>1390</v>
      </c>
      <c r="AE608">
        <v>40</v>
      </c>
      <c r="AF608" t="s">
        <v>2893</v>
      </c>
      <c r="AG608" s="24"/>
      <c r="AI608">
        <f t="shared" si="49"/>
        <v>14.11</v>
      </c>
      <c r="AL608" t="s">
        <v>4555</v>
      </c>
      <c r="AM608" t="s">
        <v>4555</v>
      </c>
      <c r="AN608" s="24">
        <v>0.3</v>
      </c>
      <c r="AO608">
        <f t="shared" si="45"/>
        <v>34.299999999999997</v>
      </c>
      <c r="AS608" t="s">
        <v>2233</v>
      </c>
    </row>
    <row r="609" spans="2:45" customFormat="1" x14ac:dyDescent="0.3">
      <c r="B609" t="s">
        <v>2234</v>
      </c>
      <c r="M609" s="7">
        <v>963577011</v>
      </c>
      <c r="N609" s="38" t="s">
        <v>3258</v>
      </c>
      <c r="O609" s="38" t="s">
        <v>5421</v>
      </c>
      <c r="P609" s="38">
        <v>14.67</v>
      </c>
      <c r="Q609" s="38">
        <v>1</v>
      </c>
      <c r="R609" s="26">
        <v>0.9</v>
      </c>
      <c r="S609" s="38">
        <v>14.67</v>
      </c>
      <c r="T609" s="24">
        <v>49</v>
      </c>
      <c r="U609" s="24">
        <v>1</v>
      </c>
      <c r="V609">
        <f t="shared" si="46"/>
        <v>2</v>
      </c>
      <c r="W609" s="24" t="s">
        <v>2234</v>
      </c>
      <c r="X609" s="8" t="e">
        <f>ROUND(T609*(1-#REF!),2)</f>
        <v>#REF!</v>
      </c>
      <c r="Y609">
        <f t="shared" si="47"/>
        <v>34.299999999999997</v>
      </c>
      <c r="Z609">
        <f t="shared" si="48"/>
        <v>34.299999999999997</v>
      </c>
      <c r="AA609" s="24">
        <v>0.3</v>
      </c>
      <c r="AB609" s="24">
        <v>0.3</v>
      </c>
      <c r="AC609">
        <v>330</v>
      </c>
      <c r="AD609">
        <v>1390</v>
      </c>
      <c r="AE609">
        <v>40</v>
      </c>
      <c r="AF609" t="s">
        <v>2893</v>
      </c>
      <c r="AG609" s="24"/>
      <c r="AI609">
        <f t="shared" si="49"/>
        <v>14.11</v>
      </c>
      <c r="AL609" t="s">
        <v>4555</v>
      </c>
      <c r="AM609" t="s">
        <v>4555</v>
      </c>
      <c r="AN609" s="24">
        <v>0.3</v>
      </c>
      <c r="AO609">
        <f t="shared" si="45"/>
        <v>34.299999999999997</v>
      </c>
      <c r="AS609" t="s">
        <v>2233</v>
      </c>
    </row>
    <row r="610" spans="2:45" customFormat="1" x14ac:dyDescent="0.3">
      <c r="B610" t="s">
        <v>2235</v>
      </c>
      <c r="M610" s="7">
        <v>963577011</v>
      </c>
      <c r="N610" s="38" t="s">
        <v>3258</v>
      </c>
      <c r="O610" s="38" t="s">
        <v>5421</v>
      </c>
      <c r="P610" s="38">
        <v>14.67</v>
      </c>
      <c r="Q610" s="38">
        <v>1</v>
      </c>
      <c r="R610" s="26">
        <v>0.9</v>
      </c>
      <c r="S610" s="38">
        <v>14.67</v>
      </c>
      <c r="T610" s="24">
        <v>49</v>
      </c>
      <c r="U610" s="24">
        <v>1</v>
      </c>
      <c r="V610">
        <f t="shared" si="46"/>
        <v>2</v>
      </c>
      <c r="W610" s="24" t="s">
        <v>2235</v>
      </c>
      <c r="X610" s="8" t="e">
        <f>ROUND(T610*(1-#REF!),2)</f>
        <v>#REF!</v>
      </c>
      <c r="Y610">
        <f t="shared" si="47"/>
        <v>34.299999999999997</v>
      </c>
      <c r="Z610">
        <f t="shared" si="48"/>
        <v>34.299999999999997</v>
      </c>
      <c r="AA610" s="24">
        <v>0.3</v>
      </c>
      <c r="AB610" s="24">
        <v>0.3</v>
      </c>
      <c r="AC610">
        <v>330</v>
      </c>
      <c r="AD610">
        <v>1390</v>
      </c>
      <c r="AE610">
        <v>40</v>
      </c>
      <c r="AF610" t="s">
        <v>2893</v>
      </c>
      <c r="AG610" s="24"/>
      <c r="AI610">
        <f t="shared" si="49"/>
        <v>14.11</v>
      </c>
      <c r="AL610" t="s">
        <v>4555</v>
      </c>
      <c r="AM610" t="s">
        <v>4555</v>
      </c>
      <c r="AN610" s="24">
        <v>0.3</v>
      </c>
      <c r="AO610">
        <f t="shared" si="45"/>
        <v>34.299999999999997</v>
      </c>
      <c r="AS610" t="s">
        <v>2233</v>
      </c>
    </row>
    <row r="611" spans="2:45" customFormat="1" x14ac:dyDescent="0.3">
      <c r="B611" t="s">
        <v>2236</v>
      </c>
      <c r="M611" s="7">
        <v>963577011</v>
      </c>
      <c r="N611" s="38" t="s">
        <v>3258</v>
      </c>
      <c r="O611" s="38" t="s">
        <v>5421</v>
      </c>
      <c r="P611" s="38">
        <v>14.67</v>
      </c>
      <c r="Q611" s="38">
        <v>1</v>
      </c>
      <c r="R611" s="26">
        <v>0.9</v>
      </c>
      <c r="S611" s="38">
        <v>14.67</v>
      </c>
      <c r="T611" s="24">
        <v>49</v>
      </c>
      <c r="U611" s="24">
        <v>1</v>
      </c>
      <c r="V611">
        <f t="shared" si="46"/>
        <v>2</v>
      </c>
      <c r="W611" s="24" t="s">
        <v>2236</v>
      </c>
      <c r="X611" s="8" t="e">
        <f>ROUND(T611*(1-#REF!),2)</f>
        <v>#REF!</v>
      </c>
      <c r="Y611">
        <f t="shared" si="47"/>
        <v>34.299999999999997</v>
      </c>
      <c r="Z611">
        <f t="shared" si="48"/>
        <v>34.299999999999997</v>
      </c>
      <c r="AA611" s="24">
        <v>0.3</v>
      </c>
      <c r="AB611" s="24">
        <v>0.3</v>
      </c>
      <c r="AC611">
        <v>330</v>
      </c>
      <c r="AD611">
        <v>1390</v>
      </c>
      <c r="AE611">
        <v>40</v>
      </c>
      <c r="AF611" t="s">
        <v>2893</v>
      </c>
      <c r="AG611" s="24"/>
      <c r="AI611">
        <f t="shared" si="49"/>
        <v>14.11</v>
      </c>
      <c r="AL611" t="s">
        <v>4555</v>
      </c>
      <c r="AM611" t="s">
        <v>4555</v>
      </c>
      <c r="AN611" s="24">
        <v>0.3</v>
      </c>
      <c r="AO611">
        <f t="shared" si="45"/>
        <v>34.299999999999997</v>
      </c>
      <c r="AS611" t="s">
        <v>2233</v>
      </c>
    </row>
    <row r="612" spans="2:45" customFormat="1" x14ac:dyDescent="0.3">
      <c r="B612" t="s">
        <v>2237</v>
      </c>
      <c r="M612" s="7">
        <v>963577011</v>
      </c>
      <c r="N612" s="38" t="s">
        <v>3258</v>
      </c>
      <c r="O612" s="38" t="s">
        <v>5421</v>
      </c>
      <c r="P612" s="38">
        <v>14.67</v>
      </c>
      <c r="Q612" s="38">
        <v>1</v>
      </c>
      <c r="R612" s="26">
        <v>0.9</v>
      </c>
      <c r="S612" s="38">
        <v>14.67</v>
      </c>
      <c r="T612" s="24">
        <v>49</v>
      </c>
      <c r="U612" s="24">
        <v>1</v>
      </c>
      <c r="V612">
        <f t="shared" si="46"/>
        <v>2</v>
      </c>
      <c r="W612" s="24" t="s">
        <v>2237</v>
      </c>
      <c r="X612" s="8" t="e">
        <f>ROUND(T612*(1-#REF!),2)</f>
        <v>#REF!</v>
      </c>
      <c r="Y612">
        <f t="shared" si="47"/>
        <v>34.299999999999997</v>
      </c>
      <c r="Z612">
        <f t="shared" si="48"/>
        <v>34.299999999999997</v>
      </c>
      <c r="AA612" s="24">
        <v>0.3</v>
      </c>
      <c r="AB612" s="24">
        <v>0.3</v>
      </c>
      <c r="AC612">
        <v>330</v>
      </c>
      <c r="AD612">
        <v>1390</v>
      </c>
      <c r="AE612">
        <v>40</v>
      </c>
      <c r="AF612" t="s">
        <v>2893</v>
      </c>
      <c r="AG612" s="24"/>
      <c r="AI612">
        <f t="shared" si="49"/>
        <v>14.11</v>
      </c>
      <c r="AL612" t="s">
        <v>4555</v>
      </c>
      <c r="AM612" t="s">
        <v>4555</v>
      </c>
      <c r="AN612" s="24">
        <v>0.3</v>
      </c>
      <c r="AO612">
        <f t="shared" si="45"/>
        <v>34.299999999999997</v>
      </c>
      <c r="AS612" t="s">
        <v>2233</v>
      </c>
    </row>
    <row r="613" spans="2:45" customFormat="1" x14ac:dyDescent="0.3">
      <c r="B613" t="s">
        <v>2238</v>
      </c>
      <c r="M613" s="7">
        <v>963577012</v>
      </c>
      <c r="N613" s="38" t="s">
        <v>3259</v>
      </c>
      <c r="O613" s="38" t="s">
        <v>5422</v>
      </c>
      <c r="P613" s="38">
        <v>15.9</v>
      </c>
      <c r="Q613" s="38">
        <v>1</v>
      </c>
      <c r="R613" s="26">
        <v>1.1000000000000001</v>
      </c>
      <c r="S613" s="38">
        <v>15.9</v>
      </c>
      <c r="T613" s="24">
        <v>59</v>
      </c>
      <c r="U613" s="24">
        <v>1</v>
      </c>
      <c r="V613">
        <f t="shared" si="46"/>
        <v>2</v>
      </c>
      <c r="W613" s="24" t="s">
        <v>2238</v>
      </c>
      <c r="X613" s="8" t="e">
        <f>ROUND(T613*(1-#REF!),2)</f>
        <v>#REF!</v>
      </c>
      <c r="Y613">
        <f t="shared" si="47"/>
        <v>41.3</v>
      </c>
      <c r="Z613">
        <f t="shared" si="48"/>
        <v>41.3</v>
      </c>
      <c r="AA613" s="24">
        <v>0.3</v>
      </c>
      <c r="AB613" s="24">
        <v>0.3</v>
      </c>
      <c r="AC613">
        <v>330</v>
      </c>
      <c r="AD613">
        <v>1390</v>
      </c>
      <c r="AE613">
        <v>80</v>
      </c>
      <c r="AF613" t="s">
        <v>2893</v>
      </c>
      <c r="AG613" s="24"/>
      <c r="AI613">
        <f t="shared" si="49"/>
        <v>15.29</v>
      </c>
      <c r="AL613" t="s">
        <v>4555</v>
      </c>
      <c r="AM613" t="s">
        <v>4555</v>
      </c>
      <c r="AN613" s="24">
        <v>0.3</v>
      </c>
      <c r="AO613">
        <f t="shared" si="45"/>
        <v>41.3</v>
      </c>
      <c r="AS613" t="s">
        <v>2239</v>
      </c>
    </row>
    <row r="614" spans="2:45" customFormat="1" x14ac:dyDescent="0.3">
      <c r="B614" t="s">
        <v>2240</v>
      </c>
      <c r="M614" s="7">
        <v>963577012</v>
      </c>
      <c r="N614" s="38" t="s">
        <v>3259</v>
      </c>
      <c r="O614" s="38" t="s">
        <v>5422</v>
      </c>
      <c r="P614" s="38">
        <v>15.9</v>
      </c>
      <c r="Q614" s="38">
        <v>1</v>
      </c>
      <c r="R614" s="26">
        <v>1.1000000000000001</v>
      </c>
      <c r="S614" s="38">
        <v>15.9</v>
      </c>
      <c r="T614" s="24">
        <v>59</v>
      </c>
      <c r="U614" s="24">
        <v>1</v>
      </c>
      <c r="V614">
        <f t="shared" si="46"/>
        <v>2</v>
      </c>
      <c r="W614" s="24" t="s">
        <v>2240</v>
      </c>
      <c r="X614" s="8" t="e">
        <f>ROUND(T614*(1-#REF!),2)</f>
        <v>#REF!</v>
      </c>
      <c r="Y614">
        <f t="shared" si="47"/>
        <v>41.3</v>
      </c>
      <c r="Z614">
        <f t="shared" si="48"/>
        <v>41.3</v>
      </c>
      <c r="AA614" s="24">
        <v>0.3</v>
      </c>
      <c r="AB614" s="24">
        <v>0.3</v>
      </c>
      <c r="AC614">
        <v>330</v>
      </c>
      <c r="AD614">
        <v>1390</v>
      </c>
      <c r="AE614">
        <v>80</v>
      </c>
      <c r="AF614" t="s">
        <v>2893</v>
      </c>
      <c r="AG614" s="24"/>
      <c r="AI614">
        <f t="shared" si="49"/>
        <v>15.29</v>
      </c>
      <c r="AL614" t="s">
        <v>4555</v>
      </c>
      <c r="AM614" t="s">
        <v>4555</v>
      </c>
      <c r="AN614" s="24">
        <v>0.3</v>
      </c>
      <c r="AO614">
        <f t="shared" ref="AO614:AO677" si="50">ROUND(T614*(1-AN614),2)</f>
        <v>41.3</v>
      </c>
      <c r="AS614" t="s">
        <v>2239</v>
      </c>
    </row>
    <row r="615" spans="2:45" customFormat="1" x14ac:dyDescent="0.3">
      <c r="B615" t="s">
        <v>2241</v>
      </c>
      <c r="M615" s="7">
        <v>963577012</v>
      </c>
      <c r="N615" s="38" t="s">
        <v>3259</v>
      </c>
      <c r="O615" s="38" t="s">
        <v>5422</v>
      </c>
      <c r="P615" s="38">
        <v>15.9</v>
      </c>
      <c r="Q615" s="38">
        <v>1</v>
      </c>
      <c r="R615" s="26">
        <v>1.1000000000000001</v>
      </c>
      <c r="S615" s="38">
        <v>15.9</v>
      </c>
      <c r="T615" s="24">
        <v>59</v>
      </c>
      <c r="U615" s="24">
        <v>1</v>
      </c>
      <c r="V615">
        <f t="shared" si="46"/>
        <v>2</v>
      </c>
      <c r="W615" s="24" t="s">
        <v>2241</v>
      </c>
      <c r="X615" s="8" t="e">
        <f>ROUND(T615*(1-#REF!),2)</f>
        <v>#REF!</v>
      </c>
      <c r="Y615">
        <f t="shared" si="47"/>
        <v>41.3</v>
      </c>
      <c r="Z615">
        <f t="shared" si="48"/>
        <v>41.3</v>
      </c>
      <c r="AA615" s="24">
        <v>0.3</v>
      </c>
      <c r="AB615" s="24">
        <v>0.3</v>
      </c>
      <c r="AC615">
        <v>330</v>
      </c>
      <c r="AD615">
        <v>1390</v>
      </c>
      <c r="AE615">
        <v>80</v>
      </c>
      <c r="AF615" t="s">
        <v>2893</v>
      </c>
      <c r="AG615" s="24"/>
      <c r="AI615">
        <f t="shared" si="49"/>
        <v>15.29</v>
      </c>
      <c r="AL615" t="s">
        <v>4555</v>
      </c>
      <c r="AM615" t="s">
        <v>4555</v>
      </c>
      <c r="AN615" s="24">
        <v>0.3</v>
      </c>
      <c r="AO615">
        <f t="shared" si="50"/>
        <v>41.3</v>
      </c>
      <c r="AS615" t="s">
        <v>2239</v>
      </c>
    </row>
    <row r="616" spans="2:45" customFormat="1" x14ac:dyDescent="0.3">
      <c r="B616" t="s">
        <v>2242</v>
      </c>
      <c r="M616" s="7">
        <v>963577012</v>
      </c>
      <c r="N616" s="38" t="s">
        <v>3259</v>
      </c>
      <c r="O616" s="38" t="s">
        <v>5422</v>
      </c>
      <c r="P616" s="38">
        <v>15.9</v>
      </c>
      <c r="Q616" s="38">
        <v>1</v>
      </c>
      <c r="R616" s="26">
        <v>1.1000000000000001</v>
      </c>
      <c r="S616" s="38">
        <v>15.9</v>
      </c>
      <c r="T616" s="24">
        <v>59</v>
      </c>
      <c r="U616" s="24">
        <v>1</v>
      </c>
      <c r="V616">
        <f t="shared" ref="V616:V679" si="51">IFERROR(ROUNDUP(U616*(80/60),0),"")</f>
        <v>2</v>
      </c>
      <c r="W616" s="24" t="s">
        <v>2242</v>
      </c>
      <c r="X616" s="8" t="e">
        <f>ROUND(T616*(1-#REF!),2)</f>
        <v>#REF!</v>
      </c>
      <c r="Y616">
        <f t="shared" si="47"/>
        <v>41.3</v>
      </c>
      <c r="Z616">
        <f t="shared" si="48"/>
        <v>41.3</v>
      </c>
      <c r="AA616" s="24">
        <v>0.3</v>
      </c>
      <c r="AB616" s="24">
        <v>0.3</v>
      </c>
      <c r="AC616">
        <v>330</v>
      </c>
      <c r="AD616">
        <v>1390</v>
      </c>
      <c r="AE616">
        <v>80</v>
      </c>
      <c r="AF616" t="s">
        <v>2893</v>
      </c>
      <c r="AG616" s="24"/>
      <c r="AI616">
        <f t="shared" si="49"/>
        <v>15.29</v>
      </c>
      <c r="AL616" t="s">
        <v>4555</v>
      </c>
      <c r="AM616" t="s">
        <v>4555</v>
      </c>
      <c r="AN616" s="24">
        <v>0.3</v>
      </c>
      <c r="AO616">
        <f t="shared" si="50"/>
        <v>41.3</v>
      </c>
      <c r="AS616" t="s">
        <v>2239</v>
      </c>
    </row>
    <row r="617" spans="2:45" customFormat="1" x14ac:dyDescent="0.3">
      <c r="B617" t="s">
        <v>2243</v>
      </c>
      <c r="M617" s="7">
        <v>963577012</v>
      </c>
      <c r="N617" s="38" t="s">
        <v>3259</v>
      </c>
      <c r="O617" s="38" t="s">
        <v>5422</v>
      </c>
      <c r="P617" s="38">
        <v>15.9</v>
      </c>
      <c r="Q617" s="38">
        <v>1</v>
      </c>
      <c r="R617" s="26">
        <v>1.1000000000000001</v>
      </c>
      <c r="S617" s="38">
        <v>15.9</v>
      </c>
      <c r="T617" s="24">
        <v>59</v>
      </c>
      <c r="U617" s="24">
        <v>1</v>
      </c>
      <c r="V617">
        <f t="shared" si="51"/>
        <v>2</v>
      </c>
      <c r="W617" s="24" t="s">
        <v>2243</v>
      </c>
      <c r="X617" s="8" t="e">
        <f>ROUND(T617*(1-#REF!),2)</f>
        <v>#REF!</v>
      </c>
      <c r="Y617">
        <f t="shared" si="47"/>
        <v>41.3</v>
      </c>
      <c r="Z617">
        <f t="shared" si="48"/>
        <v>41.3</v>
      </c>
      <c r="AA617" s="24">
        <v>0.3</v>
      </c>
      <c r="AB617" s="24">
        <v>0.3</v>
      </c>
      <c r="AC617">
        <v>330</v>
      </c>
      <c r="AD617">
        <v>1390</v>
      </c>
      <c r="AE617">
        <v>80</v>
      </c>
      <c r="AF617" t="s">
        <v>2893</v>
      </c>
      <c r="AG617" s="24"/>
      <c r="AI617">
        <f t="shared" si="49"/>
        <v>15.29</v>
      </c>
      <c r="AL617" t="s">
        <v>4555</v>
      </c>
      <c r="AM617" t="s">
        <v>4555</v>
      </c>
      <c r="AN617" s="24">
        <v>0.3</v>
      </c>
      <c r="AO617">
        <f t="shared" si="50"/>
        <v>41.3</v>
      </c>
      <c r="AS617" t="s">
        <v>2239</v>
      </c>
    </row>
    <row r="618" spans="2:45" customFormat="1" x14ac:dyDescent="0.3">
      <c r="B618" t="s">
        <v>2244</v>
      </c>
      <c r="M618" s="7">
        <v>963577002</v>
      </c>
      <c r="N618" s="38" t="s">
        <v>3260</v>
      </c>
      <c r="O618" s="38" t="s">
        <v>5423</v>
      </c>
      <c r="P618" s="38">
        <v>9.9600000000000009</v>
      </c>
      <c r="Q618" s="38">
        <v>1</v>
      </c>
      <c r="R618" s="26">
        <v>1.2</v>
      </c>
      <c r="S618" s="38">
        <v>9.9600000000000009</v>
      </c>
      <c r="T618" s="24">
        <v>39</v>
      </c>
      <c r="U618" s="24">
        <v>1</v>
      </c>
      <c r="V618">
        <f t="shared" si="51"/>
        <v>2</v>
      </c>
      <c r="W618" s="24" t="s">
        <v>2244</v>
      </c>
      <c r="X618" s="8" t="e">
        <f>ROUND(T618*(1-#REF!),2)</f>
        <v>#REF!</v>
      </c>
      <c r="Y618">
        <f t="shared" si="47"/>
        <v>27.3</v>
      </c>
      <c r="Z618">
        <f t="shared" si="48"/>
        <v>27.3</v>
      </c>
      <c r="AA618" s="24">
        <v>0.3</v>
      </c>
      <c r="AB618" s="24">
        <v>0.3</v>
      </c>
      <c r="AC618">
        <v>452</v>
      </c>
      <c r="AD618">
        <v>1390</v>
      </c>
      <c r="AE618">
        <v>40</v>
      </c>
      <c r="AF618" t="s">
        <v>2893</v>
      </c>
      <c r="AG618" s="24"/>
      <c r="AI618">
        <f t="shared" si="49"/>
        <v>9.58</v>
      </c>
      <c r="AL618" t="s">
        <v>4555</v>
      </c>
      <c r="AM618" t="s">
        <v>4555</v>
      </c>
      <c r="AN618" s="24">
        <v>0.3</v>
      </c>
      <c r="AO618">
        <f t="shared" si="50"/>
        <v>27.3</v>
      </c>
      <c r="AS618" t="s">
        <v>2245</v>
      </c>
    </row>
    <row r="619" spans="2:45" customFormat="1" x14ac:dyDescent="0.3">
      <c r="B619" t="s">
        <v>2246</v>
      </c>
      <c r="M619" s="7">
        <v>963577002</v>
      </c>
      <c r="N619" s="38" t="s">
        <v>3260</v>
      </c>
      <c r="O619" s="38" t="s">
        <v>5423</v>
      </c>
      <c r="P619" s="38">
        <v>9.9600000000000009</v>
      </c>
      <c r="Q619" s="38">
        <v>1</v>
      </c>
      <c r="R619" s="26">
        <v>1.2</v>
      </c>
      <c r="S619" s="38">
        <v>9.9600000000000009</v>
      </c>
      <c r="T619" s="24">
        <v>39</v>
      </c>
      <c r="U619" s="24">
        <v>1</v>
      </c>
      <c r="V619">
        <f t="shared" si="51"/>
        <v>2</v>
      </c>
      <c r="W619" s="24" t="s">
        <v>2246</v>
      </c>
      <c r="X619" s="8" t="e">
        <f>ROUND(T619*(1-#REF!),2)</f>
        <v>#REF!</v>
      </c>
      <c r="Y619">
        <f t="shared" si="47"/>
        <v>27.3</v>
      </c>
      <c r="Z619">
        <f t="shared" si="48"/>
        <v>27.3</v>
      </c>
      <c r="AA619" s="24">
        <v>0.3</v>
      </c>
      <c r="AB619" s="24">
        <v>0.3</v>
      </c>
      <c r="AC619">
        <v>452</v>
      </c>
      <c r="AD619">
        <v>1390</v>
      </c>
      <c r="AE619">
        <v>40</v>
      </c>
      <c r="AF619" t="s">
        <v>2893</v>
      </c>
      <c r="AG619" s="24"/>
      <c r="AI619">
        <f t="shared" si="49"/>
        <v>9.58</v>
      </c>
      <c r="AL619" t="s">
        <v>4555</v>
      </c>
      <c r="AM619" t="s">
        <v>4555</v>
      </c>
      <c r="AN619" s="24">
        <v>0.3</v>
      </c>
      <c r="AO619">
        <f t="shared" si="50"/>
        <v>27.3</v>
      </c>
      <c r="AS619" t="s">
        <v>2245</v>
      </c>
    </row>
    <row r="620" spans="2:45" customFormat="1" x14ac:dyDescent="0.3">
      <c r="B620" t="s">
        <v>2247</v>
      </c>
      <c r="M620" s="7">
        <v>963577002</v>
      </c>
      <c r="N620" s="38" t="s">
        <v>3260</v>
      </c>
      <c r="O620" s="38" t="s">
        <v>5423</v>
      </c>
      <c r="P620" s="38">
        <v>9.9600000000000009</v>
      </c>
      <c r="Q620" s="38">
        <v>1</v>
      </c>
      <c r="R620" s="26">
        <v>1.2</v>
      </c>
      <c r="S620" s="38">
        <v>9.9600000000000009</v>
      </c>
      <c r="T620" s="24">
        <v>39</v>
      </c>
      <c r="U620" s="24">
        <v>1</v>
      </c>
      <c r="V620">
        <f t="shared" si="51"/>
        <v>2</v>
      </c>
      <c r="W620" s="24" t="s">
        <v>2247</v>
      </c>
      <c r="X620" s="8" t="e">
        <f>ROUND(T620*(1-#REF!),2)</f>
        <v>#REF!</v>
      </c>
      <c r="Y620">
        <f t="shared" si="47"/>
        <v>27.3</v>
      </c>
      <c r="Z620">
        <f t="shared" si="48"/>
        <v>27.3</v>
      </c>
      <c r="AA620" s="24">
        <v>0.3</v>
      </c>
      <c r="AB620" s="24">
        <v>0.3</v>
      </c>
      <c r="AC620">
        <v>452</v>
      </c>
      <c r="AD620">
        <v>1390</v>
      </c>
      <c r="AE620">
        <v>40</v>
      </c>
      <c r="AF620" t="s">
        <v>2893</v>
      </c>
      <c r="AG620" s="24"/>
      <c r="AI620">
        <f t="shared" si="49"/>
        <v>9.58</v>
      </c>
      <c r="AL620" t="s">
        <v>4555</v>
      </c>
      <c r="AM620" t="s">
        <v>4555</v>
      </c>
      <c r="AN620" s="24">
        <v>0.3</v>
      </c>
      <c r="AO620">
        <f t="shared" si="50"/>
        <v>27.3</v>
      </c>
      <c r="AS620" t="s">
        <v>2245</v>
      </c>
    </row>
    <row r="621" spans="2:45" customFormat="1" x14ac:dyDescent="0.3">
      <c r="B621" t="s">
        <v>2248</v>
      </c>
      <c r="M621" s="7">
        <v>963577002</v>
      </c>
      <c r="N621" s="38" t="s">
        <v>3260</v>
      </c>
      <c r="O621" s="38" t="s">
        <v>5423</v>
      </c>
      <c r="P621" s="38">
        <v>9.9600000000000009</v>
      </c>
      <c r="Q621" s="38">
        <v>1</v>
      </c>
      <c r="R621" s="26">
        <v>1.2</v>
      </c>
      <c r="S621" s="38">
        <v>9.9600000000000009</v>
      </c>
      <c r="T621" s="24">
        <v>39</v>
      </c>
      <c r="U621" s="24">
        <v>1</v>
      </c>
      <c r="V621">
        <f t="shared" si="51"/>
        <v>2</v>
      </c>
      <c r="W621" s="24" t="s">
        <v>2248</v>
      </c>
      <c r="X621" s="8" t="e">
        <f>ROUND(T621*(1-#REF!),2)</f>
        <v>#REF!</v>
      </c>
      <c r="Y621">
        <f t="shared" si="47"/>
        <v>27.3</v>
      </c>
      <c r="Z621">
        <f t="shared" si="48"/>
        <v>27.3</v>
      </c>
      <c r="AA621" s="24">
        <v>0.3</v>
      </c>
      <c r="AB621" s="24">
        <v>0.3</v>
      </c>
      <c r="AC621">
        <v>452</v>
      </c>
      <c r="AD621">
        <v>1390</v>
      </c>
      <c r="AE621">
        <v>40</v>
      </c>
      <c r="AF621" t="s">
        <v>2893</v>
      </c>
      <c r="AG621" s="24"/>
      <c r="AI621">
        <f t="shared" si="49"/>
        <v>9.58</v>
      </c>
      <c r="AL621" t="s">
        <v>4555</v>
      </c>
      <c r="AM621" t="s">
        <v>4555</v>
      </c>
      <c r="AN621" s="24">
        <v>0.3</v>
      </c>
      <c r="AO621">
        <f t="shared" si="50"/>
        <v>27.3</v>
      </c>
      <c r="AS621" t="s">
        <v>2245</v>
      </c>
    </row>
    <row r="622" spans="2:45" customFormat="1" x14ac:dyDescent="0.3">
      <c r="B622" t="s">
        <v>2249</v>
      </c>
      <c r="M622" s="7">
        <v>963577002</v>
      </c>
      <c r="N622" s="38" t="s">
        <v>3260</v>
      </c>
      <c r="O622" s="38" t="s">
        <v>5423</v>
      </c>
      <c r="P622" s="38">
        <v>9.9600000000000009</v>
      </c>
      <c r="Q622" s="38">
        <v>1</v>
      </c>
      <c r="R622" s="26">
        <v>1.2</v>
      </c>
      <c r="S622" s="38">
        <v>9.9600000000000009</v>
      </c>
      <c r="T622" s="24">
        <v>39</v>
      </c>
      <c r="U622" s="24">
        <v>1</v>
      </c>
      <c r="V622">
        <f t="shared" si="51"/>
        <v>2</v>
      </c>
      <c r="W622" s="24" t="s">
        <v>2249</v>
      </c>
      <c r="X622" s="8" t="e">
        <f>ROUND(T622*(1-#REF!),2)</f>
        <v>#REF!</v>
      </c>
      <c r="Y622">
        <f t="shared" si="47"/>
        <v>27.3</v>
      </c>
      <c r="Z622">
        <f t="shared" si="48"/>
        <v>27.3</v>
      </c>
      <c r="AA622" s="24">
        <v>0.3</v>
      </c>
      <c r="AB622" s="24">
        <v>0.3</v>
      </c>
      <c r="AC622">
        <v>452</v>
      </c>
      <c r="AD622">
        <v>1390</v>
      </c>
      <c r="AE622">
        <v>40</v>
      </c>
      <c r="AF622" t="s">
        <v>2893</v>
      </c>
      <c r="AG622" s="24"/>
      <c r="AI622">
        <f t="shared" si="49"/>
        <v>9.58</v>
      </c>
      <c r="AL622" t="s">
        <v>4555</v>
      </c>
      <c r="AM622" t="s">
        <v>4555</v>
      </c>
      <c r="AN622" s="24">
        <v>0.3</v>
      </c>
      <c r="AO622">
        <f t="shared" si="50"/>
        <v>27.3</v>
      </c>
      <c r="AS622" t="s">
        <v>2245</v>
      </c>
    </row>
    <row r="623" spans="2:45" customFormat="1" x14ac:dyDescent="0.3">
      <c r="B623" t="s">
        <v>2250</v>
      </c>
      <c r="M623" s="7">
        <v>963577003</v>
      </c>
      <c r="N623" s="38" t="s">
        <v>3261</v>
      </c>
      <c r="O623" s="38" t="s">
        <v>5424</v>
      </c>
      <c r="P623" s="38">
        <v>8.7799999999999994</v>
      </c>
      <c r="Q623" s="38">
        <v>1</v>
      </c>
      <c r="R623" s="26">
        <v>1.2</v>
      </c>
      <c r="S623" s="38">
        <v>8.7799999999999994</v>
      </c>
      <c r="T623" s="24">
        <v>29</v>
      </c>
      <c r="U623" s="24">
        <v>1</v>
      </c>
      <c r="V623">
        <f t="shared" si="51"/>
        <v>2</v>
      </c>
      <c r="W623" s="24" t="s">
        <v>2250</v>
      </c>
      <c r="X623" s="8" t="e">
        <f>ROUND(T623*(1-#REF!),2)</f>
        <v>#REF!</v>
      </c>
      <c r="Y623">
        <f t="shared" si="47"/>
        <v>20.3</v>
      </c>
      <c r="Z623">
        <f t="shared" si="48"/>
        <v>20.3</v>
      </c>
      <c r="AA623" s="24">
        <v>0.3</v>
      </c>
      <c r="AB623" s="24">
        <v>0.3</v>
      </c>
      <c r="AC623">
        <v>382</v>
      </c>
      <c r="AD623">
        <v>1390</v>
      </c>
      <c r="AE623">
        <v>80</v>
      </c>
      <c r="AF623" t="s">
        <v>2893</v>
      </c>
      <c r="AG623" s="24"/>
      <c r="AI623">
        <f t="shared" si="49"/>
        <v>8.44</v>
      </c>
      <c r="AL623" t="s">
        <v>4555</v>
      </c>
      <c r="AM623" t="s">
        <v>4555</v>
      </c>
      <c r="AN623" s="24">
        <v>0.3</v>
      </c>
      <c r="AO623">
        <f t="shared" si="50"/>
        <v>20.3</v>
      </c>
      <c r="AS623" t="s">
        <v>2251</v>
      </c>
    </row>
    <row r="624" spans="2:45" customFormat="1" x14ac:dyDescent="0.3">
      <c r="B624" t="s">
        <v>2252</v>
      </c>
      <c r="M624" s="7">
        <v>963577003</v>
      </c>
      <c r="N624" s="38" t="s">
        <v>3261</v>
      </c>
      <c r="O624" s="38" t="s">
        <v>5424</v>
      </c>
      <c r="P624" s="38">
        <v>8.7799999999999994</v>
      </c>
      <c r="Q624" s="38">
        <v>1</v>
      </c>
      <c r="R624" s="26">
        <v>1.2</v>
      </c>
      <c r="S624" s="38">
        <v>8.7799999999999994</v>
      </c>
      <c r="T624" s="24">
        <v>29</v>
      </c>
      <c r="U624" s="24">
        <v>1</v>
      </c>
      <c r="V624">
        <f t="shared" si="51"/>
        <v>2</v>
      </c>
      <c r="W624" s="24" t="s">
        <v>2252</v>
      </c>
      <c r="X624" s="8" t="e">
        <f>ROUND(T624*(1-#REF!),2)</f>
        <v>#REF!</v>
      </c>
      <c r="Y624">
        <f t="shared" si="47"/>
        <v>20.3</v>
      </c>
      <c r="Z624">
        <f t="shared" si="48"/>
        <v>20.3</v>
      </c>
      <c r="AA624" s="24">
        <v>0.3</v>
      </c>
      <c r="AB624" s="24">
        <v>0.3</v>
      </c>
      <c r="AC624">
        <v>382</v>
      </c>
      <c r="AD624">
        <v>1390</v>
      </c>
      <c r="AE624">
        <v>80</v>
      </c>
      <c r="AF624" t="s">
        <v>2893</v>
      </c>
      <c r="AG624" s="24"/>
      <c r="AI624">
        <f t="shared" si="49"/>
        <v>8.44</v>
      </c>
      <c r="AL624" t="s">
        <v>4555</v>
      </c>
      <c r="AM624" t="s">
        <v>4555</v>
      </c>
      <c r="AN624" s="24">
        <v>0.3</v>
      </c>
      <c r="AO624">
        <f t="shared" si="50"/>
        <v>20.3</v>
      </c>
      <c r="AS624" t="s">
        <v>2251</v>
      </c>
    </row>
    <row r="625" spans="2:45" customFormat="1" x14ac:dyDescent="0.3">
      <c r="B625" t="s">
        <v>2253</v>
      </c>
      <c r="M625" s="7">
        <v>963577003</v>
      </c>
      <c r="N625" s="38" t="s">
        <v>3261</v>
      </c>
      <c r="O625" s="38" t="s">
        <v>5424</v>
      </c>
      <c r="P625" s="38">
        <v>8.7799999999999994</v>
      </c>
      <c r="Q625" s="38">
        <v>1</v>
      </c>
      <c r="R625" s="26">
        <v>1.2</v>
      </c>
      <c r="S625" s="38">
        <v>8.7799999999999994</v>
      </c>
      <c r="T625" s="24">
        <v>29</v>
      </c>
      <c r="U625" s="24">
        <v>1</v>
      </c>
      <c r="V625">
        <f t="shared" si="51"/>
        <v>2</v>
      </c>
      <c r="W625" s="24" t="s">
        <v>2253</v>
      </c>
      <c r="X625" s="8" t="e">
        <f>ROUND(T625*(1-#REF!),2)</f>
        <v>#REF!</v>
      </c>
      <c r="Y625">
        <f t="shared" si="47"/>
        <v>20.3</v>
      </c>
      <c r="Z625">
        <f t="shared" si="48"/>
        <v>20.3</v>
      </c>
      <c r="AA625" s="24">
        <v>0.3</v>
      </c>
      <c r="AB625" s="24">
        <v>0.3</v>
      </c>
      <c r="AC625">
        <v>382</v>
      </c>
      <c r="AD625">
        <v>1390</v>
      </c>
      <c r="AE625">
        <v>80</v>
      </c>
      <c r="AF625" t="s">
        <v>2893</v>
      </c>
      <c r="AG625" s="24"/>
      <c r="AI625">
        <f t="shared" si="49"/>
        <v>8.44</v>
      </c>
      <c r="AL625" t="s">
        <v>4555</v>
      </c>
      <c r="AM625" t="s">
        <v>4555</v>
      </c>
      <c r="AN625" s="24">
        <v>0.3</v>
      </c>
      <c r="AO625">
        <f t="shared" si="50"/>
        <v>20.3</v>
      </c>
      <c r="AS625" t="s">
        <v>2251</v>
      </c>
    </row>
    <row r="626" spans="2:45" customFormat="1" x14ac:dyDescent="0.3">
      <c r="B626" t="s">
        <v>2254</v>
      </c>
      <c r="M626" s="7">
        <v>963577003</v>
      </c>
      <c r="N626" s="38" t="s">
        <v>3261</v>
      </c>
      <c r="O626" s="38" t="s">
        <v>5424</v>
      </c>
      <c r="P626" s="38">
        <v>8.7799999999999994</v>
      </c>
      <c r="Q626" s="38">
        <v>1</v>
      </c>
      <c r="R626" s="26">
        <v>1.2</v>
      </c>
      <c r="S626" s="38">
        <v>8.7799999999999994</v>
      </c>
      <c r="T626" s="24">
        <v>29</v>
      </c>
      <c r="U626" s="24">
        <v>1</v>
      </c>
      <c r="V626">
        <f t="shared" si="51"/>
        <v>2</v>
      </c>
      <c r="W626" s="24" t="s">
        <v>2254</v>
      </c>
      <c r="X626" s="8" t="e">
        <f>ROUND(T626*(1-#REF!),2)</f>
        <v>#REF!</v>
      </c>
      <c r="Y626">
        <f t="shared" si="47"/>
        <v>20.3</v>
      </c>
      <c r="Z626">
        <f t="shared" si="48"/>
        <v>20.3</v>
      </c>
      <c r="AA626" s="24">
        <v>0.3</v>
      </c>
      <c r="AB626" s="24">
        <v>0.3</v>
      </c>
      <c r="AC626">
        <v>382</v>
      </c>
      <c r="AD626">
        <v>1390</v>
      </c>
      <c r="AE626">
        <v>80</v>
      </c>
      <c r="AF626" t="s">
        <v>2893</v>
      </c>
      <c r="AG626" s="24"/>
      <c r="AI626">
        <f t="shared" si="49"/>
        <v>8.44</v>
      </c>
      <c r="AL626" t="s">
        <v>4555</v>
      </c>
      <c r="AM626" t="s">
        <v>4555</v>
      </c>
      <c r="AN626" s="24">
        <v>0.3</v>
      </c>
      <c r="AO626">
        <f t="shared" si="50"/>
        <v>20.3</v>
      </c>
      <c r="AS626" t="s">
        <v>2251</v>
      </c>
    </row>
    <row r="627" spans="2:45" customFormat="1" x14ac:dyDescent="0.3">
      <c r="B627" t="s">
        <v>2255</v>
      </c>
      <c r="M627" s="7">
        <v>963577003</v>
      </c>
      <c r="N627" s="38" t="s">
        <v>3261</v>
      </c>
      <c r="O627" s="38" t="s">
        <v>5424</v>
      </c>
      <c r="P627" s="38">
        <v>8.7799999999999994</v>
      </c>
      <c r="Q627" s="38">
        <v>1</v>
      </c>
      <c r="R627" s="26">
        <v>1.2</v>
      </c>
      <c r="S627" s="38">
        <v>8.7799999999999994</v>
      </c>
      <c r="T627" s="24">
        <v>29</v>
      </c>
      <c r="U627" s="24">
        <v>1</v>
      </c>
      <c r="V627">
        <f t="shared" si="51"/>
        <v>2</v>
      </c>
      <c r="W627" s="24" t="s">
        <v>2255</v>
      </c>
      <c r="X627" s="8" t="e">
        <f>ROUND(T627*(1-#REF!),2)</f>
        <v>#REF!</v>
      </c>
      <c r="Y627">
        <f t="shared" si="47"/>
        <v>20.3</v>
      </c>
      <c r="Z627">
        <f t="shared" si="48"/>
        <v>20.3</v>
      </c>
      <c r="AA627" s="24">
        <v>0.3</v>
      </c>
      <c r="AB627" s="24">
        <v>0.3</v>
      </c>
      <c r="AC627">
        <v>382</v>
      </c>
      <c r="AD627">
        <v>1390</v>
      </c>
      <c r="AE627">
        <v>80</v>
      </c>
      <c r="AF627" t="s">
        <v>2893</v>
      </c>
      <c r="AG627" s="24"/>
      <c r="AI627">
        <f t="shared" si="49"/>
        <v>8.44</v>
      </c>
      <c r="AL627" t="s">
        <v>4555</v>
      </c>
      <c r="AM627" t="s">
        <v>4555</v>
      </c>
      <c r="AN627" s="24">
        <v>0.3</v>
      </c>
      <c r="AO627">
        <f t="shared" si="50"/>
        <v>20.3</v>
      </c>
      <c r="AS627" t="s">
        <v>2251</v>
      </c>
    </row>
    <row r="628" spans="2:45" customFormat="1" x14ac:dyDescent="0.3">
      <c r="B628" t="s">
        <v>2256</v>
      </c>
      <c r="M628" s="7">
        <v>963577033</v>
      </c>
      <c r="N628" s="38" t="s">
        <v>3262</v>
      </c>
      <c r="O628" s="38" t="s">
        <v>5425</v>
      </c>
      <c r="P628" s="38">
        <v>19.12</v>
      </c>
      <c r="Q628" s="38">
        <v>1</v>
      </c>
      <c r="R628" s="26">
        <v>1.5</v>
      </c>
      <c r="S628" s="38">
        <v>19.12</v>
      </c>
      <c r="T628" s="24">
        <v>69</v>
      </c>
      <c r="U628" s="24">
        <v>1</v>
      </c>
      <c r="V628">
        <f t="shared" si="51"/>
        <v>2</v>
      </c>
      <c r="W628" s="24" t="s">
        <v>2256</v>
      </c>
      <c r="X628" s="8" t="e">
        <f>ROUND(T628*(1-#REF!),2)</f>
        <v>#REF!</v>
      </c>
      <c r="Y628">
        <f t="shared" si="47"/>
        <v>48.3</v>
      </c>
      <c r="Z628">
        <f t="shared" si="48"/>
        <v>48.3</v>
      </c>
      <c r="AA628" s="24">
        <v>0.3</v>
      </c>
      <c r="AB628" s="24">
        <v>0.3</v>
      </c>
      <c r="AC628">
        <v>330</v>
      </c>
      <c r="AD628">
        <v>1390</v>
      </c>
      <c r="AE628">
        <v>190</v>
      </c>
      <c r="AF628" t="s">
        <v>2893</v>
      </c>
      <c r="AG628" s="24"/>
      <c r="AI628">
        <f t="shared" si="49"/>
        <v>18.38</v>
      </c>
      <c r="AL628" t="s">
        <v>4555</v>
      </c>
      <c r="AM628" t="s">
        <v>4555</v>
      </c>
      <c r="AN628" s="24">
        <v>0.3</v>
      </c>
      <c r="AO628">
        <f t="shared" si="50"/>
        <v>48.3</v>
      </c>
      <c r="AS628" t="s">
        <v>2257</v>
      </c>
    </row>
    <row r="629" spans="2:45" customFormat="1" x14ac:dyDescent="0.3">
      <c r="B629" t="s">
        <v>2258</v>
      </c>
      <c r="M629" s="7">
        <v>963577033</v>
      </c>
      <c r="N629" s="38" t="s">
        <v>3262</v>
      </c>
      <c r="O629" s="38" t="s">
        <v>5425</v>
      </c>
      <c r="P629" s="38">
        <v>19.12</v>
      </c>
      <c r="Q629" s="38">
        <v>1</v>
      </c>
      <c r="R629" s="26">
        <v>1.5</v>
      </c>
      <c r="S629" s="38">
        <v>19.12</v>
      </c>
      <c r="T629" s="24">
        <v>69</v>
      </c>
      <c r="U629" s="24">
        <v>1</v>
      </c>
      <c r="V629">
        <f t="shared" si="51"/>
        <v>2</v>
      </c>
      <c r="W629" s="24" t="s">
        <v>2258</v>
      </c>
      <c r="X629" s="8" t="e">
        <f>ROUND(T629*(1-#REF!),2)</f>
        <v>#REF!</v>
      </c>
      <c r="Y629">
        <f t="shared" si="47"/>
        <v>48.3</v>
      </c>
      <c r="Z629">
        <f t="shared" si="48"/>
        <v>48.3</v>
      </c>
      <c r="AA629" s="24">
        <v>0.3</v>
      </c>
      <c r="AB629" s="24">
        <v>0.3</v>
      </c>
      <c r="AC629">
        <v>330</v>
      </c>
      <c r="AD629">
        <v>1390</v>
      </c>
      <c r="AE629">
        <v>190</v>
      </c>
      <c r="AF629" t="s">
        <v>2893</v>
      </c>
      <c r="AG629" s="24"/>
      <c r="AI629">
        <f t="shared" si="49"/>
        <v>18.38</v>
      </c>
      <c r="AL629" t="s">
        <v>4555</v>
      </c>
      <c r="AM629" t="s">
        <v>4555</v>
      </c>
      <c r="AN629" s="24">
        <v>0.3</v>
      </c>
      <c r="AO629">
        <f t="shared" si="50"/>
        <v>48.3</v>
      </c>
      <c r="AS629" t="s">
        <v>2257</v>
      </c>
    </row>
    <row r="630" spans="2:45" customFormat="1" x14ac:dyDescent="0.3">
      <c r="B630" t="s">
        <v>2259</v>
      </c>
      <c r="M630" s="7">
        <v>963577033</v>
      </c>
      <c r="N630" s="38" t="s">
        <v>3262</v>
      </c>
      <c r="O630" s="38" t="s">
        <v>5425</v>
      </c>
      <c r="P630" s="38">
        <v>19.12</v>
      </c>
      <c r="Q630" s="38">
        <v>1</v>
      </c>
      <c r="R630" s="26">
        <v>1.5</v>
      </c>
      <c r="S630" s="38">
        <v>19.12</v>
      </c>
      <c r="T630" s="24">
        <v>69</v>
      </c>
      <c r="U630" s="24">
        <v>1</v>
      </c>
      <c r="V630">
        <f t="shared" si="51"/>
        <v>2</v>
      </c>
      <c r="W630" s="24" t="s">
        <v>2259</v>
      </c>
      <c r="X630" s="8" t="e">
        <f>ROUND(T630*(1-#REF!),2)</f>
        <v>#REF!</v>
      </c>
      <c r="Y630">
        <f t="shared" si="47"/>
        <v>48.3</v>
      </c>
      <c r="Z630">
        <f t="shared" si="48"/>
        <v>48.3</v>
      </c>
      <c r="AA630" s="24">
        <v>0.3</v>
      </c>
      <c r="AB630" s="24">
        <v>0.3</v>
      </c>
      <c r="AC630">
        <v>330</v>
      </c>
      <c r="AD630">
        <v>1390</v>
      </c>
      <c r="AE630">
        <v>190</v>
      </c>
      <c r="AF630" t="s">
        <v>2893</v>
      </c>
      <c r="AG630" s="24"/>
      <c r="AI630">
        <f t="shared" si="49"/>
        <v>18.38</v>
      </c>
      <c r="AL630" t="s">
        <v>4555</v>
      </c>
      <c r="AM630" t="s">
        <v>4555</v>
      </c>
      <c r="AN630" s="24">
        <v>0.3</v>
      </c>
      <c r="AO630">
        <f t="shared" si="50"/>
        <v>48.3</v>
      </c>
      <c r="AS630" t="s">
        <v>2257</v>
      </c>
    </row>
    <row r="631" spans="2:45" customFormat="1" x14ac:dyDescent="0.3">
      <c r="B631" t="s">
        <v>2260</v>
      </c>
      <c r="M631" s="7">
        <v>963577033</v>
      </c>
      <c r="N631" s="38" t="s">
        <v>3262</v>
      </c>
      <c r="O631" s="38" t="s">
        <v>5425</v>
      </c>
      <c r="P631" s="38">
        <v>19.12</v>
      </c>
      <c r="Q631" s="38">
        <v>1</v>
      </c>
      <c r="R631" s="26">
        <v>1.5</v>
      </c>
      <c r="S631" s="38">
        <v>19.12</v>
      </c>
      <c r="T631" s="24">
        <v>69</v>
      </c>
      <c r="U631" s="24">
        <v>1</v>
      </c>
      <c r="V631">
        <f t="shared" si="51"/>
        <v>2</v>
      </c>
      <c r="W631" s="24" t="s">
        <v>2260</v>
      </c>
      <c r="X631" s="8" t="e">
        <f>ROUND(T631*(1-#REF!),2)</f>
        <v>#REF!</v>
      </c>
      <c r="Y631">
        <f t="shared" si="47"/>
        <v>48.3</v>
      </c>
      <c r="Z631">
        <f t="shared" si="48"/>
        <v>48.3</v>
      </c>
      <c r="AA631" s="24">
        <v>0.3</v>
      </c>
      <c r="AB631" s="24">
        <v>0.3</v>
      </c>
      <c r="AC631">
        <v>330</v>
      </c>
      <c r="AD631">
        <v>1390</v>
      </c>
      <c r="AE631">
        <v>190</v>
      </c>
      <c r="AF631" t="s">
        <v>2893</v>
      </c>
      <c r="AG631" s="24"/>
      <c r="AI631">
        <f t="shared" si="49"/>
        <v>18.38</v>
      </c>
      <c r="AL631" t="s">
        <v>4555</v>
      </c>
      <c r="AM631" t="s">
        <v>4555</v>
      </c>
      <c r="AN631" s="24">
        <v>0.3</v>
      </c>
      <c r="AO631">
        <f t="shared" si="50"/>
        <v>48.3</v>
      </c>
      <c r="AS631" t="s">
        <v>2257</v>
      </c>
    </row>
    <row r="632" spans="2:45" customFormat="1" x14ac:dyDescent="0.3">
      <c r="B632" t="s">
        <v>2261</v>
      </c>
      <c r="M632" s="7">
        <v>963577033</v>
      </c>
      <c r="N632" s="38" t="s">
        <v>3262</v>
      </c>
      <c r="O632" s="38" t="s">
        <v>5425</v>
      </c>
      <c r="P632" s="38">
        <v>19.12</v>
      </c>
      <c r="Q632" s="38">
        <v>1</v>
      </c>
      <c r="R632" s="26">
        <v>1.5</v>
      </c>
      <c r="S632" s="38">
        <v>19.12</v>
      </c>
      <c r="T632" s="24">
        <v>69</v>
      </c>
      <c r="U632" s="24">
        <v>1</v>
      </c>
      <c r="V632">
        <f t="shared" si="51"/>
        <v>2</v>
      </c>
      <c r="W632" s="24" t="s">
        <v>2261</v>
      </c>
      <c r="X632" s="8" t="e">
        <f>ROUND(T632*(1-#REF!),2)</f>
        <v>#REF!</v>
      </c>
      <c r="Y632">
        <f t="shared" si="47"/>
        <v>48.3</v>
      </c>
      <c r="Z632">
        <f t="shared" si="48"/>
        <v>48.3</v>
      </c>
      <c r="AA632" s="24">
        <v>0.3</v>
      </c>
      <c r="AB632" s="24">
        <v>0.3</v>
      </c>
      <c r="AC632">
        <v>330</v>
      </c>
      <c r="AD632">
        <v>1390</v>
      </c>
      <c r="AE632">
        <v>190</v>
      </c>
      <c r="AF632" t="s">
        <v>2893</v>
      </c>
      <c r="AG632" s="24"/>
      <c r="AI632">
        <f t="shared" si="49"/>
        <v>18.38</v>
      </c>
      <c r="AL632" t="s">
        <v>4555</v>
      </c>
      <c r="AM632" t="s">
        <v>4555</v>
      </c>
      <c r="AN632" s="24">
        <v>0.3</v>
      </c>
      <c r="AO632">
        <f t="shared" si="50"/>
        <v>48.3</v>
      </c>
      <c r="AS632" t="s">
        <v>2257</v>
      </c>
    </row>
    <row r="633" spans="2:45" customFormat="1" x14ac:dyDescent="0.3">
      <c r="B633" t="s">
        <v>2262</v>
      </c>
      <c r="M633" s="7">
        <v>963577035</v>
      </c>
      <c r="N633" s="38" t="s">
        <v>3263</v>
      </c>
      <c r="O633" s="38" t="s">
        <v>5426</v>
      </c>
      <c r="P633" s="38">
        <v>11.15</v>
      </c>
      <c r="Q633" s="38">
        <v>1</v>
      </c>
      <c r="R633" s="26">
        <v>1</v>
      </c>
      <c r="S633" s="38">
        <v>11.15</v>
      </c>
      <c r="T633" s="24">
        <v>39</v>
      </c>
      <c r="U633" s="24">
        <v>1</v>
      </c>
      <c r="V633">
        <f t="shared" si="51"/>
        <v>2</v>
      </c>
      <c r="W633" s="24" t="s">
        <v>2262</v>
      </c>
      <c r="X633" s="8" t="e">
        <f>ROUND(T633*(1-#REF!),2)</f>
        <v>#REF!</v>
      </c>
      <c r="Y633">
        <f t="shared" si="47"/>
        <v>27.3</v>
      </c>
      <c r="Z633">
        <f t="shared" si="48"/>
        <v>27.3</v>
      </c>
      <c r="AA633" s="24">
        <v>0.3</v>
      </c>
      <c r="AB633" s="24">
        <v>0.3</v>
      </c>
      <c r="AC633">
        <v>382</v>
      </c>
      <c r="AD633">
        <v>1390</v>
      </c>
      <c r="AE633">
        <v>50</v>
      </c>
      <c r="AF633" t="s">
        <v>2893</v>
      </c>
      <c r="AG633" s="24"/>
      <c r="AI633">
        <f t="shared" si="49"/>
        <v>10.72</v>
      </c>
      <c r="AL633" t="s">
        <v>4555</v>
      </c>
      <c r="AM633" t="s">
        <v>4555</v>
      </c>
      <c r="AN633" s="24">
        <v>0.3</v>
      </c>
      <c r="AO633">
        <f t="shared" si="50"/>
        <v>27.3</v>
      </c>
      <c r="AS633" t="s">
        <v>2263</v>
      </c>
    </row>
    <row r="634" spans="2:45" customFormat="1" x14ac:dyDescent="0.3">
      <c r="B634" t="s">
        <v>2264</v>
      </c>
      <c r="M634" s="7">
        <v>963577035</v>
      </c>
      <c r="N634" s="38" t="s">
        <v>3263</v>
      </c>
      <c r="O634" s="38" t="s">
        <v>5426</v>
      </c>
      <c r="P634" s="38">
        <v>11.15</v>
      </c>
      <c r="Q634" s="38">
        <v>1</v>
      </c>
      <c r="R634" s="26">
        <v>1</v>
      </c>
      <c r="S634" s="38">
        <v>11.15</v>
      </c>
      <c r="T634" s="24">
        <v>39</v>
      </c>
      <c r="U634" s="24">
        <v>1</v>
      </c>
      <c r="V634">
        <f t="shared" si="51"/>
        <v>2</v>
      </c>
      <c r="W634" s="24" t="s">
        <v>2264</v>
      </c>
      <c r="X634" s="8" t="e">
        <f>ROUND(T634*(1-#REF!),2)</f>
        <v>#REF!</v>
      </c>
      <c r="Y634">
        <f t="shared" si="47"/>
        <v>27.3</v>
      </c>
      <c r="Z634">
        <f t="shared" si="48"/>
        <v>27.3</v>
      </c>
      <c r="AA634" s="24">
        <v>0.3</v>
      </c>
      <c r="AB634" s="24">
        <v>0.3</v>
      </c>
      <c r="AC634">
        <v>382</v>
      </c>
      <c r="AD634">
        <v>1390</v>
      </c>
      <c r="AE634">
        <v>50</v>
      </c>
      <c r="AF634" t="s">
        <v>2893</v>
      </c>
      <c r="AG634" s="24"/>
      <c r="AI634">
        <f t="shared" si="49"/>
        <v>10.72</v>
      </c>
      <c r="AL634" t="s">
        <v>4555</v>
      </c>
      <c r="AM634" t="s">
        <v>4555</v>
      </c>
      <c r="AN634" s="24">
        <v>0.3</v>
      </c>
      <c r="AO634">
        <f t="shared" si="50"/>
        <v>27.3</v>
      </c>
      <c r="AS634" t="s">
        <v>2263</v>
      </c>
    </row>
    <row r="635" spans="2:45" customFormat="1" x14ac:dyDescent="0.3">
      <c r="B635" t="s">
        <v>2265</v>
      </c>
      <c r="M635" s="7">
        <v>963577035</v>
      </c>
      <c r="N635" s="38" t="s">
        <v>3263</v>
      </c>
      <c r="O635" s="38" t="s">
        <v>5426</v>
      </c>
      <c r="P635" s="38">
        <v>11.15</v>
      </c>
      <c r="Q635" s="38">
        <v>1</v>
      </c>
      <c r="R635" s="26">
        <v>1</v>
      </c>
      <c r="S635" s="38">
        <v>11.15</v>
      </c>
      <c r="T635" s="24">
        <v>39</v>
      </c>
      <c r="U635" s="24">
        <v>1</v>
      </c>
      <c r="V635">
        <f t="shared" si="51"/>
        <v>2</v>
      </c>
      <c r="W635" s="24" t="s">
        <v>2265</v>
      </c>
      <c r="X635" s="8" t="e">
        <f>ROUND(T635*(1-#REF!),2)</f>
        <v>#REF!</v>
      </c>
      <c r="Y635">
        <f t="shared" si="47"/>
        <v>27.3</v>
      </c>
      <c r="Z635">
        <f t="shared" si="48"/>
        <v>27.3</v>
      </c>
      <c r="AA635" s="24">
        <v>0.3</v>
      </c>
      <c r="AB635" s="24">
        <v>0.3</v>
      </c>
      <c r="AC635">
        <v>382</v>
      </c>
      <c r="AD635">
        <v>1390</v>
      </c>
      <c r="AE635">
        <v>50</v>
      </c>
      <c r="AF635" t="s">
        <v>2893</v>
      </c>
      <c r="AG635" s="24"/>
      <c r="AI635">
        <f t="shared" si="49"/>
        <v>10.72</v>
      </c>
      <c r="AL635" t="s">
        <v>4555</v>
      </c>
      <c r="AM635" t="s">
        <v>4555</v>
      </c>
      <c r="AN635" s="24">
        <v>0.3</v>
      </c>
      <c r="AO635">
        <f t="shared" si="50"/>
        <v>27.3</v>
      </c>
      <c r="AS635" t="s">
        <v>2263</v>
      </c>
    </row>
    <row r="636" spans="2:45" customFormat="1" x14ac:dyDescent="0.3">
      <c r="B636" t="s">
        <v>2266</v>
      </c>
      <c r="M636" s="7">
        <v>963577035</v>
      </c>
      <c r="N636" s="38" t="s">
        <v>3263</v>
      </c>
      <c r="O636" s="38" t="s">
        <v>5426</v>
      </c>
      <c r="P636" s="38">
        <v>11.15</v>
      </c>
      <c r="Q636" s="38">
        <v>1</v>
      </c>
      <c r="R636" s="26">
        <v>1</v>
      </c>
      <c r="S636" s="38">
        <v>11.15</v>
      </c>
      <c r="T636" s="24">
        <v>39</v>
      </c>
      <c r="U636" s="24">
        <v>1</v>
      </c>
      <c r="V636">
        <f t="shared" si="51"/>
        <v>2</v>
      </c>
      <c r="W636" s="24" t="s">
        <v>2266</v>
      </c>
      <c r="X636" s="8" t="e">
        <f>ROUND(T636*(1-#REF!),2)</f>
        <v>#REF!</v>
      </c>
      <c r="Y636">
        <f t="shared" si="47"/>
        <v>27.3</v>
      </c>
      <c r="Z636">
        <f t="shared" si="48"/>
        <v>27.3</v>
      </c>
      <c r="AA636" s="24">
        <v>0.3</v>
      </c>
      <c r="AB636" s="24">
        <v>0.3</v>
      </c>
      <c r="AC636">
        <v>382</v>
      </c>
      <c r="AD636">
        <v>1390</v>
      </c>
      <c r="AE636">
        <v>50</v>
      </c>
      <c r="AF636" t="s">
        <v>2893</v>
      </c>
      <c r="AG636" s="24"/>
      <c r="AI636">
        <f t="shared" si="49"/>
        <v>10.72</v>
      </c>
      <c r="AL636" t="s">
        <v>4555</v>
      </c>
      <c r="AM636" t="s">
        <v>4555</v>
      </c>
      <c r="AN636" s="24">
        <v>0.3</v>
      </c>
      <c r="AO636">
        <f t="shared" si="50"/>
        <v>27.3</v>
      </c>
      <c r="AS636" t="s">
        <v>2263</v>
      </c>
    </row>
    <row r="637" spans="2:45" customFormat="1" x14ac:dyDescent="0.3">
      <c r="B637" t="s">
        <v>2267</v>
      </c>
      <c r="M637" s="7">
        <v>963577035</v>
      </c>
      <c r="N637" s="38" t="s">
        <v>3263</v>
      </c>
      <c r="O637" s="38" t="s">
        <v>5426</v>
      </c>
      <c r="P637" s="38">
        <v>11.15</v>
      </c>
      <c r="Q637" s="38">
        <v>1</v>
      </c>
      <c r="R637" s="26">
        <v>1</v>
      </c>
      <c r="S637" s="38">
        <v>11.15</v>
      </c>
      <c r="T637" s="24">
        <v>39</v>
      </c>
      <c r="U637" s="24">
        <v>1</v>
      </c>
      <c r="V637">
        <f t="shared" si="51"/>
        <v>2</v>
      </c>
      <c r="W637" s="24" t="s">
        <v>2267</v>
      </c>
      <c r="X637" s="8" t="e">
        <f>ROUND(T637*(1-#REF!),2)</f>
        <v>#REF!</v>
      </c>
      <c r="Y637">
        <f t="shared" si="47"/>
        <v>27.3</v>
      </c>
      <c r="Z637">
        <f t="shared" si="48"/>
        <v>27.3</v>
      </c>
      <c r="AA637" s="24">
        <v>0.3</v>
      </c>
      <c r="AB637" s="24">
        <v>0.3</v>
      </c>
      <c r="AC637">
        <v>382</v>
      </c>
      <c r="AD637">
        <v>1390</v>
      </c>
      <c r="AE637">
        <v>50</v>
      </c>
      <c r="AF637" t="s">
        <v>2893</v>
      </c>
      <c r="AG637" s="24"/>
      <c r="AI637">
        <f t="shared" si="49"/>
        <v>10.72</v>
      </c>
      <c r="AL637" t="s">
        <v>4555</v>
      </c>
      <c r="AM637" t="s">
        <v>4555</v>
      </c>
      <c r="AN637" s="24">
        <v>0.3</v>
      </c>
      <c r="AO637">
        <f t="shared" si="50"/>
        <v>27.3</v>
      </c>
      <c r="AS637" t="s">
        <v>2263</v>
      </c>
    </row>
    <row r="638" spans="2:45" customFormat="1" x14ac:dyDescent="0.3">
      <c r="B638" t="s">
        <v>2268</v>
      </c>
      <c r="M638" s="7">
        <v>963577004</v>
      </c>
      <c r="N638" s="38" t="s">
        <v>3264</v>
      </c>
      <c r="O638" s="38" t="s">
        <v>5427</v>
      </c>
      <c r="P638" s="38">
        <v>9.86</v>
      </c>
      <c r="Q638" s="38">
        <v>1</v>
      </c>
      <c r="R638" s="26">
        <v>0.8</v>
      </c>
      <c r="S638" s="38">
        <v>9.86</v>
      </c>
      <c r="T638" s="24">
        <v>39</v>
      </c>
      <c r="U638" s="24">
        <v>1</v>
      </c>
      <c r="V638">
        <f t="shared" si="51"/>
        <v>2</v>
      </c>
      <c r="W638" s="24" t="s">
        <v>2268</v>
      </c>
      <c r="X638" s="8" t="e">
        <f>ROUND(T638*(1-#REF!),2)</f>
        <v>#REF!</v>
      </c>
      <c r="Y638">
        <f t="shared" si="47"/>
        <v>27.3</v>
      </c>
      <c r="Z638">
        <f t="shared" si="48"/>
        <v>27.3</v>
      </c>
      <c r="AA638" s="24">
        <v>0.3</v>
      </c>
      <c r="AB638" s="24">
        <v>0.3</v>
      </c>
      <c r="AC638">
        <v>382</v>
      </c>
      <c r="AD638">
        <v>1390</v>
      </c>
      <c r="AE638">
        <v>40</v>
      </c>
      <c r="AF638" t="s">
        <v>2893</v>
      </c>
      <c r="AG638" s="24"/>
      <c r="AI638">
        <f t="shared" si="49"/>
        <v>9.48</v>
      </c>
      <c r="AL638" t="s">
        <v>4555</v>
      </c>
      <c r="AM638" t="s">
        <v>4555</v>
      </c>
      <c r="AN638" s="24">
        <v>0.3</v>
      </c>
      <c r="AO638">
        <f t="shared" si="50"/>
        <v>27.3</v>
      </c>
      <c r="AS638" t="s">
        <v>2269</v>
      </c>
    </row>
    <row r="639" spans="2:45" customFormat="1" x14ac:dyDescent="0.3">
      <c r="B639" t="s">
        <v>2270</v>
      </c>
      <c r="M639" s="7">
        <v>963577004</v>
      </c>
      <c r="N639" s="38" t="s">
        <v>3264</v>
      </c>
      <c r="O639" s="38" t="s">
        <v>5427</v>
      </c>
      <c r="P639" s="38">
        <v>9.86</v>
      </c>
      <c r="Q639" s="38">
        <v>1</v>
      </c>
      <c r="R639" s="26">
        <v>0.8</v>
      </c>
      <c r="S639" s="38">
        <v>9.86</v>
      </c>
      <c r="T639" s="24">
        <v>39</v>
      </c>
      <c r="U639" s="24">
        <v>1</v>
      </c>
      <c r="V639">
        <f t="shared" si="51"/>
        <v>2</v>
      </c>
      <c r="W639" s="24" t="s">
        <v>2270</v>
      </c>
      <c r="X639" s="8" t="e">
        <f>ROUND(T639*(1-#REF!),2)</f>
        <v>#REF!</v>
      </c>
      <c r="Y639">
        <f t="shared" si="47"/>
        <v>27.3</v>
      </c>
      <c r="Z639">
        <f t="shared" si="48"/>
        <v>27.3</v>
      </c>
      <c r="AA639" s="24">
        <v>0.3</v>
      </c>
      <c r="AB639" s="24">
        <v>0.3</v>
      </c>
      <c r="AC639">
        <v>382</v>
      </c>
      <c r="AD639">
        <v>1390</v>
      </c>
      <c r="AE639">
        <v>40</v>
      </c>
      <c r="AF639" t="s">
        <v>2893</v>
      </c>
      <c r="AG639" s="24"/>
      <c r="AI639">
        <f t="shared" si="49"/>
        <v>9.48</v>
      </c>
      <c r="AL639" t="s">
        <v>4555</v>
      </c>
      <c r="AM639" t="s">
        <v>4555</v>
      </c>
      <c r="AN639" s="24">
        <v>0.3</v>
      </c>
      <c r="AO639">
        <f t="shared" si="50"/>
        <v>27.3</v>
      </c>
      <c r="AS639" t="s">
        <v>2269</v>
      </c>
    </row>
    <row r="640" spans="2:45" customFormat="1" x14ac:dyDescent="0.3">
      <c r="B640" t="s">
        <v>2271</v>
      </c>
      <c r="M640" s="7">
        <v>963577004</v>
      </c>
      <c r="N640" s="38" t="s">
        <v>3264</v>
      </c>
      <c r="O640" s="38" t="s">
        <v>5427</v>
      </c>
      <c r="P640" s="38">
        <v>9.86</v>
      </c>
      <c r="Q640" s="38">
        <v>1</v>
      </c>
      <c r="R640" s="26">
        <v>0.8</v>
      </c>
      <c r="S640" s="38">
        <v>9.86</v>
      </c>
      <c r="T640" s="24">
        <v>39</v>
      </c>
      <c r="U640" s="24">
        <v>1</v>
      </c>
      <c r="V640">
        <f t="shared" si="51"/>
        <v>2</v>
      </c>
      <c r="W640" s="24" t="s">
        <v>2271</v>
      </c>
      <c r="X640" s="8" t="e">
        <f>ROUND(T640*(1-#REF!),2)</f>
        <v>#REF!</v>
      </c>
      <c r="Y640">
        <f t="shared" si="47"/>
        <v>27.3</v>
      </c>
      <c r="Z640">
        <f t="shared" si="48"/>
        <v>27.3</v>
      </c>
      <c r="AA640" s="24">
        <v>0.3</v>
      </c>
      <c r="AB640" s="24">
        <v>0.3</v>
      </c>
      <c r="AC640">
        <v>382</v>
      </c>
      <c r="AD640">
        <v>1390</v>
      </c>
      <c r="AE640">
        <v>40</v>
      </c>
      <c r="AF640" t="s">
        <v>2893</v>
      </c>
      <c r="AG640" s="24"/>
      <c r="AI640">
        <f t="shared" si="49"/>
        <v>9.48</v>
      </c>
      <c r="AL640" t="s">
        <v>4555</v>
      </c>
      <c r="AM640" t="s">
        <v>4555</v>
      </c>
      <c r="AN640" s="24">
        <v>0.3</v>
      </c>
      <c r="AO640">
        <f t="shared" si="50"/>
        <v>27.3</v>
      </c>
      <c r="AS640" t="s">
        <v>2269</v>
      </c>
    </row>
    <row r="641" spans="2:45" customFormat="1" x14ac:dyDescent="0.3">
      <c r="B641" t="s">
        <v>2272</v>
      </c>
      <c r="M641" s="7">
        <v>963577004</v>
      </c>
      <c r="N641" s="38" t="s">
        <v>3264</v>
      </c>
      <c r="O641" s="38" t="s">
        <v>5427</v>
      </c>
      <c r="P641" s="38">
        <v>9.86</v>
      </c>
      <c r="Q641" s="38">
        <v>1</v>
      </c>
      <c r="R641" s="26">
        <v>0.8</v>
      </c>
      <c r="S641" s="38">
        <v>9.86</v>
      </c>
      <c r="T641" s="24">
        <v>39</v>
      </c>
      <c r="U641" s="24">
        <v>1</v>
      </c>
      <c r="V641">
        <f t="shared" si="51"/>
        <v>2</v>
      </c>
      <c r="W641" s="24" t="s">
        <v>2272</v>
      </c>
      <c r="X641" s="8" t="e">
        <f>ROUND(T641*(1-#REF!),2)</f>
        <v>#REF!</v>
      </c>
      <c r="Y641">
        <f t="shared" si="47"/>
        <v>27.3</v>
      </c>
      <c r="Z641">
        <f t="shared" si="48"/>
        <v>27.3</v>
      </c>
      <c r="AA641" s="24">
        <v>0.3</v>
      </c>
      <c r="AB641" s="24">
        <v>0.3</v>
      </c>
      <c r="AC641">
        <v>382</v>
      </c>
      <c r="AD641">
        <v>1390</v>
      </c>
      <c r="AE641">
        <v>40</v>
      </c>
      <c r="AF641" t="s">
        <v>2893</v>
      </c>
      <c r="AG641" s="24"/>
      <c r="AI641">
        <f t="shared" si="49"/>
        <v>9.48</v>
      </c>
      <c r="AL641" t="s">
        <v>4555</v>
      </c>
      <c r="AM641" t="s">
        <v>4555</v>
      </c>
      <c r="AN641" s="24">
        <v>0.3</v>
      </c>
      <c r="AO641">
        <f t="shared" si="50"/>
        <v>27.3</v>
      </c>
      <c r="AS641" t="s">
        <v>2269</v>
      </c>
    </row>
    <row r="642" spans="2:45" customFormat="1" x14ac:dyDescent="0.3">
      <c r="B642" t="s">
        <v>2273</v>
      </c>
      <c r="M642" s="7">
        <v>963577004</v>
      </c>
      <c r="N642" s="38" t="s">
        <v>3264</v>
      </c>
      <c r="O642" s="38" t="s">
        <v>5427</v>
      </c>
      <c r="P642" s="38">
        <v>9.86</v>
      </c>
      <c r="Q642" s="38">
        <v>1</v>
      </c>
      <c r="R642" s="26">
        <v>0.8</v>
      </c>
      <c r="S642" s="38">
        <v>9.86</v>
      </c>
      <c r="T642" s="24">
        <v>39</v>
      </c>
      <c r="U642" s="24">
        <v>1</v>
      </c>
      <c r="V642">
        <f t="shared" si="51"/>
        <v>2</v>
      </c>
      <c r="W642" s="24" t="s">
        <v>2273</v>
      </c>
      <c r="X642" s="8" t="e">
        <f>ROUND(T642*(1-#REF!),2)</f>
        <v>#REF!</v>
      </c>
      <c r="Y642">
        <f t="shared" ref="Y642:Y705" si="52">ROUND(T642*(1-AA642),2)</f>
        <v>27.3</v>
      </c>
      <c r="Z642">
        <f t="shared" ref="Z642:Z705" si="53">ROUND(T642*(1-AB642),2)</f>
        <v>27.3</v>
      </c>
      <c r="AA642" s="24">
        <v>0.3</v>
      </c>
      <c r="AB642" s="24">
        <v>0.3</v>
      </c>
      <c r="AC642">
        <v>382</v>
      </c>
      <c r="AD642">
        <v>1390</v>
      </c>
      <c r="AE642">
        <v>40</v>
      </c>
      <c r="AF642" t="s">
        <v>2893</v>
      </c>
      <c r="AG642" s="24"/>
      <c r="AI642">
        <f t="shared" si="49"/>
        <v>9.48</v>
      </c>
      <c r="AL642" t="s">
        <v>4555</v>
      </c>
      <c r="AM642" t="s">
        <v>4555</v>
      </c>
      <c r="AN642" s="24">
        <v>0.3</v>
      </c>
      <c r="AO642">
        <f t="shared" si="50"/>
        <v>27.3</v>
      </c>
      <c r="AS642" t="s">
        <v>2269</v>
      </c>
    </row>
    <row r="643" spans="2:45" customFormat="1" x14ac:dyDescent="0.3">
      <c r="B643" t="s">
        <v>2274</v>
      </c>
      <c r="M643" s="7">
        <v>963577005</v>
      </c>
      <c r="N643" s="38" t="s">
        <v>3265</v>
      </c>
      <c r="O643" s="38" t="s">
        <v>5428</v>
      </c>
      <c r="P643" s="38">
        <v>8.7799999999999994</v>
      </c>
      <c r="Q643" s="38">
        <v>1</v>
      </c>
      <c r="R643" s="26">
        <v>1</v>
      </c>
      <c r="S643" s="38">
        <v>8.7799999999999994</v>
      </c>
      <c r="T643" s="24">
        <v>29</v>
      </c>
      <c r="U643" s="24">
        <v>1</v>
      </c>
      <c r="V643">
        <f t="shared" si="51"/>
        <v>2</v>
      </c>
      <c r="W643" s="24" t="s">
        <v>2274</v>
      </c>
      <c r="X643" s="8" t="e">
        <f>ROUND(T643*(1-#REF!),2)</f>
        <v>#REF!</v>
      </c>
      <c r="Y643">
        <f t="shared" si="52"/>
        <v>20.3</v>
      </c>
      <c r="Z643">
        <f t="shared" si="53"/>
        <v>20.3</v>
      </c>
      <c r="AA643" s="24">
        <v>0.3</v>
      </c>
      <c r="AB643" s="24">
        <v>0.3</v>
      </c>
      <c r="AC643">
        <v>270</v>
      </c>
      <c r="AD643">
        <v>1390</v>
      </c>
      <c r="AE643">
        <v>80</v>
      </c>
      <c r="AF643" t="s">
        <v>2893</v>
      </c>
      <c r="AG643" s="24"/>
      <c r="AI643">
        <f t="shared" si="49"/>
        <v>8.44</v>
      </c>
      <c r="AL643" t="s">
        <v>4555</v>
      </c>
      <c r="AM643" t="s">
        <v>4555</v>
      </c>
      <c r="AN643" s="24">
        <v>0.3</v>
      </c>
      <c r="AO643">
        <f t="shared" si="50"/>
        <v>20.3</v>
      </c>
      <c r="AS643" t="s">
        <v>2275</v>
      </c>
    </row>
    <row r="644" spans="2:45" customFormat="1" x14ac:dyDescent="0.3">
      <c r="B644" t="s">
        <v>2276</v>
      </c>
      <c r="M644" s="7">
        <v>963577005</v>
      </c>
      <c r="N644" s="38" t="s">
        <v>3265</v>
      </c>
      <c r="O644" s="38" t="s">
        <v>5428</v>
      </c>
      <c r="P644" s="38">
        <v>8.7799999999999994</v>
      </c>
      <c r="Q644" s="38">
        <v>1</v>
      </c>
      <c r="R644" s="26">
        <v>1</v>
      </c>
      <c r="S644" s="38">
        <v>8.7799999999999994</v>
      </c>
      <c r="T644" s="24">
        <v>29</v>
      </c>
      <c r="U644" s="24">
        <v>1</v>
      </c>
      <c r="V644">
        <f t="shared" si="51"/>
        <v>2</v>
      </c>
      <c r="W644" s="24" t="s">
        <v>2276</v>
      </c>
      <c r="X644" s="8" t="e">
        <f>ROUND(T644*(1-#REF!),2)</f>
        <v>#REF!</v>
      </c>
      <c r="Y644">
        <f t="shared" si="52"/>
        <v>20.3</v>
      </c>
      <c r="Z644">
        <f t="shared" si="53"/>
        <v>20.3</v>
      </c>
      <c r="AA644" s="24">
        <v>0.3</v>
      </c>
      <c r="AB644" s="24">
        <v>0.3</v>
      </c>
      <c r="AC644">
        <v>270</v>
      </c>
      <c r="AD644">
        <v>1390</v>
      </c>
      <c r="AE644">
        <v>80</v>
      </c>
      <c r="AF644" t="s">
        <v>2893</v>
      </c>
      <c r="AG644" s="24"/>
      <c r="AI644">
        <f t="shared" si="49"/>
        <v>8.44</v>
      </c>
      <c r="AL644" t="s">
        <v>4555</v>
      </c>
      <c r="AM644" t="s">
        <v>4555</v>
      </c>
      <c r="AN644" s="24">
        <v>0.3</v>
      </c>
      <c r="AO644">
        <f t="shared" si="50"/>
        <v>20.3</v>
      </c>
      <c r="AS644" t="s">
        <v>2275</v>
      </c>
    </row>
    <row r="645" spans="2:45" customFormat="1" x14ac:dyDescent="0.3">
      <c r="B645" t="s">
        <v>2277</v>
      </c>
      <c r="M645" s="7">
        <v>963577005</v>
      </c>
      <c r="N645" s="38" t="s">
        <v>3265</v>
      </c>
      <c r="O645" s="38" t="s">
        <v>5428</v>
      </c>
      <c r="P645" s="38">
        <v>8.7799999999999994</v>
      </c>
      <c r="Q645" s="38">
        <v>1</v>
      </c>
      <c r="R645" s="26">
        <v>1</v>
      </c>
      <c r="S645" s="38">
        <v>8.7799999999999994</v>
      </c>
      <c r="T645" s="24">
        <v>29</v>
      </c>
      <c r="U645" s="24">
        <v>1</v>
      </c>
      <c r="V645">
        <f t="shared" si="51"/>
        <v>2</v>
      </c>
      <c r="W645" s="24" t="s">
        <v>2277</v>
      </c>
      <c r="X645" s="8" t="e">
        <f>ROUND(T645*(1-#REF!),2)</f>
        <v>#REF!</v>
      </c>
      <c r="Y645">
        <f t="shared" si="52"/>
        <v>20.3</v>
      </c>
      <c r="Z645">
        <f t="shared" si="53"/>
        <v>20.3</v>
      </c>
      <c r="AA645" s="24">
        <v>0.3</v>
      </c>
      <c r="AB645" s="24">
        <v>0.3</v>
      </c>
      <c r="AC645">
        <v>270</v>
      </c>
      <c r="AD645">
        <v>1390</v>
      </c>
      <c r="AE645">
        <v>80</v>
      </c>
      <c r="AF645" t="s">
        <v>2893</v>
      </c>
      <c r="AG645" s="24"/>
      <c r="AI645">
        <f t="shared" si="49"/>
        <v>8.44</v>
      </c>
      <c r="AL645" t="s">
        <v>4555</v>
      </c>
      <c r="AM645" t="s">
        <v>4555</v>
      </c>
      <c r="AN645" s="24">
        <v>0.3</v>
      </c>
      <c r="AO645">
        <f t="shared" si="50"/>
        <v>20.3</v>
      </c>
      <c r="AS645" t="s">
        <v>2275</v>
      </c>
    </row>
    <row r="646" spans="2:45" customFormat="1" x14ac:dyDescent="0.3">
      <c r="B646" t="s">
        <v>2278</v>
      </c>
      <c r="M646" s="7">
        <v>963577005</v>
      </c>
      <c r="N646" s="38" t="s">
        <v>3265</v>
      </c>
      <c r="O646" s="38" t="s">
        <v>5428</v>
      </c>
      <c r="P646" s="38">
        <v>8.7799999999999994</v>
      </c>
      <c r="Q646" s="38">
        <v>1</v>
      </c>
      <c r="R646" s="26">
        <v>1</v>
      </c>
      <c r="S646" s="38">
        <v>8.7799999999999994</v>
      </c>
      <c r="T646" s="24">
        <v>29</v>
      </c>
      <c r="U646" s="24">
        <v>1</v>
      </c>
      <c r="V646">
        <f t="shared" si="51"/>
        <v>2</v>
      </c>
      <c r="W646" s="24" t="s">
        <v>2278</v>
      </c>
      <c r="X646" s="8" t="e">
        <f>ROUND(T646*(1-#REF!),2)</f>
        <v>#REF!</v>
      </c>
      <c r="Y646">
        <f t="shared" si="52"/>
        <v>20.3</v>
      </c>
      <c r="Z646">
        <f t="shared" si="53"/>
        <v>20.3</v>
      </c>
      <c r="AA646" s="24">
        <v>0.3</v>
      </c>
      <c r="AB646" s="24">
        <v>0.3</v>
      </c>
      <c r="AC646">
        <v>270</v>
      </c>
      <c r="AD646">
        <v>1390</v>
      </c>
      <c r="AE646">
        <v>80</v>
      </c>
      <c r="AF646" t="s">
        <v>2893</v>
      </c>
      <c r="AG646" s="24"/>
      <c r="AI646">
        <f t="shared" si="49"/>
        <v>8.44</v>
      </c>
      <c r="AL646" t="s">
        <v>4555</v>
      </c>
      <c r="AM646" t="s">
        <v>4555</v>
      </c>
      <c r="AN646" s="24">
        <v>0.3</v>
      </c>
      <c r="AO646">
        <f t="shared" si="50"/>
        <v>20.3</v>
      </c>
      <c r="AS646" t="s">
        <v>2275</v>
      </c>
    </row>
    <row r="647" spans="2:45" customFormat="1" x14ac:dyDescent="0.3">
      <c r="B647" t="s">
        <v>2279</v>
      </c>
      <c r="M647" s="7">
        <v>963577005</v>
      </c>
      <c r="N647" s="38" t="s">
        <v>3265</v>
      </c>
      <c r="O647" s="38" t="s">
        <v>5428</v>
      </c>
      <c r="P647" s="38">
        <v>8.7799999999999994</v>
      </c>
      <c r="Q647" s="38">
        <v>1</v>
      </c>
      <c r="R647" s="26">
        <v>1</v>
      </c>
      <c r="S647" s="38">
        <v>8.7799999999999994</v>
      </c>
      <c r="T647" s="24">
        <v>29</v>
      </c>
      <c r="U647" s="24">
        <v>1</v>
      </c>
      <c r="V647">
        <f t="shared" si="51"/>
        <v>2</v>
      </c>
      <c r="W647" s="24" t="s">
        <v>2279</v>
      </c>
      <c r="X647" s="8" t="e">
        <f>ROUND(T647*(1-#REF!),2)</f>
        <v>#REF!</v>
      </c>
      <c r="Y647">
        <f t="shared" si="52"/>
        <v>20.3</v>
      </c>
      <c r="Z647">
        <f t="shared" si="53"/>
        <v>20.3</v>
      </c>
      <c r="AA647" s="24">
        <v>0.3</v>
      </c>
      <c r="AB647" s="24">
        <v>0.3</v>
      </c>
      <c r="AC647">
        <v>270</v>
      </c>
      <c r="AD647">
        <v>1390</v>
      </c>
      <c r="AE647">
        <v>80</v>
      </c>
      <c r="AF647" t="s">
        <v>2893</v>
      </c>
      <c r="AG647" s="24"/>
      <c r="AI647">
        <f t="shared" si="49"/>
        <v>8.44</v>
      </c>
      <c r="AL647" t="s">
        <v>4555</v>
      </c>
      <c r="AM647" t="s">
        <v>4555</v>
      </c>
      <c r="AN647" s="24">
        <v>0.3</v>
      </c>
      <c r="AO647">
        <f t="shared" si="50"/>
        <v>20.3</v>
      </c>
      <c r="AS647" t="s">
        <v>2275</v>
      </c>
    </row>
    <row r="648" spans="2:45" customFormat="1" x14ac:dyDescent="0.3">
      <c r="B648" t="s">
        <v>2280</v>
      </c>
      <c r="M648" s="7">
        <v>963577006</v>
      </c>
      <c r="N648" s="38" t="s">
        <v>3266</v>
      </c>
      <c r="O648" s="38" t="s">
        <v>5429</v>
      </c>
      <c r="P648" s="38">
        <v>9.11</v>
      </c>
      <c r="Q648" s="38">
        <v>1</v>
      </c>
      <c r="R648" s="26">
        <v>0.7</v>
      </c>
      <c r="S648" s="38">
        <v>9.11</v>
      </c>
      <c r="T648" s="24">
        <v>39</v>
      </c>
      <c r="U648" s="24">
        <v>1</v>
      </c>
      <c r="V648">
        <f t="shared" si="51"/>
        <v>2</v>
      </c>
      <c r="W648" s="24" t="s">
        <v>2280</v>
      </c>
      <c r="X648" s="8" t="e">
        <f>ROUND(T648*(1-#REF!),2)</f>
        <v>#REF!</v>
      </c>
      <c r="Y648">
        <f t="shared" si="52"/>
        <v>27.3</v>
      </c>
      <c r="Z648">
        <f t="shared" si="53"/>
        <v>27.3</v>
      </c>
      <c r="AA648" s="24">
        <v>0.3</v>
      </c>
      <c r="AB648" s="24">
        <v>0.3</v>
      </c>
      <c r="AC648">
        <v>270</v>
      </c>
      <c r="AD648">
        <v>1390</v>
      </c>
      <c r="AE648">
        <v>40</v>
      </c>
      <c r="AF648" t="s">
        <v>2893</v>
      </c>
      <c r="AG648" s="24"/>
      <c r="AI648">
        <f t="shared" si="49"/>
        <v>8.76</v>
      </c>
      <c r="AL648" t="s">
        <v>4555</v>
      </c>
      <c r="AM648" t="s">
        <v>4555</v>
      </c>
      <c r="AN648" s="24">
        <v>0.3</v>
      </c>
      <c r="AO648">
        <f t="shared" si="50"/>
        <v>27.3</v>
      </c>
      <c r="AS648" t="s">
        <v>2281</v>
      </c>
    </row>
    <row r="649" spans="2:45" customFormat="1" x14ac:dyDescent="0.3">
      <c r="B649" t="s">
        <v>2282</v>
      </c>
      <c r="M649" s="7">
        <v>963577006</v>
      </c>
      <c r="N649" s="38" t="s">
        <v>3266</v>
      </c>
      <c r="O649" s="38" t="s">
        <v>5429</v>
      </c>
      <c r="P649" s="38">
        <v>9.11</v>
      </c>
      <c r="Q649" s="38">
        <v>1</v>
      </c>
      <c r="R649" s="26">
        <v>0.7</v>
      </c>
      <c r="S649" s="38">
        <v>9.11</v>
      </c>
      <c r="T649" s="24">
        <v>39</v>
      </c>
      <c r="U649" s="24">
        <v>1</v>
      </c>
      <c r="V649">
        <f t="shared" si="51"/>
        <v>2</v>
      </c>
      <c r="W649" s="24" t="s">
        <v>2282</v>
      </c>
      <c r="X649" s="8" t="e">
        <f>ROUND(T649*(1-#REF!),2)</f>
        <v>#REF!</v>
      </c>
      <c r="Y649">
        <f t="shared" si="52"/>
        <v>27.3</v>
      </c>
      <c r="Z649">
        <f t="shared" si="53"/>
        <v>27.3</v>
      </c>
      <c r="AA649" s="24">
        <v>0.3</v>
      </c>
      <c r="AB649" s="24">
        <v>0.3</v>
      </c>
      <c r="AC649">
        <v>270</v>
      </c>
      <c r="AD649">
        <v>1390</v>
      </c>
      <c r="AE649">
        <v>40</v>
      </c>
      <c r="AF649" t="s">
        <v>2893</v>
      </c>
      <c r="AG649" s="24"/>
      <c r="AI649">
        <f t="shared" si="49"/>
        <v>8.76</v>
      </c>
      <c r="AL649" t="s">
        <v>4555</v>
      </c>
      <c r="AM649" t="s">
        <v>4555</v>
      </c>
      <c r="AN649" s="24">
        <v>0.3</v>
      </c>
      <c r="AO649">
        <f t="shared" si="50"/>
        <v>27.3</v>
      </c>
      <c r="AS649" t="s">
        <v>2281</v>
      </c>
    </row>
    <row r="650" spans="2:45" customFormat="1" x14ac:dyDescent="0.3">
      <c r="B650" t="s">
        <v>2283</v>
      </c>
      <c r="M650" s="7">
        <v>963577006</v>
      </c>
      <c r="N650" s="38" t="s">
        <v>3266</v>
      </c>
      <c r="O650" s="38" t="s">
        <v>5429</v>
      </c>
      <c r="P650" s="38">
        <v>9.11</v>
      </c>
      <c r="Q650" s="38">
        <v>1</v>
      </c>
      <c r="R650" s="26">
        <v>0.7</v>
      </c>
      <c r="S650" s="38">
        <v>9.11</v>
      </c>
      <c r="T650" s="24">
        <v>39</v>
      </c>
      <c r="U650" s="24">
        <v>1</v>
      </c>
      <c r="V650">
        <f t="shared" si="51"/>
        <v>2</v>
      </c>
      <c r="W650" s="24" t="s">
        <v>2283</v>
      </c>
      <c r="X650" s="8" t="e">
        <f>ROUND(T650*(1-#REF!),2)</f>
        <v>#REF!</v>
      </c>
      <c r="Y650">
        <f t="shared" si="52"/>
        <v>27.3</v>
      </c>
      <c r="Z650">
        <f t="shared" si="53"/>
        <v>27.3</v>
      </c>
      <c r="AA650" s="24">
        <v>0.3</v>
      </c>
      <c r="AB650" s="24">
        <v>0.3</v>
      </c>
      <c r="AC650">
        <v>270</v>
      </c>
      <c r="AD650">
        <v>1390</v>
      </c>
      <c r="AE650">
        <v>40</v>
      </c>
      <c r="AF650" t="s">
        <v>2893</v>
      </c>
      <c r="AG650" s="24"/>
      <c r="AI650">
        <f t="shared" si="49"/>
        <v>8.76</v>
      </c>
      <c r="AL650" t="s">
        <v>4555</v>
      </c>
      <c r="AM650" t="s">
        <v>4555</v>
      </c>
      <c r="AN650" s="24">
        <v>0.3</v>
      </c>
      <c r="AO650">
        <f t="shared" si="50"/>
        <v>27.3</v>
      </c>
      <c r="AS650" t="s">
        <v>2281</v>
      </c>
    </row>
    <row r="651" spans="2:45" customFormat="1" x14ac:dyDescent="0.3">
      <c r="B651" t="s">
        <v>2284</v>
      </c>
      <c r="M651" s="7">
        <v>963577006</v>
      </c>
      <c r="N651" s="38" t="s">
        <v>3266</v>
      </c>
      <c r="O651" s="38" t="s">
        <v>5429</v>
      </c>
      <c r="P651" s="38">
        <v>9.11</v>
      </c>
      <c r="Q651" s="38">
        <v>1</v>
      </c>
      <c r="R651" s="26">
        <v>0.7</v>
      </c>
      <c r="S651" s="38">
        <v>9.11</v>
      </c>
      <c r="T651" s="24">
        <v>39</v>
      </c>
      <c r="U651" s="24">
        <v>1</v>
      </c>
      <c r="V651">
        <f t="shared" si="51"/>
        <v>2</v>
      </c>
      <c r="W651" s="24" t="s">
        <v>2284</v>
      </c>
      <c r="X651" s="8" t="e">
        <f>ROUND(T651*(1-#REF!),2)</f>
        <v>#REF!</v>
      </c>
      <c r="Y651">
        <f t="shared" si="52"/>
        <v>27.3</v>
      </c>
      <c r="Z651">
        <f t="shared" si="53"/>
        <v>27.3</v>
      </c>
      <c r="AA651" s="24">
        <v>0.3</v>
      </c>
      <c r="AB651" s="24">
        <v>0.3</v>
      </c>
      <c r="AC651">
        <v>270</v>
      </c>
      <c r="AD651">
        <v>1390</v>
      </c>
      <c r="AE651">
        <v>40</v>
      </c>
      <c r="AF651" t="s">
        <v>2893</v>
      </c>
      <c r="AG651" s="24"/>
      <c r="AI651">
        <f t="shared" si="49"/>
        <v>8.76</v>
      </c>
      <c r="AL651" t="s">
        <v>4555</v>
      </c>
      <c r="AM651" t="s">
        <v>4555</v>
      </c>
      <c r="AN651" s="24">
        <v>0.3</v>
      </c>
      <c r="AO651">
        <f t="shared" si="50"/>
        <v>27.3</v>
      </c>
      <c r="AS651" t="s">
        <v>2281</v>
      </c>
    </row>
    <row r="652" spans="2:45" customFormat="1" x14ac:dyDescent="0.3">
      <c r="B652" t="s">
        <v>2285</v>
      </c>
      <c r="M652" s="7">
        <v>963577006</v>
      </c>
      <c r="N652" s="38" t="s">
        <v>3266</v>
      </c>
      <c r="O652" s="38" t="s">
        <v>5429</v>
      </c>
      <c r="P652" s="38">
        <v>9.11</v>
      </c>
      <c r="Q652" s="38">
        <v>1</v>
      </c>
      <c r="R652" s="26">
        <v>0.7</v>
      </c>
      <c r="S652" s="38">
        <v>9.11</v>
      </c>
      <c r="T652" s="24">
        <v>39</v>
      </c>
      <c r="U652" s="24">
        <v>1</v>
      </c>
      <c r="V652">
        <f t="shared" si="51"/>
        <v>2</v>
      </c>
      <c r="W652" s="24" t="s">
        <v>2285</v>
      </c>
      <c r="X652" s="8" t="e">
        <f>ROUND(T652*(1-#REF!),2)</f>
        <v>#REF!</v>
      </c>
      <c r="Y652">
        <f t="shared" si="52"/>
        <v>27.3</v>
      </c>
      <c r="Z652">
        <f t="shared" si="53"/>
        <v>27.3</v>
      </c>
      <c r="AA652" s="24">
        <v>0.3</v>
      </c>
      <c r="AB652" s="24">
        <v>0.3</v>
      </c>
      <c r="AC652">
        <v>270</v>
      </c>
      <c r="AD652">
        <v>1390</v>
      </c>
      <c r="AE652">
        <v>40</v>
      </c>
      <c r="AF652" t="s">
        <v>2893</v>
      </c>
      <c r="AG652" s="24"/>
      <c r="AI652">
        <f t="shared" si="49"/>
        <v>8.76</v>
      </c>
      <c r="AL652" t="s">
        <v>4555</v>
      </c>
      <c r="AM652" t="s">
        <v>4555</v>
      </c>
      <c r="AN652" s="24">
        <v>0.3</v>
      </c>
      <c r="AO652">
        <f t="shared" si="50"/>
        <v>27.3</v>
      </c>
      <c r="AS652" t="s">
        <v>2281</v>
      </c>
    </row>
    <row r="653" spans="2:45" customFormat="1" x14ac:dyDescent="0.3">
      <c r="B653" t="s">
        <v>2286</v>
      </c>
      <c r="M653" s="7">
        <v>963577007</v>
      </c>
      <c r="N653" s="38" t="s">
        <v>3267</v>
      </c>
      <c r="O653" s="38" t="s">
        <v>5430</v>
      </c>
      <c r="P653" s="38">
        <v>19.190000000000001</v>
      </c>
      <c r="Q653" s="38">
        <v>1</v>
      </c>
      <c r="R653" s="26">
        <v>2.4</v>
      </c>
      <c r="S653" s="38">
        <v>19.190000000000001</v>
      </c>
      <c r="T653" s="24">
        <v>69</v>
      </c>
      <c r="U653" s="24">
        <v>1</v>
      </c>
      <c r="V653">
        <f t="shared" si="51"/>
        <v>2</v>
      </c>
      <c r="W653" s="24" t="s">
        <v>2286</v>
      </c>
      <c r="X653" s="8" t="e">
        <f>ROUND(T653*(1-#REF!),2)</f>
        <v>#REF!</v>
      </c>
      <c r="Y653">
        <f t="shared" si="52"/>
        <v>48.3</v>
      </c>
      <c r="Z653">
        <f t="shared" si="53"/>
        <v>48.3</v>
      </c>
      <c r="AA653" s="24">
        <v>0.3</v>
      </c>
      <c r="AB653" s="24">
        <v>0.3</v>
      </c>
      <c r="AC653">
        <v>382</v>
      </c>
      <c r="AD653">
        <v>1390</v>
      </c>
      <c r="AE653">
        <v>240</v>
      </c>
      <c r="AF653" t="s">
        <v>2893</v>
      </c>
      <c r="AG653" s="24"/>
      <c r="AI653">
        <f t="shared" ref="AI653:AI715" si="54">ROUND(S653/1.04,2)</f>
        <v>18.45</v>
      </c>
      <c r="AL653" t="s">
        <v>4555</v>
      </c>
      <c r="AM653" t="s">
        <v>4555</v>
      </c>
      <c r="AN653" s="24">
        <v>0.3</v>
      </c>
      <c r="AO653">
        <f t="shared" si="50"/>
        <v>48.3</v>
      </c>
      <c r="AS653" t="s">
        <v>2287</v>
      </c>
    </row>
    <row r="654" spans="2:45" customFormat="1" x14ac:dyDescent="0.3">
      <c r="B654" t="s">
        <v>2288</v>
      </c>
      <c r="M654" s="7">
        <v>963577007</v>
      </c>
      <c r="N654" s="38" t="s">
        <v>3267</v>
      </c>
      <c r="O654" s="38" t="s">
        <v>5430</v>
      </c>
      <c r="P654" s="38">
        <v>19.190000000000001</v>
      </c>
      <c r="Q654" s="38">
        <v>1</v>
      </c>
      <c r="R654" s="26">
        <v>2.4</v>
      </c>
      <c r="S654" s="38">
        <v>19.190000000000001</v>
      </c>
      <c r="T654" s="24">
        <v>69</v>
      </c>
      <c r="U654" s="24">
        <v>1</v>
      </c>
      <c r="V654">
        <f t="shared" si="51"/>
        <v>2</v>
      </c>
      <c r="W654" s="24" t="s">
        <v>2288</v>
      </c>
      <c r="X654" s="8" t="e">
        <f>ROUND(T654*(1-#REF!),2)</f>
        <v>#REF!</v>
      </c>
      <c r="Y654">
        <f t="shared" si="52"/>
        <v>48.3</v>
      </c>
      <c r="Z654">
        <f t="shared" si="53"/>
        <v>48.3</v>
      </c>
      <c r="AA654" s="24">
        <v>0.3</v>
      </c>
      <c r="AB654" s="24">
        <v>0.3</v>
      </c>
      <c r="AC654">
        <v>382</v>
      </c>
      <c r="AD654">
        <v>1390</v>
      </c>
      <c r="AE654">
        <v>240</v>
      </c>
      <c r="AF654" t="s">
        <v>2893</v>
      </c>
      <c r="AG654" s="24"/>
      <c r="AI654">
        <f t="shared" si="54"/>
        <v>18.45</v>
      </c>
      <c r="AL654" t="s">
        <v>4555</v>
      </c>
      <c r="AM654" t="s">
        <v>4555</v>
      </c>
      <c r="AN654" s="24">
        <v>0.3</v>
      </c>
      <c r="AO654">
        <f t="shared" si="50"/>
        <v>48.3</v>
      </c>
      <c r="AS654" t="s">
        <v>2287</v>
      </c>
    </row>
    <row r="655" spans="2:45" customFormat="1" x14ac:dyDescent="0.3">
      <c r="B655" t="s">
        <v>2289</v>
      </c>
      <c r="M655" s="7">
        <v>963577007</v>
      </c>
      <c r="N655" s="38" t="s">
        <v>3267</v>
      </c>
      <c r="O655" s="38" t="s">
        <v>5430</v>
      </c>
      <c r="P655" s="38">
        <v>19.190000000000001</v>
      </c>
      <c r="Q655" s="38">
        <v>1</v>
      </c>
      <c r="R655" s="26">
        <v>2.4</v>
      </c>
      <c r="S655" s="38">
        <v>19.190000000000001</v>
      </c>
      <c r="T655" s="24">
        <v>69</v>
      </c>
      <c r="U655" s="24">
        <v>1</v>
      </c>
      <c r="V655">
        <f t="shared" si="51"/>
        <v>2</v>
      </c>
      <c r="W655" s="24" t="s">
        <v>2289</v>
      </c>
      <c r="X655" s="8" t="e">
        <f>ROUND(T655*(1-#REF!),2)</f>
        <v>#REF!</v>
      </c>
      <c r="Y655">
        <f t="shared" si="52"/>
        <v>48.3</v>
      </c>
      <c r="Z655">
        <f t="shared" si="53"/>
        <v>48.3</v>
      </c>
      <c r="AA655" s="24">
        <v>0.3</v>
      </c>
      <c r="AB655" s="24">
        <v>0.3</v>
      </c>
      <c r="AC655">
        <v>382</v>
      </c>
      <c r="AD655">
        <v>1390</v>
      </c>
      <c r="AE655">
        <v>240</v>
      </c>
      <c r="AF655" t="s">
        <v>2893</v>
      </c>
      <c r="AG655" s="24"/>
      <c r="AI655">
        <f t="shared" si="54"/>
        <v>18.45</v>
      </c>
      <c r="AL655" t="s">
        <v>4555</v>
      </c>
      <c r="AM655" t="s">
        <v>4555</v>
      </c>
      <c r="AN655" s="24">
        <v>0.3</v>
      </c>
      <c r="AO655">
        <f t="shared" si="50"/>
        <v>48.3</v>
      </c>
      <c r="AS655" t="s">
        <v>2287</v>
      </c>
    </row>
    <row r="656" spans="2:45" customFormat="1" x14ac:dyDescent="0.3">
      <c r="B656" t="s">
        <v>2290</v>
      </c>
      <c r="M656" s="7">
        <v>963577007</v>
      </c>
      <c r="N656" s="38" t="s">
        <v>3267</v>
      </c>
      <c r="O656" s="38" t="s">
        <v>5430</v>
      </c>
      <c r="P656" s="38">
        <v>19.190000000000001</v>
      </c>
      <c r="Q656" s="38">
        <v>1</v>
      </c>
      <c r="R656" s="26">
        <v>2.4</v>
      </c>
      <c r="S656" s="38">
        <v>19.190000000000001</v>
      </c>
      <c r="T656" s="24">
        <v>69</v>
      </c>
      <c r="U656" s="24">
        <v>1</v>
      </c>
      <c r="V656">
        <f t="shared" si="51"/>
        <v>2</v>
      </c>
      <c r="W656" s="24" t="s">
        <v>2290</v>
      </c>
      <c r="X656" s="8" t="e">
        <f>ROUND(T656*(1-#REF!),2)</f>
        <v>#REF!</v>
      </c>
      <c r="Y656">
        <f t="shared" si="52"/>
        <v>48.3</v>
      </c>
      <c r="Z656">
        <f t="shared" si="53"/>
        <v>48.3</v>
      </c>
      <c r="AA656" s="24">
        <v>0.3</v>
      </c>
      <c r="AB656" s="24">
        <v>0.3</v>
      </c>
      <c r="AC656">
        <v>382</v>
      </c>
      <c r="AD656">
        <v>1390</v>
      </c>
      <c r="AE656">
        <v>240</v>
      </c>
      <c r="AF656" t="s">
        <v>2893</v>
      </c>
      <c r="AG656" s="24"/>
      <c r="AI656">
        <f t="shared" si="54"/>
        <v>18.45</v>
      </c>
      <c r="AL656" t="s">
        <v>4555</v>
      </c>
      <c r="AM656" t="s">
        <v>4555</v>
      </c>
      <c r="AN656" s="24">
        <v>0.3</v>
      </c>
      <c r="AO656">
        <f t="shared" si="50"/>
        <v>48.3</v>
      </c>
      <c r="AS656" t="s">
        <v>2287</v>
      </c>
    </row>
    <row r="657" spans="2:45" customFormat="1" x14ac:dyDescent="0.3">
      <c r="B657" t="s">
        <v>2291</v>
      </c>
      <c r="M657" s="7">
        <v>963577007</v>
      </c>
      <c r="N657" s="38" t="s">
        <v>3267</v>
      </c>
      <c r="O657" s="38" t="s">
        <v>5430</v>
      </c>
      <c r="P657" s="38">
        <v>19.190000000000001</v>
      </c>
      <c r="Q657" s="38">
        <v>1</v>
      </c>
      <c r="R657" s="26">
        <v>2.4</v>
      </c>
      <c r="S657" s="38">
        <v>19.190000000000001</v>
      </c>
      <c r="T657" s="24">
        <v>69</v>
      </c>
      <c r="U657" s="24">
        <v>1</v>
      </c>
      <c r="V657">
        <f t="shared" si="51"/>
        <v>2</v>
      </c>
      <c r="W657" s="24" t="s">
        <v>2291</v>
      </c>
      <c r="X657" s="8" t="e">
        <f>ROUND(T657*(1-#REF!),2)</f>
        <v>#REF!</v>
      </c>
      <c r="Y657">
        <f t="shared" si="52"/>
        <v>48.3</v>
      </c>
      <c r="Z657">
        <f t="shared" si="53"/>
        <v>48.3</v>
      </c>
      <c r="AA657" s="24">
        <v>0.3</v>
      </c>
      <c r="AB657" s="24">
        <v>0.3</v>
      </c>
      <c r="AC657">
        <v>382</v>
      </c>
      <c r="AD657">
        <v>1390</v>
      </c>
      <c r="AE657">
        <v>240</v>
      </c>
      <c r="AF657" t="s">
        <v>2893</v>
      </c>
      <c r="AG657" s="24"/>
      <c r="AI657">
        <f t="shared" si="54"/>
        <v>18.45</v>
      </c>
      <c r="AL657" t="s">
        <v>4555</v>
      </c>
      <c r="AM657" t="s">
        <v>4555</v>
      </c>
      <c r="AN657" s="24">
        <v>0.3</v>
      </c>
      <c r="AO657">
        <f t="shared" si="50"/>
        <v>48.3</v>
      </c>
      <c r="AS657" t="s">
        <v>2287</v>
      </c>
    </row>
    <row r="658" spans="2:45" customFormat="1" x14ac:dyDescent="0.3">
      <c r="B658" t="s">
        <v>2292</v>
      </c>
      <c r="M658" s="7">
        <v>963577008</v>
      </c>
      <c r="N658" s="38" t="s">
        <v>3268</v>
      </c>
      <c r="O658" s="38" t="s">
        <v>5431</v>
      </c>
      <c r="P658" s="38">
        <v>22.1</v>
      </c>
      <c r="Q658" s="38">
        <v>1</v>
      </c>
      <c r="R658" s="26">
        <v>3.2</v>
      </c>
      <c r="S658" s="38">
        <v>22.1</v>
      </c>
      <c r="T658" s="24">
        <v>79</v>
      </c>
      <c r="U658" s="24">
        <v>1</v>
      </c>
      <c r="V658">
        <f t="shared" si="51"/>
        <v>2</v>
      </c>
      <c r="W658" s="24" t="s">
        <v>2292</v>
      </c>
      <c r="X658" s="8" t="e">
        <f>ROUND(T658*(1-#REF!),2)</f>
        <v>#REF!</v>
      </c>
      <c r="Y658">
        <f t="shared" si="52"/>
        <v>55.3</v>
      </c>
      <c r="Z658">
        <f t="shared" si="53"/>
        <v>55.3</v>
      </c>
      <c r="AA658" s="24">
        <v>0.3</v>
      </c>
      <c r="AB658" s="24">
        <v>0.3</v>
      </c>
      <c r="AC658">
        <v>452</v>
      </c>
      <c r="AD658">
        <v>1390</v>
      </c>
      <c r="AE658">
        <v>180</v>
      </c>
      <c r="AF658" t="s">
        <v>2893</v>
      </c>
      <c r="AG658" s="24"/>
      <c r="AI658">
        <f t="shared" si="54"/>
        <v>21.25</v>
      </c>
      <c r="AL658" t="s">
        <v>4555</v>
      </c>
      <c r="AM658" t="s">
        <v>4555</v>
      </c>
      <c r="AN658" s="24">
        <v>0.3</v>
      </c>
      <c r="AO658">
        <f t="shared" si="50"/>
        <v>55.3</v>
      </c>
      <c r="AS658" t="s">
        <v>2293</v>
      </c>
    </row>
    <row r="659" spans="2:45" customFormat="1" x14ac:dyDescent="0.3">
      <c r="B659" t="s">
        <v>2294</v>
      </c>
      <c r="M659" s="7">
        <v>963577008</v>
      </c>
      <c r="N659" s="38" t="s">
        <v>3268</v>
      </c>
      <c r="O659" s="38" t="s">
        <v>5431</v>
      </c>
      <c r="P659" s="38">
        <v>22.1</v>
      </c>
      <c r="Q659" s="38">
        <v>1</v>
      </c>
      <c r="R659" s="26">
        <v>3.2</v>
      </c>
      <c r="S659" s="38">
        <v>22.1</v>
      </c>
      <c r="T659" s="24">
        <v>79</v>
      </c>
      <c r="U659" s="24">
        <v>1</v>
      </c>
      <c r="V659">
        <f t="shared" si="51"/>
        <v>2</v>
      </c>
      <c r="W659" s="24" t="s">
        <v>2294</v>
      </c>
      <c r="X659" s="8" t="e">
        <f>ROUND(T659*(1-#REF!),2)</f>
        <v>#REF!</v>
      </c>
      <c r="Y659">
        <f t="shared" si="52"/>
        <v>55.3</v>
      </c>
      <c r="Z659">
        <f t="shared" si="53"/>
        <v>55.3</v>
      </c>
      <c r="AA659" s="24">
        <v>0.3</v>
      </c>
      <c r="AB659" s="24">
        <v>0.3</v>
      </c>
      <c r="AC659">
        <v>452</v>
      </c>
      <c r="AD659">
        <v>1390</v>
      </c>
      <c r="AE659">
        <v>180</v>
      </c>
      <c r="AF659" t="s">
        <v>2893</v>
      </c>
      <c r="AG659" s="24"/>
      <c r="AI659">
        <f t="shared" si="54"/>
        <v>21.25</v>
      </c>
      <c r="AL659" t="s">
        <v>4555</v>
      </c>
      <c r="AM659" t="s">
        <v>4555</v>
      </c>
      <c r="AN659" s="24">
        <v>0.3</v>
      </c>
      <c r="AO659">
        <f t="shared" si="50"/>
        <v>55.3</v>
      </c>
      <c r="AS659" t="s">
        <v>2293</v>
      </c>
    </row>
    <row r="660" spans="2:45" customFormat="1" x14ac:dyDescent="0.3">
      <c r="B660" t="s">
        <v>2295</v>
      </c>
      <c r="M660" s="7">
        <v>963577008</v>
      </c>
      <c r="N660" s="38" t="s">
        <v>3268</v>
      </c>
      <c r="O660" s="38" t="s">
        <v>5431</v>
      </c>
      <c r="P660" s="38">
        <v>22.1</v>
      </c>
      <c r="Q660" s="38">
        <v>1</v>
      </c>
      <c r="R660" s="26">
        <v>3.2</v>
      </c>
      <c r="S660" s="38">
        <v>22.1</v>
      </c>
      <c r="T660" s="24">
        <v>79</v>
      </c>
      <c r="U660" s="24">
        <v>1</v>
      </c>
      <c r="V660">
        <f t="shared" si="51"/>
        <v>2</v>
      </c>
      <c r="W660" s="24" t="s">
        <v>2295</v>
      </c>
      <c r="X660" s="8" t="e">
        <f>ROUND(T660*(1-#REF!),2)</f>
        <v>#REF!</v>
      </c>
      <c r="Y660">
        <f t="shared" si="52"/>
        <v>55.3</v>
      </c>
      <c r="Z660">
        <f t="shared" si="53"/>
        <v>55.3</v>
      </c>
      <c r="AA660" s="24">
        <v>0.3</v>
      </c>
      <c r="AB660" s="24">
        <v>0.3</v>
      </c>
      <c r="AC660">
        <v>452</v>
      </c>
      <c r="AD660">
        <v>1390</v>
      </c>
      <c r="AE660">
        <v>180</v>
      </c>
      <c r="AF660" t="s">
        <v>2893</v>
      </c>
      <c r="AG660" s="24"/>
      <c r="AI660">
        <f t="shared" si="54"/>
        <v>21.25</v>
      </c>
      <c r="AL660" t="s">
        <v>4555</v>
      </c>
      <c r="AM660" t="s">
        <v>4555</v>
      </c>
      <c r="AN660" s="24">
        <v>0.3</v>
      </c>
      <c r="AO660">
        <f t="shared" si="50"/>
        <v>55.3</v>
      </c>
      <c r="AS660" t="s">
        <v>2293</v>
      </c>
    </row>
    <row r="661" spans="2:45" customFormat="1" x14ac:dyDescent="0.3">
      <c r="B661" t="s">
        <v>2296</v>
      </c>
      <c r="M661" s="7">
        <v>963577008</v>
      </c>
      <c r="N661" s="38" t="s">
        <v>3268</v>
      </c>
      <c r="O661" s="38" t="s">
        <v>5431</v>
      </c>
      <c r="P661" s="38">
        <v>22.1</v>
      </c>
      <c r="Q661" s="38">
        <v>1</v>
      </c>
      <c r="R661" s="26">
        <v>3.2</v>
      </c>
      <c r="S661" s="38">
        <v>22.1</v>
      </c>
      <c r="T661" s="24">
        <v>79</v>
      </c>
      <c r="U661" s="24">
        <v>1</v>
      </c>
      <c r="V661">
        <f t="shared" si="51"/>
        <v>2</v>
      </c>
      <c r="W661" s="24" t="s">
        <v>2296</v>
      </c>
      <c r="X661" s="8" t="e">
        <f>ROUND(T661*(1-#REF!),2)</f>
        <v>#REF!</v>
      </c>
      <c r="Y661">
        <f t="shared" si="52"/>
        <v>55.3</v>
      </c>
      <c r="Z661">
        <f t="shared" si="53"/>
        <v>55.3</v>
      </c>
      <c r="AA661" s="24">
        <v>0.3</v>
      </c>
      <c r="AB661" s="24">
        <v>0.3</v>
      </c>
      <c r="AC661">
        <v>452</v>
      </c>
      <c r="AD661">
        <v>1390</v>
      </c>
      <c r="AE661">
        <v>180</v>
      </c>
      <c r="AF661" t="s">
        <v>2893</v>
      </c>
      <c r="AG661" s="24"/>
      <c r="AI661">
        <f t="shared" si="54"/>
        <v>21.25</v>
      </c>
      <c r="AL661" t="s">
        <v>4555</v>
      </c>
      <c r="AM661" t="s">
        <v>4555</v>
      </c>
      <c r="AN661" s="24">
        <v>0.3</v>
      </c>
      <c r="AO661">
        <f t="shared" si="50"/>
        <v>55.3</v>
      </c>
      <c r="AS661" t="s">
        <v>2293</v>
      </c>
    </row>
    <row r="662" spans="2:45" customFormat="1" x14ac:dyDescent="0.3">
      <c r="B662" t="s">
        <v>2297</v>
      </c>
      <c r="M662" s="7">
        <v>963577008</v>
      </c>
      <c r="N662" s="38" t="s">
        <v>3268</v>
      </c>
      <c r="O662" s="38" t="s">
        <v>5431</v>
      </c>
      <c r="P662" s="38">
        <v>22.1</v>
      </c>
      <c r="Q662" s="38">
        <v>1</v>
      </c>
      <c r="R662" s="26">
        <v>3.2</v>
      </c>
      <c r="S662" s="38">
        <v>22.1</v>
      </c>
      <c r="T662" s="24">
        <v>79</v>
      </c>
      <c r="U662" s="24">
        <v>1</v>
      </c>
      <c r="V662">
        <f t="shared" si="51"/>
        <v>2</v>
      </c>
      <c r="W662" s="24" t="s">
        <v>2297</v>
      </c>
      <c r="X662" s="8" t="e">
        <f>ROUND(T662*(1-#REF!),2)</f>
        <v>#REF!</v>
      </c>
      <c r="Y662">
        <f t="shared" si="52"/>
        <v>55.3</v>
      </c>
      <c r="Z662">
        <f t="shared" si="53"/>
        <v>55.3</v>
      </c>
      <c r="AA662" s="24">
        <v>0.3</v>
      </c>
      <c r="AB662" s="24">
        <v>0.3</v>
      </c>
      <c r="AC662">
        <v>452</v>
      </c>
      <c r="AD662">
        <v>1390</v>
      </c>
      <c r="AE662">
        <v>180</v>
      </c>
      <c r="AF662" t="s">
        <v>2893</v>
      </c>
      <c r="AG662" s="24"/>
      <c r="AI662">
        <f t="shared" si="54"/>
        <v>21.25</v>
      </c>
      <c r="AL662" t="s">
        <v>4555</v>
      </c>
      <c r="AM662" t="s">
        <v>4555</v>
      </c>
      <c r="AN662" s="24">
        <v>0.3</v>
      </c>
      <c r="AO662">
        <f t="shared" si="50"/>
        <v>55.3</v>
      </c>
      <c r="AS662" t="s">
        <v>2293</v>
      </c>
    </row>
    <row r="663" spans="2:45" customFormat="1" x14ac:dyDescent="0.3">
      <c r="B663" t="s">
        <v>2298</v>
      </c>
      <c r="M663" s="7">
        <v>963577009</v>
      </c>
      <c r="N663" s="38" t="s">
        <v>3269</v>
      </c>
      <c r="O663" s="38" t="s">
        <v>5432</v>
      </c>
      <c r="P663" s="38">
        <v>15.79</v>
      </c>
      <c r="Q663" s="38">
        <v>1</v>
      </c>
      <c r="R663" s="26">
        <v>1.1000000000000001</v>
      </c>
      <c r="S663" s="38">
        <v>15.79</v>
      </c>
      <c r="T663" s="24">
        <v>59</v>
      </c>
      <c r="U663" s="24">
        <v>1</v>
      </c>
      <c r="V663">
        <f t="shared" si="51"/>
        <v>2</v>
      </c>
      <c r="W663" s="24" t="s">
        <v>2298</v>
      </c>
      <c r="X663" s="8" t="e">
        <f>ROUND(T663*(1-#REF!),2)</f>
        <v>#REF!</v>
      </c>
      <c r="Y663">
        <f t="shared" si="52"/>
        <v>41.3</v>
      </c>
      <c r="Z663">
        <f t="shared" si="53"/>
        <v>41.3</v>
      </c>
      <c r="AA663" s="24">
        <v>0.3</v>
      </c>
      <c r="AB663" s="24">
        <v>0.3</v>
      </c>
      <c r="AC663">
        <v>330</v>
      </c>
      <c r="AD663">
        <v>1390</v>
      </c>
      <c r="AE663">
        <v>70</v>
      </c>
      <c r="AF663" t="s">
        <v>2893</v>
      </c>
      <c r="AG663" s="24"/>
      <c r="AI663">
        <f t="shared" si="54"/>
        <v>15.18</v>
      </c>
      <c r="AL663" t="s">
        <v>4555</v>
      </c>
      <c r="AM663" t="s">
        <v>4555</v>
      </c>
      <c r="AN663" s="24">
        <v>0.3</v>
      </c>
      <c r="AO663">
        <f t="shared" si="50"/>
        <v>41.3</v>
      </c>
      <c r="AS663" t="s">
        <v>2299</v>
      </c>
    </row>
    <row r="664" spans="2:45" customFormat="1" x14ac:dyDescent="0.3">
      <c r="B664" t="s">
        <v>2300</v>
      </c>
      <c r="M664" s="7">
        <v>963577009</v>
      </c>
      <c r="N664" s="38" t="s">
        <v>3269</v>
      </c>
      <c r="O664" s="38" t="s">
        <v>5432</v>
      </c>
      <c r="P664" s="38">
        <v>15.79</v>
      </c>
      <c r="Q664" s="38">
        <v>1</v>
      </c>
      <c r="R664" s="26">
        <v>1.1000000000000001</v>
      </c>
      <c r="S664" s="38">
        <v>15.79</v>
      </c>
      <c r="T664" s="24">
        <v>59</v>
      </c>
      <c r="U664" s="24">
        <v>1</v>
      </c>
      <c r="V664">
        <f t="shared" si="51"/>
        <v>2</v>
      </c>
      <c r="W664" s="24" t="s">
        <v>2300</v>
      </c>
      <c r="X664" s="8" t="e">
        <f>ROUND(T664*(1-#REF!),2)</f>
        <v>#REF!</v>
      </c>
      <c r="Y664">
        <f t="shared" si="52"/>
        <v>41.3</v>
      </c>
      <c r="Z664">
        <f t="shared" si="53"/>
        <v>41.3</v>
      </c>
      <c r="AA664" s="24">
        <v>0.3</v>
      </c>
      <c r="AB664" s="24">
        <v>0.3</v>
      </c>
      <c r="AC664">
        <v>330</v>
      </c>
      <c r="AD664">
        <v>1390</v>
      </c>
      <c r="AE664">
        <v>70</v>
      </c>
      <c r="AF664" t="s">
        <v>2893</v>
      </c>
      <c r="AG664" s="24"/>
      <c r="AI664">
        <f t="shared" si="54"/>
        <v>15.18</v>
      </c>
      <c r="AL664" t="s">
        <v>4555</v>
      </c>
      <c r="AM664" t="s">
        <v>4555</v>
      </c>
      <c r="AN664" s="24">
        <v>0.3</v>
      </c>
      <c r="AO664">
        <f t="shared" si="50"/>
        <v>41.3</v>
      </c>
      <c r="AS664" t="s">
        <v>2299</v>
      </c>
    </row>
    <row r="665" spans="2:45" customFormat="1" x14ac:dyDescent="0.3">
      <c r="B665" t="s">
        <v>2301</v>
      </c>
      <c r="M665" s="7">
        <v>963577009</v>
      </c>
      <c r="N665" s="38" t="s">
        <v>3269</v>
      </c>
      <c r="O665" s="38" t="s">
        <v>5432</v>
      </c>
      <c r="P665" s="38">
        <v>15.79</v>
      </c>
      <c r="Q665" s="38">
        <v>1</v>
      </c>
      <c r="R665" s="26">
        <v>1.1000000000000001</v>
      </c>
      <c r="S665" s="38">
        <v>15.79</v>
      </c>
      <c r="T665" s="24">
        <v>59</v>
      </c>
      <c r="U665" s="24">
        <v>1</v>
      </c>
      <c r="V665">
        <f t="shared" si="51"/>
        <v>2</v>
      </c>
      <c r="W665" s="24" t="s">
        <v>2301</v>
      </c>
      <c r="X665" s="8" t="e">
        <f>ROUND(T665*(1-#REF!),2)</f>
        <v>#REF!</v>
      </c>
      <c r="Y665">
        <f t="shared" si="52"/>
        <v>41.3</v>
      </c>
      <c r="Z665">
        <f t="shared" si="53"/>
        <v>41.3</v>
      </c>
      <c r="AA665" s="24">
        <v>0.3</v>
      </c>
      <c r="AB665" s="24">
        <v>0.3</v>
      </c>
      <c r="AC665">
        <v>330</v>
      </c>
      <c r="AD665">
        <v>1390</v>
      </c>
      <c r="AE665">
        <v>70</v>
      </c>
      <c r="AF665" t="s">
        <v>2893</v>
      </c>
      <c r="AG665" s="24"/>
      <c r="AI665">
        <f t="shared" si="54"/>
        <v>15.18</v>
      </c>
      <c r="AL665" t="s">
        <v>4555</v>
      </c>
      <c r="AM665" t="s">
        <v>4555</v>
      </c>
      <c r="AN665" s="24">
        <v>0.3</v>
      </c>
      <c r="AO665">
        <f t="shared" si="50"/>
        <v>41.3</v>
      </c>
      <c r="AS665" t="s">
        <v>2299</v>
      </c>
    </row>
    <row r="666" spans="2:45" customFormat="1" x14ac:dyDescent="0.3">
      <c r="B666" t="s">
        <v>2302</v>
      </c>
      <c r="M666" s="7">
        <v>963577009</v>
      </c>
      <c r="N666" s="38" t="s">
        <v>3269</v>
      </c>
      <c r="O666" s="38" t="s">
        <v>5432</v>
      </c>
      <c r="P666" s="38">
        <v>15.79</v>
      </c>
      <c r="Q666" s="38">
        <v>1</v>
      </c>
      <c r="R666" s="26">
        <v>1.1000000000000001</v>
      </c>
      <c r="S666" s="38">
        <v>15.79</v>
      </c>
      <c r="T666" s="24">
        <v>59</v>
      </c>
      <c r="U666" s="24">
        <v>1</v>
      </c>
      <c r="V666">
        <f t="shared" si="51"/>
        <v>2</v>
      </c>
      <c r="W666" s="24" t="s">
        <v>2302</v>
      </c>
      <c r="X666" s="8" t="e">
        <f>ROUND(T666*(1-#REF!),2)</f>
        <v>#REF!</v>
      </c>
      <c r="Y666">
        <f t="shared" si="52"/>
        <v>41.3</v>
      </c>
      <c r="Z666">
        <f t="shared" si="53"/>
        <v>41.3</v>
      </c>
      <c r="AA666" s="24">
        <v>0.3</v>
      </c>
      <c r="AB666" s="24">
        <v>0.3</v>
      </c>
      <c r="AC666">
        <v>330</v>
      </c>
      <c r="AD666">
        <v>1390</v>
      </c>
      <c r="AE666">
        <v>70</v>
      </c>
      <c r="AF666" t="s">
        <v>2893</v>
      </c>
      <c r="AG666" s="24"/>
      <c r="AI666">
        <f t="shared" si="54"/>
        <v>15.18</v>
      </c>
      <c r="AL666" t="s">
        <v>4555</v>
      </c>
      <c r="AM666" t="s">
        <v>4555</v>
      </c>
      <c r="AN666" s="24">
        <v>0.3</v>
      </c>
      <c r="AO666">
        <f t="shared" si="50"/>
        <v>41.3</v>
      </c>
      <c r="AS666" t="s">
        <v>2299</v>
      </c>
    </row>
    <row r="667" spans="2:45" customFormat="1" x14ac:dyDescent="0.3">
      <c r="B667" t="s">
        <v>2303</v>
      </c>
      <c r="M667" s="7">
        <v>963577009</v>
      </c>
      <c r="N667" s="38" t="s">
        <v>3269</v>
      </c>
      <c r="O667" s="38" t="s">
        <v>5432</v>
      </c>
      <c r="P667" s="38">
        <v>15.79</v>
      </c>
      <c r="Q667" s="38">
        <v>1</v>
      </c>
      <c r="R667" s="26">
        <v>1.1000000000000001</v>
      </c>
      <c r="S667" s="38">
        <v>15.79</v>
      </c>
      <c r="T667" s="24">
        <v>59</v>
      </c>
      <c r="U667" s="24">
        <v>1</v>
      </c>
      <c r="V667">
        <f t="shared" si="51"/>
        <v>2</v>
      </c>
      <c r="W667" s="24" t="s">
        <v>2303</v>
      </c>
      <c r="X667" s="8" t="e">
        <f>ROUND(T667*(1-#REF!),2)</f>
        <v>#REF!</v>
      </c>
      <c r="Y667">
        <f t="shared" si="52"/>
        <v>41.3</v>
      </c>
      <c r="Z667">
        <f t="shared" si="53"/>
        <v>41.3</v>
      </c>
      <c r="AA667" s="24">
        <v>0.3</v>
      </c>
      <c r="AB667" s="24">
        <v>0.3</v>
      </c>
      <c r="AC667">
        <v>330</v>
      </c>
      <c r="AD667">
        <v>1390</v>
      </c>
      <c r="AE667">
        <v>70</v>
      </c>
      <c r="AF667" t="s">
        <v>2893</v>
      </c>
      <c r="AG667" s="24"/>
      <c r="AI667">
        <f t="shared" si="54"/>
        <v>15.18</v>
      </c>
      <c r="AL667" t="s">
        <v>4555</v>
      </c>
      <c r="AM667" t="s">
        <v>4555</v>
      </c>
      <c r="AN667" s="24">
        <v>0.3</v>
      </c>
      <c r="AO667">
        <f t="shared" si="50"/>
        <v>41.3</v>
      </c>
      <c r="AS667" t="s">
        <v>2299</v>
      </c>
    </row>
    <row r="668" spans="2:45" customFormat="1" x14ac:dyDescent="0.3">
      <c r="B668" t="s">
        <v>2304</v>
      </c>
      <c r="M668" s="7">
        <v>963536101</v>
      </c>
      <c r="N668" s="38" t="s">
        <v>3270</v>
      </c>
      <c r="O668" s="38" t="s">
        <v>5433</v>
      </c>
      <c r="P668" s="38">
        <v>19.07</v>
      </c>
      <c r="Q668" s="38">
        <v>1</v>
      </c>
      <c r="R668" s="26">
        <v>0.3</v>
      </c>
      <c r="S668" s="38">
        <v>19.07</v>
      </c>
      <c r="T668" s="24">
        <v>69</v>
      </c>
      <c r="U668" s="24">
        <v>1</v>
      </c>
      <c r="V668">
        <f t="shared" si="51"/>
        <v>2</v>
      </c>
      <c r="W668" s="24" t="s">
        <v>2304</v>
      </c>
      <c r="X668" s="8" t="e">
        <f>ROUND(T668*(1-#REF!),2)</f>
        <v>#REF!</v>
      </c>
      <c r="Y668">
        <f t="shared" si="52"/>
        <v>48.3</v>
      </c>
      <c r="Z668">
        <f t="shared" si="53"/>
        <v>48.3</v>
      </c>
      <c r="AA668" s="24">
        <v>0.3</v>
      </c>
      <c r="AB668" s="24">
        <v>0.3</v>
      </c>
      <c r="AC668">
        <v>50</v>
      </c>
      <c r="AD668">
        <v>45</v>
      </c>
      <c r="AE668">
        <v>200</v>
      </c>
      <c r="AF668" t="s">
        <v>2893</v>
      </c>
      <c r="AG668" s="24"/>
      <c r="AI668">
        <f t="shared" si="54"/>
        <v>18.34</v>
      </c>
      <c r="AL668" t="s">
        <v>4555</v>
      </c>
      <c r="AM668" t="s">
        <v>4555</v>
      </c>
      <c r="AN668" s="24">
        <v>0.3</v>
      </c>
      <c r="AO668">
        <f t="shared" si="50"/>
        <v>48.3</v>
      </c>
      <c r="AS668" t="s">
        <v>2305</v>
      </c>
    </row>
    <row r="669" spans="2:45" customFormat="1" x14ac:dyDescent="0.3">
      <c r="B669" t="s">
        <v>2306</v>
      </c>
      <c r="M669" s="7">
        <v>96380890</v>
      </c>
      <c r="N669" s="38" t="s">
        <v>5169</v>
      </c>
      <c r="O669" s="38" t="e">
        <v>#N/A</v>
      </c>
      <c r="P669" s="38">
        <v>4.09</v>
      </c>
      <c r="Q669" s="38">
        <v>1</v>
      </c>
      <c r="R669" s="26">
        <v>0.2</v>
      </c>
      <c r="S669" s="38">
        <v>4.09</v>
      </c>
      <c r="T669" s="24">
        <v>29</v>
      </c>
      <c r="U669" s="24">
        <v>0</v>
      </c>
      <c r="V669">
        <f t="shared" si="51"/>
        <v>0</v>
      </c>
      <c r="W669" s="24" t="s">
        <v>2306</v>
      </c>
      <c r="X669" s="8" t="e">
        <f>ROUND(T669*(1-#REF!),2)</f>
        <v>#REF!</v>
      </c>
      <c r="Y669">
        <f t="shared" si="52"/>
        <v>20.3</v>
      </c>
      <c r="Z669">
        <f t="shared" si="53"/>
        <v>20.3</v>
      </c>
      <c r="AA669" s="24">
        <v>0.3</v>
      </c>
      <c r="AB669" s="24">
        <v>0.3</v>
      </c>
      <c r="AC669">
        <v>0</v>
      </c>
      <c r="AD669">
        <v>0</v>
      </c>
      <c r="AE669">
        <v>0</v>
      </c>
      <c r="AF669" t="s">
        <v>2894</v>
      </c>
      <c r="AG669" s="24"/>
      <c r="AI669">
        <f t="shared" si="54"/>
        <v>3.93</v>
      </c>
      <c r="AL669" t="s">
        <v>4754</v>
      </c>
      <c r="AM669">
        <v>10.71</v>
      </c>
      <c r="AN669" s="24">
        <v>0.3</v>
      </c>
      <c r="AO669">
        <f t="shared" si="50"/>
        <v>20.3</v>
      </c>
      <c r="AS669" t="s">
        <v>2307</v>
      </c>
    </row>
    <row r="670" spans="2:45" customFormat="1" x14ac:dyDescent="0.3">
      <c r="B670" t="s">
        <v>2308</v>
      </c>
      <c r="M670" s="7">
        <v>96380891</v>
      </c>
      <c r="N670" s="38" t="s">
        <v>5170</v>
      </c>
      <c r="O670" s="38" t="e">
        <v>#N/A</v>
      </c>
      <c r="P670" s="38">
        <v>4.09</v>
      </c>
      <c r="Q670" s="38">
        <v>1</v>
      </c>
      <c r="R670" s="26">
        <v>0.2</v>
      </c>
      <c r="S670" s="38">
        <v>4.09</v>
      </c>
      <c r="T670" s="24">
        <v>29</v>
      </c>
      <c r="U670" s="24">
        <v>0</v>
      </c>
      <c r="V670">
        <f t="shared" si="51"/>
        <v>0</v>
      </c>
      <c r="W670" s="24" t="s">
        <v>2308</v>
      </c>
      <c r="X670" s="8" t="e">
        <f>ROUND(T670*(1-#REF!),2)</f>
        <v>#REF!</v>
      </c>
      <c r="Y670">
        <f t="shared" si="52"/>
        <v>20.3</v>
      </c>
      <c r="Z670">
        <f t="shared" si="53"/>
        <v>20.3</v>
      </c>
      <c r="AA670" s="24">
        <v>0.3</v>
      </c>
      <c r="AB670" s="24">
        <v>0.3</v>
      </c>
      <c r="AC670">
        <v>0</v>
      </c>
      <c r="AD670">
        <v>0</v>
      </c>
      <c r="AE670">
        <v>0</v>
      </c>
      <c r="AF670" t="s">
        <v>2894</v>
      </c>
      <c r="AG670" s="24"/>
      <c r="AI670">
        <f t="shared" si="54"/>
        <v>3.93</v>
      </c>
      <c r="AL670" t="s">
        <v>4755</v>
      </c>
      <c r="AM670">
        <v>10.71</v>
      </c>
      <c r="AN670" s="24">
        <v>0.3</v>
      </c>
      <c r="AO670">
        <f t="shared" si="50"/>
        <v>20.3</v>
      </c>
      <c r="AS670" t="s">
        <v>2309</v>
      </c>
    </row>
    <row r="671" spans="2:45" customFormat="1" x14ac:dyDescent="0.3">
      <c r="B671" t="s">
        <v>2310</v>
      </c>
      <c r="M671" s="7">
        <v>96380281</v>
      </c>
      <c r="N671" s="38" t="s">
        <v>5171</v>
      </c>
      <c r="O671" s="38" t="e">
        <v>#N/A</v>
      </c>
      <c r="P671" s="38">
        <v>3.06</v>
      </c>
      <c r="Q671" s="38">
        <v>1</v>
      </c>
      <c r="R671" s="26">
        <v>7.0000000000000007E-2</v>
      </c>
      <c r="S671" s="38">
        <v>3.06</v>
      </c>
      <c r="T671" s="24">
        <v>29</v>
      </c>
      <c r="U671" s="24">
        <v>0</v>
      </c>
      <c r="V671">
        <f t="shared" si="51"/>
        <v>0</v>
      </c>
      <c r="W671" s="24" t="s">
        <v>2310</v>
      </c>
      <c r="X671" s="8" t="e">
        <f>ROUND(T671*(1-#REF!),2)</f>
        <v>#REF!</v>
      </c>
      <c r="Y671">
        <f t="shared" si="52"/>
        <v>20.3</v>
      </c>
      <c r="Z671">
        <f t="shared" si="53"/>
        <v>20.3</v>
      </c>
      <c r="AA671" s="24">
        <v>0.3</v>
      </c>
      <c r="AB671" s="24">
        <v>0.3</v>
      </c>
      <c r="AC671">
        <v>0</v>
      </c>
      <c r="AD671">
        <v>0</v>
      </c>
      <c r="AE671">
        <v>0</v>
      </c>
      <c r="AF671" t="s">
        <v>2894</v>
      </c>
      <c r="AG671" s="24"/>
      <c r="AI671">
        <f t="shared" si="54"/>
        <v>2.94</v>
      </c>
      <c r="AL671" t="s">
        <v>4756</v>
      </c>
      <c r="AM671">
        <v>10.71</v>
      </c>
      <c r="AN671" s="24">
        <v>0.3</v>
      </c>
      <c r="AO671">
        <f t="shared" si="50"/>
        <v>20.3</v>
      </c>
      <c r="AS671" t="s">
        <v>2311</v>
      </c>
    </row>
    <row r="672" spans="2:45" customFormat="1" x14ac:dyDescent="0.3">
      <c r="B672" t="s">
        <v>2312</v>
      </c>
      <c r="M672" s="7">
        <v>96380282</v>
      </c>
      <c r="N672" s="38" t="s">
        <v>5172</v>
      </c>
      <c r="O672" s="38" t="e">
        <v>#N/A</v>
      </c>
      <c r="P672" s="38">
        <v>3.24</v>
      </c>
      <c r="Q672" s="38">
        <v>1</v>
      </c>
      <c r="R672" s="26">
        <v>0.09</v>
      </c>
      <c r="S672" s="38">
        <v>3.24</v>
      </c>
      <c r="T672" s="24">
        <v>29</v>
      </c>
      <c r="U672" s="24">
        <v>0</v>
      </c>
      <c r="V672">
        <f t="shared" si="51"/>
        <v>0</v>
      </c>
      <c r="W672" s="24" t="s">
        <v>2312</v>
      </c>
      <c r="X672" s="8" t="e">
        <f>ROUND(T672*(1-#REF!),2)</f>
        <v>#REF!</v>
      </c>
      <c r="Y672">
        <f t="shared" si="52"/>
        <v>20.3</v>
      </c>
      <c r="Z672">
        <f t="shared" si="53"/>
        <v>20.3</v>
      </c>
      <c r="AA672" s="24">
        <v>0.3</v>
      </c>
      <c r="AB672" s="24">
        <v>0.3</v>
      </c>
      <c r="AC672">
        <v>0</v>
      </c>
      <c r="AD672">
        <v>0</v>
      </c>
      <c r="AE672">
        <v>0</v>
      </c>
      <c r="AF672" t="s">
        <v>2894</v>
      </c>
      <c r="AG672" s="24"/>
      <c r="AI672">
        <f t="shared" si="54"/>
        <v>3.12</v>
      </c>
      <c r="AL672" t="s">
        <v>4757</v>
      </c>
      <c r="AM672">
        <v>10.71</v>
      </c>
      <c r="AN672" s="24">
        <v>0.3</v>
      </c>
      <c r="AO672">
        <f t="shared" si="50"/>
        <v>20.3</v>
      </c>
      <c r="AS672" t="s">
        <v>2313</v>
      </c>
    </row>
    <row r="673" spans="2:45" customFormat="1" x14ac:dyDescent="0.3">
      <c r="B673" t="s">
        <v>2314</v>
      </c>
      <c r="M673" s="7">
        <v>96380214</v>
      </c>
      <c r="N673" s="38" t="s">
        <v>5173</v>
      </c>
      <c r="O673" s="38" t="e">
        <v>#N/A</v>
      </c>
      <c r="P673" s="38">
        <v>5.05</v>
      </c>
      <c r="Q673" s="38">
        <v>1</v>
      </c>
      <c r="R673" s="26">
        <v>0.1</v>
      </c>
      <c r="S673" s="38">
        <v>5.05</v>
      </c>
      <c r="T673" s="24">
        <v>28</v>
      </c>
      <c r="U673" s="24">
        <v>0</v>
      </c>
      <c r="V673">
        <f t="shared" si="51"/>
        <v>0</v>
      </c>
      <c r="W673" s="24" t="s">
        <v>2314</v>
      </c>
      <c r="X673" s="8" t="e">
        <f>ROUND(T673*(1-#REF!),2)</f>
        <v>#REF!</v>
      </c>
      <c r="Y673">
        <f t="shared" si="52"/>
        <v>19.600000000000001</v>
      </c>
      <c r="Z673">
        <f t="shared" si="53"/>
        <v>19.600000000000001</v>
      </c>
      <c r="AA673" s="24">
        <v>0.3</v>
      </c>
      <c r="AB673" s="24">
        <v>0.3</v>
      </c>
      <c r="AC673">
        <v>0</v>
      </c>
      <c r="AD673">
        <v>0</v>
      </c>
      <c r="AE673">
        <v>0</v>
      </c>
      <c r="AF673" t="s">
        <v>2894</v>
      </c>
      <c r="AG673" s="24"/>
      <c r="AI673">
        <f t="shared" si="54"/>
        <v>4.8600000000000003</v>
      </c>
      <c r="AL673" t="s">
        <v>4758</v>
      </c>
      <c r="AM673">
        <v>14.49</v>
      </c>
      <c r="AN673" s="24">
        <v>0.3</v>
      </c>
      <c r="AO673">
        <f t="shared" si="50"/>
        <v>19.600000000000001</v>
      </c>
      <c r="AS673" t="s">
        <v>2315</v>
      </c>
    </row>
    <row r="674" spans="2:45" customFormat="1" x14ac:dyDescent="0.3">
      <c r="B674" t="s">
        <v>2316</v>
      </c>
      <c r="M674" s="7">
        <v>96380212</v>
      </c>
      <c r="N674" s="38" t="s">
        <v>5174</v>
      </c>
      <c r="O674" s="38" t="e">
        <v>#N/A</v>
      </c>
      <c r="P674" s="38">
        <v>2.39</v>
      </c>
      <c r="Q674" s="38">
        <v>1</v>
      </c>
      <c r="R674" s="26">
        <v>0.1</v>
      </c>
      <c r="S674" s="38">
        <v>2.39</v>
      </c>
      <c r="T674" s="24">
        <v>13</v>
      </c>
      <c r="U674" s="24">
        <v>0</v>
      </c>
      <c r="V674">
        <f t="shared" si="51"/>
        <v>0</v>
      </c>
      <c r="W674" s="24" t="s">
        <v>2316</v>
      </c>
      <c r="X674" s="8" t="e">
        <f>ROUND(T674*(1-#REF!),2)</f>
        <v>#REF!</v>
      </c>
      <c r="Y674">
        <f t="shared" si="52"/>
        <v>9.1</v>
      </c>
      <c r="Z674">
        <f t="shared" si="53"/>
        <v>9.1</v>
      </c>
      <c r="AA674" s="24">
        <v>0.3</v>
      </c>
      <c r="AB674" s="24">
        <v>0.3</v>
      </c>
      <c r="AC674">
        <v>0</v>
      </c>
      <c r="AD674">
        <v>0</v>
      </c>
      <c r="AE674">
        <v>0</v>
      </c>
      <c r="AF674" t="s">
        <v>2894</v>
      </c>
      <c r="AG674" s="24"/>
      <c r="AI674">
        <f t="shared" si="54"/>
        <v>2.2999999999999998</v>
      </c>
      <c r="AL674" t="s">
        <v>4759</v>
      </c>
      <c r="AM674">
        <v>6.93</v>
      </c>
      <c r="AN674" s="24">
        <v>0.3</v>
      </c>
      <c r="AO674">
        <f t="shared" si="50"/>
        <v>9.1</v>
      </c>
      <c r="AS674" t="s">
        <v>2317</v>
      </c>
    </row>
    <row r="675" spans="2:45" customFormat="1" x14ac:dyDescent="0.3">
      <c r="B675" t="s">
        <v>2318</v>
      </c>
      <c r="M675" s="7">
        <v>96380312</v>
      </c>
      <c r="N675" s="38" t="s">
        <v>5175</v>
      </c>
      <c r="O675" s="38" t="e">
        <v>#N/A</v>
      </c>
      <c r="P675" s="38">
        <v>2.39</v>
      </c>
      <c r="Q675" s="38">
        <v>1</v>
      </c>
      <c r="R675" s="26">
        <v>0.05</v>
      </c>
      <c r="S675" s="38">
        <v>2.39</v>
      </c>
      <c r="T675" s="24">
        <v>19</v>
      </c>
      <c r="U675" s="24">
        <v>0</v>
      </c>
      <c r="V675">
        <f t="shared" si="51"/>
        <v>0</v>
      </c>
      <c r="W675" s="24" t="s">
        <v>2318</v>
      </c>
      <c r="X675" s="8" t="e">
        <f>ROUND(T675*(1-#REF!),2)</f>
        <v>#REF!</v>
      </c>
      <c r="Y675">
        <f t="shared" si="52"/>
        <v>13.3</v>
      </c>
      <c r="Z675">
        <f t="shared" si="53"/>
        <v>13.3</v>
      </c>
      <c r="AA675" s="24">
        <v>0.3</v>
      </c>
      <c r="AB675" s="24">
        <v>0.3</v>
      </c>
      <c r="AC675">
        <v>18</v>
      </c>
      <c r="AD675">
        <v>40</v>
      </c>
      <c r="AE675">
        <v>62</v>
      </c>
      <c r="AF675" t="s">
        <v>2894</v>
      </c>
      <c r="AG675" s="24"/>
      <c r="AI675">
        <f t="shared" si="54"/>
        <v>2.2999999999999998</v>
      </c>
      <c r="AL675" t="s">
        <v>4760</v>
      </c>
      <c r="AM675">
        <v>7</v>
      </c>
      <c r="AN675" s="24">
        <v>0.3</v>
      </c>
      <c r="AO675">
        <f t="shared" si="50"/>
        <v>13.3</v>
      </c>
      <c r="AS675" t="s">
        <v>2319</v>
      </c>
    </row>
    <row r="676" spans="2:45" customFormat="1" x14ac:dyDescent="0.3">
      <c r="B676" t="s">
        <v>2320</v>
      </c>
      <c r="M676" s="7">
        <v>963545529</v>
      </c>
      <c r="N676" s="38" t="s">
        <v>3271</v>
      </c>
      <c r="O676" s="38" t="s">
        <v>2320</v>
      </c>
      <c r="P676" s="38">
        <v>53.61</v>
      </c>
      <c r="Q676" s="38">
        <v>1</v>
      </c>
      <c r="R676" s="26">
        <v>4.7</v>
      </c>
      <c r="S676" s="38">
        <v>53.61</v>
      </c>
      <c r="T676" s="24">
        <v>139</v>
      </c>
      <c r="U676" s="24">
        <v>11.3</v>
      </c>
      <c r="V676">
        <f t="shared" si="51"/>
        <v>16</v>
      </c>
      <c r="W676" s="24" t="s">
        <v>2320</v>
      </c>
      <c r="X676" s="8" t="e">
        <f>ROUND(T676*(1-#REF!),2)</f>
        <v>#REF!</v>
      </c>
      <c r="Y676">
        <f t="shared" si="52"/>
        <v>97.3</v>
      </c>
      <c r="Z676">
        <f t="shared" si="53"/>
        <v>97.3</v>
      </c>
      <c r="AA676" s="24">
        <v>0.3</v>
      </c>
      <c r="AB676" s="24">
        <v>0.3</v>
      </c>
      <c r="AC676">
        <v>382</v>
      </c>
      <c r="AD676">
        <v>556</v>
      </c>
      <c r="AE676">
        <v>60</v>
      </c>
      <c r="AF676" t="s">
        <v>2893</v>
      </c>
      <c r="AG676" s="24"/>
      <c r="AI676">
        <f t="shared" si="54"/>
        <v>51.55</v>
      </c>
      <c r="AL676" t="s">
        <v>4555</v>
      </c>
      <c r="AM676" t="s">
        <v>4555</v>
      </c>
      <c r="AN676" s="24">
        <v>0.3</v>
      </c>
      <c r="AO676">
        <f t="shared" si="50"/>
        <v>97.3</v>
      </c>
      <c r="AS676" t="s">
        <v>2321</v>
      </c>
    </row>
    <row r="677" spans="2:45" customFormat="1" x14ac:dyDescent="0.3">
      <c r="B677" t="s">
        <v>2322</v>
      </c>
      <c r="M677" s="7">
        <v>963545521</v>
      </c>
      <c r="N677" s="38" t="s">
        <v>3272</v>
      </c>
      <c r="O677" s="38" t="s">
        <v>2322</v>
      </c>
      <c r="P677" s="38">
        <v>71.239999999999995</v>
      </c>
      <c r="Q677" s="38">
        <v>1</v>
      </c>
      <c r="R677" s="26">
        <v>11.5</v>
      </c>
      <c r="S677" s="38">
        <v>71.239999999999995</v>
      </c>
      <c r="T677" s="24">
        <v>169</v>
      </c>
      <c r="U677" s="24">
        <v>11.3</v>
      </c>
      <c r="V677">
        <f t="shared" si="51"/>
        <v>16</v>
      </c>
      <c r="W677" s="24" t="s">
        <v>2322</v>
      </c>
      <c r="X677" s="8" t="e">
        <f>ROUND(T677*(1-#REF!),2)</f>
        <v>#REF!</v>
      </c>
      <c r="Y677">
        <f t="shared" si="52"/>
        <v>118.3</v>
      </c>
      <c r="Z677">
        <f t="shared" si="53"/>
        <v>118.3</v>
      </c>
      <c r="AA677" s="24">
        <v>0.3</v>
      </c>
      <c r="AB677" s="24">
        <v>0.3</v>
      </c>
      <c r="AC677">
        <v>452</v>
      </c>
      <c r="AD677">
        <v>1112</v>
      </c>
      <c r="AE677">
        <v>60</v>
      </c>
      <c r="AF677" t="s">
        <v>2893</v>
      </c>
      <c r="AG677" s="24"/>
      <c r="AI677">
        <f t="shared" si="54"/>
        <v>68.5</v>
      </c>
      <c r="AL677" t="s">
        <v>4555</v>
      </c>
      <c r="AM677" t="s">
        <v>4555</v>
      </c>
      <c r="AN677" s="24">
        <v>0.3</v>
      </c>
      <c r="AO677">
        <f t="shared" si="50"/>
        <v>118.3</v>
      </c>
      <c r="AS677" t="s">
        <v>2323</v>
      </c>
    </row>
    <row r="678" spans="2:45" customFormat="1" x14ac:dyDescent="0.3">
      <c r="B678" t="s">
        <v>2324</v>
      </c>
      <c r="M678" s="7">
        <v>963545522</v>
      </c>
      <c r="N678" s="38" t="s">
        <v>3273</v>
      </c>
      <c r="O678" s="38" t="s">
        <v>2324</v>
      </c>
      <c r="P678" s="38">
        <v>95.07</v>
      </c>
      <c r="Q678" s="38">
        <v>1</v>
      </c>
      <c r="R678" s="26">
        <v>16</v>
      </c>
      <c r="S678" s="38">
        <v>95.07</v>
      </c>
      <c r="T678" s="24">
        <v>219</v>
      </c>
      <c r="U678" s="24">
        <v>11.3</v>
      </c>
      <c r="V678">
        <f t="shared" si="51"/>
        <v>16</v>
      </c>
      <c r="W678" s="24" t="s">
        <v>2324</v>
      </c>
      <c r="X678" s="8" t="e">
        <f>ROUND(T678*(1-#REF!),2)</f>
        <v>#REF!</v>
      </c>
      <c r="Y678">
        <f t="shared" si="52"/>
        <v>153.30000000000001</v>
      </c>
      <c r="Z678">
        <f t="shared" si="53"/>
        <v>153.30000000000001</v>
      </c>
      <c r="AA678" s="24">
        <v>0.3</v>
      </c>
      <c r="AB678" s="24">
        <v>0.3</v>
      </c>
      <c r="AC678">
        <v>452</v>
      </c>
      <c r="AD678">
        <v>1668</v>
      </c>
      <c r="AE678">
        <v>60</v>
      </c>
      <c r="AF678" t="s">
        <v>2893</v>
      </c>
      <c r="AG678" s="24"/>
      <c r="AI678">
        <f t="shared" si="54"/>
        <v>91.41</v>
      </c>
      <c r="AL678" t="s">
        <v>4555</v>
      </c>
      <c r="AM678" t="s">
        <v>4555</v>
      </c>
      <c r="AN678" s="24">
        <v>0.3</v>
      </c>
      <c r="AO678">
        <f t="shared" ref="AO678:AO740" si="55">ROUND(T678*(1-AN678),2)</f>
        <v>153.30000000000001</v>
      </c>
      <c r="AS678" t="s">
        <v>2325</v>
      </c>
    </row>
    <row r="679" spans="2:45" customFormat="1" x14ac:dyDescent="0.3">
      <c r="B679" t="s">
        <v>2326</v>
      </c>
      <c r="M679" s="7">
        <v>963545523</v>
      </c>
      <c r="N679" s="38" t="s">
        <v>3274</v>
      </c>
      <c r="O679" s="38" t="s">
        <v>2326</v>
      </c>
      <c r="P679" s="38">
        <v>64.760000000000005</v>
      </c>
      <c r="Q679" s="38">
        <v>1</v>
      </c>
      <c r="R679" s="26">
        <v>9.1999999999999993</v>
      </c>
      <c r="S679" s="38">
        <v>64.760000000000005</v>
      </c>
      <c r="T679" s="24">
        <v>159</v>
      </c>
      <c r="U679" s="24">
        <v>11.3</v>
      </c>
      <c r="V679">
        <f t="shared" si="51"/>
        <v>16</v>
      </c>
      <c r="W679" s="24" t="s">
        <v>2326</v>
      </c>
      <c r="X679" s="8" t="e">
        <f>ROUND(T679*(1-#REF!),2)</f>
        <v>#REF!</v>
      </c>
      <c r="Y679">
        <f t="shared" si="52"/>
        <v>111.3</v>
      </c>
      <c r="Z679">
        <f t="shared" si="53"/>
        <v>111.3</v>
      </c>
      <c r="AA679" s="24">
        <v>0.3</v>
      </c>
      <c r="AB679" s="24">
        <v>0.3</v>
      </c>
      <c r="AC679">
        <v>382</v>
      </c>
      <c r="AD679">
        <v>1112</v>
      </c>
      <c r="AE679">
        <v>60</v>
      </c>
      <c r="AF679" t="s">
        <v>2893</v>
      </c>
      <c r="AG679" s="24"/>
      <c r="AI679">
        <f t="shared" si="54"/>
        <v>62.27</v>
      </c>
      <c r="AL679" t="s">
        <v>4555</v>
      </c>
      <c r="AM679" t="s">
        <v>4555</v>
      </c>
      <c r="AN679" s="24">
        <v>0.3</v>
      </c>
      <c r="AO679">
        <f t="shared" si="55"/>
        <v>111.3</v>
      </c>
      <c r="AS679" t="s">
        <v>2327</v>
      </c>
    </row>
    <row r="680" spans="2:45" customFormat="1" x14ac:dyDescent="0.3">
      <c r="B680" t="s">
        <v>2328</v>
      </c>
      <c r="M680" s="7">
        <v>963545524</v>
      </c>
      <c r="N680" s="38" t="s">
        <v>3275</v>
      </c>
      <c r="O680" s="38" t="s">
        <v>2328</v>
      </c>
      <c r="P680" s="38">
        <v>88.25</v>
      </c>
      <c r="Q680" s="38">
        <v>1</v>
      </c>
      <c r="R680" s="26">
        <v>11.5</v>
      </c>
      <c r="S680" s="38">
        <v>88.25</v>
      </c>
      <c r="T680" s="24">
        <v>209</v>
      </c>
      <c r="U680" s="24">
        <v>11.3</v>
      </c>
      <c r="V680">
        <f t="shared" ref="V680:V742" si="56">IFERROR(ROUNDUP(U680*(80/60),0),"")</f>
        <v>16</v>
      </c>
      <c r="W680" s="24" t="s">
        <v>2328</v>
      </c>
      <c r="X680" s="8" t="e">
        <f>ROUND(T680*(1-#REF!),2)</f>
        <v>#REF!</v>
      </c>
      <c r="Y680">
        <f t="shared" si="52"/>
        <v>146.30000000000001</v>
      </c>
      <c r="Z680">
        <f t="shared" si="53"/>
        <v>146.30000000000001</v>
      </c>
      <c r="AA680" s="24">
        <v>0.3</v>
      </c>
      <c r="AB680" s="24">
        <v>0.3</v>
      </c>
      <c r="AC680">
        <v>382</v>
      </c>
      <c r="AD680">
        <v>1390</v>
      </c>
      <c r="AE680">
        <v>60</v>
      </c>
      <c r="AF680" t="s">
        <v>2893</v>
      </c>
      <c r="AG680" s="24"/>
      <c r="AI680">
        <f t="shared" si="54"/>
        <v>84.86</v>
      </c>
      <c r="AL680" t="s">
        <v>4555</v>
      </c>
      <c r="AM680" t="s">
        <v>4555</v>
      </c>
      <c r="AN680" s="24">
        <v>0.3</v>
      </c>
      <c r="AO680">
        <f t="shared" si="55"/>
        <v>146.30000000000001</v>
      </c>
      <c r="AS680" t="s">
        <v>2329</v>
      </c>
    </row>
    <row r="681" spans="2:45" customFormat="1" x14ac:dyDescent="0.3">
      <c r="B681" t="s">
        <v>2330</v>
      </c>
      <c r="M681" s="7">
        <v>963545525</v>
      </c>
      <c r="N681" s="38" t="s">
        <v>3276</v>
      </c>
      <c r="O681" s="38" t="s">
        <v>2330</v>
      </c>
      <c r="P681" s="38">
        <v>93.34</v>
      </c>
      <c r="Q681" s="38">
        <v>1</v>
      </c>
      <c r="R681" s="26">
        <v>13.9</v>
      </c>
      <c r="S681" s="38">
        <v>93.34</v>
      </c>
      <c r="T681" s="24">
        <v>219</v>
      </c>
      <c r="U681" s="24">
        <v>11.3</v>
      </c>
      <c r="V681">
        <f t="shared" si="56"/>
        <v>16</v>
      </c>
      <c r="W681" s="24" t="s">
        <v>2330</v>
      </c>
      <c r="X681" s="8" t="e">
        <f>ROUND(T681*(1-#REF!),2)</f>
        <v>#REF!</v>
      </c>
      <c r="Y681">
        <f t="shared" si="52"/>
        <v>153.30000000000001</v>
      </c>
      <c r="Z681">
        <f t="shared" si="53"/>
        <v>153.30000000000001</v>
      </c>
      <c r="AA681" s="24">
        <v>0.3</v>
      </c>
      <c r="AB681" s="24">
        <v>0.3</v>
      </c>
      <c r="AC681">
        <v>382</v>
      </c>
      <c r="AD681">
        <v>1668</v>
      </c>
      <c r="AE681">
        <v>60</v>
      </c>
      <c r="AF681" t="s">
        <v>2893</v>
      </c>
      <c r="AG681" s="24"/>
      <c r="AI681">
        <f t="shared" si="54"/>
        <v>89.75</v>
      </c>
      <c r="AL681" t="s">
        <v>4555</v>
      </c>
      <c r="AM681" t="s">
        <v>4555</v>
      </c>
      <c r="AN681" s="24">
        <v>0.3</v>
      </c>
      <c r="AO681">
        <f t="shared" si="55"/>
        <v>153.30000000000001</v>
      </c>
      <c r="AS681" t="s">
        <v>2331</v>
      </c>
    </row>
    <row r="682" spans="2:45" customFormat="1" x14ac:dyDescent="0.3">
      <c r="B682" t="s">
        <v>2332</v>
      </c>
      <c r="M682" s="7">
        <v>963545527</v>
      </c>
      <c r="N682" s="38" t="s">
        <v>3277</v>
      </c>
      <c r="O682" s="38" t="s">
        <v>2332</v>
      </c>
      <c r="P682" s="38">
        <v>59.55</v>
      </c>
      <c r="Q682" s="38">
        <v>1</v>
      </c>
      <c r="R682" s="26">
        <v>6.9</v>
      </c>
      <c r="S682" s="38">
        <v>59.55</v>
      </c>
      <c r="T682" s="24">
        <v>139</v>
      </c>
      <c r="U682" s="24">
        <v>11.3</v>
      </c>
      <c r="V682">
        <f t="shared" si="56"/>
        <v>16</v>
      </c>
      <c r="W682" s="24" t="s">
        <v>2332</v>
      </c>
      <c r="X682" s="8" t="e">
        <f>ROUND(T682*(1-#REF!),2)</f>
        <v>#REF!</v>
      </c>
      <c r="Y682">
        <f t="shared" si="52"/>
        <v>97.3</v>
      </c>
      <c r="Z682">
        <f t="shared" si="53"/>
        <v>97.3</v>
      </c>
      <c r="AA682" s="24">
        <v>0.3</v>
      </c>
      <c r="AB682" s="24">
        <v>0.3</v>
      </c>
      <c r="AC682">
        <v>382</v>
      </c>
      <c r="AD682">
        <v>834</v>
      </c>
      <c r="AE682">
        <v>60</v>
      </c>
      <c r="AF682" t="s">
        <v>2893</v>
      </c>
      <c r="AG682" s="24"/>
      <c r="AI682">
        <f t="shared" si="54"/>
        <v>57.26</v>
      </c>
      <c r="AL682" t="s">
        <v>4555</v>
      </c>
      <c r="AM682" t="s">
        <v>4555</v>
      </c>
      <c r="AN682" s="24">
        <v>0.3</v>
      </c>
      <c r="AO682">
        <f t="shared" si="55"/>
        <v>97.3</v>
      </c>
      <c r="AS682" t="s">
        <v>2333</v>
      </c>
    </row>
    <row r="683" spans="2:45" customFormat="1" x14ac:dyDescent="0.3">
      <c r="B683" t="s">
        <v>2334</v>
      </c>
      <c r="M683" s="7">
        <v>963545528</v>
      </c>
      <c r="N683" s="38" t="s">
        <v>3278</v>
      </c>
      <c r="O683" s="38" t="s">
        <v>2334</v>
      </c>
      <c r="P683" s="38">
        <v>91.59</v>
      </c>
      <c r="Q683" s="38">
        <v>1</v>
      </c>
      <c r="R683" s="26">
        <v>13.7</v>
      </c>
      <c r="S683" s="38">
        <v>91.59</v>
      </c>
      <c r="T683" s="24">
        <v>219</v>
      </c>
      <c r="U683" s="24">
        <v>11.3</v>
      </c>
      <c r="V683">
        <f t="shared" si="56"/>
        <v>16</v>
      </c>
      <c r="W683" s="24" t="s">
        <v>2334</v>
      </c>
      <c r="X683" s="8" t="e">
        <f>ROUND(T683*(1-#REF!),2)</f>
        <v>#REF!</v>
      </c>
      <c r="Y683">
        <f t="shared" si="52"/>
        <v>153.30000000000001</v>
      </c>
      <c r="Z683">
        <f t="shared" si="53"/>
        <v>153.30000000000001</v>
      </c>
      <c r="AA683" s="24">
        <v>0.3</v>
      </c>
      <c r="AB683" s="24">
        <v>0.3</v>
      </c>
      <c r="AC683">
        <v>452</v>
      </c>
      <c r="AD683">
        <v>1390</v>
      </c>
      <c r="AE683">
        <v>60</v>
      </c>
      <c r="AF683" t="s">
        <v>2893</v>
      </c>
      <c r="AG683" s="24"/>
      <c r="AI683">
        <f t="shared" si="54"/>
        <v>88.07</v>
      </c>
      <c r="AL683" t="s">
        <v>4555</v>
      </c>
      <c r="AM683" t="s">
        <v>4555</v>
      </c>
      <c r="AN683" s="24">
        <v>0.3</v>
      </c>
      <c r="AO683">
        <f t="shared" si="55"/>
        <v>153.30000000000001</v>
      </c>
      <c r="AS683" t="s">
        <v>2335</v>
      </c>
    </row>
    <row r="684" spans="2:45" customFormat="1" x14ac:dyDescent="0.3">
      <c r="B684" t="s">
        <v>2336</v>
      </c>
      <c r="M684" s="7">
        <v>96380006</v>
      </c>
      <c r="N684" s="38" t="s">
        <v>5176</v>
      </c>
      <c r="O684" s="38" t="e">
        <v>#N/A</v>
      </c>
      <c r="P684" s="38">
        <v>78.319999999999993</v>
      </c>
      <c r="Q684" s="38">
        <v>1</v>
      </c>
      <c r="R684" s="26">
        <v>6.2</v>
      </c>
      <c r="S684" s="38">
        <v>78.319999999999993</v>
      </c>
      <c r="T684" s="24">
        <v>309</v>
      </c>
      <c r="U684" s="24">
        <v>22</v>
      </c>
      <c r="V684">
        <f t="shared" si="56"/>
        <v>30</v>
      </c>
      <c r="W684" s="24" t="s">
        <v>2336</v>
      </c>
      <c r="X684" s="8" t="e">
        <f>ROUND(T684*(1-#REF!),2)</f>
        <v>#REF!</v>
      </c>
      <c r="Y684">
        <f t="shared" si="52"/>
        <v>216.3</v>
      </c>
      <c r="Z684">
        <f t="shared" si="53"/>
        <v>216.3</v>
      </c>
      <c r="AA684" s="24">
        <v>0.3</v>
      </c>
      <c r="AB684" s="24">
        <v>0.3</v>
      </c>
      <c r="AC684">
        <v>1</v>
      </c>
      <c r="AD684">
        <v>2000</v>
      </c>
      <c r="AE684">
        <v>1000</v>
      </c>
      <c r="AF684" t="s">
        <v>2894</v>
      </c>
      <c r="AG684" s="24"/>
      <c r="AI684">
        <f t="shared" si="54"/>
        <v>75.31</v>
      </c>
      <c r="AL684" t="s">
        <v>4761</v>
      </c>
      <c r="AM684">
        <v>180.18</v>
      </c>
      <c r="AN684" s="24">
        <v>0.3</v>
      </c>
      <c r="AO684">
        <f t="shared" si="55"/>
        <v>216.3</v>
      </c>
      <c r="AS684" t="s">
        <v>2337</v>
      </c>
    </row>
    <row r="685" spans="2:45" customFormat="1" x14ac:dyDescent="0.3">
      <c r="B685" t="s">
        <v>2338</v>
      </c>
      <c r="M685" s="7">
        <v>96380008</v>
      </c>
      <c r="N685" s="38" t="s">
        <v>5177</v>
      </c>
      <c r="O685" s="38" t="e">
        <v>#N/A</v>
      </c>
      <c r="P685" s="38">
        <v>129.08000000000001</v>
      </c>
      <c r="Q685" s="38">
        <v>1</v>
      </c>
      <c r="R685" s="26">
        <v>10</v>
      </c>
      <c r="S685" s="38">
        <v>129.08000000000001</v>
      </c>
      <c r="T685" s="24">
        <v>519</v>
      </c>
      <c r="U685" s="24">
        <v>22</v>
      </c>
      <c r="V685">
        <f t="shared" si="56"/>
        <v>30</v>
      </c>
      <c r="W685" s="24" t="s">
        <v>2338</v>
      </c>
      <c r="X685" s="8" t="e">
        <f>ROUND(T685*(1-#REF!),2)</f>
        <v>#REF!</v>
      </c>
      <c r="Y685">
        <f t="shared" si="52"/>
        <v>363.3</v>
      </c>
      <c r="Z685">
        <f t="shared" si="53"/>
        <v>363.3</v>
      </c>
      <c r="AA685" s="24">
        <v>0.3</v>
      </c>
      <c r="AB685" s="24">
        <v>0.3</v>
      </c>
      <c r="AC685">
        <v>1</v>
      </c>
      <c r="AD685">
        <v>2500</v>
      </c>
      <c r="AE685">
        <v>1250</v>
      </c>
      <c r="AF685" t="s">
        <v>2894</v>
      </c>
      <c r="AG685" s="24"/>
      <c r="AI685">
        <f t="shared" si="54"/>
        <v>124.12</v>
      </c>
      <c r="AL685" t="s">
        <v>4762</v>
      </c>
      <c r="AM685">
        <v>304.29000000000002</v>
      </c>
      <c r="AN685" s="24">
        <v>0.3</v>
      </c>
      <c r="AO685">
        <f t="shared" si="55"/>
        <v>363.3</v>
      </c>
      <c r="AS685" t="s">
        <v>2339</v>
      </c>
    </row>
    <row r="686" spans="2:45" customFormat="1" x14ac:dyDescent="0.3">
      <c r="B686" t="s">
        <v>2340</v>
      </c>
      <c r="M686" s="7">
        <v>96380007</v>
      </c>
      <c r="N686" s="38" t="s">
        <v>5178</v>
      </c>
      <c r="O686" s="38" t="e">
        <v>#N/A</v>
      </c>
      <c r="P686" s="38">
        <v>92.6</v>
      </c>
      <c r="Q686" s="38">
        <v>1</v>
      </c>
      <c r="R686" s="26">
        <v>7.2</v>
      </c>
      <c r="S686" s="38">
        <v>92.6</v>
      </c>
      <c r="T686" s="24">
        <v>369</v>
      </c>
      <c r="U686" s="24">
        <v>22</v>
      </c>
      <c r="V686">
        <f t="shared" si="56"/>
        <v>30</v>
      </c>
      <c r="W686" s="24" t="s">
        <v>2340</v>
      </c>
      <c r="X686" s="8" t="e">
        <f>ROUND(T686*(1-#REF!),2)</f>
        <v>#REF!</v>
      </c>
      <c r="Y686">
        <f t="shared" si="52"/>
        <v>258.3</v>
      </c>
      <c r="Z686">
        <f t="shared" si="53"/>
        <v>258.3</v>
      </c>
      <c r="AA686" s="24">
        <v>0.3</v>
      </c>
      <c r="AB686" s="24">
        <v>0.3</v>
      </c>
      <c r="AC686" t="s">
        <v>2884</v>
      </c>
      <c r="AD686">
        <v>2000</v>
      </c>
      <c r="AE686">
        <v>1000</v>
      </c>
      <c r="AF686" t="s">
        <v>2894</v>
      </c>
      <c r="AG686" s="24"/>
      <c r="AI686">
        <f t="shared" si="54"/>
        <v>89.04</v>
      </c>
      <c r="AL686" t="s">
        <v>4763</v>
      </c>
      <c r="AM686">
        <v>212.94</v>
      </c>
      <c r="AN686" s="24">
        <v>0.3</v>
      </c>
      <c r="AO686">
        <f t="shared" si="55"/>
        <v>258.3</v>
      </c>
      <c r="AS686" t="s">
        <v>2341</v>
      </c>
    </row>
    <row r="687" spans="2:45" customFormat="1" x14ac:dyDescent="0.3">
      <c r="B687" t="s">
        <v>2342</v>
      </c>
      <c r="M687" s="7">
        <v>96380962</v>
      </c>
      <c r="N687" s="38" t="s">
        <v>5179</v>
      </c>
      <c r="O687" s="38" t="e">
        <v>#N/A</v>
      </c>
      <c r="P687" s="38">
        <v>6.45</v>
      </c>
      <c r="Q687" s="38">
        <v>1</v>
      </c>
      <c r="R687" s="26">
        <v>0.04</v>
      </c>
      <c r="S687" s="38">
        <v>6.45</v>
      </c>
      <c r="T687" s="24">
        <v>29</v>
      </c>
      <c r="U687" s="24">
        <v>5</v>
      </c>
      <c r="V687">
        <f t="shared" si="56"/>
        <v>7</v>
      </c>
      <c r="W687" s="24" t="s">
        <v>2342</v>
      </c>
      <c r="X687" s="8" t="e">
        <f>ROUND(T687*(1-#REF!),2)</f>
        <v>#REF!</v>
      </c>
      <c r="Y687">
        <f t="shared" si="52"/>
        <v>20.3</v>
      </c>
      <c r="Z687">
        <f t="shared" si="53"/>
        <v>20.3</v>
      </c>
      <c r="AA687" s="24">
        <v>0.3</v>
      </c>
      <c r="AB687" s="24">
        <v>0.3</v>
      </c>
      <c r="AC687">
        <v>46</v>
      </c>
      <c r="AD687">
        <v>76</v>
      </c>
      <c r="AE687">
        <v>10</v>
      </c>
      <c r="AF687" t="s">
        <v>2894</v>
      </c>
      <c r="AG687" s="24"/>
      <c r="AI687">
        <f t="shared" si="54"/>
        <v>6.2</v>
      </c>
      <c r="AL687" t="s">
        <v>4764</v>
      </c>
      <c r="AM687">
        <v>15.12</v>
      </c>
      <c r="AN687" s="24">
        <v>0.3</v>
      </c>
      <c r="AO687">
        <f t="shared" si="55"/>
        <v>20.3</v>
      </c>
      <c r="AS687" t="s">
        <v>2343</v>
      </c>
    </row>
    <row r="688" spans="2:45" customFormat="1" x14ac:dyDescent="0.3">
      <c r="B688" t="s">
        <v>2344</v>
      </c>
      <c r="M688" s="7">
        <v>96380216</v>
      </c>
      <c r="N688" s="38" t="s">
        <v>5180</v>
      </c>
      <c r="O688" s="38" t="e">
        <v>#N/A</v>
      </c>
      <c r="P688" s="38">
        <v>4.3600000000000003</v>
      </c>
      <c r="Q688" s="38">
        <v>1</v>
      </c>
      <c r="R688" s="26">
        <v>0.02</v>
      </c>
      <c r="S688" s="38">
        <v>4.3600000000000003</v>
      </c>
      <c r="T688" s="24">
        <v>29</v>
      </c>
      <c r="U688" s="24">
        <v>5</v>
      </c>
      <c r="V688">
        <f t="shared" si="56"/>
        <v>7</v>
      </c>
      <c r="W688" s="24" t="s">
        <v>2344</v>
      </c>
      <c r="X688" s="8" t="e">
        <f>ROUND(T688*(1-#REF!),2)</f>
        <v>#REF!</v>
      </c>
      <c r="Y688">
        <f t="shared" si="52"/>
        <v>20.3</v>
      </c>
      <c r="Z688">
        <f t="shared" si="53"/>
        <v>20.3</v>
      </c>
      <c r="AA688" s="24">
        <v>0.3</v>
      </c>
      <c r="AB688" s="24">
        <v>0.3</v>
      </c>
      <c r="AC688">
        <v>0</v>
      </c>
      <c r="AD688">
        <v>44</v>
      </c>
      <c r="AE688">
        <v>10</v>
      </c>
      <c r="AF688" t="s">
        <v>2894</v>
      </c>
      <c r="AG688" s="24"/>
      <c r="AI688">
        <f t="shared" si="54"/>
        <v>4.1900000000000004</v>
      </c>
      <c r="AL688" t="s">
        <v>4765</v>
      </c>
      <c r="AM688">
        <v>11.34</v>
      </c>
      <c r="AN688" s="24">
        <v>0.3</v>
      </c>
      <c r="AO688">
        <f t="shared" si="55"/>
        <v>20.3</v>
      </c>
      <c r="AS688" t="s">
        <v>2345</v>
      </c>
    </row>
    <row r="689" spans="2:45" customFormat="1" x14ac:dyDescent="0.3">
      <c r="B689" t="s">
        <v>2346</v>
      </c>
      <c r="M689" s="7">
        <v>96375401</v>
      </c>
      <c r="N689" s="38" t="s">
        <v>5181</v>
      </c>
      <c r="O689" s="38" t="e">
        <v>#N/A</v>
      </c>
      <c r="P689" s="38">
        <v>35.04</v>
      </c>
      <c r="Q689" s="38">
        <v>1</v>
      </c>
      <c r="R689" s="26">
        <v>4.5</v>
      </c>
      <c r="S689" s="38">
        <v>35.04</v>
      </c>
      <c r="T689" s="24">
        <v>139</v>
      </c>
      <c r="U689" s="24">
        <v>5</v>
      </c>
      <c r="V689">
        <f t="shared" si="56"/>
        <v>7</v>
      </c>
      <c r="W689" s="24" t="s">
        <v>2346</v>
      </c>
      <c r="X689" s="8" t="e">
        <f>ROUND(T689*(1-#REF!),2)</f>
        <v>#REF!</v>
      </c>
      <c r="Y689">
        <f t="shared" si="52"/>
        <v>97.3</v>
      </c>
      <c r="Z689">
        <f t="shared" si="53"/>
        <v>97.3</v>
      </c>
      <c r="AA689" s="24">
        <v>0.3</v>
      </c>
      <c r="AB689" s="24">
        <v>0.3</v>
      </c>
      <c r="AC689">
        <v>850</v>
      </c>
      <c r="AD689">
        <v>556</v>
      </c>
      <c r="AE689">
        <v>10</v>
      </c>
      <c r="AF689" t="s">
        <v>2893</v>
      </c>
      <c r="AG689" s="24"/>
      <c r="AI689">
        <f t="shared" si="54"/>
        <v>33.69</v>
      </c>
      <c r="AL689" t="s">
        <v>4555</v>
      </c>
      <c r="AM689" t="s">
        <v>4555</v>
      </c>
      <c r="AN689" s="24">
        <v>0.3</v>
      </c>
      <c r="AO689">
        <f t="shared" si="55"/>
        <v>97.3</v>
      </c>
      <c r="AS689" t="s">
        <v>2347</v>
      </c>
    </row>
    <row r="690" spans="2:45" customFormat="1" x14ac:dyDescent="0.3">
      <c r="B690" t="s">
        <v>2348</v>
      </c>
      <c r="M690" s="7">
        <v>96375402</v>
      </c>
      <c r="N690" s="38" t="s">
        <v>5182</v>
      </c>
      <c r="O690" s="38" t="e">
        <v>#N/A</v>
      </c>
      <c r="P690" s="38">
        <v>43.34</v>
      </c>
      <c r="Q690" s="38">
        <v>1</v>
      </c>
      <c r="R690" s="26">
        <v>7.5</v>
      </c>
      <c r="S690" s="38">
        <v>43.34</v>
      </c>
      <c r="T690" s="24">
        <v>119</v>
      </c>
      <c r="U690" s="24">
        <v>5</v>
      </c>
      <c r="V690">
        <f t="shared" si="56"/>
        <v>7</v>
      </c>
      <c r="W690" s="24" t="s">
        <v>2348</v>
      </c>
      <c r="X690" s="8" t="e">
        <f>ROUND(T690*(1-#REF!),2)</f>
        <v>#REF!</v>
      </c>
      <c r="Y690">
        <f t="shared" si="52"/>
        <v>83.3</v>
      </c>
      <c r="Z690">
        <f t="shared" si="53"/>
        <v>83.3</v>
      </c>
      <c r="AA690" s="24">
        <v>0.3</v>
      </c>
      <c r="AB690" s="24">
        <v>0.3</v>
      </c>
      <c r="AC690">
        <v>850</v>
      </c>
      <c r="AD690">
        <v>834</v>
      </c>
      <c r="AE690">
        <v>10</v>
      </c>
      <c r="AF690" t="s">
        <v>2893</v>
      </c>
      <c r="AG690" s="24"/>
      <c r="AI690">
        <f t="shared" si="54"/>
        <v>41.67</v>
      </c>
      <c r="AL690" t="s">
        <v>4555</v>
      </c>
      <c r="AM690" t="s">
        <v>4555</v>
      </c>
      <c r="AN690" s="24">
        <v>0.3</v>
      </c>
      <c r="AO690">
        <f t="shared" si="55"/>
        <v>83.3</v>
      </c>
      <c r="AS690" t="s">
        <v>2349</v>
      </c>
    </row>
    <row r="691" spans="2:45" customFormat="1" x14ac:dyDescent="0.3">
      <c r="B691" t="s">
        <v>2350</v>
      </c>
      <c r="M691" s="7">
        <v>963541021</v>
      </c>
      <c r="N691" s="38" t="s">
        <v>3279</v>
      </c>
      <c r="O691" s="38" t="s">
        <v>5434</v>
      </c>
      <c r="P691" s="38">
        <v>37.07</v>
      </c>
      <c r="Q691" s="38">
        <v>1</v>
      </c>
      <c r="R691" s="26">
        <v>3.5</v>
      </c>
      <c r="S691" s="38">
        <v>37.07</v>
      </c>
      <c r="T691" s="24">
        <v>129</v>
      </c>
      <c r="U691" s="24">
        <v>5</v>
      </c>
      <c r="V691">
        <f t="shared" si="56"/>
        <v>7</v>
      </c>
      <c r="W691" s="24" t="s">
        <v>2350</v>
      </c>
      <c r="X691" s="8" t="e">
        <f>ROUND(T691*(1-#REF!),2)</f>
        <v>#REF!</v>
      </c>
      <c r="Y691">
        <f t="shared" si="52"/>
        <v>90.3</v>
      </c>
      <c r="Z691">
        <f t="shared" si="53"/>
        <v>90.3</v>
      </c>
      <c r="AA691" s="24">
        <v>0.3</v>
      </c>
      <c r="AB691" s="24">
        <v>0.3</v>
      </c>
      <c r="AC691">
        <v>380</v>
      </c>
      <c r="AD691">
        <v>556</v>
      </c>
      <c r="AE691">
        <v>57</v>
      </c>
      <c r="AF691" t="s">
        <v>2893</v>
      </c>
      <c r="AG691" s="24"/>
      <c r="AI691">
        <f t="shared" si="54"/>
        <v>35.64</v>
      </c>
      <c r="AL691" t="s">
        <v>4555</v>
      </c>
      <c r="AM691" t="s">
        <v>4555</v>
      </c>
      <c r="AN691" s="24">
        <v>0.3</v>
      </c>
      <c r="AO691">
        <f t="shared" si="55"/>
        <v>90.3</v>
      </c>
      <c r="AS691" t="s">
        <v>2351</v>
      </c>
    </row>
    <row r="692" spans="2:45" customFormat="1" x14ac:dyDescent="0.3">
      <c r="B692" t="s">
        <v>2352</v>
      </c>
      <c r="M692" s="7">
        <v>963543005</v>
      </c>
      <c r="N692" s="38" t="s">
        <v>3280</v>
      </c>
      <c r="O692" s="38" t="s">
        <v>2352</v>
      </c>
      <c r="P692" s="38">
        <v>17.91</v>
      </c>
      <c r="Q692" s="38">
        <v>1</v>
      </c>
      <c r="R692" s="26">
        <v>2.2000000000000002</v>
      </c>
      <c r="S692" s="38">
        <v>17.91</v>
      </c>
      <c r="T692" s="24">
        <v>79</v>
      </c>
      <c r="U692" s="24">
        <v>5</v>
      </c>
      <c r="V692">
        <f t="shared" si="56"/>
        <v>7</v>
      </c>
      <c r="W692" s="24" t="s">
        <v>2352</v>
      </c>
      <c r="X692" s="8" t="e">
        <f>ROUND(T692*(1-#REF!),2)</f>
        <v>#REF!</v>
      </c>
      <c r="Y692">
        <f t="shared" si="52"/>
        <v>55.3</v>
      </c>
      <c r="Z692">
        <f t="shared" si="53"/>
        <v>55.3</v>
      </c>
      <c r="AA692" s="24">
        <v>0.3</v>
      </c>
      <c r="AB692" s="24">
        <v>0.3</v>
      </c>
      <c r="AC692">
        <v>382</v>
      </c>
      <c r="AD692">
        <v>400</v>
      </c>
      <c r="AE692">
        <v>100</v>
      </c>
      <c r="AF692" t="s">
        <v>2893</v>
      </c>
      <c r="AG692" s="24"/>
      <c r="AI692">
        <f t="shared" si="54"/>
        <v>17.22</v>
      </c>
      <c r="AL692" t="s">
        <v>4555</v>
      </c>
      <c r="AM692" t="s">
        <v>4555</v>
      </c>
      <c r="AN692" s="24">
        <v>0.3</v>
      </c>
      <c r="AO692">
        <f t="shared" si="55"/>
        <v>55.3</v>
      </c>
      <c r="AS692" t="s">
        <v>2353</v>
      </c>
    </row>
    <row r="693" spans="2:45" customFormat="1" x14ac:dyDescent="0.3">
      <c r="B693" t="s">
        <v>2354</v>
      </c>
      <c r="M693" s="7">
        <v>963545519</v>
      </c>
      <c r="N693" s="38" t="s">
        <v>3281</v>
      </c>
      <c r="O693" s="38" t="s">
        <v>2354</v>
      </c>
      <c r="P693" s="38">
        <v>769.58</v>
      </c>
      <c r="Q693" s="38">
        <v>1</v>
      </c>
      <c r="R693" s="26">
        <v>35</v>
      </c>
      <c r="S693" s="38">
        <v>769.58</v>
      </c>
      <c r="T693" s="24">
        <v>2639</v>
      </c>
      <c r="U693" s="24">
        <v>46</v>
      </c>
      <c r="V693">
        <f t="shared" si="56"/>
        <v>62</v>
      </c>
      <c r="W693" s="24" t="s">
        <v>2354</v>
      </c>
      <c r="X693" s="8" t="e">
        <f>ROUND(T693*(1-#REF!),2)</f>
        <v>#REF!</v>
      </c>
      <c r="Y693">
        <f t="shared" si="52"/>
        <v>1847.3</v>
      </c>
      <c r="Z693">
        <f t="shared" si="53"/>
        <v>1847.3</v>
      </c>
      <c r="AA693" s="24">
        <v>0.3</v>
      </c>
      <c r="AB693" s="24">
        <v>0.3</v>
      </c>
      <c r="AC693">
        <v>1400</v>
      </c>
      <c r="AD693">
        <v>556</v>
      </c>
      <c r="AE693">
        <v>120</v>
      </c>
      <c r="AF693" t="s">
        <v>2893</v>
      </c>
      <c r="AG693" s="24"/>
      <c r="AI693">
        <f t="shared" si="54"/>
        <v>739.98</v>
      </c>
      <c r="AL693" t="s">
        <v>4555</v>
      </c>
      <c r="AM693" t="s">
        <v>4555</v>
      </c>
      <c r="AN693" s="24">
        <v>0.3</v>
      </c>
      <c r="AO693">
        <f t="shared" si="55"/>
        <v>1847.3</v>
      </c>
      <c r="AS693" t="s">
        <v>2355</v>
      </c>
    </row>
    <row r="694" spans="2:45" customFormat="1" x14ac:dyDescent="0.3">
      <c r="B694" t="s">
        <v>2356</v>
      </c>
      <c r="M694" s="7">
        <v>963545517</v>
      </c>
      <c r="N694" s="38" t="s">
        <v>3282</v>
      </c>
      <c r="O694" s="38" t="s">
        <v>2356</v>
      </c>
      <c r="P694" s="38">
        <v>408.99</v>
      </c>
      <c r="Q694" s="38">
        <v>1</v>
      </c>
      <c r="R694" s="26">
        <v>19.2</v>
      </c>
      <c r="S694" s="38">
        <v>408.99</v>
      </c>
      <c r="T694" s="24">
        <v>1469</v>
      </c>
      <c r="U694" s="24">
        <v>46</v>
      </c>
      <c r="V694">
        <f t="shared" si="56"/>
        <v>62</v>
      </c>
      <c r="W694" s="24" t="s">
        <v>2356</v>
      </c>
      <c r="X694" s="8" t="e">
        <f>ROUND(T694*(1-#REF!),2)</f>
        <v>#REF!</v>
      </c>
      <c r="Y694">
        <f t="shared" si="52"/>
        <v>1028.3</v>
      </c>
      <c r="Z694">
        <f t="shared" si="53"/>
        <v>1028.3</v>
      </c>
      <c r="AA694" s="24">
        <v>0.3</v>
      </c>
      <c r="AB694" s="24">
        <v>0.3</v>
      </c>
      <c r="AC694">
        <v>840</v>
      </c>
      <c r="AD694">
        <v>400</v>
      </c>
      <c r="AE694">
        <v>95</v>
      </c>
      <c r="AF694" t="s">
        <v>2893</v>
      </c>
      <c r="AG694" s="24"/>
      <c r="AI694">
        <f t="shared" si="54"/>
        <v>393.26</v>
      </c>
      <c r="AL694" t="s">
        <v>4555</v>
      </c>
      <c r="AM694" t="s">
        <v>4555</v>
      </c>
      <c r="AN694" s="24">
        <v>0.3</v>
      </c>
      <c r="AO694">
        <f t="shared" si="55"/>
        <v>1028.3</v>
      </c>
      <c r="AS694" t="s">
        <v>2357</v>
      </c>
    </row>
    <row r="695" spans="2:45" customFormat="1" x14ac:dyDescent="0.3">
      <c r="B695" t="s">
        <v>2358</v>
      </c>
      <c r="M695" s="7">
        <v>963545518</v>
      </c>
      <c r="N695" s="38" t="s">
        <v>3283</v>
      </c>
      <c r="O695" s="38" t="s">
        <v>2358</v>
      </c>
      <c r="P695" s="38">
        <v>431.26</v>
      </c>
      <c r="Q695" s="38">
        <v>1</v>
      </c>
      <c r="R695" s="26">
        <v>23.8</v>
      </c>
      <c r="S695" s="38">
        <v>431.26</v>
      </c>
      <c r="T695" s="24">
        <v>1589</v>
      </c>
      <c r="U695" s="24">
        <v>46</v>
      </c>
      <c r="V695">
        <f t="shared" si="56"/>
        <v>62</v>
      </c>
      <c r="W695" s="24" t="s">
        <v>2358</v>
      </c>
      <c r="X695" s="8" t="e">
        <f>ROUND(T695*(1-#REF!),2)</f>
        <v>#REF!</v>
      </c>
      <c r="Y695">
        <f t="shared" si="52"/>
        <v>1112.3</v>
      </c>
      <c r="Z695">
        <f t="shared" si="53"/>
        <v>1112.3</v>
      </c>
      <c r="AA695" s="24">
        <v>0.3</v>
      </c>
      <c r="AB695" s="24">
        <v>0.3</v>
      </c>
      <c r="AC695">
        <v>840</v>
      </c>
      <c r="AD695">
        <v>800</v>
      </c>
      <c r="AE695">
        <v>95</v>
      </c>
      <c r="AF695" t="s">
        <v>2893</v>
      </c>
      <c r="AG695" s="24"/>
      <c r="AI695">
        <f t="shared" si="54"/>
        <v>414.67</v>
      </c>
      <c r="AL695" t="s">
        <v>4555</v>
      </c>
      <c r="AM695" t="s">
        <v>4555</v>
      </c>
      <c r="AN695" s="24">
        <v>0.3</v>
      </c>
      <c r="AO695">
        <f t="shared" si="55"/>
        <v>1112.3</v>
      </c>
      <c r="AS695" t="s">
        <v>2359</v>
      </c>
    </row>
    <row r="696" spans="2:45" customFormat="1" x14ac:dyDescent="0.3">
      <c r="B696" t="s">
        <v>2360</v>
      </c>
      <c r="M696" s="7">
        <v>96380284</v>
      </c>
      <c r="N696" s="38" t="s">
        <v>5183</v>
      </c>
      <c r="O696" s="38" t="e">
        <v>#N/A</v>
      </c>
      <c r="P696" s="38">
        <v>24.34</v>
      </c>
      <c r="Q696" s="38">
        <v>1</v>
      </c>
      <c r="R696" s="26">
        <v>0.4</v>
      </c>
      <c r="S696" s="38">
        <v>24.34</v>
      </c>
      <c r="T696" s="24">
        <v>99</v>
      </c>
      <c r="U696" s="24">
        <v>6</v>
      </c>
      <c r="V696">
        <f t="shared" si="56"/>
        <v>8</v>
      </c>
      <c r="W696" s="24" t="s">
        <v>2360</v>
      </c>
      <c r="X696" s="8" t="e">
        <f>ROUND(T696*(1-#REF!),2)</f>
        <v>#REF!</v>
      </c>
      <c r="Y696">
        <f t="shared" si="52"/>
        <v>69.3</v>
      </c>
      <c r="Z696">
        <f t="shared" si="53"/>
        <v>69.3</v>
      </c>
      <c r="AA696" s="24">
        <v>0.3</v>
      </c>
      <c r="AB696" s="24">
        <v>0.3</v>
      </c>
      <c r="AC696">
        <v>280</v>
      </c>
      <c r="AD696">
        <v>280</v>
      </c>
      <c r="AE696">
        <v>510</v>
      </c>
      <c r="AF696" t="s">
        <v>2894</v>
      </c>
      <c r="AG696" s="24"/>
      <c r="AI696">
        <f t="shared" si="54"/>
        <v>23.4</v>
      </c>
      <c r="AL696" t="s">
        <v>4766</v>
      </c>
      <c r="AM696">
        <v>57.33</v>
      </c>
      <c r="AN696" s="24">
        <v>0.3</v>
      </c>
      <c r="AO696">
        <f t="shared" si="55"/>
        <v>69.3</v>
      </c>
      <c r="AS696" t="s">
        <v>2361</v>
      </c>
    </row>
    <row r="697" spans="2:45" customFormat="1" x14ac:dyDescent="0.3">
      <c r="B697" t="s">
        <v>2362</v>
      </c>
      <c r="M697" s="7">
        <v>96380919</v>
      </c>
      <c r="N697" s="38" t="s">
        <v>5184</v>
      </c>
      <c r="O697" s="38" t="e">
        <v>#N/A</v>
      </c>
      <c r="P697" s="38">
        <v>4.57</v>
      </c>
      <c r="Q697" s="38">
        <v>1</v>
      </c>
      <c r="R697" s="26">
        <v>0.01</v>
      </c>
      <c r="S697" s="38">
        <v>4.57</v>
      </c>
      <c r="T697" s="24">
        <v>19</v>
      </c>
      <c r="U697" s="24">
        <v>35</v>
      </c>
      <c r="V697">
        <f t="shared" si="56"/>
        <v>47</v>
      </c>
      <c r="W697" s="24" t="s">
        <v>2362</v>
      </c>
      <c r="X697" s="8" t="e">
        <f>ROUND(T697*(1-#REF!),2)</f>
        <v>#REF!</v>
      </c>
      <c r="Y697">
        <f t="shared" si="52"/>
        <v>13.3</v>
      </c>
      <c r="Z697">
        <f t="shared" si="53"/>
        <v>13.3</v>
      </c>
      <c r="AA697" s="24">
        <v>0.3</v>
      </c>
      <c r="AB697" s="24">
        <v>0.3</v>
      </c>
      <c r="AC697">
        <v>0</v>
      </c>
      <c r="AD697">
        <v>0</v>
      </c>
      <c r="AE697">
        <v>0</v>
      </c>
      <c r="AF697" t="s">
        <v>2894</v>
      </c>
      <c r="AG697" s="24"/>
      <c r="AI697">
        <f t="shared" si="54"/>
        <v>4.3899999999999997</v>
      </c>
      <c r="AL697" t="s">
        <v>4767</v>
      </c>
      <c r="AM697">
        <v>10.5</v>
      </c>
      <c r="AN697" s="24">
        <v>0.3</v>
      </c>
      <c r="AO697">
        <f t="shared" si="55"/>
        <v>13.3</v>
      </c>
      <c r="AS697" t="s">
        <v>2363</v>
      </c>
    </row>
    <row r="698" spans="2:45" customFormat="1" x14ac:dyDescent="0.3">
      <c r="B698" t="s">
        <v>2364</v>
      </c>
      <c r="M698" s="7">
        <v>96380916</v>
      </c>
      <c r="N698" s="38" t="s">
        <v>5185</v>
      </c>
      <c r="O698" s="38" t="e">
        <v>#N/A</v>
      </c>
      <c r="P698" s="38">
        <v>3.6</v>
      </c>
      <c r="Q698" s="38">
        <v>1</v>
      </c>
      <c r="R698" s="26">
        <v>0.01</v>
      </c>
      <c r="S698" s="38">
        <v>3.6</v>
      </c>
      <c r="T698" s="24">
        <v>19</v>
      </c>
      <c r="U698" s="24">
        <v>35</v>
      </c>
      <c r="V698">
        <f t="shared" si="56"/>
        <v>47</v>
      </c>
      <c r="W698" s="24" t="s">
        <v>2364</v>
      </c>
      <c r="X698" s="8" t="e">
        <f>ROUND(T698*(1-#REF!),2)</f>
        <v>#REF!</v>
      </c>
      <c r="Y698">
        <f t="shared" si="52"/>
        <v>13.3</v>
      </c>
      <c r="Z698">
        <f t="shared" si="53"/>
        <v>13.3</v>
      </c>
      <c r="AA698" s="24">
        <v>0.3</v>
      </c>
      <c r="AB698" s="24">
        <v>0.3</v>
      </c>
      <c r="AC698">
        <v>0</v>
      </c>
      <c r="AD698">
        <v>0</v>
      </c>
      <c r="AE698">
        <v>0</v>
      </c>
      <c r="AF698" t="s">
        <v>2894</v>
      </c>
      <c r="AG698" s="24"/>
      <c r="AI698">
        <f t="shared" si="54"/>
        <v>3.46</v>
      </c>
      <c r="AL698" t="s">
        <v>4768</v>
      </c>
      <c r="AM698">
        <v>10.5</v>
      </c>
      <c r="AN698" s="24">
        <v>0.3</v>
      </c>
      <c r="AO698">
        <f t="shared" si="55"/>
        <v>13.3</v>
      </c>
      <c r="AS698" t="s">
        <v>2365</v>
      </c>
    </row>
    <row r="699" spans="2:45" customFormat="1" x14ac:dyDescent="0.3">
      <c r="B699" t="s">
        <v>2366</v>
      </c>
      <c r="M699" s="7">
        <v>96380992</v>
      </c>
      <c r="N699" s="38" t="s">
        <v>5186</v>
      </c>
      <c r="O699" s="38" t="e">
        <v>#N/A</v>
      </c>
      <c r="P699" s="38">
        <v>6.67</v>
      </c>
      <c r="Q699" s="38">
        <v>1</v>
      </c>
      <c r="R699" s="26">
        <v>0.02</v>
      </c>
      <c r="S699" s="38">
        <v>6.67</v>
      </c>
      <c r="T699" s="24">
        <v>29</v>
      </c>
      <c r="U699" s="24">
        <v>35</v>
      </c>
      <c r="V699">
        <f t="shared" si="56"/>
        <v>47</v>
      </c>
      <c r="W699" s="24" t="s">
        <v>2366</v>
      </c>
      <c r="X699" s="8" t="e">
        <f>ROUND(T699*(1-#REF!),2)</f>
        <v>#REF!</v>
      </c>
      <c r="Y699">
        <f t="shared" si="52"/>
        <v>20.3</v>
      </c>
      <c r="Z699">
        <f t="shared" si="53"/>
        <v>20.3</v>
      </c>
      <c r="AA699" s="24">
        <v>0.3</v>
      </c>
      <c r="AB699" s="24">
        <v>0.3</v>
      </c>
      <c r="AC699">
        <v>40</v>
      </c>
      <c r="AD699">
        <v>40</v>
      </c>
      <c r="AE699">
        <v>100</v>
      </c>
      <c r="AF699" t="s">
        <v>2894</v>
      </c>
      <c r="AG699" s="24"/>
      <c r="AI699">
        <f t="shared" si="54"/>
        <v>6.41</v>
      </c>
      <c r="AL699" t="s">
        <v>4769</v>
      </c>
      <c r="AM699">
        <v>16.38</v>
      </c>
      <c r="AN699" s="24">
        <v>0.3</v>
      </c>
      <c r="AO699">
        <f t="shared" si="55"/>
        <v>20.3</v>
      </c>
      <c r="AS699" t="s">
        <v>2367</v>
      </c>
    </row>
    <row r="700" spans="2:45" customFormat="1" x14ac:dyDescent="0.3">
      <c r="B700" t="s">
        <v>2368</v>
      </c>
      <c r="M700" s="7">
        <v>96380243</v>
      </c>
      <c r="N700" s="38" t="s">
        <v>5187</v>
      </c>
      <c r="O700" s="38" t="e">
        <v>#N/A</v>
      </c>
      <c r="P700" s="38">
        <v>0.95</v>
      </c>
      <c r="Q700" s="38">
        <v>1</v>
      </c>
      <c r="R700" s="26">
        <v>0.1</v>
      </c>
      <c r="S700" s="38">
        <v>0.95</v>
      </c>
      <c r="T700" s="24">
        <v>19</v>
      </c>
      <c r="U700" s="24">
        <v>0</v>
      </c>
      <c r="V700">
        <f t="shared" si="56"/>
        <v>0</v>
      </c>
      <c r="W700" s="24" t="s">
        <v>2368</v>
      </c>
      <c r="X700" s="8" t="e">
        <f>ROUND(T700*(1-#REF!),2)</f>
        <v>#REF!</v>
      </c>
      <c r="Y700">
        <f t="shared" si="52"/>
        <v>13.3</v>
      </c>
      <c r="Z700">
        <f t="shared" si="53"/>
        <v>13.3</v>
      </c>
      <c r="AA700" s="24">
        <v>0.3</v>
      </c>
      <c r="AB700" s="24">
        <v>0.3</v>
      </c>
      <c r="AC700">
        <v>9</v>
      </c>
      <c r="AD700">
        <v>35</v>
      </c>
      <c r="AE700">
        <v>2000</v>
      </c>
      <c r="AF700" t="s">
        <v>2895</v>
      </c>
      <c r="AG700" s="24"/>
      <c r="AI700">
        <f t="shared" si="54"/>
        <v>0.91</v>
      </c>
      <c r="AL700" t="s">
        <v>4770</v>
      </c>
      <c r="AM700">
        <v>3.2</v>
      </c>
      <c r="AN700" s="24">
        <v>0.3</v>
      </c>
      <c r="AO700">
        <f t="shared" si="55"/>
        <v>13.3</v>
      </c>
      <c r="AS700" t="s">
        <v>2369</v>
      </c>
    </row>
    <row r="701" spans="2:45" customFormat="1" x14ac:dyDescent="0.3">
      <c r="B701" t="s">
        <v>2370</v>
      </c>
      <c r="M701" s="7">
        <v>96380245</v>
      </c>
      <c r="N701" s="38" t="s">
        <v>5188</v>
      </c>
      <c r="O701" s="38" t="e">
        <v>#N/A</v>
      </c>
      <c r="P701" s="38">
        <v>11.48</v>
      </c>
      <c r="Q701" s="38">
        <v>1</v>
      </c>
      <c r="R701" s="26">
        <v>0.8</v>
      </c>
      <c r="S701" s="38">
        <v>11.48</v>
      </c>
      <c r="T701" s="24">
        <v>44</v>
      </c>
      <c r="U701" s="24">
        <v>15</v>
      </c>
      <c r="V701">
        <f t="shared" si="56"/>
        <v>20</v>
      </c>
      <c r="W701" s="24" t="s">
        <v>2370</v>
      </c>
      <c r="X701" s="8" t="e">
        <f>ROUND(T701*(1-#REF!),2)</f>
        <v>#REF!</v>
      </c>
      <c r="Y701">
        <f t="shared" si="52"/>
        <v>30.8</v>
      </c>
      <c r="Z701">
        <f t="shared" si="53"/>
        <v>30.8</v>
      </c>
      <c r="AA701" s="24">
        <v>0.3</v>
      </c>
      <c r="AB701" s="24">
        <v>0.3</v>
      </c>
      <c r="AC701" t="s">
        <v>2885</v>
      </c>
      <c r="AD701">
        <v>995</v>
      </c>
      <c r="AE701">
        <v>11</v>
      </c>
      <c r="AF701" t="s">
        <v>2894</v>
      </c>
      <c r="AG701" s="24"/>
      <c r="AI701">
        <f t="shared" si="54"/>
        <v>11.04</v>
      </c>
      <c r="AL701">
        <v>0</v>
      </c>
      <c r="AM701">
        <v>26.6</v>
      </c>
      <c r="AN701" s="24">
        <v>0.3</v>
      </c>
      <c r="AO701">
        <f t="shared" si="55"/>
        <v>30.8</v>
      </c>
      <c r="AS701" t="s">
        <v>2371</v>
      </c>
    </row>
    <row r="702" spans="2:45" customFormat="1" x14ac:dyDescent="0.3">
      <c r="B702" t="s">
        <v>2372</v>
      </c>
      <c r="M702" s="7">
        <v>96380250</v>
      </c>
      <c r="N702" s="38" t="s">
        <v>5189</v>
      </c>
      <c r="O702" s="38" t="e">
        <v>#N/A</v>
      </c>
      <c r="P702" s="38">
        <v>9.9</v>
      </c>
      <c r="Q702" s="38">
        <v>1</v>
      </c>
      <c r="R702" s="26">
        <v>0.8</v>
      </c>
      <c r="S702" s="38">
        <v>9.9</v>
      </c>
      <c r="T702" s="24">
        <v>39</v>
      </c>
      <c r="U702" s="24">
        <v>15</v>
      </c>
      <c r="V702">
        <f t="shared" si="56"/>
        <v>20</v>
      </c>
      <c r="W702" s="24" t="s">
        <v>2372</v>
      </c>
      <c r="X702" s="8" t="e">
        <f>ROUND(T702*(1-#REF!),2)</f>
        <v>#REF!</v>
      </c>
      <c r="Y702">
        <f t="shared" si="52"/>
        <v>27.3</v>
      </c>
      <c r="Z702">
        <f t="shared" si="53"/>
        <v>27.3</v>
      </c>
      <c r="AA702" s="24">
        <v>0.3</v>
      </c>
      <c r="AB702" s="24">
        <v>0.3</v>
      </c>
      <c r="AC702">
        <v>50</v>
      </c>
      <c r="AD702">
        <v>995</v>
      </c>
      <c r="AE702">
        <v>11</v>
      </c>
      <c r="AF702" t="s">
        <v>2894</v>
      </c>
      <c r="AG702" s="24"/>
      <c r="AI702">
        <f t="shared" si="54"/>
        <v>9.52</v>
      </c>
      <c r="AL702">
        <v>0</v>
      </c>
      <c r="AM702">
        <v>23.1</v>
      </c>
      <c r="AN702" s="24">
        <v>0.3</v>
      </c>
      <c r="AO702">
        <f t="shared" si="55"/>
        <v>27.3</v>
      </c>
      <c r="AS702" t="s">
        <v>2373</v>
      </c>
    </row>
    <row r="703" spans="2:45" customFormat="1" x14ac:dyDescent="0.3">
      <c r="B703" t="s">
        <v>2374</v>
      </c>
      <c r="M703" s="7">
        <v>96380276</v>
      </c>
      <c r="N703" s="38" t="s">
        <v>5190</v>
      </c>
      <c r="O703" s="38" t="e">
        <v>#N/A</v>
      </c>
      <c r="P703" s="38">
        <v>6.24</v>
      </c>
      <c r="Q703" s="38">
        <v>1</v>
      </c>
      <c r="R703" s="26">
        <v>0.1</v>
      </c>
      <c r="S703" s="38">
        <v>6.24</v>
      </c>
      <c r="T703" s="24">
        <v>34</v>
      </c>
      <c r="U703" s="24">
        <v>10</v>
      </c>
      <c r="V703">
        <f t="shared" si="56"/>
        <v>14</v>
      </c>
      <c r="W703" s="24" t="s">
        <v>2374</v>
      </c>
      <c r="X703" s="8" t="e">
        <f>ROUND(T703*(1-#REF!),2)</f>
        <v>#REF!</v>
      </c>
      <c r="Y703">
        <f t="shared" si="52"/>
        <v>23.8</v>
      </c>
      <c r="Z703">
        <f t="shared" si="53"/>
        <v>23.8</v>
      </c>
      <c r="AA703" s="24">
        <v>0.3</v>
      </c>
      <c r="AB703" s="24">
        <v>0.3</v>
      </c>
      <c r="AC703">
        <v>0</v>
      </c>
      <c r="AD703">
        <v>500</v>
      </c>
      <c r="AE703">
        <v>0</v>
      </c>
      <c r="AF703" t="s">
        <v>2894</v>
      </c>
      <c r="AG703" s="24"/>
      <c r="AI703">
        <f t="shared" si="54"/>
        <v>6</v>
      </c>
      <c r="AL703" t="s">
        <v>4771</v>
      </c>
      <c r="AM703">
        <v>17.64</v>
      </c>
      <c r="AN703" s="24">
        <v>0.3</v>
      </c>
      <c r="AO703">
        <f t="shared" si="55"/>
        <v>23.8</v>
      </c>
      <c r="AS703" t="s">
        <v>2375</v>
      </c>
    </row>
    <row r="704" spans="2:45" customFormat="1" x14ac:dyDescent="0.3">
      <c r="B704" t="s">
        <v>2376</v>
      </c>
      <c r="M704" s="7">
        <v>96380275</v>
      </c>
      <c r="N704" s="38" t="s">
        <v>5191</v>
      </c>
      <c r="O704" s="38" t="e">
        <v>#N/A</v>
      </c>
      <c r="P704" s="38">
        <v>8.93</v>
      </c>
      <c r="Q704" s="38">
        <v>1</v>
      </c>
      <c r="R704" s="26">
        <v>0.2</v>
      </c>
      <c r="S704" s="38">
        <v>8.93</v>
      </c>
      <c r="T704" s="24">
        <v>48</v>
      </c>
      <c r="U704" s="24">
        <v>10</v>
      </c>
      <c r="V704">
        <f t="shared" si="56"/>
        <v>14</v>
      </c>
      <c r="W704" s="24" t="s">
        <v>2376</v>
      </c>
      <c r="X704" s="8" t="e">
        <f>ROUND(T704*(1-#REF!),2)</f>
        <v>#REF!</v>
      </c>
      <c r="Y704">
        <f t="shared" si="52"/>
        <v>33.6</v>
      </c>
      <c r="Z704">
        <f t="shared" si="53"/>
        <v>33.6</v>
      </c>
      <c r="AA704" s="24">
        <v>0.3</v>
      </c>
      <c r="AB704" s="24">
        <v>0.3</v>
      </c>
      <c r="AC704">
        <v>0</v>
      </c>
      <c r="AD704">
        <v>900</v>
      </c>
      <c r="AE704">
        <v>0</v>
      </c>
      <c r="AF704" t="s">
        <v>2894</v>
      </c>
      <c r="AG704" s="24"/>
      <c r="AI704">
        <f t="shared" si="54"/>
        <v>8.59</v>
      </c>
      <c r="AL704" t="s">
        <v>4772</v>
      </c>
      <c r="AM704">
        <v>25.2</v>
      </c>
      <c r="AN704" s="24">
        <v>0.3</v>
      </c>
      <c r="AO704">
        <f t="shared" si="55"/>
        <v>33.6</v>
      </c>
      <c r="AS704" t="s">
        <v>2377</v>
      </c>
    </row>
    <row r="705" spans="2:45" customFormat="1" x14ac:dyDescent="0.3">
      <c r="B705" t="s">
        <v>2378</v>
      </c>
      <c r="M705" s="7">
        <v>96380246</v>
      </c>
      <c r="N705" s="38" t="s">
        <v>5192</v>
      </c>
      <c r="O705" s="38" t="e">
        <v>#N/A</v>
      </c>
      <c r="P705" s="38">
        <v>17.22</v>
      </c>
      <c r="Q705" s="38">
        <v>1</v>
      </c>
      <c r="R705" s="26">
        <v>1.2</v>
      </c>
      <c r="S705" s="38">
        <v>17.22</v>
      </c>
      <c r="T705" s="24">
        <v>68</v>
      </c>
      <c r="U705" s="24">
        <v>15</v>
      </c>
      <c r="V705">
        <f t="shared" si="56"/>
        <v>20</v>
      </c>
      <c r="W705" s="24" t="s">
        <v>2378</v>
      </c>
      <c r="X705" s="8" t="e">
        <f>ROUND(T705*(1-#REF!),2)</f>
        <v>#REF!</v>
      </c>
      <c r="Y705">
        <f t="shared" si="52"/>
        <v>47.6</v>
      </c>
      <c r="Z705">
        <f t="shared" si="53"/>
        <v>47.6</v>
      </c>
      <c r="AA705" s="24">
        <v>0.3</v>
      </c>
      <c r="AB705" s="24">
        <v>0.3</v>
      </c>
      <c r="AC705" t="s">
        <v>2885</v>
      </c>
      <c r="AD705">
        <v>1500</v>
      </c>
      <c r="AE705">
        <v>11</v>
      </c>
      <c r="AF705" t="s">
        <v>2894</v>
      </c>
      <c r="AG705" s="24"/>
      <c r="AI705">
        <f t="shared" si="54"/>
        <v>16.559999999999999</v>
      </c>
      <c r="AL705">
        <v>0</v>
      </c>
      <c r="AM705">
        <v>40.6</v>
      </c>
      <c r="AN705" s="24">
        <v>0.3</v>
      </c>
      <c r="AO705">
        <f t="shared" si="55"/>
        <v>47.6</v>
      </c>
      <c r="AS705" t="s">
        <v>2379</v>
      </c>
    </row>
    <row r="706" spans="2:45" customFormat="1" x14ac:dyDescent="0.3">
      <c r="B706" t="s">
        <v>2380</v>
      </c>
      <c r="M706" s="7">
        <v>96380247</v>
      </c>
      <c r="N706" s="38" t="s">
        <v>5193</v>
      </c>
      <c r="O706" s="38" t="e">
        <v>#N/A</v>
      </c>
      <c r="P706" s="38">
        <v>22.95</v>
      </c>
      <c r="Q706" s="38">
        <v>1</v>
      </c>
      <c r="R706" s="26">
        <v>1.6</v>
      </c>
      <c r="S706" s="38">
        <v>22.95</v>
      </c>
      <c r="T706" s="24">
        <v>88</v>
      </c>
      <c r="U706" s="24">
        <v>15</v>
      </c>
      <c r="V706">
        <f t="shared" si="56"/>
        <v>20</v>
      </c>
      <c r="W706" s="24" t="s">
        <v>2380</v>
      </c>
      <c r="X706" s="8" t="e">
        <f>ROUND(T706*(1-#REF!),2)</f>
        <v>#REF!</v>
      </c>
      <c r="Y706">
        <f t="shared" ref="Y706:Y769" si="57">ROUND(T706*(1-AA706),2)</f>
        <v>61.6</v>
      </c>
      <c r="Z706">
        <f t="shared" ref="Z706:Z769" si="58">ROUND(T706*(1-AB706),2)</f>
        <v>61.6</v>
      </c>
      <c r="AA706" s="24">
        <v>0.3</v>
      </c>
      <c r="AB706" s="24">
        <v>0.3</v>
      </c>
      <c r="AC706" t="s">
        <v>2885</v>
      </c>
      <c r="AD706">
        <v>2000</v>
      </c>
      <c r="AE706">
        <v>11</v>
      </c>
      <c r="AF706" t="s">
        <v>2894</v>
      </c>
      <c r="AG706" s="24"/>
      <c r="AI706">
        <f t="shared" si="54"/>
        <v>22.07</v>
      </c>
      <c r="AL706">
        <v>0</v>
      </c>
      <c r="AM706">
        <v>53.2</v>
      </c>
      <c r="AN706" s="24">
        <v>0.3</v>
      </c>
      <c r="AO706">
        <f t="shared" si="55"/>
        <v>61.6</v>
      </c>
      <c r="AS706" t="s">
        <v>2381</v>
      </c>
    </row>
    <row r="707" spans="2:45" customFormat="1" x14ac:dyDescent="0.3">
      <c r="B707" t="s">
        <v>2382</v>
      </c>
      <c r="M707" s="7">
        <v>96380266</v>
      </c>
      <c r="N707" s="38" t="s">
        <v>5194</v>
      </c>
      <c r="O707" s="38" t="e">
        <v>#N/A</v>
      </c>
      <c r="P707" s="38">
        <v>13.29</v>
      </c>
      <c r="Q707" s="38">
        <v>1</v>
      </c>
      <c r="R707" s="26">
        <v>0.8</v>
      </c>
      <c r="S707" s="38">
        <v>13.29</v>
      </c>
      <c r="T707" s="24">
        <v>58</v>
      </c>
      <c r="U707" s="24">
        <v>15</v>
      </c>
      <c r="V707">
        <f t="shared" si="56"/>
        <v>20</v>
      </c>
      <c r="W707" s="24" t="s">
        <v>2382</v>
      </c>
      <c r="X707" s="8" t="e">
        <f>ROUND(T707*(1-#REF!),2)</f>
        <v>#REF!</v>
      </c>
      <c r="Y707">
        <f t="shared" si="57"/>
        <v>40.6</v>
      </c>
      <c r="Z707">
        <f t="shared" si="58"/>
        <v>40.6</v>
      </c>
      <c r="AA707" s="24">
        <v>0.3</v>
      </c>
      <c r="AB707" s="24">
        <v>0.3</v>
      </c>
      <c r="AC707">
        <v>34</v>
      </c>
      <c r="AD707">
        <v>1500</v>
      </c>
      <c r="AE707">
        <v>9</v>
      </c>
      <c r="AF707" t="s">
        <v>2894</v>
      </c>
      <c r="AG707" s="24"/>
      <c r="AI707">
        <f t="shared" si="54"/>
        <v>12.78</v>
      </c>
      <c r="AL707">
        <v>0</v>
      </c>
      <c r="AM707">
        <v>35</v>
      </c>
      <c r="AN707" s="24">
        <v>0.3</v>
      </c>
      <c r="AO707">
        <f t="shared" si="55"/>
        <v>40.6</v>
      </c>
      <c r="AS707" t="s">
        <v>2383</v>
      </c>
    </row>
    <row r="708" spans="2:45" customFormat="1" x14ac:dyDescent="0.3">
      <c r="B708" t="s">
        <v>2384</v>
      </c>
      <c r="M708" s="7">
        <v>96380267</v>
      </c>
      <c r="N708" s="38" t="s">
        <v>5195</v>
      </c>
      <c r="O708" s="38" t="e">
        <v>#N/A</v>
      </c>
      <c r="P708" s="38">
        <v>17.72</v>
      </c>
      <c r="Q708" s="38">
        <v>1</v>
      </c>
      <c r="R708" s="26">
        <v>1</v>
      </c>
      <c r="S708" s="38">
        <v>17.72</v>
      </c>
      <c r="T708" s="24">
        <v>80</v>
      </c>
      <c r="U708" s="24">
        <v>15</v>
      </c>
      <c r="V708">
        <f t="shared" si="56"/>
        <v>20</v>
      </c>
      <c r="W708" s="24" t="s">
        <v>2384</v>
      </c>
      <c r="X708" s="8" t="e">
        <f>ROUND(T708*(1-#REF!),2)</f>
        <v>#REF!</v>
      </c>
      <c r="Y708">
        <f t="shared" si="57"/>
        <v>56</v>
      </c>
      <c r="Z708">
        <f t="shared" si="58"/>
        <v>56</v>
      </c>
      <c r="AA708" s="24">
        <v>0.3</v>
      </c>
      <c r="AB708" s="24">
        <v>0.3</v>
      </c>
      <c r="AC708">
        <v>34</v>
      </c>
      <c r="AD708">
        <v>2000</v>
      </c>
      <c r="AE708">
        <v>9</v>
      </c>
      <c r="AF708" t="s">
        <v>2894</v>
      </c>
      <c r="AG708" s="24"/>
      <c r="AI708">
        <f t="shared" si="54"/>
        <v>17.04</v>
      </c>
      <c r="AL708">
        <v>0</v>
      </c>
      <c r="AM708">
        <v>48.3</v>
      </c>
      <c r="AN708" s="24">
        <v>0.3</v>
      </c>
      <c r="AO708">
        <f t="shared" si="55"/>
        <v>56</v>
      </c>
      <c r="AS708" t="s">
        <v>2385</v>
      </c>
    </row>
    <row r="709" spans="2:45" customFormat="1" x14ac:dyDescent="0.3">
      <c r="B709" t="s">
        <v>2386</v>
      </c>
      <c r="M709" s="7">
        <v>96380265</v>
      </c>
      <c r="N709" s="38" t="s">
        <v>5196</v>
      </c>
      <c r="O709" s="38" t="e">
        <v>#N/A</v>
      </c>
      <c r="P709" s="38">
        <v>7.79</v>
      </c>
      <c r="Q709" s="38">
        <v>1</v>
      </c>
      <c r="R709" s="26">
        <v>0.6</v>
      </c>
      <c r="S709" s="38">
        <v>7.79</v>
      </c>
      <c r="T709" s="24">
        <v>47</v>
      </c>
      <c r="U709" s="24">
        <v>15</v>
      </c>
      <c r="V709">
        <f t="shared" si="56"/>
        <v>20</v>
      </c>
      <c r="W709" s="24" t="s">
        <v>2386</v>
      </c>
      <c r="X709" s="8" t="e">
        <f>ROUND(T709*(1-#REF!),2)</f>
        <v>#REF!</v>
      </c>
      <c r="Y709">
        <f t="shared" si="57"/>
        <v>32.9</v>
      </c>
      <c r="Z709">
        <f t="shared" si="58"/>
        <v>32.9</v>
      </c>
      <c r="AA709" s="24">
        <v>0.3</v>
      </c>
      <c r="AB709" s="24">
        <v>0.3</v>
      </c>
      <c r="AC709">
        <v>34</v>
      </c>
      <c r="AD709">
        <v>995</v>
      </c>
      <c r="AE709">
        <v>9</v>
      </c>
      <c r="AF709" t="s">
        <v>2894</v>
      </c>
      <c r="AG709" s="24"/>
      <c r="AI709">
        <f t="shared" si="54"/>
        <v>7.49</v>
      </c>
      <c r="AL709">
        <v>0</v>
      </c>
      <c r="AM709">
        <v>27.3</v>
      </c>
      <c r="AN709" s="24">
        <v>0.3</v>
      </c>
      <c r="AO709">
        <f t="shared" si="55"/>
        <v>32.9</v>
      </c>
      <c r="AS709" t="s">
        <v>2387</v>
      </c>
    </row>
    <row r="710" spans="2:45" customFormat="1" x14ac:dyDescent="0.3">
      <c r="B710" t="s">
        <v>2388</v>
      </c>
      <c r="M710" s="7">
        <v>96380251</v>
      </c>
      <c r="N710" s="38" t="s">
        <v>5197</v>
      </c>
      <c r="O710" s="38" t="e">
        <v>#N/A</v>
      </c>
      <c r="P710" s="38">
        <v>14.85</v>
      </c>
      <c r="Q710" s="38">
        <v>1</v>
      </c>
      <c r="R710" s="26">
        <v>1.2</v>
      </c>
      <c r="S710" s="38">
        <v>14.85</v>
      </c>
      <c r="T710" s="24">
        <v>57</v>
      </c>
      <c r="U710" s="24">
        <v>15</v>
      </c>
      <c r="V710">
        <f t="shared" si="56"/>
        <v>20</v>
      </c>
      <c r="W710" s="24" t="s">
        <v>2388</v>
      </c>
      <c r="X710" s="8" t="e">
        <f>ROUND(T710*(1-#REF!),2)</f>
        <v>#REF!</v>
      </c>
      <c r="Y710">
        <f t="shared" si="57"/>
        <v>39.9</v>
      </c>
      <c r="Z710">
        <f t="shared" si="58"/>
        <v>39.9</v>
      </c>
      <c r="AA710" s="24">
        <v>0.3</v>
      </c>
      <c r="AB710" s="24">
        <v>0.3</v>
      </c>
      <c r="AC710">
        <v>50</v>
      </c>
      <c r="AD710">
        <v>1495</v>
      </c>
      <c r="AE710">
        <v>11</v>
      </c>
      <c r="AF710" t="s">
        <v>2894</v>
      </c>
      <c r="AG710" s="24"/>
      <c r="AI710">
        <f t="shared" si="54"/>
        <v>14.28</v>
      </c>
      <c r="AL710">
        <v>0</v>
      </c>
      <c r="AM710">
        <v>34.299999999999997</v>
      </c>
      <c r="AN710" s="24">
        <v>0.3</v>
      </c>
      <c r="AO710">
        <f t="shared" si="55"/>
        <v>39.9</v>
      </c>
      <c r="AS710" t="s">
        <v>2389</v>
      </c>
    </row>
    <row r="711" spans="2:45" customFormat="1" x14ac:dyDescent="0.3">
      <c r="B711" t="s">
        <v>2390</v>
      </c>
      <c r="M711" s="7">
        <v>96380252</v>
      </c>
      <c r="N711" s="38" t="s">
        <v>5198</v>
      </c>
      <c r="O711" s="38" t="e">
        <v>#N/A</v>
      </c>
      <c r="P711" s="38">
        <v>19.8</v>
      </c>
      <c r="Q711" s="38">
        <v>1</v>
      </c>
      <c r="R711" s="26">
        <v>1.6</v>
      </c>
      <c r="S711" s="38">
        <v>19.8</v>
      </c>
      <c r="T711" s="24">
        <v>77</v>
      </c>
      <c r="U711" s="24">
        <v>15</v>
      </c>
      <c r="V711">
        <f t="shared" si="56"/>
        <v>20</v>
      </c>
      <c r="W711" s="24" t="s">
        <v>2390</v>
      </c>
      <c r="X711" s="8" t="e">
        <f>ROUND(T711*(1-#REF!),2)</f>
        <v>#REF!</v>
      </c>
      <c r="Y711">
        <f t="shared" si="57"/>
        <v>53.9</v>
      </c>
      <c r="Z711">
        <f t="shared" si="58"/>
        <v>53.9</v>
      </c>
      <c r="AA711" s="24">
        <v>0.3</v>
      </c>
      <c r="AB711" s="24">
        <v>0.3</v>
      </c>
      <c r="AC711">
        <v>50</v>
      </c>
      <c r="AD711">
        <v>2000</v>
      </c>
      <c r="AE711">
        <v>11</v>
      </c>
      <c r="AF711" t="s">
        <v>2894</v>
      </c>
      <c r="AG711" s="24"/>
      <c r="AI711">
        <f t="shared" si="54"/>
        <v>19.04</v>
      </c>
      <c r="AL711">
        <v>0</v>
      </c>
      <c r="AM711">
        <v>46.2</v>
      </c>
      <c r="AN711" s="24">
        <v>0.3</v>
      </c>
      <c r="AO711">
        <f t="shared" si="55"/>
        <v>53.9</v>
      </c>
      <c r="AS711" t="s">
        <v>2391</v>
      </c>
    </row>
    <row r="712" spans="2:45" customFormat="1" x14ac:dyDescent="0.3">
      <c r="B712" t="s">
        <v>2392</v>
      </c>
      <c r="M712" s="7">
        <v>96380256</v>
      </c>
      <c r="N712" s="38" t="s">
        <v>5199</v>
      </c>
      <c r="O712" s="38" t="e">
        <v>#N/A</v>
      </c>
      <c r="P712" s="38">
        <v>20.350000000000001</v>
      </c>
      <c r="Q712" s="38">
        <v>1</v>
      </c>
      <c r="R712" s="26">
        <v>2.1</v>
      </c>
      <c r="S712" s="38">
        <v>20.350000000000001</v>
      </c>
      <c r="T712" s="24">
        <v>98</v>
      </c>
      <c r="U712" s="24">
        <v>15</v>
      </c>
      <c r="V712">
        <f t="shared" si="56"/>
        <v>20</v>
      </c>
      <c r="W712" s="24" t="s">
        <v>2392</v>
      </c>
      <c r="X712" s="8" t="e">
        <f>ROUND(T712*(1-#REF!),2)</f>
        <v>#REF!</v>
      </c>
      <c r="Y712">
        <f t="shared" si="57"/>
        <v>68.599999999999994</v>
      </c>
      <c r="Z712">
        <f t="shared" si="58"/>
        <v>68.599999999999994</v>
      </c>
      <c r="AA712" s="24">
        <v>0.3</v>
      </c>
      <c r="AB712" s="24">
        <v>0.3</v>
      </c>
      <c r="AC712">
        <v>43</v>
      </c>
      <c r="AD712">
        <v>1495</v>
      </c>
      <c r="AE712">
        <v>25</v>
      </c>
      <c r="AF712" t="s">
        <v>2894</v>
      </c>
      <c r="AG712" s="24"/>
      <c r="AI712">
        <f t="shared" si="54"/>
        <v>19.57</v>
      </c>
      <c r="AL712">
        <v>0</v>
      </c>
      <c r="AM712">
        <v>58.8</v>
      </c>
      <c r="AN712" s="24">
        <v>0.3</v>
      </c>
      <c r="AO712">
        <f t="shared" si="55"/>
        <v>68.599999999999994</v>
      </c>
      <c r="AS712" t="s">
        <v>2393</v>
      </c>
    </row>
    <row r="713" spans="2:45" customFormat="1" x14ac:dyDescent="0.3">
      <c r="B713" t="s">
        <v>2394</v>
      </c>
      <c r="M713" s="7">
        <v>96380257</v>
      </c>
      <c r="N713" s="38" t="s">
        <v>5200</v>
      </c>
      <c r="O713" s="38" t="e">
        <v>#N/A</v>
      </c>
      <c r="P713" s="38">
        <v>28.88</v>
      </c>
      <c r="Q713" s="38">
        <v>1</v>
      </c>
      <c r="R713" s="26">
        <v>2.8</v>
      </c>
      <c r="S713" s="38">
        <v>28.88</v>
      </c>
      <c r="T713" s="24">
        <v>136</v>
      </c>
      <c r="U713" s="24">
        <v>15</v>
      </c>
      <c r="V713">
        <f t="shared" si="56"/>
        <v>20</v>
      </c>
      <c r="W713" s="24" t="s">
        <v>2394</v>
      </c>
      <c r="X713" s="8" t="e">
        <f>ROUND(T713*(1-#REF!),2)</f>
        <v>#REF!</v>
      </c>
      <c r="Y713">
        <f t="shared" si="57"/>
        <v>95.2</v>
      </c>
      <c r="Z713">
        <f t="shared" si="58"/>
        <v>95.2</v>
      </c>
      <c r="AA713" s="24">
        <v>0.3</v>
      </c>
      <c r="AB713" s="24">
        <v>0.3</v>
      </c>
      <c r="AC713">
        <v>43</v>
      </c>
      <c r="AD713">
        <v>2000</v>
      </c>
      <c r="AE713">
        <v>25</v>
      </c>
      <c r="AF713" t="s">
        <v>2894</v>
      </c>
      <c r="AG713" s="24"/>
      <c r="AI713">
        <f t="shared" si="54"/>
        <v>27.77</v>
      </c>
      <c r="AL713">
        <v>0</v>
      </c>
      <c r="AM713">
        <v>81.900000000000006</v>
      </c>
      <c r="AN713" s="24">
        <v>0.3</v>
      </c>
      <c r="AO713">
        <f t="shared" si="55"/>
        <v>95.2</v>
      </c>
      <c r="AS713" t="s">
        <v>2395</v>
      </c>
    </row>
    <row r="714" spans="2:45" customFormat="1" x14ac:dyDescent="0.3">
      <c r="B714" t="s">
        <v>2396</v>
      </c>
      <c r="M714" s="7">
        <v>96380255</v>
      </c>
      <c r="N714" s="38" t="s">
        <v>5201</v>
      </c>
      <c r="O714" s="38" t="e">
        <v>#N/A</v>
      </c>
      <c r="P714" s="38">
        <v>15.83</v>
      </c>
      <c r="Q714" s="38">
        <v>1</v>
      </c>
      <c r="R714" s="26">
        <v>1.4</v>
      </c>
      <c r="S714" s="38">
        <v>15.83</v>
      </c>
      <c r="T714" s="24">
        <v>77</v>
      </c>
      <c r="U714" s="24">
        <v>15</v>
      </c>
      <c r="V714">
        <f t="shared" si="56"/>
        <v>20</v>
      </c>
      <c r="W714" s="24" t="s">
        <v>2396</v>
      </c>
      <c r="X714" s="8" t="e">
        <f>ROUND(T714*(1-#REF!),2)</f>
        <v>#REF!</v>
      </c>
      <c r="Y714">
        <f t="shared" si="57"/>
        <v>53.9</v>
      </c>
      <c r="Z714">
        <f t="shared" si="58"/>
        <v>53.9</v>
      </c>
      <c r="AA714" s="24">
        <v>0.3</v>
      </c>
      <c r="AB714" s="24">
        <v>0.3</v>
      </c>
      <c r="AC714">
        <v>43</v>
      </c>
      <c r="AD714">
        <v>997</v>
      </c>
      <c r="AE714">
        <v>25</v>
      </c>
      <c r="AF714" t="s">
        <v>2894</v>
      </c>
      <c r="AG714" s="24"/>
      <c r="AI714">
        <f t="shared" si="54"/>
        <v>15.22</v>
      </c>
      <c r="AL714">
        <v>0</v>
      </c>
      <c r="AM714">
        <v>46.2</v>
      </c>
      <c r="AN714" s="24">
        <v>0.3</v>
      </c>
      <c r="AO714">
        <f t="shared" si="55"/>
        <v>53.9</v>
      </c>
      <c r="AS714" t="s">
        <v>2397</v>
      </c>
    </row>
    <row r="715" spans="2:45" customFormat="1" x14ac:dyDescent="0.3">
      <c r="B715" t="s">
        <v>2398</v>
      </c>
      <c r="M715" s="7">
        <v>96380294</v>
      </c>
      <c r="N715" s="38" t="s">
        <v>5202</v>
      </c>
      <c r="O715" s="38" t="e">
        <v>#N/A</v>
      </c>
      <c r="P715" s="38">
        <v>8.33</v>
      </c>
      <c r="Q715" s="38">
        <v>1</v>
      </c>
      <c r="R715" s="26">
        <v>0.69</v>
      </c>
      <c r="S715" s="38">
        <v>8.33</v>
      </c>
      <c r="T715" s="24">
        <v>40</v>
      </c>
      <c r="U715" s="24">
        <v>15</v>
      </c>
      <c r="V715">
        <f t="shared" si="56"/>
        <v>20</v>
      </c>
      <c r="W715" s="24" t="s">
        <v>2398</v>
      </c>
      <c r="X715" s="8" t="e">
        <f>ROUND(T715*(1-#REF!),2)</f>
        <v>#REF!</v>
      </c>
      <c r="Y715">
        <f t="shared" si="57"/>
        <v>28</v>
      </c>
      <c r="Z715">
        <f t="shared" si="58"/>
        <v>28</v>
      </c>
      <c r="AA715" s="24">
        <v>0.3</v>
      </c>
      <c r="AB715" s="24">
        <v>0.3</v>
      </c>
      <c r="AC715">
        <v>44</v>
      </c>
      <c r="AD715">
        <v>1000</v>
      </c>
      <c r="AE715">
        <v>11</v>
      </c>
      <c r="AF715" t="s">
        <v>2894</v>
      </c>
      <c r="AG715" s="24"/>
      <c r="AI715">
        <f t="shared" si="54"/>
        <v>8.01</v>
      </c>
      <c r="AL715">
        <v>0</v>
      </c>
      <c r="AM715">
        <v>23.8</v>
      </c>
      <c r="AN715" s="24">
        <v>0.3</v>
      </c>
      <c r="AO715">
        <f t="shared" si="55"/>
        <v>28</v>
      </c>
      <c r="AS715" t="s">
        <v>2399</v>
      </c>
    </row>
    <row r="716" spans="2:45" customFormat="1" x14ac:dyDescent="0.3">
      <c r="B716" t="s">
        <v>2400</v>
      </c>
      <c r="M716" s="7">
        <v>96380295</v>
      </c>
      <c r="N716" s="38" t="s">
        <v>5203</v>
      </c>
      <c r="O716" s="38" t="e">
        <v>#N/A</v>
      </c>
      <c r="P716" s="38">
        <v>12.2</v>
      </c>
      <c r="Q716" s="38">
        <v>1</v>
      </c>
      <c r="R716" s="26">
        <v>1.04</v>
      </c>
      <c r="S716" s="38">
        <v>12.2</v>
      </c>
      <c r="T716" s="24">
        <v>57</v>
      </c>
      <c r="U716" s="24">
        <v>15</v>
      </c>
      <c r="V716">
        <f t="shared" si="56"/>
        <v>20</v>
      </c>
      <c r="W716" s="24" t="s">
        <v>2400</v>
      </c>
      <c r="X716" s="8" t="e">
        <f>ROUND(T716*(1-#REF!),2)</f>
        <v>#REF!</v>
      </c>
      <c r="Y716">
        <f t="shared" si="57"/>
        <v>39.9</v>
      </c>
      <c r="Z716">
        <f t="shared" si="58"/>
        <v>39.9</v>
      </c>
      <c r="AA716" s="24">
        <v>0.3</v>
      </c>
      <c r="AB716" s="24">
        <v>0.3</v>
      </c>
      <c r="AC716">
        <v>44</v>
      </c>
      <c r="AD716">
        <v>1500</v>
      </c>
      <c r="AE716">
        <v>11</v>
      </c>
      <c r="AF716" t="s">
        <v>2894</v>
      </c>
      <c r="AG716" s="24"/>
      <c r="AI716">
        <f t="shared" ref="AI716:AI779" si="59">ROUND(S716/1.04,2)</f>
        <v>11.73</v>
      </c>
      <c r="AL716">
        <v>0</v>
      </c>
      <c r="AM716">
        <v>34.299999999999997</v>
      </c>
      <c r="AN716" s="24">
        <v>0.3</v>
      </c>
      <c r="AO716">
        <f t="shared" si="55"/>
        <v>39.9</v>
      </c>
      <c r="AS716" t="s">
        <v>2401</v>
      </c>
    </row>
    <row r="717" spans="2:45" customFormat="1" x14ac:dyDescent="0.3">
      <c r="B717" t="s">
        <v>2402</v>
      </c>
      <c r="M717" s="7">
        <v>96380296</v>
      </c>
      <c r="N717" s="38" t="s">
        <v>5204</v>
      </c>
      <c r="O717" s="38" t="e">
        <v>#N/A</v>
      </c>
      <c r="P717" s="38">
        <v>16.48</v>
      </c>
      <c r="Q717" s="38">
        <v>1</v>
      </c>
      <c r="R717" s="26">
        <v>1.38</v>
      </c>
      <c r="S717" s="38">
        <v>16.48</v>
      </c>
      <c r="T717" s="24">
        <v>78</v>
      </c>
      <c r="U717" s="24">
        <v>15</v>
      </c>
      <c r="V717">
        <f t="shared" si="56"/>
        <v>20</v>
      </c>
      <c r="W717" s="24" t="s">
        <v>2402</v>
      </c>
      <c r="X717" s="8" t="e">
        <f>ROUND(T717*(1-#REF!),2)</f>
        <v>#REF!</v>
      </c>
      <c r="Y717">
        <f t="shared" si="57"/>
        <v>54.6</v>
      </c>
      <c r="Z717">
        <f t="shared" si="58"/>
        <v>54.6</v>
      </c>
      <c r="AA717" s="24">
        <v>0.3</v>
      </c>
      <c r="AB717" s="24">
        <v>0.3</v>
      </c>
      <c r="AC717">
        <v>44</v>
      </c>
      <c r="AD717">
        <v>2000</v>
      </c>
      <c r="AE717">
        <v>11</v>
      </c>
      <c r="AF717" t="s">
        <v>2894</v>
      </c>
      <c r="AG717" s="24"/>
      <c r="AI717">
        <f t="shared" si="59"/>
        <v>15.85</v>
      </c>
      <c r="AL717">
        <v>0</v>
      </c>
      <c r="AM717">
        <v>46.9</v>
      </c>
      <c r="AN717" s="24">
        <v>0.3</v>
      </c>
      <c r="AO717">
        <f t="shared" si="55"/>
        <v>54.6</v>
      </c>
      <c r="AS717" t="s">
        <v>2403</v>
      </c>
    </row>
    <row r="718" spans="2:45" customFormat="1" x14ac:dyDescent="0.3">
      <c r="B718" t="s">
        <v>2404</v>
      </c>
      <c r="M718" s="7">
        <v>96380202</v>
      </c>
      <c r="N718" s="38" t="s">
        <v>5205</v>
      </c>
      <c r="O718" s="38" t="e">
        <v>#N/A</v>
      </c>
      <c r="P718" s="38">
        <v>9.36</v>
      </c>
      <c r="Q718" s="38">
        <v>1</v>
      </c>
      <c r="R718" s="26">
        <v>0.5</v>
      </c>
      <c r="S718" s="38">
        <v>9.36</v>
      </c>
      <c r="T718" s="24">
        <v>48</v>
      </c>
      <c r="U718" s="24">
        <v>15</v>
      </c>
      <c r="V718">
        <f t="shared" si="56"/>
        <v>20</v>
      </c>
      <c r="W718" s="24" t="s">
        <v>2404</v>
      </c>
      <c r="X718" s="8" t="e">
        <f>ROUND(T718*(1-#REF!),2)</f>
        <v>#REF!</v>
      </c>
      <c r="Y718">
        <f t="shared" si="57"/>
        <v>33.6</v>
      </c>
      <c r="Z718">
        <f t="shared" si="58"/>
        <v>33.6</v>
      </c>
      <c r="AA718" s="24">
        <v>0.3</v>
      </c>
      <c r="AB718" s="24">
        <v>0.3</v>
      </c>
      <c r="AC718" t="s">
        <v>2885</v>
      </c>
      <c r="AD718">
        <v>450</v>
      </c>
      <c r="AE718">
        <v>11</v>
      </c>
      <c r="AF718" t="s">
        <v>2894</v>
      </c>
      <c r="AG718" s="24"/>
      <c r="AI718">
        <f t="shared" si="59"/>
        <v>9</v>
      </c>
      <c r="AL718" t="s">
        <v>4773</v>
      </c>
      <c r="AM718">
        <v>25.2</v>
      </c>
      <c r="AN718" s="24">
        <v>0.3</v>
      </c>
      <c r="AO718">
        <f t="shared" si="55"/>
        <v>33.6</v>
      </c>
      <c r="AS718" t="s">
        <v>2405</v>
      </c>
    </row>
    <row r="719" spans="2:45" customFormat="1" x14ac:dyDescent="0.3">
      <c r="B719" t="s">
        <v>2406</v>
      </c>
      <c r="M719" s="7">
        <v>96380203</v>
      </c>
      <c r="N719" s="38" t="s">
        <v>5206</v>
      </c>
      <c r="O719" s="38" t="e">
        <v>#N/A</v>
      </c>
      <c r="P719" s="38">
        <v>8.14</v>
      </c>
      <c r="Q719" s="38">
        <v>1</v>
      </c>
      <c r="R719" s="26">
        <v>0.3</v>
      </c>
      <c r="S719" s="38">
        <v>8.14</v>
      </c>
      <c r="T719" s="24">
        <v>41</v>
      </c>
      <c r="U719" s="24">
        <v>15</v>
      </c>
      <c r="V719">
        <f t="shared" si="56"/>
        <v>20</v>
      </c>
      <c r="W719" s="24" t="s">
        <v>2406</v>
      </c>
      <c r="X719" s="8" t="e">
        <f>ROUND(T719*(1-#REF!),2)</f>
        <v>#REF!</v>
      </c>
      <c r="Y719">
        <f t="shared" si="57"/>
        <v>28.7</v>
      </c>
      <c r="Z719">
        <f t="shared" si="58"/>
        <v>28.7</v>
      </c>
      <c r="AA719" s="24">
        <v>0.3</v>
      </c>
      <c r="AB719" s="24">
        <v>0.3</v>
      </c>
      <c r="AC719" t="s">
        <v>2885</v>
      </c>
      <c r="AD719">
        <v>380</v>
      </c>
      <c r="AE719">
        <v>11</v>
      </c>
      <c r="AF719" t="s">
        <v>2894</v>
      </c>
      <c r="AG719" s="24"/>
      <c r="AI719">
        <f t="shared" si="59"/>
        <v>7.83</v>
      </c>
      <c r="AL719" t="s">
        <v>4774</v>
      </c>
      <c r="AM719">
        <v>21.42</v>
      </c>
      <c r="AN719" s="24">
        <v>0.3</v>
      </c>
      <c r="AO719">
        <f t="shared" si="55"/>
        <v>28.7</v>
      </c>
      <c r="AS719" t="s">
        <v>2407</v>
      </c>
    </row>
    <row r="720" spans="2:45" customFormat="1" x14ac:dyDescent="0.3">
      <c r="B720" t="s">
        <v>2408</v>
      </c>
      <c r="M720" s="7">
        <v>96380291</v>
      </c>
      <c r="N720" s="38" t="s">
        <v>5207</v>
      </c>
      <c r="O720" s="38" t="e">
        <v>#N/A</v>
      </c>
      <c r="P720" s="38">
        <v>32.4</v>
      </c>
      <c r="Q720" s="38">
        <v>1</v>
      </c>
      <c r="R720" s="26">
        <v>2</v>
      </c>
      <c r="S720" s="38">
        <v>32.4</v>
      </c>
      <c r="T720" s="24">
        <v>151</v>
      </c>
      <c r="U720" s="24">
        <v>15</v>
      </c>
      <c r="V720">
        <f t="shared" si="56"/>
        <v>20</v>
      </c>
      <c r="W720" s="24" t="s">
        <v>2408</v>
      </c>
      <c r="X720" s="8" t="e">
        <f>ROUND(T720*(1-#REF!),2)</f>
        <v>#REF!</v>
      </c>
      <c r="Y720">
        <f t="shared" si="57"/>
        <v>105.7</v>
      </c>
      <c r="Z720">
        <f t="shared" si="58"/>
        <v>105.7</v>
      </c>
      <c r="AA720" s="24">
        <v>0.3</v>
      </c>
      <c r="AB720" s="24">
        <v>0.3</v>
      </c>
      <c r="AC720">
        <v>95</v>
      </c>
      <c r="AD720">
        <v>2010</v>
      </c>
      <c r="AE720">
        <v>12</v>
      </c>
      <c r="AF720" t="s">
        <v>2894</v>
      </c>
      <c r="AG720" s="24"/>
      <c r="AI720">
        <f t="shared" si="59"/>
        <v>31.15</v>
      </c>
      <c r="AL720">
        <v>0</v>
      </c>
      <c r="AM720">
        <v>91.7</v>
      </c>
      <c r="AN720" s="24">
        <v>0.3</v>
      </c>
      <c r="AO720">
        <f t="shared" si="55"/>
        <v>105.7</v>
      </c>
      <c r="AS720" t="s">
        <v>2409</v>
      </c>
    </row>
    <row r="721" spans="2:45" customFormat="1" x14ac:dyDescent="0.3">
      <c r="B721" t="s">
        <v>2410</v>
      </c>
      <c r="M721" s="7">
        <v>96380411</v>
      </c>
      <c r="N721" s="38" t="s">
        <v>5208</v>
      </c>
      <c r="O721" s="38" t="e">
        <v>#N/A</v>
      </c>
      <c r="P721" s="38">
        <v>3.37</v>
      </c>
      <c r="Q721" s="38">
        <v>1</v>
      </c>
      <c r="R721" s="26">
        <v>0.25</v>
      </c>
      <c r="S721" s="38">
        <v>3.37</v>
      </c>
      <c r="T721" s="24">
        <v>18</v>
      </c>
      <c r="U721" s="24">
        <v>15</v>
      </c>
      <c r="V721">
        <f t="shared" si="56"/>
        <v>20</v>
      </c>
      <c r="W721" s="24" t="s">
        <v>2410</v>
      </c>
      <c r="X721" s="8" t="e">
        <f>ROUND(T721*(1-#REF!),2)</f>
        <v>#REF!</v>
      </c>
      <c r="Y721">
        <f t="shared" si="57"/>
        <v>12.6</v>
      </c>
      <c r="Z721">
        <f t="shared" si="58"/>
        <v>12.6</v>
      </c>
      <c r="AA721" s="24">
        <v>0.3</v>
      </c>
      <c r="AB721" s="24">
        <v>0.3</v>
      </c>
      <c r="AC721">
        <v>35</v>
      </c>
      <c r="AD721">
        <v>10</v>
      </c>
      <c r="AE721">
        <v>40</v>
      </c>
      <c r="AF721" t="s">
        <v>2894</v>
      </c>
      <c r="AG721" s="24"/>
      <c r="AI721">
        <f t="shared" si="59"/>
        <v>3.24</v>
      </c>
      <c r="AL721" t="s">
        <v>4775</v>
      </c>
      <c r="AM721">
        <v>10.5</v>
      </c>
      <c r="AN721" s="24">
        <v>0.3</v>
      </c>
      <c r="AO721">
        <f t="shared" si="55"/>
        <v>12.6</v>
      </c>
      <c r="AS721" t="s">
        <v>2411</v>
      </c>
    </row>
    <row r="722" spans="2:45" customFormat="1" x14ac:dyDescent="0.3">
      <c r="B722" t="s">
        <v>2412</v>
      </c>
      <c r="M722" s="7">
        <v>96380413</v>
      </c>
      <c r="N722" s="38" t="s">
        <v>5209</v>
      </c>
      <c r="O722" s="38" t="e">
        <v>#N/A</v>
      </c>
      <c r="P722" s="38">
        <v>2.42</v>
      </c>
      <c r="Q722" s="38">
        <v>1</v>
      </c>
      <c r="R722" s="26">
        <v>0.25</v>
      </c>
      <c r="S722" s="38">
        <v>2.42</v>
      </c>
      <c r="T722" s="24">
        <v>18</v>
      </c>
      <c r="U722" s="24">
        <v>15</v>
      </c>
      <c r="V722">
        <f t="shared" si="56"/>
        <v>20</v>
      </c>
      <c r="W722" s="24" t="s">
        <v>2412</v>
      </c>
      <c r="X722" s="8" t="e">
        <f>ROUND(T722*(1-#REF!),2)</f>
        <v>#REF!</v>
      </c>
      <c r="Y722">
        <f t="shared" si="57"/>
        <v>12.6</v>
      </c>
      <c r="Z722">
        <f t="shared" si="58"/>
        <v>12.6</v>
      </c>
      <c r="AA722" s="24">
        <v>0.3</v>
      </c>
      <c r="AB722" s="24">
        <v>0.3</v>
      </c>
      <c r="AC722">
        <v>50</v>
      </c>
      <c r="AD722">
        <v>11</v>
      </c>
      <c r="AE722">
        <v>48</v>
      </c>
      <c r="AF722" t="s">
        <v>2894</v>
      </c>
      <c r="AG722" s="24"/>
      <c r="AI722">
        <f t="shared" si="59"/>
        <v>2.33</v>
      </c>
      <c r="AL722" t="s">
        <v>4776</v>
      </c>
      <c r="AM722">
        <v>10.5</v>
      </c>
      <c r="AN722" s="24">
        <v>0.3</v>
      </c>
      <c r="AO722">
        <f t="shared" si="55"/>
        <v>12.6</v>
      </c>
      <c r="AS722" t="s">
        <v>2413</v>
      </c>
    </row>
    <row r="723" spans="2:45" customFormat="1" x14ac:dyDescent="0.3">
      <c r="B723" t="s">
        <v>2414</v>
      </c>
      <c r="M723" s="7">
        <v>96380412</v>
      </c>
      <c r="N723" s="38" t="s">
        <v>5210</v>
      </c>
      <c r="O723" s="38" t="e">
        <v>#N/A</v>
      </c>
      <c r="P723" s="38">
        <v>3.37</v>
      </c>
      <c r="Q723" s="38">
        <v>1</v>
      </c>
      <c r="R723" s="26">
        <v>0.25</v>
      </c>
      <c r="S723" s="38">
        <v>3.37</v>
      </c>
      <c r="T723" s="24">
        <v>18</v>
      </c>
      <c r="U723" s="24">
        <v>15</v>
      </c>
      <c r="V723">
        <f t="shared" si="56"/>
        <v>20</v>
      </c>
      <c r="W723" s="24" t="s">
        <v>2414</v>
      </c>
      <c r="X723" s="8" t="e">
        <f>ROUND(T723*(1-#REF!),2)</f>
        <v>#REF!</v>
      </c>
      <c r="Y723">
        <f t="shared" si="57"/>
        <v>12.6</v>
      </c>
      <c r="Z723">
        <f t="shared" si="58"/>
        <v>12.6</v>
      </c>
      <c r="AA723" s="24">
        <v>0.3</v>
      </c>
      <c r="AB723" s="24">
        <v>0.3</v>
      </c>
      <c r="AC723">
        <v>50</v>
      </c>
      <c r="AD723">
        <v>11</v>
      </c>
      <c r="AE723">
        <v>44</v>
      </c>
      <c r="AF723" t="s">
        <v>2894</v>
      </c>
      <c r="AG723" s="24"/>
      <c r="AI723">
        <f t="shared" si="59"/>
        <v>3.24</v>
      </c>
      <c r="AL723" t="s">
        <v>4777</v>
      </c>
      <c r="AM723">
        <v>10.5</v>
      </c>
      <c r="AN723" s="24">
        <v>0.3</v>
      </c>
      <c r="AO723">
        <f t="shared" si="55"/>
        <v>12.6</v>
      </c>
      <c r="AS723" t="s">
        <v>2415</v>
      </c>
    </row>
    <row r="724" spans="2:45" customFormat="1" x14ac:dyDescent="0.3">
      <c r="B724" t="s">
        <v>2416</v>
      </c>
      <c r="M724" s="7">
        <v>96380263</v>
      </c>
      <c r="N724" s="38" t="s">
        <v>5211</v>
      </c>
      <c r="O724" s="38" t="e">
        <v>#N/A</v>
      </c>
      <c r="P724" s="38">
        <v>13.27</v>
      </c>
      <c r="Q724" s="38">
        <v>1</v>
      </c>
      <c r="R724" s="26">
        <v>0.7</v>
      </c>
      <c r="S724" s="38">
        <v>13.27</v>
      </c>
      <c r="T724" s="24">
        <v>54</v>
      </c>
      <c r="U724" s="24">
        <v>15</v>
      </c>
      <c r="V724">
        <f t="shared" si="56"/>
        <v>20</v>
      </c>
      <c r="W724" s="24" t="s">
        <v>2416</v>
      </c>
      <c r="X724" s="8" t="e">
        <f>ROUND(T724*(1-#REF!),2)</f>
        <v>#REF!</v>
      </c>
      <c r="Y724">
        <f t="shared" si="57"/>
        <v>37.799999999999997</v>
      </c>
      <c r="Z724">
        <f t="shared" si="58"/>
        <v>37.799999999999997</v>
      </c>
      <c r="AA724" s="24">
        <v>0.3</v>
      </c>
      <c r="AB724" s="24">
        <v>0.3</v>
      </c>
      <c r="AC724">
        <v>40</v>
      </c>
      <c r="AD724">
        <v>1000</v>
      </c>
      <c r="AE724">
        <v>12</v>
      </c>
      <c r="AF724" t="s">
        <v>2894</v>
      </c>
      <c r="AG724" s="24"/>
      <c r="AI724">
        <f t="shared" si="59"/>
        <v>12.76</v>
      </c>
      <c r="AL724">
        <v>0</v>
      </c>
      <c r="AM724">
        <v>32.9</v>
      </c>
      <c r="AN724" s="24">
        <v>0.3</v>
      </c>
      <c r="AO724">
        <f t="shared" si="55"/>
        <v>37.799999999999997</v>
      </c>
      <c r="AS724" t="s">
        <v>2417</v>
      </c>
    </row>
    <row r="725" spans="2:45" customFormat="1" x14ac:dyDescent="0.3">
      <c r="B725" t="s">
        <v>2418</v>
      </c>
      <c r="M725" s="7">
        <v>96380285</v>
      </c>
      <c r="N725" s="38" t="s">
        <v>5212</v>
      </c>
      <c r="O725" s="38" t="e">
        <v>#N/A</v>
      </c>
      <c r="P725" s="38">
        <v>10.86</v>
      </c>
      <c r="Q725" s="38">
        <v>1</v>
      </c>
      <c r="R725" s="26">
        <v>0.8</v>
      </c>
      <c r="S725" s="38">
        <v>10.86</v>
      </c>
      <c r="T725" s="24">
        <v>47</v>
      </c>
      <c r="U725" s="24">
        <v>15</v>
      </c>
      <c r="V725">
        <f t="shared" si="56"/>
        <v>20</v>
      </c>
      <c r="W725" s="24" t="s">
        <v>2418</v>
      </c>
      <c r="X725" s="8" t="e">
        <f>ROUND(T725*(1-#REF!),2)</f>
        <v>#REF!</v>
      </c>
      <c r="Y725">
        <f t="shared" si="57"/>
        <v>32.9</v>
      </c>
      <c r="Z725">
        <f t="shared" si="58"/>
        <v>32.9</v>
      </c>
      <c r="AA725" s="24">
        <v>0.3</v>
      </c>
      <c r="AB725" s="24">
        <v>0.3</v>
      </c>
      <c r="AC725">
        <v>50</v>
      </c>
      <c r="AD725">
        <v>1000</v>
      </c>
      <c r="AE725">
        <v>11</v>
      </c>
      <c r="AF725" t="s">
        <v>2894</v>
      </c>
      <c r="AG725" s="24"/>
      <c r="AI725">
        <f t="shared" si="59"/>
        <v>10.44</v>
      </c>
      <c r="AL725">
        <v>0</v>
      </c>
      <c r="AM725">
        <v>28</v>
      </c>
      <c r="AN725" s="24">
        <v>0.3</v>
      </c>
      <c r="AO725">
        <f t="shared" si="55"/>
        <v>32.9</v>
      </c>
      <c r="AS725" t="s">
        <v>2419</v>
      </c>
    </row>
    <row r="726" spans="2:45" customFormat="1" x14ac:dyDescent="0.3">
      <c r="B726" t="s">
        <v>2420</v>
      </c>
      <c r="M726" s="7">
        <v>96380408</v>
      </c>
      <c r="N726" s="38" t="s">
        <v>5213</v>
      </c>
      <c r="O726" s="38" t="e">
        <v>#N/A</v>
      </c>
      <c r="P726" s="38">
        <v>9.85</v>
      </c>
      <c r="Q726" s="38">
        <v>1</v>
      </c>
      <c r="R726" s="26">
        <v>0.5</v>
      </c>
      <c r="S726" s="38">
        <v>9.85</v>
      </c>
      <c r="T726" s="24">
        <v>47</v>
      </c>
      <c r="U726" s="24">
        <v>15</v>
      </c>
      <c r="V726">
        <f t="shared" si="56"/>
        <v>20</v>
      </c>
      <c r="W726" s="24" t="s">
        <v>2420</v>
      </c>
      <c r="X726" s="8" t="e">
        <f>ROUND(T726*(1-#REF!),2)</f>
        <v>#REF!</v>
      </c>
      <c r="Y726">
        <f t="shared" si="57"/>
        <v>32.9</v>
      </c>
      <c r="Z726">
        <f t="shared" si="58"/>
        <v>32.9</v>
      </c>
      <c r="AA726" s="24">
        <v>0.3</v>
      </c>
      <c r="AB726" s="24">
        <v>0.3</v>
      </c>
      <c r="AC726">
        <v>0</v>
      </c>
      <c r="AD726">
        <v>1250</v>
      </c>
      <c r="AE726">
        <v>0</v>
      </c>
      <c r="AF726" t="s">
        <v>2894</v>
      </c>
      <c r="AG726" s="24"/>
      <c r="AI726">
        <f t="shared" si="59"/>
        <v>9.4700000000000006</v>
      </c>
      <c r="AL726" t="s">
        <v>4778</v>
      </c>
      <c r="AM726">
        <v>24.57</v>
      </c>
      <c r="AN726" s="24">
        <v>0.3</v>
      </c>
      <c r="AO726">
        <f t="shared" si="55"/>
        <v>32.9</v>
      </c>
      <c r="AS726" t="s">
        <v>2421</v>
      </c>
    </row>
    <row r="727" spans="2:45" customFormat="1" x14ac:dyDescent="0.3">
      <c r="B727" t="s">
        <v>2422</v>
      </c>
      <c r="M727" s="7">
        <v>96380407</v>
      </c>
      <c r="N727" s="38" t="s">
        <v>5214</v>
      </c>
      <c r="O727" s="38" t="e">
        <v>#N/A</v>
      </c>
      <c r="P727" s="38">
        <v>11.58</v>
      </c>
      <c r="Q727" s="38">
        <v>1</v>
      </c>
      <c r="R727" s="26">
        <v>0.6</v>
      </c>
      <c r="S727" s="38">
        <v>11.58</v>
      </c>
      <c r="T727" s="24">
        <v>54</v>
      </c>
      <c r="U727" s="24">
        <v>15</v>
      </c>
      <c r="V727">
        <f t="shared" si="56"/>
        <v>20</v>
      </c>
      <c r="W727" s="24" t="s">
        <v>2422</v>
      </c>
      <c r="X727" s="8" t="e">
        <f>ROUND(T727*(1-#REF!),2)</f>
        <v>#REF!</v>
      </c>
      <c r="Y727">
        <f t="shared" si="57"/>
        <v>37.799999999999997</v>
      </c>
      <c r="Z727">
        <f t="shared" si="58"/>
        <v>37.799999999999997</v>
      </c>
      <c r="AA727" s="24">
        <v>0.3</v>
      </c>
      <c r="AB727" s="24">
        <v>0.3</v>
      </c>
      <c r="AC727">
        <v>0</v>
      </c>
      <c r="AD727">
        <v>1470</v>
      </c>
      <c r="AE727">
        <v>0</v>
      </c>
      <c r="AF727" t="s">
        <v>2894</v>
      </c>
      <c r="AG727" s="24"/>
      <c r="AI727">
        <f t="shared" si="59"/>
        <v>11.13</v>
      </c>
      <c r="AL727" t="s">
        <v>4779</v>
      </c>
      <c r="AM727">
        <v>28.98</v>
      </c>
      <c r="AN727" s="24">
        <v>0.3</v>
      </c>
      <c r="AO727">
        <f t="shared" si="55"/>
        <v>37.799999999999997</v>
      </c>
      <c r="AS727" t="s">
        <v>2423</v>
      </c>
    </row>
    <row r="728" spans="2:45" customFormat="1" x14ac:dyDescent="0.3">
      <c r="B728" t="s">
        <v>2424</v>
      </c>
      <c r="M728" s="7">
        <v>96380253</v>
      </c>
      <c r="N728" s="38" t="s">
        <v>5215</v>
      </c>
      <c r="O728" s="38" t="e">
        <v>#N/A</v>
      </c>
      <c r="P728" s="38">
        <v>16.97</v>
      </c>
      <c r="Q728" s="38">
        <v>1</v>
      </c>
      <c r="R728" s="26">
        <v>1.05</v>
      </c>
      <c r="S728" s="38">
        <v>16.97</v>
      </c>
      <c r="T728" s="24">
        <v>80</v>
      </c>
      <c r="U728" s="24">
        <v>15</v>
      </c>
      <c r="V728">
        <f t="shared" si="56"/>
        <v>20</v>
      </c>
      <c r="W728" s="24" t="s">
        <v>2424</v>
      </c>
      <c r="X728" s="8" t="e">
        <f>ROUND(T728*(1-#REF!),2)</f>
        <v>#REF!</v>
      </c>
      <c r="Y728">
        <f t="shared" si="57"/>
        <v>56</v>
      </c>
      <c r="Z728">
        <f t="shared" si="58"/>
        <v>56</v>
      </c>
      <c r="AA728" s="24">
        <v>0.3</v>
      </c>
      <c r="AB728" s="24">
        <v>0.3</v>
      </c>
      <c r="AC728">
        <v>40</v>
      </c>
      <c r="AD728">
        <v>1500</v>
      </c>
      <c r="AE728">
        <v>12</v>
      </c>
      <c r="AF728" t="s">
        <v>2894</v>
      </c>
      <c r="AG728" s="24"/>
      <c r="AI728">
        <f t="shared" si="59"/>
        <v>16.32</v>
      </c>
      <c r="AL728">
        <v>0</v>
      </c>
      <c r="AM728">
        <v>48.3</v>
      </c>
      <c r="AN728" s="24">
        <v>0.3</v>
      </c>
      <c r="AO728">
        <f t="shared" si="55"/>
        <v>56</v>
      </c>
      <c r="AS728" t="s">
        <v>2425</v>
      </c>
    </row>
    <row r="729" spans="2:45" customFormat="1" x14ac:dyDescent="0.3">
      <c r="B729" t="s">
        <v>2426</v>
      </c>
      <c r="M729" s="7">
        <v>96380254</v>
      </c>
      <c r="N729" s="38" t="s">
        <v>5216</v>
      </c>
      <c r="O729" s="38" t="e">
        <v>#N/A</v>
      </c>
      <c r="P729" s="38">
        <v>18.87</v>
      </c>
      <c r="Q729" s="38">
        <v>1</v>
      </c>
      <c r="R729" s="26">
        <v>1.4</v>
      </c>
      <c r="S729" s="38">
        <v>18.87</v>
      </c>
      <c r="T729" s="24">
        <v>88</v>
      </c>
      <c r="U729" s="24">
        <v>15</v>
      </c>
      <c r="V729">
        <f t="shared" si="56"/>
        <v>20</v>
      </c>
      <c r="W729" s="24" t="s">
        <v>2426</v>
      </c>
      <c r="X729" s="8" t="e">
        <f>ROUND(T729*(1-#REF!),2)</f>
        <v>#REF!</v>
      </c>
      <c r="Y729">
        <f t="shared" si="57"/>
        <v>61.6</v>
      </c>
      <c r="Z729">
        <f t="shared" si="58"/>
        <v>61.6</v>
      </c>
      <c r="AA729" s="24">
        <v>0.3</v>
      </c>
      <c r="AB729" s="24">
        <v>0.3</v>
      </c>
      <c r="AC729">
        <v>40</v>
      </c>
      <c r="AD729">
        <v>2000</v>
      </c>
      <c r="AE729">
        <v>12</v>
      </c>
      <c r="AF729" t="s">
        <v>2894</v>
      </c>
      <c r="AG729" s="24"/>
      <c r="AI729">
        <f t="shared" si="59"/>
        <v>18.14</v>
      </c>
      <c r="AL729">
        <v>0</v>
      </c>
      <c r="AM729">
        <v>53.2</v>
      </c>
      <c r="AN729" s="24">
        <v>0.3</v>
      </c>
      <c r="AO729">
        <f t="shared" si="55"/>
        <v>61.6</v>
      </c>
      <c r="AS729" t="s">
        <v>2427</v>
      </c>
    </row>
    <row r="730" spans="2:45" customFormat="1" x14ac:dyDescent="0.3">
      <c r="B730" t="s">
        <v>2428</v>
      </c>
      <c r="M730" s="7">
        <v>96380277</v>
      </c>
      <c r="N730" s="38" t="s">
        <v>5217</v>
      </c>
      <c r="O730" s="38" t="e">
        <v>#N/A</v>
      </c>
      <c r="P730" s="38">
        <v>10.44</v>
      </c>
      <c r="Q730" s="38">
        <v>1</v>
      </c>
      <c r="R730" s="26">
        <v>0.2</v>
      </c>
      <c r="S730" s="38">
        <v>10.44</v>
      </c>
      <c r="T730" s="24">
        <v>49</v>
      </c>
      <c r="U730" s="24">
        <v>15</v>
      </c>
      <c r="V730">
        <f t="shared" si="56"/>
        <v>20</v>
      </c>
      <c r="W730" s="24" t="s">
        <v>2428</v>
      </c>
      <c r="X730" s="8" t="e">
        <f>ROUND(T730*(1-#REF!),2)</f>
        <v>#REF!</v>
      </c>
      <c r="Y730">
        <f t="shared" si="57"/>
        <v>34.299999999999997</v>
      </c>
      <c r="Z730">
        <f t="shared" si="58"/>
        <v>34.299999999999997</v>
      </c>
      <c r="AA730" s="24">
        <v>0.3</v>
      </c>
      <c r="AB730" s="24">
        <v>0.3</v>
      </c>
      <c r="AC730">
        <v>40</v>
      </c>
      <c r="AD730">
        <v>270</v>
      </c>
      <c r="AE730">
        <v>12</v>
      </c>
      <c r="AF730" t="s">
        <v>2894</v>
      </c>
      <c r="AG730" s="24"/>
      <c r="AI730">
        <f t="shared" si="59"/>
        <v>10.039999999999999</v>
      </c>
      <c r="AL730">
        <v>0</v>
      </c>
      <c r="AM730">
        <v>29.4</v>
      </c>
      <c r="AN730" s="24">
        <v>0.3</v>
      </c>
      <c r="AO730">
        <f t="shared" si="55"/>
        <v>34.299999999999997</v>
      </c>
      <c r="AS730" t="s">
        <v>2429</v>
      </c>
    </row>
    <row r="731" spans="2:45" customFormat="1" x14ac:dyDescent="0.3">
      <c r="B731" t="s">
        <v>2430</v>
      </c>
      <c r="M731" s="7">
        <v>96380278</v>
      </c>
      <c r="N731" s="38" t="s">
        <v>5218</v>
      </c>
      <c r="O731" s="38" t="e">
        <v>#N/A</v>
      </c>
      <c r="P731" s="38">
        <v>10.64</v>
      </c>
      <c r="Q731" s="38">
        <v>1</v>
      </c>
      <c r="R731" s="26">
        <v>0.23</v>
      </c>
      <c r="S731" s="38">
        <v>10.64</v>
      </c>
      <c r="T731" s="24">
        <v>50</v>
      </c>
      <c r="U731" s="24">
        <v>15</v>
      </c>
      <c r="V731">
        <f t="shared" si="56"/>
        <v>20</v>
      </c>
      <c r="W731" s="24" t="s">
        <v>2430</v>
      </c>
      <c r="X731" s="8" t="e">
        <f>ROUND(T731*(1-#REF!),2)</f>
        <v>#REF!</v>
      </c>
      <c r="Y731">
        <f t="shared" si="57"/>
        <v>35</v>
      </c>
      <c r="Z731">
        <f t="shared" si="58"/>
        <v>35</v>
      </c>
      <c r="AA731" s="24">
        <v>0.3</v>
      </c>
      <c r="AB731" s="24">
        <v>0.3</v>
      </c>
      <c r="AC731">
        <v>40</v>
      </c>
      <c r="AD731">
        <v>330</v>
      </c>
      <c r="AE731">
        <v>12</v>
      </c>
      <c r="AF731" t="s">
        <v>2894</v>
      </c>
      <c r="AG731" s="24"/>
      <c r="AI731">
        <f t="shared" si="59"/>
        <v>10.23</v>
      </c>
      <c r="AL731">
        <v>0</v>
      </c>
      <c r="AM731">
        <v>30.1</v>
      </c>
      <c r="AN731" s="24">
        <v>0.3</v>
      </c>
      <c r="AO731">
        <f t="shared" si="55"/>
        <v>35</v>
      </c>
      <c r="AS731" t="s">
        <v>2431</v>
      </c>
    </row>
    <row r="732" spans="2:45" customFormat="1" x14ac:dyDescent="0.3">
      <c r="B732" t="s">
        <v>2432</v>
      </c>
      <c r="M732" s="7">
        <v>96380279</v>
      </c>
      <c r="N732" s="38" t="s">
        <v>5219</v>
      </c>
      <c r="O732" s="38" t="e">
        <v>#N/A</v>
      </c>
      <c r="P732" s="38">
        <v>10.96</v>
      </c>
      <c r="Q732" s="38">
        <v>1</v>
      </c>
      <c r="R732" s="26">
        <v>0.27</v>
      </c>
      <c r="S732" s="38">
        <v>10.96</v>
      </c>
      <c r="T732" s="24">
        <v>51</v>
      </c>
      <c r="U732" s="24">
        <v>15</v>
      </c>
      <c r="V732">
        <f t="shared" si="56"/>
        <v>20</v>
      </c>
      <c r="W732" s="24" t="s">
        <v>2432</v>
      </c>
      <c r="X732" s="8" t="e">
        <f>ROUND(T732*(1-#REF!),2)</f>
        <v>#REF!</v>
      </c>
      <c r="Y732">
        <f t="shared" si="57"/>
        <v>35.700000000000003</v>
      </c>
      <c r="Z732">
        <f t="shared" si="58"/>
        <v>35.700000000000003</v>
      </c>
      <c r="AA732" s="24">
        <v>0.3</v>
      </c>
      <c r="AB732" s="24">
        <v>0.3</v>
      </c>
      <c r="AC732">
        <v>40</v>
      </c>
      <c r="AD732">
        <v>380</v>
      </c>
      <c r="AE732">
        <v>12</v>
      </c>
      <c r="AF732" t="s">
        <v>2894</v>
      </c>
      <c r="AG732" s="24"/>
      <c r="AI732">
        <f t="shared" si="59"/>
        <v>10.54</v>
      </c>
      <c r="AL732">
        <v>0</v>
      </c>
      <c r="AM732">
        <v>30.8</v>
      </c>
      <c r="AN732" s="24">
        <v>0.3</v>
      </c>
      <c r="AO732">
        <f t="shared" si="55"/>
        <v>35.700000000000003</v>
      </c>
      <c r="AS732" t="s">
        <v>2433</v>
      </c>
    </row>
    <row r="733" spans="2:45" customFormat="1" x14ac:dyDescent="0.3">
      <c r="B733" t="s">
        <v>2434</v>
      </c>
      <c r="M733" s="7">
        <v>96380954</v>
      </c>
      <c r="N733" s="38" t="s">
        <v>5220</v>
      </c>
      <c r="O733" s="38" t="e">
        <v>#N/A</v>
      </c>
      <c r="P733" s="38">
        <v>121.19</v>
      </c>
      <c r="Q733" s="38">
        <v>1</v>
      </c>
      <c r="R733" s="26">
        <v>0</v>
      </c>
      <c r="S733" s="38">
        <v>121.19</v>
      </c>
      <c r="T733" s="24">
        <v>509</v>
      </c>
      <c r="U733" s="24">
        <v>0</v>
      </c>
      <c r="V733">
        <f t="shared" si="56"/>
        <v>0</v>
      </c>
      <c r="W733" s="24" t="s">
        <v>2434</v>
      </c>
      <c r="X733" s="8" t="e">
        <f>ROUND(T733*(1-#REF!),2)</f>
        <v>#REF!</v>
      </c>
      <c r="Y733">
        <f t="shared" si="57"/>
        <v>356.3</v>
      </c>
      <c r="Z733">
        <f t="shared" si="58"/>
        <v>356.3</v>
      </c>
      <c r="AA733" s="24">
        <v>0.3</v>
      </c>
      <c r="AB733" s="24">
        <v>0.3</v>
      </c>
      <c r="AC733">
        <v>0</v>
      </c>
      <c r="AD733">
        <v>2000</v>
      </c>
      <c r="AE733">
        <v>0</v>
      </c>
      <c r="AF733" t="s">
        <v>2894</v>
      </c>
      <c r="AG733" s="24"/>
      <c r="AI733">
        <f t="shared" si="59"/>
        <v>116.53</v>
      </c>
      <c r="AL733" t="s">
        <v>4780</v>
      </c>
      <c r="AM733">
        <v>299.88</v>
      </c>
      <c r="AN733" s="24">
        <v>0.3</v>
      </c>
      <c r="AO733">
        <f t="shared" si="55"/>
        <v>356.3</v>
      </c>
      <c r="AS733" t="s">
        <v>2435</v>
      </c>
    </row>
    <row r="734" spans="2:45" customFormat="1" x14ac:dyDescent="0.3">
      <c r="B734" t="s">
        <v>2436</v>
      </c>
      <c r="M734" s="7">
        <v>963577016</v>
      </c>
      <c r="N734" s="38" t="s">
        <v>3284</v>
      </c>
      <c r="O734" s="38" t="s">
        <v>5435</v>
      </c>
      <c r="P734" s="38">
        <v>12.67</v>
      </c>
      <c r="Q734" s="38">
        <v>1</v>
      </c>
      <c r="R734" s="26">
        <v>1</v>
      </c>
      <c r="S734" s="38">
        <v>12.67</v>
      </c>
      <c r="T734" s="24">
        <v>49</v>
      </c>
      <c r="U734" s="24">
        <v>1</v>
      </c>
      <c r="V734">
        <f t="shared" si="56"/>
        <v>2</v>
      </c>
      <c r="W734" s="24" t="s">
        <v>2436</v>
      </c>
      <c r="X734" s="8" t="e">
        <f>ROUND(T734*(1-#REF!),2)</f>
        <v>#REF!</v>
      </c>
      <c r="Y734">
        <f t="shared" si="57"/>
        <v>34.299999999999997</v>
      </c>
      <c r="Z734">
        <f t="shared" si="58"/>
        <v>34.299999999999997</v>
      </c>
      <c r="AA734" s="24">
        <v>0.3</v>
      </c>
      <c r="AB734" s="24">
        <v>0.3</v>
      </c>
      <c r="AC734">
        <v>382</v>
      </c>
      <c r="AD734">
        <v>1390</v>
      </c>
      <c r="AE734">
        <v>50</v>
      </c>
      <c r="AF734" t="s">
        <v>2893</v>
      </c>
      <c r="AG734" s="24"/>
      <c r="AI734">
        <f t="shared" si="59"/>
        <v>12.18</v>
      </c>
      <c r="AL734" t="s">
        <v>4555</v>
      </c>
      <c r="AM734" t="s">
        <v>4555</v>
      </c>
      <c r="AN734" s="24">
        <v>0.3</v>
      </c>
      <c r="AO734">
        <f t="shared" si="55"/>
        <v>34.299999999999997</v>
      </c>
      <c r="AS734" t="s">
        <v>2437</v>
      </c>
    </row>
    <row r="735" spans="2:45" customFormat="1" x14ac:dyDescent="0.3">
      <c r="B735" t="s">
        <v>2438</v>
      </c>
      <c r="M735" s="7">
        <v>963577016</v>
      </c>
      <c r="N735" s="38" t="s">
        <v>3284</v>
      </c>
      <c r="O735" s="38" t="s">
        <v>5435</v>
      </c>
      <c r="P735" s="38">
        <v>12.67</v>
      </c>
      <c r="Q735" s="38">
        <v>1</v>
      </c>
      <c r="R735" s="26">
        <v>1</v>
      </c>
      <c r="S735" s="38">
        <v>12.67</v>
      </c>
      <c r="T735" s="24">
        <v>49</v>
      </c>
      <c r="U735" s="24">
        <v>1</v>
      </c>
      <c r="V735">
        <f t="shared" si="56"/>
        <v>2</v>
      </c>
      <c r="W735" s="24" t="s">
        <v>2438</v>
      </c>
      <c r="X735" s="8" t="e">
        <f>ROUND(T735*(1-#REF!),2)</f>
        <v>#REF!</v>
      </c>
      <c r="Y735">
        <f t="shared" si="57"/>
        <v>34.299999999999997</v>
      </c>
      <c r="Z735">
        <f t="shared" si="58"/>
        <v>34.299999999999997</v>
      </c>
      <c r="AA735" s="24">
        <v>0.3</v>
      </c>
      <c r="AB735" s="24">
        <v>0.3</v>
      </c>
      <c r="AC735">
        <v>382</v>
      </c>
      <c r="AD735">
        <v>1390</v>
      </c>
      <c r="AE735">
        <v>50</v>
      </c>
      <c r="AF735" t="s">
        <v>2893</v>
      </c>
      <c r="AG735" s="24"/>
      <c r="AI735">
        <f t="shared" si="59"/>
        <v>12.18</v>
      </c>
      <c r="AL735" t="s">
        <v>4555</v>
      </c>
      <c r="AM735" t="s">
        <v>4555</v>
      </c>
      <c r="AN735" s="24">
        <v>0.3</v>
      </c>
      <c r="AO735">
        <f t="shared" si="55"/>
        <v>34.299999999999997</v>
      </c>
      <c r="AS735" t="s">
        <v>2437</v>
      </c>
    </row>
    <row r="736" spans="2:45" customFormat="1" x14ac:dyDescent="0.3">
      <c r="B736" t="s">
        <v>2439</v>
      </c>
      <c r="M736" s="7">
        <v>963577016</v>
      </c>
      <c r="N736" s="38" t="s">
        <v>3284</v>
      </c>
      <c r="O736" s="38" t="s">
        <v>5435</v>
      </c>
      <c r="P736" s="38">
        <v>12.67</v>
      </c>
      <c r="Q736" s="38">
        <v>1</v>
      </c>
      <c r="R736" s="26">
        <v>1</v>
      </c>
      <c r="S736" s="38">
        <v>12.67</v>
      </c>
      <c r="T736" s="24">
        <v>49</v>
      </c>
      <c r="U736" s="24">
        <v>1</v>
      </c>
      <c r="V736">
        <f t="shared" si="56"/>
        <v>2</v>
      </c>
      <c r="W736" s="24" t="s">
        <v>2439</v>
      </c>
      <c r="X736" s="8" t="e">
        <f>ROUND(T736*(1-#REF!),2)</f>
        <v>#REF!</v>
      </c>
      <c r="Y736">
        <f t="shared" si="57"/>
        <v>34.299999999999997</v>
      </c>
      <c r="Z736">
        <f t="shared" si="58"/>
        <v>34.299999999999997</v>
      </c>
      <c r="AA736" s="24">
        <v>0.3</v>
      </c>
      <c r="AB736" s="24">
        <v>0.3</v>
      </c>
      <c r="AC736">
        <v>382</v>
      </c>
      <c r="AD736">
        <v>1390</v>
      </c>
      <c r="AE736">
        <v>50</v>
      </c>
      <c r="AF736" t="s">
        <v>2893</v>
      </c>
      <c r="AG736" s="24"/>
      <c r="AI736">
        <f t="shared" si="59"/>
        <v>12.18</v>
      </c>
      <c r="AL736" t="s">
        <v>4555</v>
      </c>
      <c r="AM736" t="s">
        <v>4555</v>
      </c>
      <c r="AN736" s="24">
        <v>0.3</v>
      </c>
      <c r="AO736">
        <f t="shared" si="55"/>
        <v>34.299999999999997</v>
      </c>
      <c r="AS736" t="s">
        <v>2437</v>
      </c>
    </row>
    <row r="737" spans="2:45" customFormat="1" x14ac:dyDescent="0.3">
      <c r="B737" t="s">
        <v>2440</v>
      </c>
      <c r="M737" s="7">
        <v>963577016</v>
      </c>
      <c r="N737" s="38" t="s">
        <v>3284</v>
      </c>
      <c r="O737" s="38" t="s">
        <v>5435</v>
      </c>
      <c r="P737" s="38">
        <v>12.67</v>
      </c>
      <c r="Q737" s="38">
        <v>1</v>
      </c>
      <c r="R737" s="26">
        <v>1</v>
      </c>
      <c r="S737" s="38">
        <v>12.67</v>
      </c>
      <c r="T737" s="24">
        <v>49</v>
      </c>
      <c r="U737" s="24">
        <v>1</v>
      </c>
      <c r="V737">
        <f t="shared" si="56"/>
        <v>2</v>
      </c>
      <c r="W737" s="24" t="s">
        <v>2440</v>
      </c>
      <c r="X737" s="8" t="e">
        <f>ROUND(T737*(1-#REF!),2)</f>
        <v>#REF!</v>
      </c>
      <c r="Y737">
        <f t="shared" si="57"/>
        <v>34.299999999999997</v>
      </c>
      <c r="Z737">
        <f t="shared" si="58"/>
        <v>34.299999999999997</v>
      </c>
      <c r="AA737" s="24">
        <v>0.3</v>
      </c>
      <c r="AB737" s="24">
        <v>0.3</v>
      </c>
      <c r="AC737">
        <v>382</v>
      </c>
      <c r="AD737">
        <v>1390</v>
      </c>
      <c r="AE737">
        <v>50</v>
      </c>
      <c r="AF737" t="s">
        <v>2893</v>
      </c>
      <c r="AG737" s="24"/>
      <c r="AI737">
        <f t="shared" si="59"/>
        <v>12.18</v>
      </c>
      <c r="AL737" t="s">
        <v>4555</v>
      </c>
      <c r="AM737" t="s">
        <v>4555</v>
      </c>
      <c r="AN737" s="24">
        <v>0.3</v>
      </c>
      <c r="AO737">
        <f t="shared" si="55"/>
        <v>34.299999999999997</v>
      </c>
      <c r="AS737" t="s">
        <v>2437</v>
      </c>
    </row>
    <row r="738" spans="2:45" customFormat="1" x14ac:dyDescent="0.3">
      <c r="B738" t="s">
        <v>2441</v>
      </c>
      <c r="M738" s="7">
        <v>963577016</v>
      </c>
      <c r="N738" s="38" t="s">
        <v>3284</v>
      </c>
      <c r="O738" s="38" t="s">
        <v>5435</v>
      </c>
      <c r="P738" s="38">
        <v>12.67</v>
      </c>
      <c r="Q738" s="38">
        <v>1</v>
      </c>
      <c r="R738" s="26">
        <v>1</v>
      </c>
      <c r="S738" s="38">
        <v>12.67</v>
      </c>
      <c r="T738" s="24">
        <v>49</v>
      </c>
      <c r="U738" s="24">
        <v>1</v>
      </c>
      <c r="V738">
        <f t="shared" si="56"/>
        <v>2</v>
      </c>
      <c r="W738" s="24" t="s">
        <v>2441</v>
      </c>
      <c r="X738" s="8" t="e">
        <f>ROUND(T738*(1-#REF!),2)</f>
        <v>#REF!</v>
      </c>
      <c r="Y738">
        <f t="shared" si="57"/>
        <v>34.299999999999997</v>
      </c>
      <c r="Z738">
        <f t="shared" si="58"/>
        <v>34.299999999999997</v>
      </c>
      <c r="AA738" s="24">
        <v>0.3</v>
      </c>
      <c r="AB738" s="24">
        <v>0.3</v>
      </c>
      <c r="AC738">
        <v>382</v>
      </c>
      <c r="AD738">
        <v>1390</v>
      </c>
      <c r="AE738">
        <v>50</v>
      </c>
      <c r="AF738" t="s">
        <v>2893</v>
      </c>
      <c r="AG738" s="24"/>
      <c r="AI738">
        <f t="shared" si="59"/>
        <v>12.18</v>
      </c>
      <c r="AL738" t="s">
        <v>4555</v>
      </c>
      <c r="AM738" t="s">
        <v>4555</v>
      </c>
      <c r="AN738" s="24">
        <v>0.3</v>
      </c>
      <c r="AO738">
        <f t="shared" si="55"/>
        <v>34.299999999999997</v>
      </c>
      <c r="AS738" t="s">
        <v>2437</v>
      </c>
    </row>
    <row r="739" spans="2:45" customFormat="1" x14ac:dyDescent="0.3">
      <c r="B739" t="s">
        <v>2442</v>
      </c>
      <c r="M739" s="7">
        <v>963536001</v>
      </c>
      <c r="N739" s="38" t="s">
        <v>3285</v>
      </c>
      <c r="O739" s="38" t="s">
        <v>2442</v>
      </c>
      <c r="P739" s="38">
        <v>25.67</v>
      </c>
      <c r="Q739" s="38">
        <v>1</v>
      </c>
      <c r="R739" s="26">
        <v>0.9</v>
      </c>
      <c r="S739" s="38">
        <v>25.67</v>
      </c>
      <c r="T739" s="24">
        <v>99</v>
      </c>
      <c r="U739" s="24">
        <v>1</v>
      </c>
      <c r="V739">
        <f t="shared" si="56"/>
        <v>2</v>
      </c>
      <c r="W739" s="24" t="s">
        <v>2442</v>
      </c>
      <c r="X739" s="8" t="e">
        <f>ROUND(T739*(1-#REF!),2)</f>
        <v>#REF!</v>
      </c>
      <c r="Y739">
        <f t="shared" si="57"/>
        <v>69.3</v>
      </c>
      <c r="Z739">
        <f t="shared" si="58"/>
        <v>69.3</v>
      </c>
      <c r="AA739" s="24">
        <v>0.3</v>
      </c>
      <c r="AB739" s="24">
        <v>0.3</v>
      </c>
      <c r="AC739">
        <v>30</v>
      </c>
      <c r="AD739">
        <v>65</v>
      </c>
      <c r="AE739">
        <v>420</v>
      </c>
      <c r="AF739" t="s">
        <v>2893</v>
      </c>
      <c r="AG739" s="24"/>
      <c r="AI739">
        <f t="shared" si="59"/>
        <v>24.68</v>
      </c>
      <c r="AL739" t="s">
        <v>4555</v>
      </c>
      <c r="AM739" t="s">
        <v>4555</v>
      </c>
      <c r="AN739" s="24">
        <v>0.3</v>
      </c>
      <c r="AO739">
        <f t="shared" si="55"/>
        <v>69.3</v>
      </c>
      <c r="AS739" t="s">
        <v>2443</v>
      </c>
    </row>
    <row r="740" spans="2:45" customFormat="1" x14ac:dyDescent="0.3">
      <c r="B740" t="s">
        <v>2444</v>
      </c>
      <c r="M740" s="7">
        <v>96380991</v>
      </c>
      <c r="N740" s="38" t="s">
        <v>5221</v>
      </c>
      <c r="O740" s="38" t="e">
        <v>#N/A</v>
      </c>
      <c r="P740" s="38">
        <v>13.35</v>
      </c>
      <c r="Q740" s="38">
        <v>1</v>
      </c>
      <c r="R740" s="26">
        <v>0.1</v>
      </c>
      <c r="S740" s="38">
        <v>13.35</v>
      </c>
      <c r="T740" s="24">
        <v>59</v>
      </c>
      <c r="U740" s="24">
        <v>35</v>
      </c>
      <c r="V740">
        <f t="shared" si="56"/>
        <v>47</v>
      </c>
      <c r="W740" s="24" t="s">
        <v>2444</v>
      </c>
      <c r="X740" s="8" t="e">
        <f>ROUND(T740*(1-#REF!),2)</f>
        <v>#REF!</v>
      </c>
      <c r="Y740">
        <f t="shared" si="57"/>
        <v>41.3</v>
      </c>
      <c r="Z740">
        <f t="shared" si="58"/>
        <v>41.3</v>
      </c>
      <c r="AA740" s="24">
        <v>0.3</v>
      </c>
      <c r="AB740" s="24">
        <v>0.3</v>
      </c>
      <c r="AC740">
        <v>42</v>
      </c>
      <c r="AD740">
        <v>10</v>
      </c>
      <c r="AE740">
        <v>25</v>
      </c>
      <c r="AF740" t="s">
        <v>2894</v>
      </c>
      <c r="AG740" s="24"/>
      <c r="AI740">
        <f t="shared" si="59"/>
        <v>12.84</v>
      </c>
      <c r="AL740" t="s">
        <v>4781</v>
      </c>
      <c r="AM740">
        <v>32.76</v>
      </c>
      <c r="AN740" s="24">
        <v>0.3</v>
      </c>
      <c r="AO740">
        <f t="shared" si="55"/>
        <v>41.3</v>
      </c>
      <c r="AS740" t="s">
        <v>2445</v>
      </c>
    </row>
    <row r="741" spans="2:45" customFormat="1" x14ac:dyDescent="0.3">
      <c r="B741" t="s">
        <v>2446</v>
      </c>
      <c r="M741" s="7">
        <v>96380552</v>
      </c>
      <c r="N741" s="38" t="s">
        <v>5222</v>
      </c>
      <c r="O741" s="38" t="e">
        <v>#N/A</v>
      </c>
      <c r="P741" s="38">
        <v>3.81</v>
      </c>
      <c r="Q741" s="38">
        <v>1</v>
      </c>
      <c r="R741" s="26">
        <v>0.1</v>
      </c>
      <c r="S741" s="38">
        <v>3.81</v>
      </c>
      <c r="T741" s="24">
        <v>23</v>
      </c>
      <c r="U741" s="24">
        <v>5</v>
      </c>
      <c r="V741">
        <f t="shared" si="56"/>
        <v>7</v>
      </c>
      <c r="W741" s="24" t="s">
        <v>2446</v>
      </c>
      <c r="X741" s="8" t="e">
        <f>ROUND(T741*(1-#REF!),2)</f>
        <v>#REF!</v>
      </c>
      <c r="Y741">
        <f t="shared" si="57"/>
        <v>16.100000000000001</v>
      </c>
      <c r="Z741">
        <f t="shared" si="58"/>
        <v>16.100000000000001</v>
      </c>
      <c r="AA741" s="24">
        <v>0.3</v>
      </c>
      <c r="AB741" s="24">
        <v>0.3</v>
      </c>
      <c r="AC741">
        <v>7</v>
      </c>
      <c r="AD741">
        <v>0</v>
      </c>
      <c r="AE741">
        <v>45</v>
      </c>
      <c r="AF741" t="s">
        <v>2894</v>
      </c>
      <c r="AG741" s="24"/>
      <c r="AI741">
        <f t="shared" si="59"/>
        <v>3.66</v>
      </c>
      <c r="AL741" t="s">
        <v>4782</v>
      </c>
      <c r="AM741">
        <v>11.97</v>
      </c>
      <c r="AN741" s="24">
        <v>0.3</v>
      </c>
      <c r="AO741">
        <f t="shared" ref="AO741:AO804" si="60">ROUND(T741*(1-AN741),2)</f>
        <v>16.100000000000001</v>
      </c>
      <c r="AS741" t="s">
        <v>2447</v>
      </c>
    </row>
    <row r="742" spans="2:45" customFormat="1" x14ac:dyDescent="0.3">
      <c r="B742" t="s">
        <v>2448</v>
      </c>
      <c r="M742" s="7">
        <v>96380213</v>
      </c>
      <c r="N742" s="38" t="s">
        <v>5223</v>
      </c>
      <c r="O742" s="38" t="e">
        <v>#N/A</v>
      </c>
      <c r="P742" s="38">
        <v>20.99</v>
      </c>
      <c r="Q742" s="38">
        <v>1</v>
      </c>
      <c r="R742" s="26">
        <v>0.7</v>
      </c>
      <c r="S742" s="38">
        <v>20.99</v>
      </c>
      <c r="T742" s="24">
        <v>102</v>
      </c>
      <c r="U742" s="24">
        <v>0</v>
      </c>
      <c r="V742">
        <f t="shared" si="56"/>
        <v>0</v>
      </c>
      <c r="W742" s="24" t="s">
        <v>2448</v>
      </c>
      <c r="X742" s="8" t="e">
        <f>ROUND(T742*(1-#REF!),2)</f>
        <v>#REF!</v>
      </c>
      <c r="Y742">
        <f t="shared" si="57"/>
        <v>71.400000000000006</v>
      </c>
      <c r="Z742">
        <f t="shared" si="58"/>
        <v>71.400000000000006</v>
      </c>
      <c r="AA742" s="24">
        <v>0.3</v>
      </c>
      <c r="AB742" s="24">
        <v>0.3</v>
      </c>
      <c r="AC742">
        <v>0</v>
      </c>
      <c r="AD742">
        <v>5000</v>
      </c>
      <c r="AE742">
        <v>0</v>
      </c>
      <c r="AF742" t="s">
        <v>2894</v>
      </c>
      <c r="AG742" s="24"/>
      <c r="AI742">
        <f t="shared" si="59"/>
        <v>20.18</v>
      </c>
      <c r="AL742" t="s">
        <v>4783</v>
      </c>
      <c r="AM742">
        <v>53.55</v>
      </c>
      <c r="AN742" s="24">
        <v>0.3</v>
      </c>
      <c r="AO742">
        <f t="shared" si="60"/>
        <v>71.400000000000006</v>
      </c>
      <c r="AS742" t="s">
        <v>2449</v>
      </c>
    </row>
    <row r="743" spans="2:45" customFormat="1" x14ac:dyDescent="0.3">
      <c r="B743" t="s">
        <v>2450</v>
      </c>
      <c r="M743" s="7">
        <v>96380215</v>
      </c>
      <c r="N743" s="38" t="s">
        <v>5224</v>
      </c>
      <c r="O743" s="38" t="e">
        <v>#N/A</v>
      </c>
      <c r="P743" s="38">
        <v>15.22</v>
      </c>
      <c r="Q743" s="38">
        <v>1</v>
      </c>
      <c r="R743" s="26">
        <v>0.8</v>
      </c>
      <c r="S743" s="38">
        <v>15.22</v>
      </c>
      <c r="T743" s="24">
        <v>70</v>
      </c>
      <c r="U743" s="24">
        <v>0</v>
      </c>
      <c r="V743">
        <f t="shared" ref="V743:V806" si="61">IFERROR(ROUNDUP(U743*(80/60),0),"")</f>
        <v>0</v>
      </c>
      <c r="W743" s="24" t="s">
        <v>2450</v>
      </c>
      <c r="X743" s="8" t="e">
        <f>ROUND(T743*(1-#REF!),2)</f>
        <v>#REF!</v>
      </c>
      <c r="Y743">
        <f t="shared" si="57"/>
        <v>49</v>
      </c>
      <c r="Z743">
        <f t="shared" si="58"/>
        <v>49</v>
      </c>
      <c r="AA743" s="24">
        <v>0.3</v>
      </c>
      <c r="AB743" s="24">
        <v>0.3</v>
      </c>
      <c r="AC743">
        <v>0</v>
      </c>
      <c r="AD743">
        <v>5000</v>
      </c>
      <c r="AE743">
        <v>0</v>
      </c>
      <c r="AF743" t="s">
        <v>2894</v>
      </c>
      <c r="AG743" s="24"/>
      <c r="AI743">
        <f t="shared" si="59"/>
        <v>14.63</v>
      </c>
      <c r="AL743" t="s">
        <v>4784</v>
      </c>
      <c r="AM743">
        <v>39.69</v>
      </c>
      <c r="AN743" s="24">
        <v>0.3</v>
      </c>
      <c r="AO743">
        <f t="shared" si="60"/>
        <v>49</v>
      </c>
      <c r="AS743" t="s">
        <v>2451</v>
      </c>
    </row>
    <row r="744" spans="2:45" customFormat="1" x14ac:dyDescent="0.3">
      <c r="B744" t="s">
        <v>2452</v>
      </c>
      <c r="M744" s="7">
        <v>96380217</v>
      </c>
      <c r="N744" s="38" t="s">
        <v>5225</v>
      </c>
      <c r="O744" s="38" t="e">
        <v>#N/A</v>
      </c>
      <c r="P744" s="38">
        <v>6.79</v>
      </c>
      <c r="Q744" s="38">
        <v>1</v>
      </c>
      <c r="R744" s="26">
        <v>0.9</v>
      </c>
      <c r="S744" s="38">
        <v>6.79</v>
      </c>
      <c r="T744" s="24">
        <v>89</v>
      </c>
      <c r="U744" s="24">
        <v>0</v>
      </c>
      <c r="V744">
        <f t="shared" si="61"/>
        <v>0</v>
      </c>
      <c r="W744" s="24" t="s">
        <v>2452</v>
      </c>
      <c r="X744" s="8" t="e">
        <f>ROUND(T744*(1-#REF!),2)</f>
        <v>#REF!</v>
      </c>
      <c r="Y744">
        <f t="shared" si="57"/>
        <v>62.3</v>
      </c>
      <c r="Z744">
        <f t="shared" si="58"/>
        <v>62.3</v>
      </c>
      <c r="AA744" s="24">
        <v>0.3</v>
      </c>
      <c r="AB744" s="24">
        <v>0.3</v>
      </c>
      <c r="AC744">
        <v>0</v>
      </c>
      <c r="AD744">
        <v>5000</v>
      </c>
      <c r="AE744">
        <v>0</v>
      </c>
      <c r="AF744" t="s">
        <v>2894</v>
      </c>
      <c r="AG744" s="24"/>
      <c r="AI744">
        <f t="shared" si="59"/>
        <v>6.53</v>
      </c>
      <c r="AL744" t="s">
        <v>4785</v>
      </c>
      <c r="AM744">
        <v>43.47</v>
      </c>
      <c r="AN744" s="24">
        <v>0.3</v>
      </c>
      <c r="AO744">
        <f t="shared" si="60"/>
        <v>62.3</v>
      </c>
      <c r="AS744" t="s">
        <v>2453</v>
      </c>
    </row>
    <row r="745" spans="2:45" customFormat="1" x14ac:dyDescent="0.3">
      <c r="B745" t="s">
        <v>2454</v>
      </c>
      <c r="M745" s="7">
        <v>96380207</v>
      </c>
      <c r="N745" s="38" t="s">
        <v>5226</v>
      </c>
      <c r="O745" s="38" t="e">
        <v>#N/A</v>
      </c>
      <c r="P745" s="38">
        <v>17.829999999999998</v>
      </c>
      <c r="Q745" s="38">
        <v>1</v>
      </c>
      <c r="R745" s="26">
        <v>0.6</v>
      </c>
      <c r="S745" s="38">
        <v>17.829999999999998</v>
      </c>
      <c r="T745" s="24">
        <v>88</v>
      </c>
      <c r="U745" s="24">
        <v>0</v>
      </c>
      <c r="V745">
        <f t="shared" si="61"/>
        <v>0</v>
      </c>
      <c r="W745" s="24" t="s">
        <v>2454</v>
      </c>
      <c r="X745" s="8" t="e">
        <f>ROUND(T745*(1-#REF!),2)</f>
        <v>#REF!</v>
      </c>
      <c r="Y745">
        <f t="shared" si="57"/>
        <v>61.6</v>
      </c>
      <c r="Z745">
        <f t="shared" si="58"/>
        <v>61.6</v>
      </c>
      <c r="AA745" s="24">
        <v>0.3</v>
      </c>
      <c r="AB745" s="24">
        <v>0.3</v>
      </c>
      <c r="AC745">
        <v>0</v>
      </c>
      <c r="AD745">
        <v>2000</v>
      </c>
      <c r="AE745">
        <v>0</v>
      </c>
      <c r="AF745" t="s">
        <v>2894</v>
      </c>
      <c r="AG745" s="24"/>
      <c r="AI745">
        <f t="shared" si="59"/>
        <v>17.14</v>
      </c>
      <c r="AL745" t="s">
        <v>4786</v>
      </c>
      <c r="AM745">
        <v>46.62</v>
      </c>
      <c r="AN745" s="24">
        <v>0.3</v>
      </c>
      <c r="AO745">
        <f t="shared" si="60"/>
        <v>61.6</v>
      </c>
      <c r="AS745" t="s">
        <v>2455</v>
      </c>
    </row>
    <row r="746" spans="2:45" customFormat="1" x14ac:dyDescent="0.3">
      <c r="B746" t="s">
        <v>2456</v>
      </c>
      <c r="M746" s="7">
        <v>96380210</v>
      </c>
      <c r="N746" s="38" t="s">
        <v>5227</v>
      </c>
      <c r="O746" s="38" t="e">
        <v>#N/A</v>
      </c>
      <c r="P746" s="38">
        <v>2.5099999999999998</v>
      </c>
      <c r="Q746" s="38">
        <v>1</v>
      </c>
      <c r="R746" s="26">
        <v>0.5</v>
      </c>
      <c r="S746" s="38">
        <v>2.5099999999999998</v>
      </c>
      <c r="T746" s="24">
        <v>13</v>
      </c>
      <c r="U746" s="24">
        <v>0</v>
      </c>
      <c r="V746">
        <f t="shared" si="61"/>
        <v>0</v>
      </c>
      <c r="W746" s="24" t="s">
        <v>2456</v>
      </c>
      <c r="X746" s="8" t="e">
        <f>ROUND(T746*(1-#REF!),2)</f>
        <v>#REF!</v>
      </c>
      <c r="Y746">
        <f t="shared" si="57"/>
        <v>9.1</v>
      </c>
      <c r="Z746">
        <f t="shared" si="58"/>
        <v>9.1</v>
      </c>
      <c r="AA746" s="24">
        <v>0.3</v>
      </c>
      <c r="AB746" s="24">
        <v>0.3</v>
      </c>
      <c r="AC746">
        <v>0</v>
      </c>
      <c r="AD746">
        <v>500</v>
      </c>
      <c r="AE746">
        <v>0</v>
      </c>
      <c r="AF746" t="s">
        <v>2894</v>
      </c>
      <c r="AG746" s="24"/>
      <c r="AI746">
        <f t="shared" si="59"/>
        <v>2.41</v>
      </c>
      <c r="AL746" t="s">
        <v>4787</v>
      </c>
      <c r="AM746">
        <v>6.93</v>
      </c>
      <c r="AN746" s="24">
        <v>0.3</v>
      </c>
      <c r="AO746">
        <f t="shared" si="60"/>
        <v>9.1</v>
      </c>
      <c r="AS746" t="s">
        <v>2457</v>
      </c>
    </row>
    <row r="747" spans="2:45" customFormat="1" x14ac:dyDescent="0.3">
      <c r="B747" t="s">
        <v>2458</v>
      </c>
      <c r="M747" s="7">
        <v>96380248</v>
      </c>
      <c r="N747" s="38" t="s">
        <v>5228</v>
      </c>
      <c r="O747" s="38" t="e">
        <v>#N/A</v>
      </c>
      <c r="P747" s="38">
        <v>9.52</v>
      </c>
      <c r="Q747" s="38">
        <v>1</v>
      </c>
      <c r="R747" s="26">
        <v>0.2</v>
      </c>
      <c r="S747" s="38">
        <v>9.52</v>
      </c>
      <c r="T747" s="24">
        <v>62</v>
      </c>
      <c r="U747" s="24">
        <v>0</v>
      </c>
      <c r="V747">
        <f t="shared" si="61"/>
        <v>0</v>
      </c>
      <c r="W747" s="24" t="s">
        <v>2458</v>
      </c>
      <c r="X747" s="8" t="e">
        <f>ROUND(T747*(1-#REF!),2)</f>
        <v>#REF!</v>
      </c>
      <c r="Y747">
        <f t="shared" si="57"/>
        <v>43.4</v>
      </c>
      <c r="Z747">
        <f t="shared" si="58"/>
        <v>43.4</v>
      </c>
      <c r="AA747" s="24">
        <v>0.3</v>
      </c>
      <c r="AB747" s="24">
        <v>0.3</v>
      </c>
      <c r="AC747">
        <v>25</v>
      </c>
      <c r="AD747">
        <v>2000</v>
      </c>
      <c r="AE747">
        <v>0</v>
      </c>
      <c r="AF747" t="s">
        <v>2894</v>
      </c>
      <c r="AG747" s="24"/>
      <c r="AI747">
        <f t="shared" si="59"/>
        <v>9.15</v>
      </c>
      <c r="AL747" t="s">
        <v>4788</v>
      </c>
      <c r="AM747">
        <v>26.46</v>
      </c>
      <c r="AN747" s="24">
        <v>0.3</v>
      </c>
      <c r="AO747">
        <f t="shared" si="60"/>
        <v>43.4</v>
      </c>
      <c r="AS747" t="s">
        <v>2459</v>
      </c>
    </row>
    <row r="748" spans="2:45" customFormat="1" x14ac:dyDescent="0.3">
      <c r="B748" t="s">
        <v>2460</v>
      </c>
      <c r="M748" s="7">
        <v>96380238</v>
      </c>
      <c r="N748" s="38" t="s">
        <v>5229</v>
      </c>
      <c r="O748" s="38" t="e">
        <v>#N/A</v>
      </c>
      <c r="P748" s="38">
        <v>9.01</v>
      </c>
      <c r="Q748" s="38">
        <v>1</v>
      </c>
      <c r="R748" s="26">
        <v>0.15</v>
      </c>
      <c r="S748" s="38">
        <v>9.01</v>
      </c>
      <c r="T748" s="24">
        <v>48</v>
      </c>
      <c r="U748" s="24">
        <v>0</v>
      </c>
      <c r="V748">
        <f t="shared" si="61"/>
        <v>0</v>
      </c>
      <c r="W748" s="24" t="s">
        <v>2460</v>
      </c>
      <c r="X748" s="8" t="e">
        <f>ROUND(T748*(1-#REF!),2)</f>
        <v>#REF!</v>
      </c>
      <c r="Y748">
        <f t="shared" si="57"/>
        <v>33.6</v>
      </c>
      <c r="Z748">
        <f t="shared" si="58"/>
        <v>33.6</v>
      </c>
      <c r="AA748" s="24">
        <v>0.3</v>
      </c>
      <c r="AB748" s="24">
        <v>0.3</v>
      </c>
      <c r="AC748">
        <v>0</v>
      </c>
      <c r="AD748">
        <v>500</v>
      </c>
      <c r="AE748">
        <v>0</v>
      </c>
      <c r="AF748" t="s">
        <v>2894</v>
      </c>
      <c r="AG748" s="24"/>
      <c r="AI748">
        <f t="shared" si="59"/>
        <v>8.66</v>
      </c>
      <c r="AL748" t="s">
        <v>4789</v>
      </c>
      <c r="AM748">
        <v>25.2</v>
      </c>
      <c r="AN748" s="24">
        <v>0.3</v>
      </c>
      <c r="AO748">
        <f t="shared" si="60"/>
        <v>33.6</v>
      </c>
      <c r="AS748" t="s">
        <v>2461</v>
      </c>
    </row>
    <row r="749" spans="2:45" customFormat="1" x14ac:dyDescent="0.3">
      <c r="B749" t="s">
        <v>2462</v>
      </c>
      <c r="M749" s="7">
        <v>96380209</v>
      </c>
      <c r="N749" s="38" t="s">
        <v>5230</v>
      </c>
      <c r="O749" s="38" t="e">
        <v>#N/A</v>
      </c>
      <c r="P749" s="38">
        <v>3.41</v>
      </c>
      <c r="Q749" s="38">
        <v>1</v>
      </c>
      <c r="R749" s="26">
        <v>0.2</v>
      </c>
      <c r="S749" s="38">
        <v>3.41</v>
      </c>
      <c r="T749" s="24">
        <v>14</v>
      </c>
      <c r="U749" s="24">
        <v>0</v>
      </c>
      <c r="V749">
        <f t="shared" si="61"/>
        <v>0</v>
      </c>
      <c r="W749" s="24" t="s">
        <v>2462</v>
      </c>
      <c r="X749" s="8" t="e">
        <f>ROUND(T749*(1-#REF!),2)</f>
        <v>#REF!</v>
      </c>
      <c r="Y749">
        <f t="shared" si="57"/>
        <v>9.8000000000000007</v>
      </c>
      <c r="Z749">
        <f t="shared" si="58"/>
        <v>9.8000000000000007</v>
      </c>
      <c r="AA749" s="24">
        <v>0.3</v>
      </c>
      <c r="AB749" s="24">
        <v>0.3</v>
      </c>
      <c r="AC749">
        <v>0</v>
      </c>
      <c r="AD749">
        <v>450</v>
      </c>
      <c r="AE749">
        <v>0</v>
      </c>
      <c r="AF749" t="s">
        <v>2894</v>
      </c>
      <c r="AG749" s="24"/>
      <c r="AI749">
        <f t="shared" si="59"/>
        <v>3.28</v>
      </c>
      <c r="AL749" t="s">
        <v>4790</v>
      </c>
      <c r="AM749">
        <v>7.56</v>
      </c>
      <c r="AN749" s="24">
        <v>0.3</v>
      </c>
      <c r="AO749">
        <f t="shared" si="60"/>
        <v>9.8000000000000007</v>
      </c>
      <c r="AS749" t="s">
        <v>2463</v>
      </c>
    </row>
    <row r="750" spans="2:45" customFormat="1" x14ac:dyDescent="0.3">
      <c r="B750" t="s">
        <v>2464</v>
      </c>
      <c r="M750" s="7">
        <v>96380241</v>
      </c>
      <c r="N750" s="38" t="s">
        <v>5231</v>
      </c>
      <c r="O750" s="38" t="e">
        <v>#N/A</v>
      </c>
      <c r="P750" s="38">
        <v>2.67</v>
      </c>
      <c r="Q750" s="38">
        <v>1</v>
      </c>
      <c r="R750" s="26">
        <v>0.1</v>
      </c>
      <c r="S750" s="38">
        <v>2.67</v>
      </c>
      <c r="T750" s="24">
        <v>14</v>
      </c>
      <c r="U750" s="24">
        <v>0</v>
      </c>
      <c r="V750">
        <f t="shared" si="61"/>
        <v>0</v>
      </c>
      <c r="W750" s="24" t="s">
        <v>2464</v>
      </c>
      <c r="X750" s="8" t="e">
        <f>ROUND(T750*(1-#REF!),2)</f>
        <v>#REF!</v>
      </c>
      <c r="Y750">
        <f t="shared" si="57"/>
        <v>9.8000000000000007</v>
      </c>
      <c r="Z750">
        <f t="shared" si="58"/>
        <v>9.8000000000000007</v>
      </c>
      <c r="AA750" s="24">
        <v>0.3</v>
      </c>
      <c r="AB750" s="24">
        <v>0.3</v>
      </c>
      <c r="AC750">
        <v>0</v>
      </c>
      <c r="AD750">
        <v>2000</v>
      </c>
      <c r="AE750">
        <v>0</v>
      </c>
      <c r="AF750" t="s">
        <v>2894</v>
      </c>
      <c r="AG750" s="24"/>
      <c r="AI750">
        <f t="shared" si="59"/>
        <v>2.57</v>
      </c>
      <c r="AL750" t="s">
        <v>4791</v>
      </c>
      <c r="AM750">
        <v>7.56</v>
      </c>
      <c r="AN750" s="24">
        <v>0.3</v>
      </c>
      <c r="AO750">
        <f t="shared" si="60"/>
        <v>9.8000000000000007</v>
      </c>
      <c r="AS750" t="s">
        <v>2465</v>
      </c>
    </row>
    <row r="751" spans="2:45" customFormat="1" x14ac:dyDescent="0.3">
      <c r="B751" t="s">
        <v>2466</v>
      </c>
      <c r="M751" s="7">
        <v>96380324</v>
      </c>
      <c r="N751" s="38" t="s">
        <v>5232</v>
      </c>
      <c r="O751" s="38" t="e">
        <v>#N/A</v>
      </c>
      <c r="P751" s="38">
        <v>9.15</v>
      </c>
      <c r="Q751" s="38">
        <v>1</v>
      </c>
      <c r="R751" s="26">
        <v>0.65</v>
      </c>
      <c r="S751" s="38">
        <v>9.15</v>
      </c>
      <c r="T751" s="24">
        <v>48</v>
      </c>
      <c r="U751" s="24">
        <v>0</v>
      </c>
      <c r="V751">
        <f t="shared" si="61"/>
        <v>0</v>
      </c>
      <c r="W751" s="24" t="s">
        <v>2466</v>
      </c>
      <c r="X751" s="8" t="e">
        <f>ROUND(T751*(1-#REF!),2)</f>
        <v>#REF!</v>
      </c>
      <c r="Y751">
        <f t="shared" si="57"/>
        <v>33.6</v>
      </c>
      <c r="Z751">
        <f t="shared" si="58"/>
        <v>33.6</v>
      </c>
      <c r="AA751" s="24">
        <v>0.3</v>
      </c>
      <c r="AB751" s="24">
        <v>0.3</v>
      </c>
      <c r="AC751">
        <v>55</v>
      </c>
      <c r="AD751">
        <v>2200</v>
      </c>
      <c r="AE751">
        <v>70</v>
      </c>
      <c r="AF751" t="s">
        <v>2894</v>
      </c>
      <c r="AG751" s="24"/>
      <c r="AI751">
        <f t="shared" si="59"/>
        <v>8.8000000000000007</v>
      </c>
      <c r="AL751" t="s">
        <v>4792</v>
      </c>
      <c r="AM751">
        <v>28.7</v>
      </c>
      <c r="AN751" s="24">
        <v>0.3</v>
      </c>
      <c r="AO751">
        <f t="shared" si="60"/>
        <v>33.6</v>
      </c>
      <c r="AS751" t="s">
        <v>2467</v>
      </c>
    </row>
    <row r="752" spans="2:45" customFormat="1" x14ac:dyDescent="0.3">
      <c r="B752" t="s">
        <v>2468</v>
      </c>
      <c r="M752" s="7">
        <v>96380325</v>
      </c>
      <c r="N752" s="38" t="s">
        <v>5233</v>
      </c>
      <c r="O752" s="38" t="e">
        <v>#N/A</v>
      </c>
      <c r="P752" s="38">
        <v>8.8699999999999992</v>
      </c>
      <c r="Q752" s="38">
        <v>1</v>
      </c>
      <c r="R752" s="26">
        <v>0.65</v>
      </c>
      <c r="S752" s="38">
        <v>8.8699999999999992</v>
      </c>
      <c r="T752" s="24">
        <v>48</v>
      </c>
      <c r="U752" s="24">
        <v>0</v>
      </c>
      <c r="V752">
        <f t="shared" si="61"/>
        <v>0</v>
      </c>
      <c r="W752" s="24" t="s">
        <v>2468</v>
      </c>
      <c r="X752" s="8" t="e">
        <f>ROUND(T752*(1-#REF!),2)</f>
        <v>#REF!</v>
      </c>
      <c r="Y752">
        <f t="shared" si="57"/>
        <v>33.6</v>
      </c>
      <c r="Z752">
        <f t="shared" si="58"/>
        <v>33.6</v>
      </c>
      <c r="AA752" s="24">
        <v>0.3</v>
      </c>
      <c r="AB752" s="24">
        <v>0.3</v>
      </c>
      <c r="AC752">
        <v>55</v>
      </c>
      <c r="AD752">
        <v>2200</v>
      </c>
      <c r="AE752">
        <v>70</v>
      </c>
      <c r="AF752" t="s">
        <v>2894</v>
      </c>
      <c r="AG752" s="24"/>
      <c r="AI752">
        <f t="shared" si="59"/>
        <v>8.5299999999999994</v>
      </c>
      <c r="AL752" t="s">
        <v>4793</v>
      </c>
      <c r="AM752">
        <v>28.7</v>
      </c>
      <c r="AN752" s="24">
        <v>0.3</v>
      </c>
      <c r="AO752">
        <f t="shared" si="60"/>
        <v>33.6</v>
      </c>
      <c r="AS752" t="s">
        <v>2469</v>
      </c>
    </row>
    <row r="753" spans="2:45" customFormat="1" x14ac:dyDescent="0.3">
      <c r="B753" t="s">
        <v>2470</v>
      </c>
      <c r="M753" s="7">
        <v>96380304</v>
      </c>
      <c r="N753" s="38" t="s">
        <v>5234</v>
      </c>
      <c r="O753" s="38" t="e">
        <v>#N/A</v>
      </c>
      <c r="P753" s="38">
        <v>9.15</v>
      </c>
      <c r="Q753" s="38">
        <v>1</v>
      </c>
      <c r="R753" s="26">
        <v>0.5</v>
      </c>
      <c r="S753" s="38">
        <v>9.15</v>
      </c>
      <c r="T753" s="24">
        <v>70</v>
      </c>
      <c r="U753" s="24">
        <v>0</v>
      </c>
      <c r="V753">
        <f t="shared" si="61"/>
        <v>0</v>
      </c>
      <c r="W753" s="24" t="s">
        <v>2470</v>
      </c>
      <c r="X753" s="8" t="e">
        <f>ROUND(T753*(1-#REF!),2)</f>
        <v>#REF!</v>
      </c>
      <c r="Y753">
        <f t="shared" si="57"/>
        <v>49</v>
      </c>
      <c r="Z753">
        <f t="shared" si="58"/>
        <v>49</v>
      </c>
      <c r="AA753" s="24">
        <v>0.3</v>
      </c>
      <c r="AB753" s="24">
        <v>0.3</v>
      </c>
      <c r="AC753">
        <v>0</v>
      </c>
      <c r="AD753">
        <v>1000</v>
      </c>
      <c r="AE753">
        <v>0</v>
      </c>
      <c r="AF753" t="s">
        <v>2894</v>
      </c>
      <c r="AG753" s="24"/>
      <c r="AI753">
        <f t="shared" si="59"/>
        <v>8.8000000000000007</v>
      </c>
      <c r="AL753">
        <v>0</v>
      </c>
      <c r="AM753">
        <v>42</v>
      </c>
      <c r="AN753" s="24">
        <v>0.3</v>
      </c>
      <c r="AO753">
        <f t="shared" si="60"/>
        <v>49</v>
      </c>
      <c r="AS753" t="s">
        <v>2471</v>
      </c>
    </row>
    <row r="754" spans="2:45" customFormat="1" x14ac:dyDescent="0.3">
      <c r="B754" t="s">
        <v>2472</v>
      </c>
      <c r="M754" s="7">
        <v>96380306</v>
      </c>
      <c r="N754" s="38" t="s">
        <v>5235</v>
      </c>
      <c r="O754" s="38" t="e">
        <v>#N/A</v>
      </c>
      <c r="P754" s="38">
        <v>10.56</v>
      </c>
      <c r="Q754" s="38">
        <v>1</v>
      </c>
      <c r="R754" s="26">
        <v>0.55000000000000004</v>
      </c>
      <c r="S754" s="38">
        <v>10.56</v>
      </c>
      <c r="T754" s="24">
        <v>76</v>
      </c>
      <c r="U754" s="24">
        <v>0</v>
      </c>
      <c r="V754">
        <f t="shared" si="61"/>
        <v>0</v>
      </c>
      <c r="W754" s="24" t="s">
        <v>2472</v>
      </c>
      <c r="X754" s="8" t="e">
        <f>ROUND(T754*(1-#REF!),2)</f>
        <v>#REF!</v>
      </c>
      <c r="Y754">
        <f t="shared" si="57"/>
        <v>53.2</v>
      </c>
      <c r="Z754">
        <f t="shared" si="58"/>
        <v>53.2</v>
      </c>
      <c r="AA754" s="24">
        <v>0.3</v>
      </c>
      <c r="AB754" s="24">
        <v>0.3</v>
      </c>
      <c r="AC754">
        <v>0</v>
      </c>
      <c r="AD754">
        <v>2000</v>
      </c>
      <c r="AE754">
        <v>0</v>
      </c>
      <c r="AF754" t="s">
        <v>2894</v>
      </c>
      <c r="AG754" s="24"/>
      <c r="AI754">
        <f t="shared" si="59"/>
        <v>10.15</v>
      </c>
      <c r="AL754">
        <v>0</v>
      </c>
      <c r="AM754">
        <v>45.5</v>
      </c>
      <c r="AN754" s="24">
        <v>0.3</v>
      </c>
      <c r="AO754">
        <f t="shared" si="60"/>
        <v>53.2</v>
      </c>
      <c r="AS754" t="s">
        <v>2473</v>
      </c>
    </row>
    <row r="755" spans="2:45" customFormat="1" x14ac:dyDescent="0.3">
      <c r="B755" t="s">
        <v>2474</v>
      </c>
      <c r="M755" s="7">
        <v>96380308</v>
      </c>
      <c r="N755" s="38" t="s">
        <v>5236</v>
      </c>
      <c r="O755" s="38" t="e">
        <v>#N/A</v>
      </c>
      <c r="P755" s="38">
        <v>11.55</v>
      </c>
      <c r="Q755" s="38">
        <v>1</v>
      </c>
      <c r="R755" s="26">
        <v>0.6</v>
      </c>
      <c r="S755" s="38">
        <v>11.55</v>
      </c>
      <c r="T755" s="24">
        <v>82</v>
      </c>
      <c r="U755" s="24">
        <v>0</v>
      </c>
      <c r="V755">
        <f t="shared" si="61"/>
        <v>0</v>
      </c>
      <c r="W755" s="24" t="s">
        <v>2474</v>
      </c>
      <c r="X755" s="8" t="e">
        <f>ROUND(T755*(1-#REF!),2)</f>
        <v>#REF!</v>
      </c>
      <c r="Y755">
        <f t="shared" si="57"/>
        <v>57.4</v>
      </c>
      <c r="Z755">
        <f t="shared" si="58"/>
        <v>57.4</v>
      </c>
      <c r="AA755" s="24">
        <v>0.3</v>
      </c>
      <c r="AB755" s="24">
        <v>0.3</v>
      </c>
      <c r="AC755">
        <v>0</v>
      </c>
      <c r="AD755">
        <v>4000</v>
      </c>
      <c r="AE755">
        <v>0</v>
      </c>
      <c r="AF755" t="s">
        <v>2894</v>
      </c>
      <c r="AG755" s="24"/>
      <c r="AI755">
        <f t="shared" si="59"/>
        <v>11.11</v>
      </c>
      <c r="AL755">
        <v>0</v>
      </c>
      <c r="AM755">
        <v>49.7</v>
      </c>
      <c r="AN755" s="24">
        <v>0.3</v>
      </c>
      <c r="AO755">
        <f t="shared" si="60"/>
        <v>57.4</v>
      </c>
      <c r="AS755" t="s">
        <v>2475</v>
      </c>
    </row>
    <row r="756" spans="2:45" customFormat="1" x14ac:dyDescent="0.3">
      <c r="B756" t="s">
        <v>2476</v>
      </c>
      <c r="M756" s="7">
        <v>96380206</v>
      </c>
      <c r="N756" s="38" t="s">
        <v>5237</v>
      </c>
      <c r="O756" s="38" t="e">
        <v>#N/A</v>
      </c>
      <c r="P756" s="38">
        <v>9.93</v>
      </c>
      <c r="Q756" s="38">
        <v>1</v>
      </c>
      <c r="R756" s="26">
        <v>0.55000000000000004</v>
      </c>
      <c r="S756" s="38">
        <v>9.93</v>
      </c>
      <c r="T756" s="24">
        <v>68</v>
      </c>
      <c r="U756" s="24">
        <v>0</v>
      </c>
      <c r="V756">
        <f t="shared" si="61"/>
        <v>0</v>
      </c>
      <c r="W756" s="24" t="s">
        <v>2476</v>
      </c>
      <c r="X756" s="8" t="e">
        <f>ROUND(T756*(1-#REF!),2)</f>
        <v>#REF!</v>
      </c>
      <c r="Y756">
        <f t="shared" si="57"/>
        <v>47.6</v>
      </c>
      <c r="Z756">
        <f t="shared" si="58"/>
        <v>47.6</v>
      </c>
      <c r="AA756" s="24">
        <v>0.3</v>
      </c>
      <c r="AB756" s="24">
        <v>0.3</v>
      </c>
      <c r="AC756">
        <v>0</v>
      </c>
      <c r="AD756">
        <v>2000</v>
      </c>
      <c r="AE756">
        <v>0</v>
      </c>
      <c r="AF756" t="s">
        <v>2894</v>
      </c>
      <c r="AG756" s="24"/>
      <c r="AI756">
        <f t="shared" si="59"/>
        <v>9.5500000000000007</v>
      </c>
      <c r="AL756" t="s">
        <v>4794</v>
      </c>
      <c r="AM756">
        <v>39.69</v>
      </c>
      <c r="AN756" s="24">
        <v>0.3</v>
      </c>
      <c r="AO756">
        <f t="shared" si="60"/>
        <v>47.6</v>
      </c>
      <c r="AS756" t="s">
        <v>2477</v>
      </c>
    </row>
    <row r="757" spans="2:45" customFormat="1" x14ac:dyDescent="0.3">
      <c r="B757" t="s">
        <v>2478</v>
      </c>
      <c r="M757" s="7">
        <v>96380208</v>
      </c>
      <c r="N757" s="38" t="s">
        <v>5238</v>
      </c>
      <c r="O757" s="38" t="e">
        <v>#N/A</v>
      </c>
      <c r="P757" s="38">
        <v>11.75</v>
      </c>
      <c r="Q757" s="38">
        <v>1</v>
      </c>
      <c r="R757" s="26">
        <v>0.6</v>
      </c>
      <c r="S757" s="38">
        <v>11.75</v>
      </c>
      <c r="T757" s="24">
        <v>74</v>
      </c>
      <c r="U757" s="24">
        <v>0</v>
      </c>
      <c r="V757">
        <f t="shared" si="61"/>
        <v>0</v>
      </c>
      <c r="W757" s="24" t="s">
        <v>2478</v>
      </c>
      <c r="X757" s="8" t="e">
        <f>ROUND(T757*(1-#REF!),2)</f>
        <v>#REF!</v>
      </c>
      <c r="Y757">
        <f t="shared" si="57"/>
        <v>51.8</v>
      </c>
      <c r="Z757">
        <f t="shared" si="58"/>
        <v>51.8</v>
      </c>
      <c r="AA757" s="24">
        <v>0.3</v>
      </c>
      <c r="AB757" s="24">
        <v>0.3</v>
      </c>
      <c r="AC757">
        <v>0</v>
      </c>
      <c r="AD757">
        <v>4000</v>
      </c>
      <c r="AE757">
        <v>0</v>
      </c>
      <c r="AF757" t="s">
        <v>2894</v>
      </c>
      <c r="AG757" s="24"/>
      <c r="AI757">
        <f t="shared" si="59"/>
        <v>11.3</v>
      </c>
      <c r="AL757" t="s">
        <v>4795</v>
      </c>
      <c r="AM757">
        <v>43.47</v>
      </c>
      <c r="AN757" s="24">
        <v>0.3</v>
      </c>
      <c r="AO757">
        <f t="shared" si="60"/>
        <v>51.8</v>
      </c>
      <c r="AS757" t="s">
        <v>2479</v>
      </c>
    </row>
    <row r="758" spans="2:45" customFormat="1" x14ac:dyDescent="0.3">
      <c r="B758" t="s">
        <v>2480</v>
      </c>
      <c r="M758" s="7">
        <v>96380204</v>
      </c>
      <c r="N758" s="38" t="s">
        <v>5239</v>
      </c>
      <c r="O758" s="38" t="e">
        <v>#N/A</v>
      </c>
      <c r="P758" s="38">
        <v>9.08</v>
      </c>
      <c r="Q758" s="38">
        <v>1</v>
      </c>
      <c r="R758" s="26">
        <v>0.5</v>
      </c>
      <c r="S758" s="38">
        <v>9.08</v>
      </c>
      <c r="T758" s="24">
        <v>62</v>
      </c>
      <c r="U758" s="24">
        <v>0</v>
      </c>
      <c r="V758">
        <f t="shared" si="61"/>
        <v>0</v>
      </c>
      <c r="W758" s="24" t="s">
        <v>2480</v>
      </c>
      <c r="X758" s="8" t="e">
        <f>ROUND(T758*(1-#REF!),2)</f>
        <v>#REF!</v>
      </c>
      <c r="Y758">
        <f t="shared" si="57"/>
        <v>43.4</v>
      </c>
      <c r="Z758">
        <f t="shared" si="58"/>
        <v>43.4</v>
      </c>
      <c r="AA758" s="24">
        <v>0.3</v>
      </c>
      <c r="AB758" s="24">
        <v>0.3</v>
      </c>
      <c r="AC758">
        <v>0</v>
      </c>
      <c r="AD758">
        <v>1000</v>
      </c>
      <c r="AE758">
        <v>0</v>
      </c>
      <c r="AF758" t="s">
        <v>2894</v>
      </c>
      <c r="AG758" s="24"/>
      <c r="AI758">
        <f t="shared" si="59"/>
        <v>8.73</v>
      </c>
      <c r="AL758" t="s">
        <v>4796</v>
      </c>
      <c r="AM758">
        <v>36.54</v>
      </c>
      <c r="AN758" s="24">
        <v>0.3</v>
      </c>
      <c r="AO758">
        <f t="shared" si="60"/>
        <v>43.4</v>
      </c>
      <c r="AS758" t="s">
        <v>2481</v>
      </c>
    </row>
    <row r="759" spans="2:45" customFormat="1" x14ac:dyDescent="0.3">
      <c r="B759" t="s">
        <v>2482</v>
      </c>
      <c r="M759" s="7">
        <v>96380558</v>
      </c>
      <c r="N759" s="38" t="s">
        <v>5240</v>
      </c>
      <c r="O759" s="38" t="e">
        <v>#N/A</v>
      </c>
      <c r="P759" s="38">
        <v>17.53</v>
      </c>
      <c r="Q759" s="38">
        <v>1</v>
      </c>
      <c r="R759" s="26">
        <v>0.5</v>
      </c>
      <c r="S759" s="38">
        <v>17.53</v>
      </c>
      <c r="T759" s="24" t="e">
        <v>#N/A</v>
      </c>
      <c r="U759" s="24">
        <v>0</v>
      </c>
      <c r="V759">
        <f t="shared" si="61"/>
        <v>0</v>
      </c>
      <c r="W759" s="24" t="s">
        <v>2482</v>
      </c>
      <c r="X759" s="8" t="e">
        <f>ROUND(T759*(1-#REF!),2)</f>
        <v>#N/A</v>
      </c>
      <c r="Y759" t="e">
        <f t="shared" si="57"/>
        <v>#N/A</v>
      </c>
      <c r="Z759" t="e">
        <f t="shared" si="58"/>
        <v>#N/A</v>
      </c>
      <c r="AA759" s="24">
        <v>0.3</v>
      </c>
      <c r="AB759" s="24">
        <v>0.3</v>
      </c>
      <c r="AC759">
        <v>7</v>
      </c>
      <c r="AD759">
        <v>0</v>
      </c>
      <c r="AE759">
        <v>45</v>
      </c>
      <c r="AF759" t="s">
        <v>2894</v>
      </c>
      <c r="AG759" s="24"/>
      <c r="AI759">
        <f t="shared" si="59"/>
        <v>16.86</v>
      </c>
      <c r="AL759" t="s">
        <v>4797</v>
      </c>
      <c r="AM759">
        <v>75.599999999999994</v>
      </c>
      <c r="AN759" s="24">
        <v>0.3</v>
      </c>
      <c r="AO759" t="e">
        <f t="shared" si="60"/>
        <v>#N/A</v>
      </c>
      <c r="AS759" t="s">
        <v>2483</v>
      </c>
    </row>
    <row r="760" spans="2:45" customFormat="1" x14ac:dyDescent="0.3">
      <c r="B760" t="s">
        <v>2484</v>
      </c>
      <c r="M760" s="7">
        <v>963920904</v>
      </c>
      <c r="N760" s="38" t="s">
        <v>3286</v>
      </c>
      <c r="O760" s="38">
        <v>0</v>
      </c>
      <c r="P760" s="38">
        <v>14.56</v>
      </c>
      <c r="Q760" s="38">
        <v>100</v>
      </c>
      <c r="R760" s="26">
        <v>0.05</v>
      </c>
      <c r="S760" s="38">
        <v>14.56</v>
      </c>
      <c r="T760" s="24">
        <v>4</v>
      </c>
      <c r="U760" s="24">
        <v>0</v>
      </c>
      <c r="V760">
        <f t="shared" si="61"/>
        <v>0</v>
      </c>
      <c r="W760" s="24" t="s">
        <v>2484</v>
      </c>
      <c r="X760" s="8" t="e">
        <f>ROUND(T760*(1-#REF!),2)</f>
        <v>#REF!</v>
      </c>
      <c r="Y760">
        <f t="shared" si="57"/>
        <v>2.8</v>
      </c>
      <c r="Z760">
        <f t="shared" si="58"/>
        <v>2.8</v>
      </c>
      <c r="AA760" s="24">
        <v>0.3</v>
      </c>
      <c r="AB760" s="24">
        <v>0.3</v>
      </c>
      <c r="AC760">
        <v>0</v>
      </c>
      <c r="AD760">
        <v>0</v>
      </c>
      <c r="AE760">
        <v>0</v>
      </c>
      <c r="AF760" t="s">
        <v>2893</v>
      </c>
      <c r="AG760" s="24"/>
      <c r="AI760">
        <f t="shared" si="59"/>
        <v>14</v>
      </c>
      <c r="AL760" t="s">
        <v>4798</v>
      </c>
      <c r="AM760">
        <v>0.7</v>
      </c>
      <c r="AN760" s="24">
        <v>0.3</v>
      </c>
      <c r="AO760">
        <f t="shared" si="60"/>
        <v>2.8</v>
      </c>
      <c r="AS760" t="s">
        <v>2485</v>
      </c>
    </row>
    <row r="761" spans="2:45" customFormat="1" x14ac:dyDescent="0.3">
      <c r="B761" t="s">
        <v>2486</v>
      </c>
      <c r="M761" s="7">
        <v>96378011</v>
      </c>
      <c r="N761" s="38" t="s">
        <v>5241</v>
      </c>
      <c r="O761" s="38" t="e">
        <v>#N/A</v>
      </c>
      <c r="P761" s="38">
        <v>69.680000000000007</v>
      </c>
      <c r="Q761" s="38">
        <v>100</v>
      </c>
      <c r="R761" s="26">
        <v>0.01</v>
      </c>
      <c r="S761" s="38">
        <v>69.680000000000007</v>
      </c>
      <c r="T761" s="24">
        <v>6</v>
      </c>
      <c r="U761" s="24">
        <v>0</v>
      </c>
      <c r="V761">
        <f t="shared" si="61"/>
        <v>0</v>
      </c>
      <c r="W761" s="24" t="s">
        <v>2486</v>
      </c>
      <c r="X761" s="8" t="e">
        <f>ROUND(T761*(1-#REF!),2)</f>
        <v>#REF!</v>
      </c>
      <c r="Y761">
        <f t="shared" si="57"/>
        <v>4.2</v>
      </c>
      <c r="Z761">
        <f t="shared" si="58"/>
        <v>4.2</v>
      </c>
      <c r="AA761" s="24">
        <v>0.3</v>
      </c>
      <c r="AB761" s="24">
        <v>0.3</v>
      </c>
      <c r="AC761">
        <v>2</v>
      </c>
      <c r="AD761">
        <v>170</v>
      </c>
      <c r="AE761">
        <v>70</v>
      </c>
      <c r="AF761" t="s">
        <v>2893</v>
      </c>
      <c r="AG761" s="24"/>
      <c r="AI761">
        <f t="shared" si="59"/>
        <v>67</v>
      </c>
      <c r="AL761" t="s">
        <v>4799</v>
      </c>
      <c r="AM761">
        <v>2.52</v>
      </c>
      <c r="AN761" s="24">
        <v>0.3</v>
      </c>
      <c r="AO761">
        <f t="shared" si="60"/>
        <v>4.2</v>
      </c>
      <c r="AS761" t="s">
        <v>2487</v>
      </c>
    </row>
    <row r="762" spans="2:45" customFormat="1" x14ac:dyDescent="0.3">
      <c r="B762" t="s">
        <v>2488</v>
      </c>
      <c r="M762" s="7">
        <v>96378012</v>
      </c>
      <c r="N762" s="38" t="s">
        <v>5242</v>
      </c>
      <c r="O762" s="38" t="e">
        <v>#N/A</v>
      </c>
      <c r="P762" s="38">
        <v>36.4</v>
      </c>
      <c r="Q762" s="38">
        <v>100</v>
      </c>
      <c r="R762" s="26">
        <v>0.01</v>
      </c>
      <c r="S762" s="38">
        <v>36.4</v>
      </c>
      <c r="T762" s="24">
        <v>6</v>
      </c>
      <c r="U762" s="24">
        <v>0</v>
      </c>
      <c r="V762">
        <f t="shared" si="61"/>
        <v>0</v>
      </c>
      <c r="W762" s="24" t="s">
        <v>2488</v>
      </c>
      <c r="X762" s="8" t="e">
        <f>ROUND(T762*(1-#REF!),2)</f>
        <v>#REF!</v>
      </c>
      <c r="Y762">
        <f t="shared" si="57"/>
        <v>4.2</v>
      </c>
      <c r="Z762">
        <f t="shared" si="58"/>
        <v>4.2</v>
      </c>
      <c r="AA762" s="24">
        <v>0.3</v>
      </c>
      <c r="AB762" s="24">
        <v>0.3</v>
      </c>
      <c r="AC762">
        <v>2</v>
      </c>
      <c r="AD762">
        <v>75</v>
      </c>
      <c r="AE762">
        <v>70</v>
      </c>
      <c r="AF762" t="s">
        <v>2893</v>
      </c>
      <c r="AG762" s="24"/>
      <c r="AI762">
        <f t="shared" si="59"/>
        <v>35</v>
      </c>
      <c r="AL762" t="s">
        <v>4800</v>
      </c>
      <c r="AM762">
        <v>1.89</v>
      </c>
      <c r="AN762" s="24">
        <v>0.3</v>
      </c>
      <c r="AO762">
        <f t="shared" si="60"/>
        <v>4.2</v>
      </c>
      <c r="AS762" t="s">
        <v>2489</v>
      </c>
    </row>
    <row r="763" spans="2:45" customFormat="1" x14ac:dyDescent="0.3">
      <c r="B763" t="s">
        <v>2490</v>
      </c>
      <c r="M763" s="7">
        <v>96378013</v>
      </c>
      <c r="N763" s="38" t="s">
        <v>5243</v>
      </c>
      <c r="O763" s="38" t="e">
        <v>#N/A</v>
      </c>
      <c r="P763" s="38">
        <v>56.16</v>
      </c>
      <c r="Q763" s="38">
        <v>100</v>
      </c>
      <c r="R763" s="26">
        <v>0.01</v>
      </c>
      <c r="S763" s="38">
        <v>56.16</v>
      </c>
      <c r="T763" s="24">
        <v>6</v>
      </c>
      <c r="U763" s="24">
        <v>0</v>
      </c>
      <c r="V763">
        <f t="shared" si="61"/>
        <v>0</v>
      </c>
      <c r="W763" s="24" t="s">
        <v>2490</v>
      </c>
      <c r="X763" s="8" t="e">
        <f>ROUND(T763*(1-#REF!),2)</f>
        <v>#REF!</v>
      </c>
      <c r="Y763">
        <f t="shared" si="57"/>
        <v>4.2</v>
      </c>
      <c r="Z763">
        <f t="shared" si="58"/>
        <v>4.2</v>
      </c>
      <c r="AA763" s="24">
        <v>0.3</v>
      </c>
      <c r="AB763" s="24">
        <v>0.3</v>
      </c>
      <c r="AC763">
        <v>2</v>
      </c>
      <c r="AD763">
        <v>115</v>
      </c>
      <c r="AE763">
        <v>80</v>
      </c>
      <c r="AF763" t="s">
        <v>2893</v>
      </c>
      <c r="AG763" s="24"/>
      <c r="AI763">
        <f t="shared" si="59"/>
        <v>54</v>
      </c>
      <c r="AL763" t="s">
        <v>4801</v>
      </c>
      <c r="AM763">
        <v>2.52</v>
      </c>
      <c r="AN763" s="24">
        <v>0.3</v>
      </c>
      <c r="AO763">
        <f t="shared" si="60"/>
        <v>4.2</v>
      </c>
      <c r="AS763" t="s">
        <v>2491</v>
      </c>
    </row>
    <row r="764" spans="2:45" customFormat="1" x14ac:dyDescent="0.3">
      <c r="B764" t="s">
        <v>2492</v>
      </c>
      <c r="M764" s="7">
        <v>96377701</v>
      </c>
      <c r="N764" s="38" t="s">
        <v>5244</v>
      </c>
      <c r="O764" s="38" t="e">
        <v>#N/A</v>
      </c>
      <c r="P764" s="38">
        <v>2.41</v>
      </c>
      <c r="Q764" s="38">
        <v>1</v>
      </c>
      <c r="R764" s="26">
        <v>0.2</v>
      </c>
      <c r="S764" s="38">
        <v>2.41</v>
      </c>
      <c r="T764" s="24">
        <v>19</v>
      </c>
      <c r="U764" s="24">
        <v>0</v>
      </c>
      <c r="V764">
        <f t="shared" si="61"/>
        <v>0</v>
      </c>
      <c r="W764" s="24" t="s">
        <v>2492</v>
      </c>
      <c r="X764" s="8" t="e">
        <f>ROUND(T764*(1-#REF!),2)</f>
        <v>#REF!</v>
      </c>
      <c r="Y764">
        <f t="shared" si="57"/>
        <v>13.3</v>
      </c>
      <c r="Z764">
        <f t="shared" si="58"/>
        <v>13.3</v>
      </c>
      <c r="AA764" s="24">
        <v>0.3</v>
      </c>
      <c r="AB764" s="24">
        <v>0.3</v>
      </c>
      <c r="AC764">
        <v>270</v>
      </c>
      <c r="AD764">
        <v>0</v>
      </c>
      <c r="AE764">
        <v>0</v>
      </c>
      <c r="AF764" t="s">
        <v>2893</v>
      </c>
      <c r="AG764" s="24"/>
      <c r="AI764">
        <f t="shared" si="59"/>
        <v>2.3199999999999998</v>
      </c>
      <c r="AL764" t="s">
        <v>4802</v>
      </c>
      <c r="AM764">
        <v>6.3</v>
      </c>
      <c r="AN764" s="24">
        <v>0.3</v>
      </c>
      <c r="AO764">
        <f t="shared" si="60"/>
        <v>13.3</v>
      </c>
      <c r="AS764" t="s">
        <v>2493</v>
      </c>
    </row>
    <row r="765" spans="2:45" customFormat="1" x14ac:dyDescent="0.3">
      <c r="B765" t="s">
        <v>2494</v>
      </c>
      <c r="M765" s="7">
        <v>96377704</v>
      </c>
      <c r="N765" s="38" t="s">
        <v>5245</v>
      </c>
      <c r="O765" s="38" t="e">
        <v>#N/A</v>
      </c>
      <c r="P765" s="38">
        <v>3.76</v>
      </c>
      <c r="Q765" s="38">
        <v>1</v>
      </c>
      <c r="R765" s="26">
        <v>0.15</v>
      </c>
      <c r="S765" s="38">
        <v>3.76</v>
      </c>
      <c r="T765" s="24">
        <v>19</v>
      </c>
      <c r="U765" s="24">
        <v>0</v>
      </c>
      <c r="V765">
        <f t="shared" si="61"/>
        <v>0</v>
      </c>
      <c r="W765" s="24" t="s">
        <v>2494</v>
      </c>
      <c r="X765" s="8" t="e">
        <f>ROUND(T765*(1-#REF!),2)</f>
        <v>#REF!</v>
      </c>
      <c r="Y765">
        <f t="shared" si="57"/>
        <v>13.3</v>
      </c>
      <c r="Z765">
        <f t="shared" si="58"/>
        <v>13.3</v>
      </c>
      <c r="AA765" s="24">
        <v>0.3</v>
      </c>
      <c r="AB765" s="24">
        <v>0.3</v>
      </c>
      <c r="AC765">
        <v>330</v>
      </c>
      <c r="AD765">
        <v>0</v>
      </c>
      <c r="AE765">
        <v>0</v>
      </c>
      <c r="AF765" t="s">
        <v>2893</v>
      </c>
      <c r="AG765" s="24"/>
      <c r="AI765">
        <f t="shared" si="59"/>
        <v>3.62</v>
      </c>
      <c r="AL765" t="s">
        <v>4803</v>
      </c>
      <c r="AM765">
        <v>10.71</v>
      </c>
      <c r="AN765" s="24">
        <v>0.3</v>
      </c>
      <c r="AO765">
        <f t="shared" si="60"/>
        <v>13.3</v>
      </c>
      <c r="AS765" t="s">
        <v>2495</v>
      </c>
    </row>
    <row r="766" spans="2:45" customFormat="1" x14ac:dyDescent="0.3">
      <c r="B766" t="s">
        <v>2496</v>
      </c>
      <c r="M766" s="7">
        <v>96377702</v>
      </c>
      <c r="N766" s="38" t="s">
        <v>5246</v>
      </c>
      <c r="O766" s="38" t="e">
        <v>#N/A</v>
      </c>
      <c r="P766" s="38">
        <v>3.32</v>
      </c>
      <c r="Q766" s="38">
        <v>1</v>
      </c>
      <c r="R766" s="26">
        <v>0.1</v>
      </c>
      <c r="S766" s="38">
        <v>3.32</v>
      </c>
      <c r="T766" s="24">
        <v>19</v>
      </c>
      <c r="U766" s="24">
        <v>0</v>
      </c>
      <c r="V766">
        <f t="shared" si="61"/>
        <v>0</v>
      </c>
      <c r="W766" s="24" t="s">
        <v>2496</v>
      </c>
      <c r="X766" s="8" t="e">
        <f>ROUND(T766*(1-#REF!),2)</f>
        <v>#REF!</v>
      </c>
      <c r="Y766">
        <f t="shared" si="57"/>
        <v>13.3</v>
      </c>
      <c r="Z766">
        <f t="shared" si="58"/>
        <v>13.3</v>
      </c>
      <c r="AA766" s="24">
        <v>0.3</v>
      </c>
      <c r="AB766" s="24">
        <v>0.3</v>
      </c>
      <c r="AC766">
        <v>382</v>
      </c>
      <c r="AD766">
        <v>0</v>
      </c>
      <c r="AE766">
        <v>0</v>
      </c>
      <c r="AF766" t="s">
        <v>2893</v>
      </c>
      <c r="AG766" s="24"/>
      <c r="AI766">
        <f t="shared" si="59"/>
        <v>3.19</v>
      </c>
      <c r="AL766" t="s">
        <v>4804</v>
      </c>
      <c r="AM766">
        <v>8.19</v>
      </c>
      <c r="AN766" s="24">
        <v>0.3</v>
      </c>
      <c r="AO766">
        <f t="shared" si="60"/>
        <v>13.3</v>
      </c>
      <c r="AS766" t="s">
        <v>2497</v>
      </c>
    </row>
    <row r="767" spans="2:45" customFormat="1" x14ac:dyDescent="0.3">
      <c r="B767" t="s">
        <v>2498</v>
      </c>
      <c r="M767" s="7">
        <v>96377703</v>
      </c>
      <c r="N767" s="38" t="s">
        <v>5247</v>
      </c>
      <c r="O767" s="38" t="e">
        <v>#N/A</v>
      </c>
      <c r="P767" s="38">
        <v>4.32</v>
      </c>
      <c r="Q767" s="38">
        <v>1</v>
      </c>
      <c r="R767" s="26">
        <v>0.1</v>
      </c>
      <c r="S767" s="38">
        <v>4.32</v>
      </c>
      <c r="T767" s="24">
        <v>29</v>
      </c>
      <c r="U767" s="24">
        <v>0</v>
      </c>
      <c r="V767">
        <f t="shared" si="61"/>
        <v>0</v>
      </c>
      <c r="W767" s="24" t="s">
        <v>2498</v>
      </c>
      <c r="X767" s="8" t="e">
        <f>ROUND(T767*(1-#REF!),2)</f>
        <v>#REF!</v>
      </c>
      <c r="Y767">
        <f t="shared" si="57"/>
        <v>20.3</v>
      </c>
      <c r="Z767">
        <f t="shared" si="58"/>
        <v>20.3</v>
      </c>
      <c r="AA767" s="24">
        <v>0.3</v>
      </c>
      <c r="AB767" s="24">
        <v>0.3</v>
      </c>
      <c r="AC767">
        <v>452</v>
      </c>
      <c r="AD767">
        <v>0</v>
      </c>
      <c r="AE767">
        <v>0</v>
      </c>
      <c r="AF767" t="s">
        <v>2893</v>
      </c>
      <c r="AG767" s="24"/>
      <c r="AI767">
        <f t="shared" si="59"/>
        <v>4.1500000000000004</v>
      </c>
      <c r="AL767" t="s">
        <v>4805</v>
      </c>
      <c r="AM767">
        <v>10.71</v>
      </c>
      <c r="AN767" s="24">
        <v>0.3</v>
      </c>
      <c r="AO767">
        <f t="shared" si="60"/>
        <v>20.3</v>
      </c>
      <c r="AS767" t="s">
        <v>2499</v>
      </c>
    </row>
    <row r="768" spans="2:45" customFormat="1" x14ac:dyDescent="0.3">
      <c r="B768" t="s">
        <v>2500</v>
      </c>
      <c r="M768" s="7">
        <v>96376001</v>
      </c>
      <c r="N768" s="38" t="s">
        <v>5248</v>
      </c>
      <c r="O768" s="38" t="e">
        <v>#N/A</v>
      </c>
      <c r="P768" s="38">
        <v>1.9</v>
      </c>
      <c r="Q768" s="38">
        <v>1</v>
      </c>
      <c r="R768" s="26">
        <v>0.1</v>
      </c>
      <c r="S768" s="38">
        <v>1.9</v>
      </c>
      <c r="T768" s="24">
        <v>9</v>
      </c>
      <c r="U768" s="24">
        <v>0</v>
      </c>
      <c r="V768">
        <f t="shared" si="61"/>
        <v>0</v>
      </c>
      <c r="W768" s="24" t="s">
        <v>2500</v>
      </c>
      <c r="X768" s="8" t="e">
        <f>ROUND(T768*(1-#REF!),2)</f>
        <v>#REF!</v>
      </c>
      <c r="Y768">
        <f t="shared" si="57"/>
        <v>6.3</v>
      </c>
      <c r="Z768">
        <f t="shared" si="58"/>
        <v>6.3</v>
      </c>
      <c r="AA768" s="24">
        <v>0.3</v>
      </c>
      <c r="AB768" s="24">
        <v>0.3</v>
      </c>
      <c r="AC768">
        <v>0</v>
      </c>
      <c r="AD768">
        <v>270</v>
      </c>
      <c r="AE768">
        <v>80</v>
      </c>
      <c r="AF768" t="s">
        <v>2893</v>
      </c>
      <c r="AG768" s="24"/>
      <c r="AI768">
        <f t="shared" si="59"/>
        <v>1.83</v>
      </c>
      <c r="AL768" t="s">
        <v>4806</v>
      </c>
      <c r="AM768">
        <v>4.41</v>
      </c>
      <c r="AN768" s="24">
        <v>0.3</v>
      </c>
      <c r="AO768">
        <f t="shared" si="60"/>
        <v>6.3</v>
      </c>
      <c r="AS768" t="s">
        <v>2501</v>
      </c>
    </row>
    <row r="769" spans="2:45" customFormat="1" x14ac:dyDescent="0.3">
      <c r="B769" t="s">
        <v>2502</v>
      </c>
      <c r="M769" s="7">
        <v>96376004</v>
      </c>
      <c r="N769" s="38" t="s">
        <v>5249</v>
      </c>
      <c r="O769" s="38" t="e">
        <v>#N/A</v>
      </c>
      <c r="P769" s="38">
        <v>2.02</v>
      </c>
      <c r="Q769" s="38">
        <v>1</v>
      </c>
      <c r="R769" s="26">
        <v>0.05</v>
      </c>
      <c r="S769" s="38">
        <v>2.02</v>
      </c>
      <c r="T769" s="24">
        <v>19</v>
      </c>
      <c r="U769" s="24">
        <v>0</v>
      </c>
      <c r="V769">
        <f t="shared" si="61"/>
        <v>0</v>
      </c>
      <c r="W769" s="24" t="s">
        <v>2502</v>
      </c>
      <c r="X769" s="8" t="e">
        <f>ROUND(T769*(1-#REF!),2)</f>
        <v>#REF!</v>
      </c>
      <c r="Y769">
        <f t="shared" si="57"/>
        <v>13.3</v>
      </c>
      <c r="Z769">
        <f t="shared" si="58"/>
        <v>13.3</v>
      </c>
      <c r="AA769" s="24">
        <v>0.3</v>
      </c>
      <c r="AB769" s="24">
        <v>0.3</v>
      </c>
      <c r="AC769">
        <v>0</v>
      </c>
      <c r="AD769">
        <v>330</v>
      </c>
      <c r="AE769">
        <v>80</v>
      </c>
      <c r="AF769" t="s">
        <v>2893</v>
      </c>
      <c r="AG769" s="24"/>
      <c r="AI769">
        <f t="shared" si="59"/>
        <v>1.94</v>
      </c>
      <c r="AL769" t="s">
        <v>4807</v>
      </c>
      <c r="AM769">
        <v>5.04</v>
      </c>
      <c r="AN769" s="24">
        <v>0.3</v>
      </c>
      <c r="AO769">
        <f t="shared" si="60"/>
        <v>13.3</v>
      </c>
      <c r="AS769" t="s">
        <v>2503</v>
      </c>
    </row>
    <row r="770" spans="2:45" customFormat="1" x14ac:dyDescent="0.3">
      <c r="B770" t="s">
        <v>2504</v>
      </c>
      <c r="M770" s="7">
        <v>96376002</v>
      </c>
      <c r="N770" s="38" t="s">
        <v>5250</v>
      </c>
      <c r="O770" s="38" t="e">
        <v>#N/A</v>
      </c>
      <c r="P770" s="38">
        <v>2.2000000000000002</v>
      </c>
      <c r="Q770" s="38">
        <v>1</v>
      </c>
      <c r="R770" s="26">
        <v>0.1</v>
      </c>
      <c r="S770" s="38">
        <v>2.2000000000000002</v>
      </c>
      <c r="T770" s="24">
        <v>19</v>
      </c>
      <c r="U770" s="24">
        <v>0</v>
      </c>
      <c r="V770">
        <f t="shared" si="61"/>
        <v>0</v>
      </c>
      <c r="W770" s="24" t="s">
        <v>2504</v>
      </c>
      <c r="X770" s="8" t="e">
        <f>ROUND(T770*(1-#REF!),2)</f>
        <v>#REF!</v>
      </c>
      <c r="Y770">
        <f t="shared" ref="Y770:Y833" si="62">ROUND(T770*(1-AA770),2)</f>
        <v>13.3</v>
      </c>
      <c r="Z770">
        <f t="shared" ref="Z770:Z833" si="63">ROUND(T770*(1-AB770),2)</f>
        <v>13.3</v>
      </c>
      <c r="AA770" s="24">
        <v>0.3</v>
      </c>
      <c r="AB770" s="24">
        <v>0.3</v>
      </c>
      <c r="AC770">
        <v>0</v>
      </c>
      <c r="AD770">
        <v>380</v>
      </c>
      <c r="AE770">
        <v>80</v>
      </c>
      <c r="AF770" t="s">
        <v>2893</v>
      </c>
      <c r="AG770" s="24"/>
      <c r="AI770">
        <f t="shared" si="59"/>
        <v>2.12</v>
      </c>
      <c r="AL770" t="s">
        <v>4808</v>
      </c>
      <c r="AM770">
        <v>5.04</v>
      </c>
      <c r="AN770" s="24">
        <v>0.3</v>
      </c>
      <c r="AO770">
        <f t="shared" si="60"/>
        <v>13.3</v>
      </c>
      <c r="AS770" t="s">
        <v>2505</v>
      </c>
    </row>
    <row r="771" spans="2:45" customFormat="1" x14ac:dyDescent="0.3">
      <c r="B771" t="s">
        <v>2506</v>
      </c>
      <c r="M771" s="7">
        <v>96376003</v>
      </c>
      <c r="N771" s="38" t="s">
        <v>5251</v>
      </c>
      <c r="O771" s="38" t="e">
        <v>#N/A</v>
      </c>
      <c r="P771" s="38">
        <v>2.71</v>
      </c>
      <c r="Q771" s="38">
        <v>1</v>
      </c>
      <c r="R771" s="26">
        <v>0.12</v>
      </c>
      <c r="S771" s="38">
        <v>2.71</v>
      </c>
      <c r="T771" s="24">
        <v>19</v>
      </c>
      <c r="U771" s="24">
        <v>0</v>
      </c>
      <c r="V771">
        <f t="shared" si="61"/>
        <v>0</v>
      </c>
      <c r="W771" s="24" t="s">
        <v>2506</v>
      </c>
      <c r="X771" s="8" t="e">
        <f>ROUND(T771*(1-#REF!),2)</f>
        <v>#REF!</v>
      </c>
      <c r="Y771">
        <f t="shared" si="62"/>
        <v>13.3</v>
      </c>
      <c r="Z771">
        <f t="shared" si="63"/>
        <v>13.3</v>
      </c>
      <c r="AA771" s="24">
        <v>0.3</v>
      </c>
      <c r="AB771" s="24">
        <v>0.3</v>
      </c>
      <c r="AC771">
        <v>0</v>
      </c>
      <c r="AD771">
        <v>450</v>
      </c>
      <c r="AE771">
        <v>80</v>
      </c>
      <c r="AF771" t="s">
        <v>2893</v>
      </c>
      <c r="AG771" s="24"/>
      <c r="AI771">
        <f t="shared" si="59"/>
        <v>2.61</v>
      </c>
      <c r="AL771" t="s">
        <v>4809</v>
      </c>
      <c r="AM771">
        <v>6.93</v>
      </c>
      <c r="AN771" s="24">
        <v>0.3</v>
      </c>
      <c r="AO771">
        <f t="shared" si="60"/>
        <v>13.3</v>
      </c>
      <c r="AS771" t="s">
        <v>2507</v>
      </c>
    </row>
    <row r="772" spans="2:45" customFormat="1" x14ac:dyDescent="0.3">
      <c r="B772" t="s">
        <v>2508</v>
      </c>
      <c r="M772" s="7">
        <v>963577802</v>
      </c>
      <c r="N772" s="38" t="s">
        <v>3287</v>
      </c>
      <c r="O772" s="38" t="s">
        <v>2508</v>
      </c>
      <c r="P772" s="38">
        <v>13.61</v>
      </c>
      <c r="Q772" s="38">
        <v>1</v>
      </c>
      <c r="R772" s="26">
        <v>0.7</v>
      </c>
      <c r="S772" s="38">
        <v>13.61</v>
      </c>
      <c r="T772" s="24">
        <v>49</v>
      </c>
      <c r="U772" s="24">
        <v>0</v>
      </c>
      <c r="V772">
        <f t="shared" si="61"/>
        <v>0</v>
      </c>
      <c r="W772" s="24" t="s">
        <v>2508</v>
      </c>
      <c r="X772" s="8" t="e">
        <f>ROUND(T772*(1-#REF!),2)</f>
        <v>#REF!</v>
      </c>
      <c r="Y772">
        <f t="shared" si="62"/>
        <v>34.299999999999997</v>
      </c>
      <c r="Z772">
        <f t="shared" si="63"/>
        <v>34.299999999999997</v>
      </c>
      <c r="AA772" s="24">
        <v>0.3</v>
      </c>
      <c r="AB772" s="24">
        <v>0.3</v>
      </c>
      <c r="AC772">
        <v>30</v>
      </c>
      <c r="AD772">
        <v>355</v>
      </c>
      <c r="AE772">
        <v>150</v>
      </c>
      <c r="AF772" t="s">
        <v>2893</v>
      </c>
      <c r="AG772" s="24"/>
      <c r="AI772">
        <f t="shared" si="59"/>
        <v>13.09</v>
      </c>
      <c r="AL772">
        <v>0</v>
      </c>
      <c r="AM772">
        <v>25.9</v>
      </c>
      <c r="AN772" s="24">
        <v>0.3</v>
      </c>
      <c r="AO772">
        <f t="shared" si="60"/>
        <v>34.299999999999997</v>
      </c>
      <c r="AS772" t="s">
        <v>2509</v>
      </c>
    </row>
    <row r="773" spans="2:45" customFormat="1" x14ac:dyDescent="0.3">
      <c r="B773" t="s">
        <v>2510</v>
      </c>
      <c r="M773" s="7">
        <v>963577803</v>
      </c>
      <c r="N773" s="38" t="s">
        <v>3288</v>
      </c>
      <c r="O773" s="38" t="s">
        <v>2510</v>
      </c>
      <c r="P773" s="38">
        <v>13.2</v>
      </c>
      <c r="Q773" s="38">
        <v>1</v>
      </c>
      <c r="R773" s="26">
        <v>0.6</v>
      </c>
      <c r="S773" s="38">
        <v>13.2</v>
      </c>
      <c r="T773" s="24">
        <v>39</v>
      </c>
      <c r="U773" s="24">
        <v>0</v>
      </c>
      <c r="V773">
        <f t="shared" si="61"/>
        <v>0</v>
      </c>
      <c r="W773" s="24" t="s">
        <v>2510</v>
      </c>
      <c r="X773" s="8" t="e">
        <f>ROUND(T773*(1-#REF!),2)</f>
        <v>#REF!</v>
      </c>
      <c r="Y773">
        <f t="shared" si="62"/>
        <v>27.3</v>
      </c>
      <c r="Z773">
        <f t="shared" si="63"/>
        <v>27.3</v>
      </c>
      <c r="AA773" s="24">
        <v>0.3</v>
      </c>
      <c r="AB773" s="24">
        <v>0.3</v>
      </c>
      <c r="AC773">
        <v>30</v>
      </c>
      <c r="AD773">
        <v>305</v>
      </c>
      <c r="AE773">
        <v>150</v>
      </c>
      <c r="AF773" t="s">
        <v>2893</v>
      </c>
      <c r="AG773" s="24"/>
      <c r="AI773">
        <f t="shared" si="59"/>
        <v>12.69</v>
      </c>
      <c r="AL773">
        <v>0</v>
      </c>
      <c r="AM773">
        <v>24.5</v>
      </c>
      <c r="AN773" s="24">
        <v>0.3</v>
      </c>
      <c r="AO773">
        <f t="shared" si="60"/>
        <v>27.3</v>
      </c>
      <c r="AS773" t="s">
        <v>2511</v>
      </c>
    </row>
    <row r="774" spans="2:45" customFormat="1" x14ac:dyDescent="0.3">
      <c r="B774" t="s">
        <v>2512</v>
      </c>
      <c r="M774" s="7">
        <v>963920903</v>
      </c>
      <c r="N774" s="38" t="s">
        <v>3289</v>
      </c>
      <c r="O774" s="38">
        <v>0</v>
      </c>
      <c r="P774" s="38">
        <v>13.52</v>
      </c>
      <c r="Q774" s="38">
        <v>100</v>
      </c>
      <c r="R774" s="26">
        <v>0.05</v>
      </c>
      <c r="S774" s="38">
        <v>13.52</v>
      </c>
      <c r="T774" s="24">
        <v>4</v>
      </c>
      <c r="U774" s="24">
        <v>0</v>
      </c>
      <c r="V774">
        <f t="shared" si="61"/>
        <v>0</v>
      </c>
      <c r="W774" s="24" t="s">
        <v>2512</v>
      </c>
      <c r="X774" s="8" t="e">
        <f>ROUND(T774*(1-#REF!),2)</f>
        <v>#REF!</v>
      </c>
      <c r="Y774">
        <f t="shared" si="62"/>
        <v>2.8</v>
      </c>
      <c r="Z774">
        <f t="shared" si="63"/>
        <v>2.8</v>
      </c>
      <c r="AA774" s="24">
        <v>0.3</v>
      </c>
      <c r="AB774" s="24">
        <v>0.3</v>
      </c>
      <c r="AC774">
        <v>0</v>
      </c>
      <c r="AD774">
        <v>0</v>
      </c>
      <c r="AE774">
        <v>0</v>
      </c>
      <c r="AF774" t="s">
        <v>2893</v>
      </c>
      <c r="AG774" s="24"/>
      <c r="AI774">
        <f t="shared" si="59"/>
        <v>13</v>
      </c>
      <c r="AL774" t="s">
        <v>4810</v>
      </c>
      <c r="AM774">
        <v>0.7</v>
      </c>
      <c r="AN774" s="24">
        <v>0.3</v>
      </c>
      <c r="AO774">
        <f t="shared" si="60"/>
        <v>2.8</v>
      </c>
      <c r="AS774" t="s">
        <v>2513</v>
      </c>
    </row>
    <row r="775" spans="2:45" customFormat="1" x14ac:dyDescent="0.3">
      <c r="B775" t="s">
        <v>2514</v>
      </c>
      <c r="M775" s="7">
        <v>96399801</v>
      </c>
      <c r="N775" s="38" t="s">
        <v>5252</v>
      </c>
      <c r="O775" s="38" t="e">
        <v>#N/A</v>
      </c>
      <c r="P775" s="38">
        <v>581.36</v>
      </c>
      <c r="Q775" s="38">
        <v>1</v>
      </c>
      <c r="R775" s="26">
        <v>105</v>
      </c>
      <c r="S775" s="38">
        <v>581.36</v>
      </c>
      <c r="T775" s="24">
        <v>1503</v>
      </c>
      <c r="U775" s="24">
        <v>120</v>
      </c>
      <c r="V775">
        <f t="shared" si="61"/>
        <v>160</v>
      </c>
      <c r="W775" s="24" t="s">
        <v>2514</v>
      </c>
      <c r="X775" s="8" t="e">
        <f>ROUND(T775*(1-#REF!),2)</f>
        <v>#REF!</v>
      </c>
      <c r="Y775">
        <f t="shared" si="62"/>
        <v>1052.0999999999999</v>
      </c>
      <c r="Z775">
        <f t="shared" si="63"/>
        <v>1052.0999999999999</v>
      </c>
      <c r="AA775" s="24">
        <v>0.3</v>
      </c>
      <c r="AB775" s="24">
        <v>0.3</v>
      </c>
      <c r="AC775">
        <v>0</v>
      </c>
      <c r="AD775">
        <v>0</v>
      </c>
      <c r="AE775">
        <v>0</v>
      </c>
      <c r="AF775" t="s">
        <v>2892</v>
      </c>
      <c r="AG775" s="24"/>
      <c r="AI775">
        <f t="shared" si="59"/>
        <v>559</v>
      </c>
      <c r="AL775">
        <v>0</v>
      </c>
      <c r="AM775">
        <v>1160</v>
      </c>
      <c r="AN775" s="24">
        <v>0.3</v>
      </c>
      <c r="AO775">
        <f t="shared" si="60"/>
        <v>1052.0999999999999</v>
      </c>
      <c r="AS775" t="s">
        <v>2515</v>
      </c>
    </row>
    <row r="776" spans="2:45" customFormat="1" x14ac:dyDescent="0.3">
      <c r="B776" t="s">
        <v>2516</v>
      </c>
      <c r="M776" s="7">
        <v>96399810</v>
      </c>
      <c r="N776" s="38" t="s">
        <v>5253</v>
      </c>
      <c r="O776" s="38" t="e">
        <v>#N/A</v>
      </c>
      <c r="P776" s="38">
        <v>165.36</v>
      </c>
      <c r="Q776" s="38">
        <v>1</v>
      </c>
      <c r="R776" s="26">
        <v>20</v>
      </c>
      <c r="S776" s="38">
        <v>165.36</v>
      </c>
      <c r="T776" s="24">
        <v>405</v>
      </c>
      <c r="U776" s="24">
        <v>60</v>
      </c>
      <c r="V776">
        <f t="shared" si="61"/>
        <v>80</v>
      </c>
      <c r="W776" s="24" t="s">
        <v>2516</v>
      </c>
      <c r="X776" s="8" t="e">
        <f>ROUND(T776*(1-#REF!),2)</f>
        <v>#REF!</v>
      </c>
      <c r="Y776">
        <f t="shared" si="62"/>
        <v>283.5</v>
      </c>
      <c r="Z776">
        <f t="shared" si="63"/>
        <v>283.5</v>
      </c>
      <c r="AA776" s="24">
        <v>0.3</v>
      </c>
      <c r="AB776" s="24">
        <v>0.3</v>
      </c>
      <c r="AC776">
        <v>0</v>
      </c>
      <c r="AD776">
        <v>0</v>
      </c>
      <c r="AE776">
        <v>0</v>
      </c>
      <c r="AF776" t="s">
        <v>2892</v>
      </c>
      <c r="AG776" s="24"/>
      <c r="AI776">
        <f t="shared" si="59"/>
        <v>159</v>
      </c>
      <c r="AL776">
        <v>0</v>
      </c>
      <c r="AM776">
        <v>312</v>
      </c>
      <c r="AN776" s="24">
        <v>0.3</v>
      </c>
      <c r="AO776">
        <f t="shared" si="60"/>
        <v>283.5</v>
      </c>
      <c r="AS776" t="s">
        <v>2517</v>
      </c>
    </row>
    <row r="777" spans="2:45" customFormat="1" x14ac:dyDescent="0.3">
      <c r="B777" t="s">
        <v>2518</v>
      </c>
      <c r="M777" s="7">
        <v>96399811</v>
      </c>
      <c r="N777" s="38" t="s">
        <v>5254</v>
      </c>
      <c r="O777" s="38" t="e">
        <v>#N/A</v>
      </c>
      <c r="P777" s="38">
        <v>186.16</v>
      </c>
      <c r="Q777" s="38">
        <v>1</v>
      </c>
      <c r="R777" s="26">
        <v>29</v>
      </c>
      <c r="S777" s="38">
        <v>186.16</v>
      </c>
      <c r="T777" s="24">
        <v>482</v>
      </c>
      <c r="U777" s="24">
        <v>60</v>
      </c>
      <c r="V777">
        <f t="shared" si="61"/>
        <v>80</v>
      </c>
      <c r="W777" s="24" t="s">
        <v>2518</v>
      </c>
      <c r="X777" s="8" t="e">
        <f>ROUND(T777*(1-#REF!),2)</f>
        <v>#REF!</v>
      </c>
      <c r="Y777">
        <f t="shared" si="62"/>
        <v>337.4</v>
      </c>
      <c r="Z777">
        <f t="shared" si="63"/>
        <v>337.4</v>
      </c>
      <c r="AA777" s="24">
        <v>0.3</v>
      </c>
      <c r="AB777" s="24">
        <v>0.3</v>
      </c>
      <c r="AC777">
        <v>0</v>
      </c>
      <c r="AD777">
        <v>0</v>
      </c>
      <c r="AE777">
        <v>0</v>
      </c>
      <c r="AF777" t="s">
        <v>2892</v>
      </c>
      <c r="AG777" s="24"/>
      <c r="AI777">
        <f t="shared" si="59"/>
        <v>179</v>
      </c>
      <c r="AL777">
        <v>0</v>
      </c>
      <c r="AM777">
        <v>372</v>
      </c>
      <c r="AN777" s="24">
        <v>0.3</v>
      </c>
      <c r="AO777">
        <f t="shared" si="60"/>
        <v>337.4</v>
      </c>
      <c r="AS777" t="s">
        <v>2519</v>
      </c>
    </row>
    <row r="778" spans="2:45" customFormat="1" x14ac:dyDescent="0.3">
      <c r="B778" t="s">
        <v>2520</v>
      </c>
      <c r="M778" s="7">
        <v>96399802</v>
      </c>
      <c r="N778" s="38" t="s">
        <v>5255</v>
      </c>
      <c r="O778" s="38" t="e">
        <v>#N/A</v>
      </c>
      <c r="P778" s="38">
        <v>809.12</v>
      </c>
      <c r="Q778" s="38">
        <v>1</v>
      </c>
      <c r="R778" s="26">
        <v>96</v>
      </c>
      <c r="S778" s="38">
        <v>809.12</v>
      </c>
      <c r="T778" s="24">
        <v>2063</v>
      </c>
      <c r="U778" s="24">
        <v>120</v>
      </c>
      <c r="V778">
        <f t="shared" si="61"/>
        <v>160</v>
      </c>
      <c r="W778" s="24" t="s">
        <v>2520</v>
      </c>
      <c r="X778" s="8" t="e">
        <f>ROUND(T778*(1-#REF!),2)</f>
        <v>#REF!</v>
      </c>
      <c r="Y778">
        <f t="shared" si="62"/>
        <v>1444.1</v>
      </c>
      <c r="Z778">
        <f t="shared" si="63"/>
        <v>1444.1</v>
      </c>
      <c r="AA778" s="24">
        <v>0.3</v>
      </c>
      <c r="AB778" s="24">
        <v>0.3</v>
      </c>
      <c r="AC778">
        <v>0</v>
      </c>
      <c r="AD778">
        <v>0</v>
      </c>
      <c r="AE778">
        <v>0</v>
      </c>
      <c r="AF778" t="s">
        <v>2892</v>
      </c>
      <c r="AG778" s="24"/>
      <c r="AI778">
        <f t="shared" si="59"/>
        <v>778</v>
      </c>
      <c r="AL778">
        <v>0</v>
      </c>
      <c r="AM778">
        <v>1592</v>
      </c>
      <c r="AN778" s="24">
        <v>0.3</v>
      </c>
      <c r="AO778">
        <f t="shared" si="60"/>
        <v>1444.1</v>
      </c>
      <c r="AS778" t="s">
        <v>2521</v>
      </c>
    </row>
    <row r="779" spans="2:45" customFormat="1" x14ac:dyDescent="0.3">
      <c r="B779" t="s">
        <v>2522</v>
      </c>
      <c r="M779" s="7">
        <v>96399803</v>
      </c>
      <c r="N779" s="38" t="s">
        <v>5256</v>
      </c>
      <c r="O779" s="38" t="e">
        <v>#N/A</v>
      </c>
      <c r="P779" s="38">
        <v>654.16</v>
      </c>
      <c r="Q779" s="38">
        <v>1</v>
      </c>
      <c r="R779" s="26">
        <v>94</v>
      </c>
      <c r="S779" s="38">
        <v>654.16</v>
      </c>
      <c r="T779" s="24">
        <v>1659</v>
      </c>
      <c r="U779" s="24">
        <v>120</v>
      </c>
      <c r="V779">
        <f t="shared" si="61"/>
        <v>160</v>
      </c>
      <c r="W779" s="24" t="s">
        <v>2522</v>
      </c>
      <c r="X779" s="8" t="e">
        <f>ROUND(T779*(1-#REF!),2)</f>
        <v>#REF!</v>
      </c>
      <c r="Y779">
        <f t="shared" si="62"/>
        <v>1161.3</v>
      </c>
      <c r="Z779">
        <f t="shared" si="63"/>
        <v>1161.3</v>
      </c>
      <c r="AA779" s="24">
        <v>0.3</v>
      </c>
      <c r="AB779" s="24">
        <v>0.3</v>
      </c>
      <c r="AC779">
        <v>0</v>
      </c>
      <c r="AD779">
        <v>0</v>
      </c>
      <c r="AE779">
        <v>0</v>
      </c>
      <c r="AF779" t="s">
        <v>2892</v>
      </c>
      <c r="AG779" s="24"/>
      <c r="AI779">
        <f t="shared" si="59"/>
        <v>629</v>
      </c>
      <c r="AL779">
        <v>0</v>
      </c>
      <c r="AM779">
        <v>1280</v>
      </c>
      <c r="AN779" s="24">
        <v>0.3</v>
      </c>
      <c r="AO779">
        <f t="shared" si="60"/>
        <v>1161.3</v>
      </c>
      <c r="AS779" t="s">
        <v>2523</v>
      </c>
    </row>
    <row r="780" spans="2:45" customFormat="1" x14ac:dyDescent="0.3">
      <c r="B780" t="s">
        <v>2524</v>
      </c>
      <c r="M780" s="7">
        <v>96399804</v>
      </c>
      <c r="N780" s="38" t="s">
        <v>5257</v>
      </c>
      <c r="O780" s="38" t="e">
        <v>#N/A</v>
      </c>
      <c r="P780" s="38">
        <v>706.16</v>
      </c>
      <c r="Q780" s="38">
        <v>1</v>
      </c>
      <c r="R780" s="26">
        <v>108</v>
      </c>
      <c r="S780" s="38">
        <v>706.16</v>
      </c>
      <c r="T780" s="24">
        <v>1814</v>
      </c>
      <c r="U780" s="24">
        <v>120</v>
      </c>
      <c r="V780">
        <f t="shared" si="61"/>
        <v>160</v>
      </c>
      <c r="W780" s="24" t="s">
        <v>2524</v>
      </c>
      <c r="X780" s="8" t="e">
        <f>ROUND(T780*(1-#REF!),2)</f>
        <v>#REF!</v>
      </c>
      <c r="Y780">
        <f t="shared" si="62"/>
        <v>1269.8</v>
      </c>
      <c r="Z780">
        <f t="shared" si="63"/>
        <v>1269.8</v>
      </c>
      <c r="AA780" s="24">
        <v>0.3</v>
      </c>
      <c r="AB780" s="24">
        <v>0.3</v>
      </c>
      <c r="AC780">
        <v>0</v>
      </c>
      <c r="AD780">
        <v>0</v>
      </c>
      <c r="AE780">
        <v>0</v>
      </c>
      <c r="AF780" t="s">
        <v>2892</v>
      </c>
      <c r="AG780" s="24"/>
      <c r="AI780">
        <f t="shared" ref="AI780:AI843" si="64">ROUND(S780/1.04,2)</f>
        <v>679</v>
      </c>
      <c r="AL780">
        <v>0</v>
      </c>
      <c r="AM780">
        <v>1400</v>
      </c>
      <c r="AN780" s="24">
        <v>0.3</v>
      </c>
      <c r="AO780">
        <f t="shared" si="60"/>
        <v>1269.8</v>
      </c>
      <c r="AS780" t="s">
        <v>2525</v>
      </c>
    </row>
    <row r="781" spans="2:45" customFormat="1" x14ac:dyDescent="0.3">
      <c r="B781" t="s">
        <v>2526</v>
      </c>
      <c r="M781" s="7">
        <v>96399805</v>
      </c>
      <c r="N781" s="38" t="s">
        <v>5258</v>
      </c>
      <c r="O781" s="38" t="e">
        <v>#N/A</v>
      </c>
      <c r="P781" s="38">
        <v>815.36</v>
      </c>
      <c r="Q781" s="38">
        <v>1</v>
      </c>
      <c r="R781" s="26">
        <v>147</v>
      </c>
      <c r="S781" s="38">
        <v>815.36</v>
      </c>
      <c r="T781" s="24">
        <v>2063</v>
      </c>
      <c r="U781" s="24">
        <v>120</v>
      </c>
      <c r="V781">
        <f t="shared" si="61"/>
        <v>160</v>
      </c>
      <c r="W781" s="24" t="s">
        <v>2526</v>
      </c>
      <c r="X781" s="8" t="e">
        <f>ROUND(T781*(1-#REF!),2)</f>
        <v>#REF!</v>
      </c>
      <c r="Y781">
        <f t="shared" si="62"/>
        <v>1444.1</v>
      </c>
      <c r="Z781">
        <f t="shared" si="63"/>
        <v>1444.1</v>
      </c>
      <c r="AA781" s="24">
        <v>0.3</v>
      </c>
      <c r="AB781" s="24">
        <v>0.3</v>
      </c>
      <c r="AC781">
        <v>0</v>
      </c>
      <c r="AD781">
        <v>0</v>
      </c>
      <c r="AE781">
        <v>0</v>
      </c>
      <c r="AF781" t="s">
        <v>2892</v>
      </c>
      <c r="AG781" s="24"/>
      <c r="AI781">
        <f t="shared" si="64"/>
        <v>784</v>
      </c>
      <c r="AL781">
        <v>0</v>
      </c>
      <c r="AM781">
        <v>1592</v>
      </c>
      <c r="AN781" s="24">
        <v>0.3</v>
      </c>
      <c r="AO781">
        <f t="shared" si="60"/>
        <v>1444.1</v>
      </c>
      <c r="AS781" t="s">
        <v>2527</v>
      </c>
    </row>
    <row r="782" spans="2:45" customFormat="1" x14ac:dyDescent="0.3">
      <c r="B782" t="s">
        <v>2528</v>
      </c>
      <c r="M782" s="7">
        <v>96399806</v>
      </c>
      <c r="N782" s="38" t="s">
        <v>5259</v>
      </c>
      <c r="O782" s="38" t="e">
        <v>#N/A</v>
      </c>
      <c r="P782" s="38">
        <v>815.36</v>
      </c>
      <c r="Q782" s="38">
        <v>1</v>
      </c>
      <c r="R782" s="26">
        <v>142</v>
      </c>
      <c r="S782" s="38">
        <v>815.36</v>
      </c>
      <c r="T782" s="24">
        <v>2063</v>
      </c>
      <c r="U782" s="24">
        <v>120</v>
      </c>
      <c r="V782">
        <f t="shared" si="61"/>
        <v>160</v>
      </c>
      <c r="W782" s="24" t="s">
        <v>2528</v>
      </c>
      <c r="X782" s="8" t="e">
        <f>ROUND(T782*(1-#REF!),2)</f>
        <v>#REF!</v>
      </c>
      <c r="Y782">
        <f t="shared" si="62"/>
        <v>1444.1</v>
      </c>
      <c r="Z782">
        <f t="shared" si="63"/>
        <v>1444.1</v>
      </c>
      <c r="AA782" s="24">
        <v>0.3</v>
      </c>
      <c r="AB782" s="24">
        <v>0.3</v>
      </c>
      <c r="AC782">
        <v>0</v>
      </c>
      <c r="AD782">
        <v>0</v>
      </c>
      <c r="AE782">
        <v>0</v>
      </c>
      <c r="AF782" t="s">
        <v>2892</v>
      </c>
      <c r="AG782" s="24"/>
      <c r="AI782">
        <f t="shared" si="64"/>
        <v>784</v>
      </c>
      <c r="AL782">
        <v>0</v>
      </c>
      <c r="AM782">
        <v>1592</v>
      </c>
      <c r="AN782" s="24">
        <v>0.3</v>
      </c>
      <c r="AO782">
        <f t="shared" si="60"/>
        <v>1444.1</v>
      </c>
      <c r="AS782" t="s">
        <v>2529</v>
      </c>
    </row>
    <row r="783" spans="2:45" customFormat="1" x14ac:dyDescent="0.3">
      <c r="B783" t="s">
        <v>2530</v>
      </c>
      <c r="M783" s="7">
        <v>96399807</v>
      </c>
      <c r="N783" s="38" t="s">
        <v>5260</v>
      </c>
      <c r="O783" s="38" t="e">
        <v>#N/A</v>
      </c>
      <c r="P783" s="38">
        <v>804.96</v>
      </c>
      <c r="Q783" s="38">
        <v>1</v>
      </c>
      <c r="R783" s="26">
        <v>140</v>
      </c>
      <c r="S783" s="38">
        <v>804.96</v>
      </c>
      <c r="T783" s="24">
        <v>2021</v>
      </c>
      <c r="U783" s="24">
        <v>120</v>
      </c>
      <c r="V783">
        <f t="shared" si="61"/>
        <v>160</v>
      </c>
      <c r="W783" s="24" t="s">
        <v>2530</v>
      </c>
      <c r="X783" s="8" t="e">
        <f>ROUND(T783*(1-#REF!),2)</f>
        <v>#REF!</v>
      </c>
      <c r="Y783">
        <f t="shared" si="62"/>
        <v>1414.7</v>
      </c>
      <c r="Z783">
        <f t="shared" si="63"/>
        <v>1414.7</v>
      </c>
      <c r="AA783" s="24">
        <v>0.3</v>
      </c>
      <c r="AB783" s="24">
        <v>0.3</v>
      </c>
      <c r="AC783">
        <v>0</v>
      </c>
      <c r="AD783">
        <v>0</v>
      </c>
      <c r="AE783">
        <v>0</v>
      </c>
      <c r="AF783" t="s">
        <v>2892</v>
      </c>
      <c r="AG783" s="24"/>
      <c r="AI783">
        <f t="shared" si="64"/>
        <v>774</v>
      </c>
      <c r="AL783">
        <v>0</v>
      </c>
      <c r="AM783">
        <v>1560</v>
      </c>
      <c r="AN783" s="24">
        <v>0.3</v>
      </c>
      <c r="AO783">
        <f t="shared" si="60"/>
        <v>1414.7</v>
      </c>
      <c r="AS783" t="s">
        <v>2531</v>
      </c>
    </row>
    <row r="784" spans="2:45" customFormat="1" x14ac:dyDescent="0.3">
      <c r="B784" t="s">
        <v>2532</v>
      </c>
      <c r="M784" s="7">
        <v>96399808</v>
      </c>
      <c r="N784" s="38" t="s">
        <v>5261</v>
      </c>
      <c r="O784" s="38" t="e">
        <v>#N/A</v>
      </c>
      <c r="P784" s="38">
        <v>948.48</v>
      </c>
      <c r="Q784" s="38">
        <v>1</v>
      </c>
      <c r="R784" s="26">
        <v>144</v>
      </c>
      <c r="S784" s="38">
        <v>948.48</v>
      </c>
      <c r="T784" s="24">
        <v>2436</v>
      </c>
      <c r="U784" s="24">
        <v>120</v>
      </c>
      <c r="V784">
        <f t="shared" si="61"/>
        <v>160</v>
      </c>
      <c r="W784" s="24" t="s">
        <v>2532</v>
      </c>
      <c r="X784" s="8" t="e">
        <f>ROUND(T784*(1-#REF!),2)</f>
        <v>#REF!</v>
      </c>
      <c r="Y784">
        <f t="shared" si="62"/>
        <v>1705.2</v>
      </c>
      <c r="Z784">
        <f t="shared" si="63"/>
        <v>1705.2</v>
      </c>
      <c r="AA784" s="24">
        <v>0.3</v>
      </c>
      <c r="AB784" s="24">
        <v>0.3</v>
      </c>
      <c r="AC784">
        <v>0</v>
      </c>
      <c r="AD784">
        <v>0</v>
      </c>
      <c r="AE784">
        <v>0</v>
      </c>
      <c r="AF784" t="s">
        <v>2892</v>
      </c>
      <c r="AG784" s="24"/>
      <c r="AI784">
        <f t="shared" si="64"/>
        <v>912</v>
      </c>
      <c r="AL784">
        <v>0</v>
      </c>
      <c r="AM784">
        <v>1880</v>
      </c>
      <c r="AN784" s="24">
        <v>0.3</v>
      </c>
      <c r="AO784">
        <f t="shared" si="60"/>
        <v>1705.2</v>
      </c>
      <c r="AS784" t="s">
        <v>2533</v>
      </c>
    </row>
    <row r="785" spans="2:45" customFormat="1" x14ac:dyDescent="0.3">
      <c r="B785" t="s">
        <v>2534</v>
      </c>
      <c r="M785" s="7">
        <v>96399809</v>
      </c>
      <c r="N785" s="38" t="s">
        <v>5262</v>
      </c>
      <c r="O785" s="38" t="e">
        <v>#N/A</v>
      </c>
      <c r="P785" s="38">
        <v>186.16</v>
      </c>
      <c r="Q785" s="38">
        <v>1</v>
      </c>
      <c r="R785" s="26">
        <v>31</v>
      </c>
      <c r="S785" s="38">
        <v>186.16</v>
      </c>
      <c r="T785" s="24">
        <v>482</v>
      </c>
      <c r="U785" s="24">
        <v>60</v>
      </c>
      <c r="V785">
        <f t="shared" si="61"/>
        <v>80</v>
      </c>
      <c r="W785" s="24" t="s">
        <v>2534</v>
      </c>
      <c r="X785" s="8" t="e">
        <f>ROUND(T785*(1-#REF!),2)</f>
        <v>#REF!</v>
      </c>
      <c r="Y785">
        <f t="shared" si="62"/>
        <v>337.4</v>
      </c>
      <c r="Z785">
        <f t="shared" si="63"/>
        <v>337.4</v>
      </c>
      <c r="AA785" s="24">
        <v>0.3</v>
      </c>
      <c r="AB785" s="24">
        <v>0.3</v>
      </c>
      <c r="AC785">
        <v>0</v>
      </c>
      <c r="AD785">
        <v>0</v>
      </c>
      <c r="AE785">
        <v>0</v>
      </c>
      <c r="AF785" t="s">
        <v>2892</v>
      </c>
      <c r="AG785" s="24"/>
      <c r="AI785">
        <f t="shared" si="64"/>
        <v>179</v>
      </c>
      <c r="AL785">
        <v>0</v>
      </c>
      <c r="AM785">
        <v>372</v>
      </c>
      <c r="AN785" s="24">
        <v>0.3</v>
      </c>
      <c r="AO785">
        <f t="shared" si="60"/>
        <v>337.4</v>
      </c>
      <c r="AS785" t="s">
        <v>2535</v>
      </c>
    </row>
    <row r="786" spans="2:45" customFormat="1" x14ac:dyDescent="0.3">
      <c r="B786" t="s">
        <v>2536</v>
      </c>
      <c r="M786" s="7">
        <v>963536011</v>
      </c>
      <c r="N786" s="38" t="s">
        <v>3290</v>
      </c>
      <c r="O786" s="38" t="s">
        <v>2536</v>
      </c>
      <c r="P786" s="38">
        <v>61.11</v>
      </c>
      <c r="Q786" s="38">
        <v>1</v>
      </c>
      <c r="R786" s="26">
        <v>5</v>
      </c>
      <c r="S786" s="38">
        <v>61.11</v>
      </c>
      <c r="T786" s="24">
        <v>149</v>
      </c>
      <c r="U786" s="24">
        <v>2.5</v>
      </c>
      <c r="V786">
        <f t="shared" si="61"/>
        <v>4</v>
      </c>
      <c r="W786" s="24" t="s">
        <v>2536</v>
      </c>
      <c r="X786" s="8" t="e">
        <f>ROUND(T786*(1-#REF!),2)</f>
        <v>#REF!</v>
      </c>
      <c r="Y786">
        <f t="shared" si="62"/>
        <v>104.3</v>
      </c>
      <c r="Z786">
        <f t="shared" si="63"/>
        <v>104.3</v>
      </c>
      <c r="AA786" s="24">
        <v>0.3</v>
      </c>
      <c r="AB786" s="24">
        <v>0.3</v>
      </c>
      <c r="AC786">
        <v>382</v>
      </c>
      <c r="AD786">
        <v>1112</v>
      </c>
      <c r="AE786">
        <v>110</v>
      </c>
      <c r="AF786" t="s">
        <v>2893</v>
      </c>
      <c r="AG786" s="24"/>
      <c r="AI786">
        <f t="shared" si="64"/>
        <v>58.76</v>
      </c>
      <c r="AL786" t="s">
        <v>4555</v>
      </c>
      <c r="AM786" t="s">
        <v>4555</v>
      </c>
      <c r="AN786" s="24">
        <v>0.3</v>
      </c>
      <c r="AO786">
        <f t="shared" si="60"/>
        <v>104.3</v>
      </c>
      <c r="AS786" t="s">
        <v>2537</v>
      </c>
    </row>
    <row r="787" spans="2:45" customFormat="1" x14ac:dyDescent="0.3">
      <c r="B787" t="s">
        <v>2538</v>
      </c>
      <c r="M787" s="7">
        <v>963536013</v>
      </c>
      <c r="N787" s="38" t="s">
        <v>3291</v>
      </c>
      <c r="O787" s="38" t="s">
        <v>2538</v>
      </c>
      <c r="P787" s="38">
        <v>65.819999999999993</v>
      </c>
      <c r="Q787" s="38">
        <v>1</v>
      </c>
      <c r="R787" s="26">
        <v>5.8</v>
      </c>
      <c r="S787" s="38">
        <v>65.819999999999993</v>
      </c>
      <c r="T787" s="24">
        <v>159</v>
      </c>
      <c r="U787" s="24">
        <v>2.5</v>
      </c>
      <c r="V787">
        <f t="shared" si="61"/>
        <v>4</v>
      </c>
      <c r="W787" s="24" t="s">
        <v>2538</v>
      </c>
      <c r="X787" s="8" t="e">
        <f>ROUND(T787*(1-#REF!),2)</f>
        <v>#REF!</v>
      </c>
      <c r="Y787">
        <f t="shared" si="62"/>
        <v>111.3</v>
      </c>
      <c r="Z787">
        <f t="shared" si="63"/>
        <v>111.3</v>
      </c>
      <c r="AA787" s="24">
        <v>0.3</v>
      </c>
      <c r="AB787" s="24">
        <v>0.3</v>
      </c>
      <c r="AC787">
        <v>382</v>
      </c>
      <c r="AD787">
        <v>1390</v>
      </c>
      <c r="AE787">
        <v>110</v>
      </c>
      <c r="AF787" t="s">
        <v>2893</v>
      </c>
      <c r="AG787" s="24"/>
      <c r="AI787">
        <f t="shared" si="64"/>
        <v>63.29</v>
      </c>
      <c r="AL787" t="s">
        <v>4555</v>
      </c>
      <c r="AM787" t="s">
        <v>4555</v>
      </c>
      <c r="AN787" s="24">
        <v>0.3</v>
      </c>
      <c r="AO787">
        <f t="shared" si="60"/>
        <v>111.3</v>
      </c>
      <c r="AS787" t="s">
        <v>2539</v>
      </c>
    </row>
    <row r="788" spans="2:45" customFormat="1" x14ac:dyDescent="0.3">
      <c r="B788" t="s">
        <v>2540</v>
      </c>
      <c r="M788" s="7">
        <v>96365250</v>
      </c>
      <c r="N788" s="38" t="s">
        <v>5263</v>
      </c>
      <c r="O788" s="38" t="e">
        <v>#N/A</v>
      </c>
      <c r="P788" s="38">
        <v>916.58</v>
      </c>
      <c r="Q788" s="38">
        <v>1</v>
      </c>
      <c r="R788" s="26">
        <v>129.1</v>
      </c>
      <c r="S788" s="38">
        <v>916.58</v>
      </c>
      <c r="T788" s="24">
        <v>2063</v>
      </c>
      <c r="U788" s="24">
        <v>60</v>
      </c>
      <c r="V788">
        <f t="shared" si="61"/>
        <v>80</v>
      </c>
      <c r="W788" s="24" t="s">
        <v>2540</v>
      </c>
      <c r="X788" s="8" t="e">
        <f>ROUND(T788*(1-#REF!),2)</f>
        <v>#REF!</v>
      </c>
      <c r="Y788">
        <f t="shared" si="62"/>
        <v>1444.1</v>
      </c>
      <c r="Z788">
        <f t="shared" si="63"/>
        <v>1444.1</v>
      </c>
      <c r="AA788" s="24">
        <v>0.3</v>
      </c>
      <c r="AB788" s="24">
        <v>0.3</v>
      </c>
      <c r="AC788">
        <v>0</v>
      </c>
      <c r="AD788">
        <v>2728</v>
      </c>
      <c r="AE788">
        <v>310</v>
      </c>
      <c r="AF788" t="s">
        <v>2892</v>
      </c>
      <c r="AG788" s="24"/>
      <c r="AI788">
        <f t="shared" si="64"/>
        <v>881.33</v>
      </c>
      <c r="AL788" t="s">
        <v>4555</v>
      </c>
      <c r="AM788" t="s">
        <v>4555</v>
      </c>
      <c r="AN788" s="24">
        <v>0.3</v>
      </c>
      <c r="AO788">
        <f t="shared" si="60"/>
        <v>1444.1</v>
      </c>
      <c r="AS788" t="s">
        <v>2541</v>
      </c>
    </row>
    <row r="789" spans="2:45" customFormat="1" x14ac:dyDescent="0.3">
      <c r="B789" t="s">
        <v>2542</v>
      </c>
      <c r="M789" s="7">
        <v>96365251</v>
      </c>
      <c r="N789" s="38" t="s">
        <v>5264</v>
      </c>
      <c r="O789" s="38" t="e">
        <v>#N/A</v>
      </c>
      <c r="P789" s="38">
        <v>1130.58</v>
      </c>
      <c r="Q789" s="38">
        <v>1</v>
      </c>
      <c r="R789" s="26">
        <v>152.9</v>
      </c>
      <c r="S789" s="38">
        <v>1130.58</v>
      </c>
      <c r="T789" s="24">
        <v>2684</v>
      </c>
      <c r="U789" s="24">
        <v>60</v>
      </c>
      <c r="V789">
        <f t="shared" si="61"/>
        <v>80</v>
      </c>
      <c r="W789" s="24" t="s">
        <v>2542</v>
      </c>
      <c r="X789" s="8" t="e">
        <f>ROUND(T789*(1-#REF!),2)</f>
        <v>#REF!</v>
      </c>
      <c r="Y789">
        <f t="shared" si="62"/>
        <v>1878.8</v>
      </c>
      <c r="Z789">
        <f t="shared" si="63"/>
        <v>1878.8</v>
      </c>
      <c r="AA789" s="24">
        <v>0.3</v>
      </c>
      <c r="AB789" s="24">
        <v>0.3</v>
      </c>
      <c r="AC789">
        <v>0</v>
      </c>
      <c r="AD789">
        <v>2728</v>
      </c>
      <c r="AE789">
        <v>310</v>
      </c>
      <c r="AF789" t="s">
        <v>2892</v>
      </c>
      <c r="AG789" s="24"/>
      <c r="AI789">
        <f t="shared" si="64"/>
        <v>1087.0999999999999</v>
      </c>
      <c r="AL789" t="s">
        <v>4555</v>
      </c>
      <c r="AM789" t="s">
        <v>4555</v>
      </c>
      <c r="AN789" s="24">
        <v>0.3</v>
      </c>
      <c r="AO789">
        <f t="shared" si="60"/>
        <v>1878.8</v>
      </c>
      <c r="AS789" t="s">
        <v>2543</v>
      </c>
    </row>
    <row r="790" spans="2:45" customFormat="1" x14ac:dyDescent="0.3">
      <c r="B790" t="s">
        <v>2544</v>
      </c>
      <c r="M790" s="7">
        <v>96365254</v>
      </c>
      <c r="N790" s="38" t="s">
        <v>5265</v>
      </c>
      <c r="O790" s="38" t="e">
        <v>#N/A</v>
      </c>
      <c r="P790" s="38">
        <v>984.08</v>
      </c>
      <c r="Q790" s="38">
        <v>1</v>
      </c>
      <c r="R790" s="26">
        <v>129.30000000000001</v>
      </c>
      <c r="S790" s="38">
        <v>984.08</v>
      </c>
      <c r="T790" s="24">
        <v>2109</v>
      </c>
      <c r="U790" s="24">
        <v>60</v>
      </c>
      <c r="V790">
        <f t="shared" si="61"/>
        <v>80</v>
      </c>
      <c r="W790" s="24" t="s">
        <v>2544</v>
      </c>
      <c r="X790" s="8" t="e">
        <f>ROUND(T790*(1-#REF!),2)</f>
        <v>#REF!</v>
      </c>
      <c r="Y790">
        <f t="shared" si="62"/>
        <v>1476.3</v>
      </c>
      <c r="Z790">
        <f t="shared" si="63"/>
        <v>1476.3</v>
      </c>
      <c r="AA790" s="24">
        <v>0.3</v>
      </c>
      <c r="AB790" s="24">
        <v>0.3</v>
      </c>
      <c r="AC790">
        <v>0</v>
      </c>
      <c r="AD790">
        <v>2665</v>
      </c>
      <c r="AE790">
        <v>310</v>
      </c>
      <c r="AF790" t="s">
        <v>2892</v>
      </c>
      <c r="AG790" s="24"/>
      <c r="AI790">
        <f t="shared" si="64"/>
        <v>946.23</v>
      </c>
      <c r="AL790" t="s">
        <v>4555</v>
      </c>
      <c r="AM790" t="s">
        <v>4555</v>
      </c>
      <c r="AN790" s="24">
        <v>0.3</v>
      </c>
      <c r="AO790">
        <f t="shared" si="60"/>
        <v>1476.3</v>
      </c>
      <c r="AS790" t="s">
        <v>2545</v>
      </c>
    </row>
    <row r="791" spans="2:45" customFormat="1" x14ac:dyDescent="0.3">
      <c r="B791" t="s">
        <v>2546</v>
      </c>
      <c r="M791" s="7">
        <v>96365255</v>
      </c>
      <c r="N791" s="38" t="s">
        <v>5266</v>
      </c>
      <c r="O791" s="38" t="e">
        <v>#N/A</v>
      </c>
      <c r="P791" s="38">
        <v>1135.21</v>
      </c>
      <c r="Q791" s="38">
        <v>1</v>
      </c>
      <c r="R791" s="26">
        <v>154.80000000000001</v>
      </c>
      <c r="S791" s="38">
        <v>1135.21</v>
      </c>
      <c r="T791" s="24">
        <v>2684</v>
      </c>
      <c r="U791" s="24">
        <v>60</v>
      </c>
      <c r="V791">
        <f t="shared" si="61"/>
        <v>80</v>
      </c>
      <c r="W791" s="24" t="s">
        <v>2546</v>
      </c>
      <c r="X791" s="8" t="e">
        <f>ROUND(T791*(1-#REF!),2)</f>
        <v>#REF!</v>
      </c>
      <c r="Y791">
        <f t="shared" si="62"/>
        <v>1878.8</v>
      </c>
      <c r="Z791">
        <f t="shared" si="63"/>
        <v>1878.8</v>
      </c>
      <c r="AA791" s="24">
        <v>0.3</v>
      </c>
      <c r="AB791" s="24">
        <v>0.3</v>
      </c>
      <c r="AC791">
        <v>0</v>
      </c>
      <c r="AD791">
        <v>3062</v>
      </c>
      <c r="AE791">
        <v>310</v>
      </c>
      <c r="AF791" t="s">
        <v>2892</v>
      </c>
      <c r="AG791" s="24"/>
      <c r="AI791">
        <f t="shared" si="64"/>
        <v>1091.55</v>
      </c>
      <c r="AL791" t="s">
        <v>4555</v>
      </c>
      <c r="AM791" t="s">
        <v>4555</v>
      </c>
      <c r="AN791" s="24">
        <v>0.3</v>
      </c>
      <c r="AO791">
        <f t="shared" si="60"/>
        <v>1878.8</v>
      </c>
      <c r="AS791" t="s">
        <v>2547</v>
      </c>
    </row>
    <row r="792" spans="2:45" customFormat="1" x14ac:dyDescent="0.3">
      <c r="B792" t="s">
        <v>2548</v>
      </c>
      <c r="M792" s="7">
        <v>96365262</v>
      </c>
      <c r="N792" s="38" t="s">
        <v>5267</v>
      </c>
      <c r="O792" s="38" t="e">
        <v>#N/A</v>
      </c>
      <c r="P792" s="38">
        <v>1266.8599999999999</v>
      </c>
      <c r="Q792" s="38">
        <v>1</v>
      </c>
      <c r="R792" s="26">
        <v>166</v>
      </c>
      <c r="S792" s="38">
        <v>1266.8599999999999</v>
      </c>
      <c r="T792" s="24">
        <v>2995</v>
      </c>
      <c r="U792" s="24">
        <v>60</v>
      </c>
      <c r="V792">
        <f t="shared" si="61"/>
        <v>80</v>
      </c>
      <c r="W792" s="24" t="s">
        <v>2548</v>
      </c>
      <c r="X792" s="8" t="e">
        <f>ROUND(T792*(1-#REF!),2)</f>
        <v>#REF!</v>
      </c>
      <c r="Y792">
        <f t="shared" si="62"/>
        <v>2096.5</v>
      </c>
      <c r="Z792">
        <f t="shared" si="63"/>
        <v>2096.5</v>
      </c>
      <c r="AA792" s="24">
        <v>0.3</v>
      </c>
      <c r="AB792" s="24">
        <v>0.3</v>
      </c>
      <c r="AC792">
        <v>0</v>
      </c>
      <c r="AD792">
        <v>2682</v>
      </c>
      <c r="AE792">
        <v>310</v>
      </c>
      <c r="AF792" t="s">
        <v>2892</v>
      </c>
      <c r="AG792" s="24"/>
      <c r="AI792">
        <f t="shared" si="64"/>
        <v>1218.1300000000001</v>
      </c>
      <c r="AL792" t="s">
        <v>4555</v>
      </c>
      <c r="AM792" t="s">
        <v>4555</v>
      </c>
      <c r="AN792" s="24">
        <v>0.3</v>
      </c>
      <c r="AO792">
        <f t="shared" si="60"/>
        <v>2096.5</v>
      </c>
      <c r="AS792" t="s">
        <v>2549</v>
      </c>
    </row>
    <row r="793" spans="2:45" customFormat="1" x14ac:dyDescent="0.3">
      <c r="B793" t="s">
        <v>2550</v>
      </c>
      <c r="M793" s="7">
        <v>96365263</v>
      </c>
      <c r="N793" s="38" t="s">
        <v>5268</v>
      </c>
      <c r="O793" s="38" t="e">
        <v>#N/A</v>
      </c>
      <c r="P793" s="38">
        <v>1815.38</v>
      </c>
      <c r="Q793" s="38">
        <v>1</v>
      </c>
      <c r="R793" s="26">
        <v>196</v>
      </c>
      <c r="S793" s="38">
        <v>1815.38</v>
      </c>
      <c r="T793" s="24">
        <v>4135</v>
      </c>
      <c r="U793" s="24">
        <v>60</v>
      </c>
      <c r="V793">
        <f t="shared" si="61"/>
        <v>80</v>
      </c>
      <c r="W793" s="24" t="s">
        <v>2550</v>
      </c>
      <c r="X793" s="8" t="e">
        <f>ROUND(T793*(1-#REF!),2)</f>
        <v>#REF!</v>
      </c>
      <c r="Y793">
        <f t="shared" si="62"/>
        <v>2894.5</v>
      </c>
      <c r="Z793">
        <f t="shared" si="63"/>
        <v>2894.5</v>
      </c>
      <c r="AA793" s="24">
        <v>0.3</v>
      </c>
      <c r="AB793" s="24">
        <v>0.3</v>
      </c>
      <c r="AC793">
        <v>0</v>
      </c>
      <c r="AD793">
        <v>3002</v>
      </c>
      <c r="AE793">
        <v>310</v>
      </c>
      <c r="AF793" t="s">
        <v>2892</v>
      </c>
      <c r="AG793" s="24"/>
      <c r="AI793">
        <f t="shared" si="64"/>
        <v>1745.56</v>
      </c>
      <c r="AL793" t="s">
        <v>4555</v>
      </c>
      <c r="AM793" t="s">
        <v>4555</v>
      </c>
      <c r="AN793" s="24">
        <v>0.3</v>
      </c>
      <c r="AO793">
        <f t="shared" si="60"/>
        <v>2894.5</v>
      </c>
      <c r="AS793" t="s">
        <v>2551</v>
      </c>
    </row>
    <row r="794" spans="2:45" customFormat="1" x14ac:dyDescent="0.3">
      <c r="B794" t="s">
        <v>2552</v>
      </c>
      <c r="M794" s="7">
        <v>96365258</v>
      </c>
      <c r="N794" s="38" t="s">
        <v>5269</v>
      </c>
      <c r="O794" s="38" t="e">
        <v>#N/A</v>
      </c>
      <c r="P794" s="38">
        <v>1282.1400000000001</v>
      </c>
      <c r="Q794" s="38">
        <v>1</v>
      </c>
      <c r="R794" s="26">
        <v>163</v>
      </c>
      <c r="S794" s="38">
        <v>1282.1400000000001</v>
      </c>
      <c r="T794" s="24">
        <v>2995</v>
      </c>
      <c r="U794" s="24">
        <v>60</v>
      </c>
      <c r="V794">
        <f t="shared" si="61"/>
        <v>80</v>
      </c>
      <c r="W794" s="24" t="s">
        <v>2552</v>
      </c>
      <c r="X794" s="8" t="e">
        <f>ROUND(T794*(1-#REF!),2)</f>
        <v>#REF!</v>
      </c>
      <c r="Y794">
        <f t="shared" si="62"/>
        <v>2096.5</v>
      </c>
      <c r="Z794">
        <f t="shared" si="63"/>
        <v>2096.5</v>
      </c>
      <c r="AA794" s="24">
        <v>0.3</v>
      </c>
      <c r="AB794" s="24">
        <v>0.3</v>
      </c>
      <c r="AC794">
        <v>0</v>
      </c>
      <c r="AD794">
        <v>2697</v>
      </c>
      <c r="AE794">
        <v>310</v>
      </c>
      <c r="AF794" t="s">
        <v>2892</v>
      </c>
      <c r="AG794" s="24"/>
      <c r="AI794">
        <f t="shared" si="64"/>
        <v>1232.83</v>
      </c>
      <c r="AL794" t="s">
        <v>4555</v>
      </c>
      <c r="AM794" t="s">
        <v>4555</v>
      </c>
      <c r="AN794" s="24">
        <v>0.3</v>
      </c>
      <c r="AO794">
        <f t="shared" si="60"/>
        <v>2096.5</v>
      </c>
      <c r="AS794" t="s">
        <v>2553</v>
      </c>
    </row>
    <row r="795" spans="2:45" customFormat="1" x14ac:dyDescent="0.3">
      <c r="B795" t="s">
        <v>2554</v>
      </c>
      <c r="M795" s="7">
        <v>96365259</v>
      </c>
      <c r="N795" s="38" t="s">
        <v>5270</v>
      </c>
      <c r="O795" s="38" t="e">
        <v>#N/A</v>
      </c>
      <c r="P795" s="38">
        <v>1780.53</v>
      </c>
      <c r="Q795" s="38">
        <v>1</v>
      </c>
      <c r="R795" s="26">
        <v>190</v>
      </c>
      <c r="S795" s="38">
        <v>1780.53</v>
      </c>
      <c r="T795" s="24">
        <v>4135</v>
      </c>
      <c r="U795" s="24">
        <v>60</v>
      </c>
      <c r="V795">
        <f t="shared" si="61"/>
        <v>80</v>
      </c>
      <c r="W795" s="24" t="s">
        <v>2554</v>
      </c>
      <c r="X795" s="8" t="e">
        <f>ROUND(T795*(1-#REF!),2)</f>
        <v>#REF!</v>
      </c>
      <c r="Y795">
        <f t="shared" si="62"/>
        <v>2894.5</v>
      </c>
      <c r="Z795">
        <f t="shared" si="63"/>
        <v>2894.5</v>
      </c>
      <c r="AA795" s="24">
        <v>0.3</v>
      </c>
      <c r="AB795" s="24">
        <v>0.3</v>
      </c>
      <c r="AC795">
        <v>0</v>
      </c>
      <c r="AD795">
        <v>3081</v>
      </c>
      <c r="AE795">
        <v>310</v>
      </c>
      <c r="AF795" t="s">
        <v>2892</v>
      </c>
      <c r="AG795" s="24"/>
      <c r="AI795">
        <f t="shared" si="64"/>
        <v>1712.05</v>
      </c>
      <c r="AL795" t="s">
        <v>4555</v>
      </c>
      <c r="AM795" t="s">
        <v>4555</v>
      </c>
      <c r="AN795" s="24">
        <v>0.3</v>
      </c>
      <c r="AO795">
        <f t="shared" si="60"/>
        <v>2894.5</v>
      </c>
      <c r="AS795" t="s">
        <v>2555</v>
      </c>
    </row>
    <row r="796" spans="2:45" customFormat="1" x14ac:dyDescent="0.3">
      <c r="B796" t="s">
        <v>2556</v>
      </c>
      <c r="M796" s="7">
        <v>96365260</v>
      </c>
      <c r="N796" s="38" t="s">
        <v>5271</v>
      </c>
      <c r="O796" s="38" t="e">
        <v>#N/A</v>
      </c>
      <c r="P796" s="38">
        <v>1294.28</v>
      </c>
      <c r="Q796" s="38">
        <v>1</v>
      </c>
      <c r="R796" s="26">
        <v>166</v>
      </c>
      <c r="S796" s="38">
        <v>1294.28</v>
      </c>
      <c r="T796" s="24">
        <v>2995</v>
      </c>
      <c r="U796" s="24">
        <v>60</v>
      </c>
      <c r="V796">
        <f t="shared" si="61"/>
        <v>80</v>
      </c>
      <c r="W796" s="24" t="s">
        <v>2556</v>
      </c>
      <c r="X796" s="8" t="e">
        <f>ROUND(T796*(1-#REF!),2)</f>
        <v>#REF!</v>
      </c>
      <c r="Y796">
        <f t="shared" si="62"/>
        <v>2096.5</v>
      </c>
      <c r="Z796">
        <f t="shared" si="63"/>
        <v>2096.5</v>
      </c>
      <c r="AA796" s="24">
        <v>0.3</v>
      </c>
      <c r="AB796" s="24">
        <v>0.3</v>
      </c>
      <c r="AC796">
        <v>0</v>
      </c>
      <c r="AD796">
        <v>2775</v>
      </c>
      <c r="AE796">
        <v>310</v>
      </c>
      <c r="AF796" t="s">
        <v>2892</v>
      </c>
      <c r="AG796" s="24"/>
      <c r="AI796">
        <f t="shared" si="64"/>
        <v>1244.5</v>
      </c>
      <c r="AL796" t="s">
        <v>4555</v>
      </c>
      <c r="AM796" t="s">
        <v>4555</v>
      </c>
      <c r="AN796" s="24">
        <v>0.3</v>
      </c>
      <c r="AO796">
        <f t="shared" si="60"/>
        <v>2096.5</v>
      </c>
      <c r="AS796" t="s">
        <v>2557</v>
      </c>
    </row>
    <row r="797" spans="2:45" customFormat="1" x14ac:dyDescent="0.3">
      <c r="B797" t="s">
        <v>2558</v>
      </c>
      <c r="M797" s="7">
        <v>96365261</v>
      </c>
      <c r="N797" s="38" t="s">
        <v>5272</v>
      </c>
      <c r="O797" s="38" t="e">
        <v>#N/A</v>
      </c>
      <c r="P797" s="38">
        <v>1806.53</v>
      </c>
      <c r="Q797" s="38">
        <v>1</v>
      </c>
      <c r="R797" s="26">
        <v>192</v>
      </c>
      <c r="S797" s="38">
        <v>1806.53</v>
      </c>
      <c r="T797" s="24">
        <v>4135</v>
      </c>
      <c r="U797" s="24">
        <v>60</v>
      </c>
      <c r="V797">
        <f t="shared" si="61"/>
        <v>80</v>
      </c>
      <c r="W797" s="24" t="s">
        <v>2558</v>
      </c>
      <c r="X797" s="8" t="e">
        <f>ROUND(T797*(1-#REF!),2)</f>
        <v>#REF!</v>
      </c>
      <c r="Y797">
        <f t="shared" si="62"/>
        <v>2894.5</v>
      </c>
      <c r="Z797">
        <f t="shared" si="63"/>
        <v>2894.5</v>
      </c>
      <c r="AA797" s="24">
        <v>0.3</v>
      </c>
      <c r="AB797" s="24">
        <v>0.3</v>
      </c>
      <c r="AC797">
        <v>0</v>
      </c>
      <c r="AD797">
        <v>3105</v>
      </c>
      <c r="AE797">
        <v>310</v>
      </c>
      <c r="AF797" t="s">
        <v>2892</v>
      </c>
      <c r="AG797" s="24"/>
      <c r="AI797">
        <f t="shared" si="64"/>
        <v>1737.05</v>
      </c>
      <c r="AL797" t="s">
        <v>4555</v>
      </c>
      <c r="AM797" t="s">
        <v>4555</v>
      </c>
      <c r="AN797" s="24">
        <v>0.3</v>
      </c>
      <c r="AO797">
        <f t="shared" si="60"/>
        <v>2894.5</v>
      </c>
      <c r="AS797" t="s">
        <v>2559</v>
      </c>
    </row>
    <row r="798" spans="2:45" customFormat="1" x14ac:dyDescent="0.3">
      <c r="B798" t="s">
        <v>2560</v>
      </c>
      <c r="M798" s="7">
        <v>96365264</v>
      </c>
      <c r="N798" s="38" t="s">
        <v>5273</v>
      </c>
      <c r="O798" s="38" t="e">
        <v>#N/A</v>
      </c>
      <c r="P798" s="38">
        <v>1294.28</v>
      </c>
      <c r="Q798" s="38">
        <v>1</v>
      </c>
      <c r="R798" s="26">
        <v>166</v>
      </c>
      <c r="S798" s="38">
        <v>1294.28</v>
      </c>
      <c r="T798" s="24">
        <v>2995</v>
      </c>
      <c r="U798" s="24">
        <v>60</v>
      </c>
      <c r="V798">
        <f t="shared" si="61"/>
        <v>80</v>
      </c>
      <c r="W798" s="24" t="s">
        <v>2560</v>
      </c>
      <c r="X798" s="8" t="e">
        <f>ROUND(T798*(1-#REF!),2)</f>
        <v>#REF!</v>
      </c>
      <c r="Y798">
        <f t="shared" si="62"/>
        <v>2096.5</v>
      </c>
      <c r="Z798">
        <f t="shared" si="63"/>
        <v>2096.5</v>
      </c>
      <c r="AA798" s="24">
        <v>0.3</v>
      </c>
      <c r="AB798" s="24">
        <v>0.3</v>
      </c>
      <c r="AC798">
        <v>0</v>
      </c>
      <c r="AD798">
        <v>2755</v>
      </c>
      <c r="AE798">
        <v>310</v>
      </c>
      <c r="AF798" t="s">
        <v>2892</v>
      </c>
      <c r="AG798" s="24"/>
      <c r="AI798">
        <f t="shared" si="64"/>
        <v>1244.5</v>
      </c>
      <c r="AL798" t="s">
        <v>4555</v>
      </c>
      <c r="AM798" t="s">
        <v>4555</v>
      </c>
      <c r="AN798" s="24">
        <v>0.3</v>
      </c>
      <c r="AO798">
        <f t="shared" si="60"/>
        <v>2096.5</v>
      </c>
      <c r="AS798" t="s">
        <v>2561</v>
      </c>
    </row>
    <row r="799" spans="2:45" customFormat="1" x14ac:dyDescent="0.3">
      <c r="B799" t="s">
        <v>2562</v>
      </c>
      <c r="M799" s="7">
        <v>96365265</v>
      </c>
      <c r="N799" s="38" t="s">
        <v>5274</v>
      </c>
      <c r="O799" s="38" t="e">
        <v>#N/A</v>
      </c>
      <c r="P799" s="38">
        <v>1806.53</v>
      </c>
      <c r="Q799" s="38">
        <v>1</v>
      </c>
      <c r="R799" s="26">
        <v>192</v>
      </c>
      <c r="S799" s="38">
        <v>1806.53</v>
      </c>
      <c r="T799" s="24">
        <v>4135</v>
      </c>
      <c r="U799" s="24">
        <v>60</v>
      </c>
      <c r="V799">
        <f t="shared" si="61"/>
        <v>80</v>
      </c>
      <c r="W799" s="24" t="s">
        <v>2562</v>
      </c>
      <c r="X799" s="8" t="e">
        <f>ROUND(T799*(1-#REF!),2)</f>
        <v>#REF!</v>
      </c>
      <c r="Y799">
        <f t="shared" si="62"/>
        <v>2894.5</v>
      </c>
      <c r="Z799">
        <f t="shared" si="63"/>
        <v>2894.5</v>
      </c>
      <c r="AA799" s="24">
        <v>0.3</v>
      </c>
      <c r="AB799" s="24">
        <v>0.3</v>
      </c>
      <c r="AC799">
        <v>0</v>
      </c>
      <c r="AD799">
        <v>3105</v>
      </c>
      <c r="AE799">
        <v>310</v>
      </c>
      <c r="AF799" t="s">
        <v>2892</v>
      </c>
      <c r="AG799" s="24"/>
      <c r="AI799">
        <f t="shared" si="64"/>
        <v>1737.05</v>
      </c>
      <c r="AL799" t="s">
        <v>4555</v>
      </c>
      <c r="AM799" t="s">
        <v>4555</v>
      </c>
      <c r="AN799" s="24">
        <v>0.3</v>
      </c>
      <c r="AO799">
        <f t="shared" si="60"/>
        <v>2894.5</v>
      </c>
      <c r="AS799" t="s">
        <v>2563</v>
      </c>
    </row>
    <row r="800" spans="2:45" customFormat="1" x14ac:dyDescent="0.3">
      <c r="B800" t="s">
        <v>2564</v>
      </c>
      <c r="M800" s="7">
        <v>96365256</v>
      </c>
      <c r="N800" s="38" t="s">
        <v>5275</v>
      </c>
      <c r="O800" s="38" t="e">
        <v>#N/A</v>
      </c>
      <c r="P800" s="38">
        <v>1282.1400000000001</v>
      </c>
      <c r="Q800" s="38">
        <v>1</v>
      </c>
      <c r="R800" s="26">
        <v>163</v>
      </c>
      <c r="S800" s="38">
        <v>1282.1400000000001</v>
      </c>
      <c r="T800" s="24">
        <v>2995</v>
      </c>
      <c r="U800" s="24">
        <v>60</v>
      </c>
      <c r="V800">
        <f t="shared" si="61"/>
        <v>80</v>
      </c>
      <c r="W800" s="24" t="s">
        <v>2564</v>
      </c>
      <c r="X800" s="8" t="e">
        <f>ROUND(T800*(1-#REF!),2)</f>
        <v>#REF!</v>
      </c>
      <c r="Y800">
        <f t="shared" si="62"/>
        <v>2096.5</v>
      </c>
      <c r="Z800">
        <f t="shared" si="63"/>
        <v>2096.5</v>
      </c>
      <c r="AA800" s="24">
        <v>0.3</v>
      </c>
      <c r="AB800" s="24">
        <v>0.3</v>
      </c>
      <c r="AC800">
        <v>0</v>
      </c>
      <c r="AD800">
        <v>2697</v>
      </c>
      <c r="AE800">
        <v>310</v>
      </c>
      <c r="AF800" t="s">
        <v>2892</v>
      </c>
      <c r="AG800" s="24"/>
      <c r="AI800">
        <f t="shared" si="64"/>
        <v>1232.83</v>
      </c>
      <c r="AL800" t="s">
        <v>4555</v>
      </c>
      <c r="AM800" t="s">
        <v>4555</v>
      </c>
      <c r="AN800" s="24">
        <v>0.3</v>
      </c>
      <c r="AO800">
        <f t="shared" si="60"/>
        <v>2096.5</v>
      </c>
      <c r="AS800" t="s">
        <v>2565</v>
      </c>
    </row>
    <row r="801" spans="2:45" customFormat="1" x14ac:dyDescent="0.3">
      <c r="B801" t="s">
        <v>2566</v>
      </c>
      <c r="M801" s="7">
        <v>96365257</v>
      </c>
      <c r="N801" s="38" t="s">
        <v>5276</v>
      </c>
      <c r="O801" s="38" t="e">
        <v>#N/A</v>
      </c>
      <c r="P801" s="38">
        <v>1780.53</v>
      </c>
      <c r="Q801" s="38">
        <v>1</v>
      </c>
      <c r="R801" s="26">
        <v>190</v>
      </c>
      <c r="S801" s="38">
        <v>1780.53</v>
      </c>
      <c r="T801" s="24">
        <v>4135</v>
      </c>
      <c r="U801" s="24">
        <v>60</v>
      </c>
      <c r="V801">
        <f t="shared" si="61"/>
        <v>80</v>
      </c>
      <c r="W801" s="24" t="s">
        <v>2566</v>
      </c>
      <c r="X801" s="8" t="e">
        <f>ROUND(T801*(1-#REF!),2)</f>
        <v>#REF!</v>
      </c>
      <c r="Y801">
        <f t="shared" si="62"/>
        <v>2894.5</v>
      </c>
      <c r="Z801">
        <f t="shared" si="63"/>
        <v>2894.5</v>
      </c>
      <c r="AA801" s="24">
        <v>0.3</v>
      </c>
      <c r="AB801" s="24">
        <v>0.3</v>
      </c>
      <c r="AC801">
        <v>0</v>
      </c>
      <c r="AD801">
        <v>3081</v>
      </c>
      <c r="AE801">
        <v>310</v>
      </c>
      <c r="AF801" t="s">
        <v>2892</v>
      </c>
      <c r="AG801" s="24"/>
      <c r="AI801">
        <f t="shared" si="64"/>
        <v>1712.05</v>
      </c>
      <c r="AL801" t="s">
        <v>4555</v>
      </c>
      <c r="AM801" t="s">
        <v>4555</v>
      </c>
      <c r="AN801" s="24">
        <v>0.3</v>
      </c>
      <c r="AO801">
        <f t="shared" si="60"/>
        <v>2894.5</v>
      </c>
      <c r="AS801" t="s">
        <v>2567</v>
      </c>
    </row>
    <row r="802" spans="2:45" customFormat="1" x14ac:dyDescent="0.3">
      <c r="B802" t="s">
        <v>2568</v>
      </c>
      <c r="M802" s="7">
        <v>96365252</v>
      </c>
      <c r="N802" s="38" t="s">
        <v>5277</v>
      </c>
      <c r="O802" s="38" t="e">
        <v>#N/A</v>
      </c>
      <c r="P802" s="38">
        <v>939.49</v>
      </c>
      <c r="Q802" s="38">
        <v>1</v>
      </c>
      <c r="R802" s="26">
        <v>129.1</v>
      </c>
      <c r="S802" s="38">
        <v>939.49</v>
      </c>
      <c r="T802" s="24">
        <v>2063</v>
      </c>
      <c r="U802" s="24">
        <v>60</v>
      </c>
      <c r="V802">
        <f t="shared" si="61"/>
        <v>80</v>
      </c>
      <c r="W802" s="24" t="s">
        <v>2568</v>
      </c>
      <c r="X802" s="8" t="e">
        <f>ROUND(T802*(1-#REF!),2)</f>
        <v>#REF!</v>
      </c>
      <c r="Y802">
        <f t="shared" si="62"/>
        <v>1444.1</v>
      </c>
      <c r="Z802">
        <f t="shared" si="63"/>
        <v>1444.1</v>
      </c>
      <c r="AA802" s="24">
        <v>0.3</v>
      </c>
      <c r="AB802" s="24">
        <v>0.3</v>
      </c>
      <c r="AC802">
        <v>0</v>
      </c>
      <c r="AD802">
        <v>2728</v>
      </c>
      <c r="AE802">
        <v>310</v>
      </c>
      <c r="AF802" t="s">
        <v>2892</v>
      </c>
      <c r="AG802" s="24"/>
      <c r="AI802">
        <f t="shared" si="64"/>
        <v>903.36</v>
      </c>
      <c r="AL802" t="s">
        <v>4555</v>
      </c>
      <c r="AM802" t="s">
        <v>4555</v>
      </c>
      <c r="AN802" s="24">
        <v>0.3</v>
      </c>
      <c r="AO802">
        <f t="shared" si="60"/>
        <v>1444.1</v>
      </c>
      <c r="AS802" t="s">
        <v>2569</v>
      </c>
    </row>
    <row r="803" spans="2:45" customFormat="1" x14ac:dyDescent="0.3">
      <c r="B803" t="s">
        <v>2570</v>
      </c>
      <c r="M803" s="7">
        <v>96365253</v>
      </c>
      <c r="N803" s="38" t="s">
        <v>5278</v>
      </c>
      <c r="O803" s="38" t="e">
        <v>#N/A</v>
      </c>
      <c r="P803" s="38">
        <v>1130.58</v>
      </c>
      <c r="Q803" s="38">
        <v>1</v>
      </c>
      <c r="R803" s="26">
        <v>152.9</v>
      </c>
      <c r="S803" s="38">
        <v>1130.58</v>
      </c>
      <c r="T803" s="24">
        <v>2684</v>
      </c>
      <c r="U803" s="24">
        <v>60</v>
      </c>
      <c r="V803">
        <f t="shared" si="61"/>
        <v>80</v>
      </c>
      <c r="W803" s="24" t="s">
        <v>2570</v>
      </c>
      <c r="X803" s="8" t="e">
        <f>ROUND(T803*(1-#REF!),2)</f>
        <v>#REF!</v>
      </c>
      <c r="Y803">
        <f t="shared" si="62"/>
        <v>1878.8</v>
      </c>
      <c r="Z803">
        <f t="shared" si="63"/>
        <v>1878.8</v>
      </c>
      <c r="AA803" s="24">
        <v>0.3</v>
      </c>
      <c r="AB803" s="24">
        <v>0.3</v>
      </c>
      <c r="AC803">
        <v>0</v>
      </c>
      <c r="AD803">
        <v>2728</v>
      </c>
      <c r="AE803">
        <v>310</v>
      </c>
      <c r="AF803" t="s">
        <v>2892</v>
      </c>
      <c r="AG803" s="24"/>
      <c r="AI803">
        <f t="shared" si="64"/>
        <v>1087.0999999999999</v>
      </c>
      <c r="AL803" t="s">
        <v>4555</v>
      </c>
      <c r="AM803" t="s">
        <v>4555</v>
      </c>
      <c r="AN803" s="24">
        <v>0.3</v>
      </c>
      <c r="AO803">
        <f t="shared" si="60"/>
        <v>1878.8</v>
      </c>
      <c r="AS803" t="s">
        <v>2569</v>
      </c>
    </row>
    <row r="804" spans="2:45" customFormat="1" x14ac:dyDescent="0.3">
      <c r="B804" t="s">
        <v>2571</v>
      </c>
      <c r="M804" s="7">
        <v>96380974</v>
      </c>
      <c r="N804" s="38" t="s">
        <v>5279</v>
      </c>
      <c r="O804" s="38" t="e">
        <v>#N/A</v>
      </c>
      <c r="P804" s="38">
        <v>18.47</v>
      </c>
      <c r="Q804" s="38">
        <v>1</v>
      </c>
      <c r="R804" s="26">
        <v>0.06</v>
      </c>
      <c r="S804" s="38">
        <v>18.47</v>
      </c>
      <c r="T804" s="24">
        <v>69</v>
      </c>
      <c r="U804" s="24">
        <v>15</v>
      </c>
      <c r="V804">
        <f t="shared" si="61"/>
        <v>20</v>
      </c>
      <c r="W804" s="24" t="s">
        <v>2571</v>
      </c>
      <c r="X804" s="8" t="e">
        <f>ROUND(T804*(1-#REF!),2)</f>
        <v>#REF!</v>
      </c>
      <c r="Y804">
        <f t="shared" si="62"/>
        <v>48.3</v>
      </c>
      <c r="Z804">
        <f t="shared" si="63"/>
        <v>48.3</v>
      </c>
      <c r="AA804" s="24">
        <v>0.3</v>
      </c>
      <c r="AB804" s="24">
        <v>0.3</v>
      </c>
      <c r="AC804">
        <v>85</v>
      </c>
      <c r="AD804">
        <v>85</v>
      </c>
      <c r="AE804">
        <v>33</v>
      </c>
      <c r="AF804" t="s">
        <v>2894</v>
      </c>
      <c r="AG804" s="24"/>
      <c r="AI804">
        <f t="shared" si="64"/>
        <v>17.760000000000002</v>
      </c>
      <c r="AL804" t="s">
        <v>4811</v>
      </c>
      <c r="AM804">
        <v>40.32</v>
      </c>
      <c r="AN804" s="24">
        <v>0.3</v>
      </c>
      <c r="AO804">
        <f t="shared" si="60"/>
        <v>48.3</v>
      </c>
      <c r="AS804" t="s">
        <v>2572</v>
      </c>
    </row>
    <row r="805" spans="2:45" customFormat="1" x14ac:dyDescent="0.3">
      <c r="B805" t="s">
        <v>2573</v>
      </c>
      <c r="M805" s="7">
        <v>96380880</v>
      </c>
      <c r="N805" s="38" t="s">
        <v>5280</v>
      </c>
      <c r="O805" s="38" t="e">
        <v>#N/A</v>
      </c>
      <c r="P805" s="38">
        <v>2.14</v>
      </c>
      <c r="Q805" s="38">
        <v>1</v>
      </c>
      <c r="R805" s="26">
        <v>0.2</v>
      </c>
      <c r="S805" s="38">
        <v>2.14</v>
      </c>
      <c r="T805" s="24">
        <v>19</v>
      </c>
      <c r="U805" s="24">
        <v>0</v>
      </c>
      <c r="V805">
        <f t="shared" si="61"/>
        <v>0</v>
      </c>
      <c r="W805" s="24" t="s">
        <v>2573</v>
      </c>
      <c r="X805" s="8" t="e">
        <f>ROUND(T805*(1-#REF!),2)</f>
        <v>#REF!</v>
      </c>
      <c r="Y805">
        <f t="shared" si="62"/>
        <v>13.3</v>
      </c>
      <c r="Z805">
        <f t="shared" si="63"/>
        <v>13.3</v>
      </c>
      <c r="AA805" s="24">
        <v>0.3</v>
      </c>
      <c r="AB805" s="24">
        <v>0.3</v>
      </c>
      <c r="AC805">
        <v>0</v>
      </c>
      <c r="AD805">
        <v>300</v>
      </c>
      <c r="AE805">
        <v>0</v>
      </c>
      <c r="AF805" t="s">
        <v>2894</v>
      </c>
      <c r="AG805" s="24"/>
      <c r="AI805">
        <f t="shared" si="64"/>
        <v>2.06</v>
      </c>
      <c r="AL805" t="s">
        <v>4812</v>
      </c>
      <c r="AM805">
        <v>7</v>
      </c>
      <c r="AN805" s="24">
        <v>0.3</v>
      </c>
      <c r="AO805">
        <f t="shared" ref="AO805:AO868" si="65">ROUND(T805*(1-AN805),2)</f>
        <v>13.3</v>
      </c>
      <c r="AS805" t="s">
        <v>2574</v>
      </c>
    </row>
    <row r="806" spans="2:45" customFormat="1" x14ac:dyDescent="0.3">
      <c r="B806" t="s">
        <v>4985</v>
      </c>
      <c r="M806" s="7">
        <v>96380821</v>
      </c>
      <c r="N806" s="38" t="s">
        <v>5281</v>
      </c>
      <c r="O806" s="38" t="e">
        <v>#N/A</v>
      </c>
      <c r="P806" s="38">
        <v>34.409999999999997</v>
      </c>
      <c r="Q806" s="38">
        <v>1</v>
      </c>
      <c r="R806" s="26">
        <v>2.2000000000000002</v>
      </c>
      <c r="S806" s="38">
        <v>34.409999999999997</v>
      </c>
      <c r="T806" s="24">
        <v>109</v>
      </c>
      <c r="U806" s="24">
        <v>12</v>
      </c>
      <c r="V806">
        <f t="shared" si="61"/>
        <v>16</v>
      </c>
      <c r="W806" s="24" t="s">
        <v>4985</v>
      </c>
      <c r="X806" s="8" t="e">
        <f>ROUND(T806*(1-#REF!),2)</f>
        <v>#REF!</v>
      </c>
      <c r="Y806">
        <f t="shared" si="62"/>
        <v>76.3</v>
      </c>
      <c r="Z806">
        <f t="shared" si="63"/>
        <v>76.3</v>
      </c>
      <c r="AA806" s="24">
        <v>0.3</v>
      </c>
      <c r="AB806" s="24">
        <v>0.3</v>
      </c>
      <c r="AC806">
        <v>175</v>
      </c>
      <c r="AD806">
        <v>280</v>
      </c>
      <c r="AE806">
        <v>420</v>
      </c>
      <c r="AF806" t="s">
        <v>2894</v>
      </c>
      <c r="AG806" s="24"/>
      <c r="AI806">
        <f t="shared" si="64"/>
        <v>33.090000000000003</v>
      </c>
      <c r="AL806" t="s">
        <v>4555</v>
      </c>
      <c r="AM806" t="s">
        <v>4555</v>
      </c>
      <c r="AN806" s="24">
        <v>0.3</v>
      </c>
      <c r="AO806">
        <f t="shared" si="65"/>
        <v>76.3</v>
      </c>
      <c r="AS806" t="s">
        <v>5460</v>
      </c>
    </row>
    <row r="807" spans="2:45" customFormat="1" x14ac:dyDescent="0.3">
      <c r="B807" t="s">
        <v>2575</v>
      </c>
      <c r="M807" s="7">
        <v>96380200</v>
      </c>
      <c r="N807" s="38" t="s">
        <v>5282</v>
      </c>
      <c r="O807" s="38" t="e">
        <v>#N/A</v>
      </c>
      <c r="P807" s="38">
        <v>32.75</v>
      </c>
      <c r="Q807" s="38">
        <v>1</v>
      </c>
      <c r="R807" s="26">
        <v>2.8</v>
      </c>
      <c r="S807" s="38">
        <v>32.75</v>
      </c>
      <c r="T807" s="24">
        <v>213</v>
      </c>
      <c r="U807" s="24">
        <v>13</v>
      </c>
      <c r="V807">
        <f t="shared" ref="V807:V870" si="66">IFERROR(ROUNDUP(U807*(80/60),0),"")</f>
        <v>18</v>
      </c>
      <c r="W807" s="24" t="s">
        <v>2575</v>
      </c>
      <c r="X807" s="8" t="e">
        <f>ROUND(T807*(1-#REF!),2)</f>
        <v>#REF!</v>
      </c>
      <c r="Y807">
        <f t="shared" si="62"/>
        <v>149.1</v>
      </c>
      <c r="Z807">
        <f t="shared" si="63"/>
        <v>149.1</v>
      </c>
      <c r="AA807" s="24">
        <v>0.3</v>
      </c>
      <c r="AB807" s="24">
        <v>0.3</v>
      </c>
      <c r="AC807">
        <v>52</v>
      </c>
      <c r="AD807">
        <v>450</v>
      </c>
      <c r="AE807">
        <v>11</v>
      </c>
      <c r="AF807" t="s">
        <v>2894</v>
      </c>
      <c r="AG807" s="24"/>
      <c r="AI807">
        <f t="shared" si="64"/>
        <v>31.49</v>
      </c>
      <c r="AL807" t="s">
        <v>4813</v>
      </c>
      <c r="AM807">
        <v>113.4</v>
      </c>
      <c r="AN807" s="24">
        <v>0.3</v>
      </c>
      <c r="AO807">
        <f t="shared" si="65"/>
        <v>149.1</v>
      </c>
      <c r="AS807" t="s">
        <v>2576</v>
      </c>
    </row>
    <row r="808" spans="2:45" customFormat="1" x14ac:dyDescent="0.3">
      <c r="B808" t="s">
        <v>2577</v>
      </c>
      <c r="M808" s="7">
        <v>96380205</v>
      </c>
      <c r="N808" s="38" t="s">
        <v>5283</v>
      </c>
      <c r="O808" s="38" t="e">
        <v>#N/A</v>
      </c>
      <c r="P808" s="38">
        <v>31.4</v>
      </c>
      <c r="Q808" s="38">
        <v>1</v>
      </c>
      <c r="R808" s="26">
        <v>1.6</v>
      </c>
      <c r="S808" s="38">
        <v>31.4</v>
      </c>
      <c r="T808" s="24">
        <v>172</v>
      </c>
      <c r="U808" s="24">
        <v>13</v>
      </c>
      <c r="V808">
        <f t="shared" si="66"/>
        <v>18</v>
      </c>
      <c r="W808" s="24" t="s">
        <v>2577</v>
      </c>
      <c r="X808" s="8" t="e">
        <f>ROUND(T808*(1-#REF!),2)</f>
        <v>#REF!</v>
      </c>
      <c r="Y808">
        <f t="shared" si="62"/>
        <v>120.4</v>
      </c>
      <c r="Z808">
        <f t="shared" si="63"/>
        <v>120.4</v>
      </c>
      <c r="AA808" s="24">
        <v>0.3</v>
      </c>
      <c r="AB808" s="24">
        <v>0.3</v>
      </c>
      <c r="AC808">
        <v>52</v>
      </c>
      <c r="AD808">
        <v>380</v>
      </c>
      <c r="AE808">
        <v>11</v>
      </c>
      <c r="AF808" t="s">
        <v>2894</v>
      </c>
      <c r="AG808" s="24"/>
      <c r="AI808">
        <f t="shared" si="64"/>
        <v>30.19</v>
      </c>
      <c r="AL808" t="s">
        <v>4814</v>
      </c>
      <c r="AM808">
        <v>104.3</v>
      </c>
      <c r="AN808" s="24">
        <v>0.3</v>
      </c>
      <c r="AO808">
        <f t="shared" si="65"/>
        <v>120.4</v>
      </c>
      <c r="AS808" t="s">
        <v>2578</v>
      </c>
    </row>
    <row r="809" spans="2:45" customFormat="1" x14ac:dyDescent="0.3">
      <c r="B809" t="s">
        <v>2579</v>
      </c>
      <c r="M809" s="7">
        <v>963545603</v>
      </c>
      <c r="N809" s="38" t="s">
        <v>3292</v>
      </c>
      <c r="O809" s="38" t="s">
        <v>2579</v>
      </c>
      <c r="P809" s="38">
        <v>8.34</v>
      </c>
      <c r="Q809" s="38">
        <v>1</v>
      </c>
      <c r="R809" s="26">
        <v>0.4</v>
      </c>
      <c r="S809" s="38">
        <v>8.34</v>
      </c>
      <c r="T809" s="24">
        <v>39</v>
      </c>
      <c r="U809" s="24">
        <v>12</v>
      </c>
      <c r="V809">
        <f t="shared" si="66"/>
        <v>16</v>
      </c>
      <c r="W809" s="24" t="s">
        <v>2579</v>
      </c>
      <c r="X809" s="8" t="e">
        <f>ROUND(T809*(1-#REF!),2)</f>
        <v>#REF!</v>
      </c>
      <c r="Y809">
        <f t="shared" si="62"/>
        <v>27.3</v>
      </c>
      <c r="Z809">
        <f t="shared" si="63"/>
        <v>27.3</v>
      </c>
      <c r="AA809" s="24">
        <v>0.3</v>
      </c>
      <c r="AB809" s="24">
        <v>0.3</v>
      </c>
      <c r="AC809">
        <v>0</v>
      </c>
      <c r="AD809">
        <v>0</v>
      </c>
      <c r="AE809">
        <v>0</v>
      </c>
      <c r="AF809" t="s">
        <v>2894</v>
      </c>
      <c r="AG809" s="24"/>
      <c r="AI809">
        <f t="shared" si="64"/>
        <v>8.02</v>
      </c>
      <c r="AL809" t="s">
        <v>4555</v>
      </c>
      <c r="AM809" t="s">
        <v>4555</v>
      </c>
      <c r="AN809" s="24">
        <v>0.3</v>
      </c>
      <c r="AO809">
        <f t="shared" si="65"/>
        <v>27.3</v>
      </c>
      <c r="AS809" t="s">
        <v>2580</v>
      </c>
    </row>
    <row r="810" spans="2:45" customFormat="1" x14ac:dyDescent="0.3">
      <c r="B810" t="s">
        <v>2581</v>
      </c>
      <c r="M810" s="7">
        <v>963545608</v>
      </c>
      <c r="N810" s="38" t="s">
        <v>3293</v>
      </c>
      <c r="O810" s="38" t="s">
        <v>2581</v>
      </c>
      <c r="P810" s="38">
        <v>10.08</v>
      </c>
      <c r="Q810" s="38">
        <v>1</v>
      </c>
      <c r="R810" s="26">
        <v>0.5</v>
      </c>
      <c r="S810" s="38">
        <v>10.08</v>
      </c>
      <c r="T810" s="24">
        <v>39</v>
      </c>
      <c r="U810" s="24">
        <v>12</v>
      </c>
      <c r="V810">
        <f t="shared" si="66"/>
        <v>16</v>
      </c>
      <c r="W810" s="24" t="s">
        <v>2581</v>
      </c>
      <c r="X810" s="8" t="e">
        <f>ROUND(T810*(1-#REF!),2)</f>
        <v>#REF!</v>
      </c>
      <c r="Y810">
        <f t="shared" si="62"/>
        <v>27.3</v>
      </c>
      <c r="Z810">
        <f t="shared" si="63"/>
        <v>27.3</v>
      </c>
      <c r="AA810" s="24">
        <v>0.3</v>
      </c>
      <c r="AB810" s="24">
        <v>0.3</v>
      </c>
      <c r="AC810">
        <v>0</v>
      </c>
      <c r="AD810">
        <v>0</v>
      </c>
      <c r="AE810">
        <v>0</v>
      </c>
      <c r="AF810" t="s">
        <v>2894</v>
      </c>
      <c r="AG810" s="24"/>
      <c r="AI810">
        <f t="shared" si="64"/>
        <v>9.69</v>
      </c>
      <c r="AL810" t="s">
        <v>4555</v>
      </c>
      <c r="AM810" t="s">
        <v>4555</v>
      </c>
      <c r="AN810" s="24">
        <v>0.3</v>
      </c>
      <c r="AO810">
        <f t="shared" si="65"/>
        <v>27.3</v>
      </c>
      <c r="AS810" t="s">
        <v>2582</v>
      </c>
    </row>
    <row r="811" spans="2:45" customFormat="1" x14ac:dyDescent="0.3">
      <c r="B811" t="s">
        <v>2583</v>
      </c>
      <c r="M811" s="7">
        <v>96380823</v>
      </c>
      <c r="N811" s="38" t="s">
        <v>5284</v>
      </c>
      <c r="O811" s="38" t="e">
        <v>#N/A</v>
      </c>
      <c r="P811" s="38">
        <v>19.28</v>
      </c>
      <c r="Q811" s="38">
        <v>1</v>
      </c>
      <c r="R811" s="26">
        <v>1</v>
      </c>
      <c r="S811" s="38">
        <v>19.28</v>
      </c>
      <c r="T811" s="24">
        <v>79</v>
      </c>
      <c r="U811" s="24">
        <v>12</v>
      </c>
      <c r="V811">
        <f t="shared" si="66"/>
        <v>16</v>
      </c>
      <c r="W811" s="24" t="s">
        <v>2583</v>
      </c>
      <c r="X811" s="8" t="e">
        <f>ROUND(T811*(1-#REF!),2)</f>
        <v>#REF!</v>
      </c>
      <c r="Y811">
        <f t="shared" si="62"/>
        <v>55.3</v>
      </c>
      <c r="Z811">
        <f t="shared" si="63"/>
        <v>55.3</v>
      </c>
      <c r="AA811" s="24">
        <v>0.3</v>
      </c>
      <c r="AB811" s="24">
        <v>0.3</v>
      </c>
      <c r="AC811">
        <v>175</v>
      </c>
      <c r="AD811">
        <v>350</v>
      </c>
      <c r="AE811">
        <v>280</v>
      </c>
      <c r="AF811" t="s">
        <v>2894</v>
      </c>
      <c r="AG811" s="24"/>
      <c r="AI811">
        <f t="shared" si="64"/>
        <v>18.54</v>
      </c>
      <c r="AL811" t="s">
        <v>4555</v>
      </c>
      <c r="AM811" t="s">
        <v>4555</v>
      </c>
      <c r="AN811" s="24">
        <v>0.3</v>
      </c>
      <c r="AO811">
        <f t="shared" si="65"/>
        <v>55.3</v>
      </c>
      <c r="AS811" t="s">
        <v>5462</v>
      </c>
    </row>
    <row r="812" spans="2:45" customFormat="1" x14ac:dyDescent="0.3">
      <c r="B812" t="s">
        <v>2584</v>
      </c>
      <c r="M812" s="7">
        <v>96380981</v>
      </c>
      <c r="N812" s="38" t="s">
        <v>5285</v>
      </c>
      <c r="O812" s="38" t="e">
        <v>#N/A</v>
      </c>
      <c r="P812" s="38">
        <v>18.45</v>
      </c>
      <c r="Q812" s="38">
        <v>1</v>
      </c>
      <c r="R812" s="26">
        <v>0.06</v>
      </c>
      <c r="S812" s="38">
        <v>18.45</v>
      </c>
      <c r="T812" s="24">
        <v>69</v>
      </c>
      <c r="U812" s="24">
        <v>6</v>
      </c>
      <c r="V812">
        <f t="shared" si="66"/>
        <v>8</v>
      </c>
      <c r="W812" s="24" t="s">
        <v>2584</v>
      </c>
      <c r="X812" s="8" t="e">
        <f>ROUND(T812*(1-#REF!),2)</f>
        <v>#REF!</v>
      </c>
      <c r="Y812">
        <f t="shared" si="62"/>
        <v>48.3</v>
      </c>
      <c r="Z812">
        <f t="shared" si="63"/>
        <v>48.3</v>
      </c>
      <c r="AA812" s="24">
        <v>0.3</v>
      </c>
      <c r="AB812" s="24">
        <v>0.3</v>
      </c>
      <c r="AC812">
        <v>132</v>
      </c>
      <c r="AD812">
        <v>336</v>
      </c>
      <c r="AE812">
        <v>152</v>
      </c>
      <c r="AF812" t="s">
        <v>2894</v>
      </c>
      <c r="AG812" s="24"/>
      <c r="AI812">
        <f t="shared" si="64"/>
        <v>17.739999999999998</v>
      </c>
      <c r="AL812" t="s">
        <v>4815</v>
      </c>
      <c r="AM812">
        <v>37.1</v>
      </c>
      <c r="AN812" s="24">
        <v>0.3</v>
      </c>
      <c r="AO812">
        <f t="shared" si="65"/>
        <v>48.3</v>
      </c>
      <c r="AS812" t="s">
        <v>2585</v>
      </c>
    </row>
    <row r="813" spans="2:45" customFormat="1" x14ac:dyDescent="0.3">
      <c r="B813" t="s">
        <v>2586</v>
      </c>
      <c r="M813" s="7">
        <v>96380980</v>
      </c>
      <c r="N813" s="38" t="s">
        <v>5286</v>
      </c>
      <c r="O813" s="38" t="e">
        <v>#N/A</v>
      </c>
      <c r="P813" s="38">
        <v>21.13</v>
      </c>
      <c r="Q813" s="38">
        <v>1</v>
      </c>
      <c r="R813" s="26">
        <v>1.1000000000000001</v>
      </c>
      <c r="S813" s="38">
        <v>21.13</v>
      </c>
      <c r="T813" s="24">
        <v>79</v>
      </c>
      <c r="U813" s="24">
        <v>6</v>
      </c>
      <c r="V813">
        <f t="shared" si="66"/>
        <v>8</v>
      </c>
      <c r="W813" s="24" t="s">
        <v>2586</v>
      </c>
      <c r="X813" s="8" t="e">
        <f>ROUND(T813*(1-#REF!),2)</f>
        <v>#REF!</v>
      </c>
      <c r="Y813">
        <f t="shared" si="62"/>
        <v>55.3</v>
      </c>
      <c r="Z813">
        <f t="shared" si="63"/>
        <v>55.3</v>
      </c>
      <c r="AA813" s="24">
        <v>0.3</v>
      </c>
      <c r="AB813" s="24">
        <v>0.3</v>
      </c>
      <c r="AC813">
        <v>175</v>
      </c>
      <c r="AD813">
        <v>358</v>
      </c>
      <c r="AE813">
        <v>172</v>
      </c>
      <c r="AF813" t="s">
        <v>2894</v>
      </c>
      <c r="AG813" s="24"/>
      <c r="AI813">
        <f t="shared" si="64"/>
        <v>20.32</v>
      </c>
      <c r="AL813" t="s">
        <v>4816</v>
      </c>
      <c r="AM813">
        <v>52.29</v>
      </c>
      <c r="AN813" s="24">
        <v>0.3</v>
      </c>
      <c r="AO813">
        <f t="shared" si="65"/>
        <v>55.3</v>
      </c>
      <c r="AS813" t="s">
        <v>2587</v>
      </c>
    </row>
    <row r="814" spans="2:45" customFormat="1" x14ac:dyDescent="0.3">
      <c r="B814" t="s">
        <v>2588</v>
      </c>
      <c r="M814" s="7">
        <v>96380982</v>
      </c>
      <c r="N814" s="38" t="s">
        <v>5287</v>
      </c>
      <c r="O814" s="38" t="e">
        <v>#N/A</v>
      </c>
      <c r="P814" s="38">
        <v>8.52</v>
      </c>
      <c r="Q814" s="38">
        <v>1</v>
      </c>
      <c r="R814" s="26">
        <v>0.3</v>
      </c>
      <c r="S814" s="38">
        <v>8.52</v>
      </c>
      <c r="T814" s="24">
        <v>39</v>
      </c>
      <c r="U814" s="24">
        <v>6</v>
      </c>
      <c r="V814">
        <f t="shared" si="66"/>
        <v>8</v>
      </c>
      <c r="W814" s="24" t="s">
        <v>2588</v>
      </c>
      <c r="X814" s="8" t="e">
        <f>ROUND(T814*(1-#REF!),2)</f>
        <v>#REF!</v>
      </c>
      <c r="Y814">
        <f t="shared" si="62"/>
        <v>27.3</v>
      </c>
      <c r="Z814">
        <f t="shared" si="63"/>
        <v>27.3</v>
      </c>
      <c r="AA814" s="24">
        <v>0.3</v>
      </c>
      <c r="AB814" s="24">
        <v>0.3</v>
      </c>
      <c r="AC814">
        <v>57</v>
      </c>
      <c r="AD814">
        <v>186</v>
      </c>
      <c r="AE814">
        <v>85</v>
      </c>
      <c r="AF814" t="s">
        <v>2894</v>
      </c>
      <c r="AG814" s="24"/>
      <c r="AI814">
        <f t="shared" si="64"/>
        <v>8.19</v>
      </c>
      <c r="AL814" t="s">
        <v>4817</v>
      </c>
      <c r="AM814">
        <v>16.8</v>
      </c>
      <c r="AN814" s="24">
        <v>0.3</v>
      </c>
      <c r="AO814">
        <f t="shared" si="65"/>
        <v>27.3</v>
      </c>
      <c r="AS814" t="s">
        <v>2589</v>
      </c>
    </row>
    <row r="815" spans="2:45" customFormat="1" x14ac:dyDescent="0.3">
      <c r="B815" t="s">
        <v>2590</v>
      </c>
      <c r="M815" s="7">
        <v>96380540</v>
      </c>
      <c r="N815" s="38" t="s">
        <v>5288</v>
      </c>
      <c r="O815" s="38" t="e">
        <v>#N/A</v>
      </c>
      <c r="P815" s="38">
        <v>50.01</v>
      </c>
      <c r="Q815" s="38">
        <v>1</v>
      </c>
      <c r="R815" s="26">
        <v>3.4</v>
      </c>
      <c r="S815" s="38">
        <v>50.01</v>
      </c>
      <c r="T815" s="24">
        <v>159</v>
      </c>
      <c r="U815" s="24">
        <v>12</v>
      </c>
      <c r="V815">
        <f t="shared" si="66"/>
        <v>16</v>
      </c>
      <c r="W815" s="24" t="s">
        <v>2590</v>
      </c>
      <c r="X815" s="8" t="e">
        <f>ROUND(T815*(1-#REF!),2)</f>
        <v>#REF!</v>
      </c>
      <c r="Y815">
        <f t="shared" si="62"/>
        <v>111.3</v>
      </c>
      <c r="Z815">
        <f t="shared" si="63"/>
        <v>111.3</v>
      </c>
      <c r="AA815" s="24">
        <v>0.3</v>
      </c>
      <c r="AB815" s="24">
        <v>0.3</v>
      </c>
      <c r="AC815">
        <v>0</v>
      </c>
      <c r="AD815">
        <v>125</v>
      </c>
      <c r="AE815">
        <v>700</v>
      </c>
      <c r="AF815" t="s">
        <v>2894</v>
      </c>
      <c r="AG815" s="24"/>
      <c r="AI815">
        <f t="shared" si="64"/>
        <v>48.09</v>
      </c>
      <c r="AL815" t="s">
        <v>4818</v>
      </c>
      <c r="AM815">
        <v>104.3</v>
      </c>
      <c r="AN815" s="24">
        <v>0.3</v>
      </c>
      <c r="AO815">
        <f t="shared" si="65"/>
        <v>111.3</v>
      </c>
      <c r="AS815" t="s">
        <v>2591</v>
      </c>
    </row>
    <row r="816" spans="2:45" customFormat="1" x14ac:dyDescent="0.3">
      <c r="B816" t="s">
        <v>2592</v>
      </c>
      <c r="M816" s="7">
        <v>96380818</v>
      </c>
      <c r="N816" s="38" t="s">
        <v>5289</v>
      </c>
      <c r="O816" s="38" t="e">
        <v>#N/A</v>
      </c>
      <c r="P816" s="38">
        <v>21.08</v>
      </c>
      <c r="Q816" s="38">
        <v>1</v>
      </c>
      <c r="R816" s="26">
        <v>0.25</v>
      </c>
      <c r="S816" s="38">
        <v>21.08</v>
      </c>
      <c r="T816" s="24">
        <v>89</v>
      </c>
      <c r="U816" s="24">
        <v>5</v>
      </c>
      <c r="V816">
        <f t="shared" si="66"/>
        <v>7</v>
      </c>
      <c r="W816" s="24" t="s">
        <v>2592</v>
      </c>
      <c r="X816" s="8" t="e">
        <f>ROUND(T816*(1-#REF!),2)</f>
        <v>#REF!</v>
      </c>
      <c r="Y816">
        <f t="shared" si="62"/>
        <v>62.3</v>
      </c>
      <c r="Z816">
        <f t="shared" si="63"/>
        <v>62.3</v>
      </c>
      <c r="AA816" s="24">
        <v>0.3</v>
      </c>
      <c r="AB816" s="24">
        <v>0.3</v>
      </c>
      <c r="AC816">
        <v>121</v>
      </c>
      <c r="AD816">
        <v>350</v>
      </c>
      <c r="AE816">
        <v>72</v>
      </c>
      <c r="AF816" t="s">
        <v>2894</v>
      </c>
      <c r="AG816" s="24"/>
      <c r="AI816">
        <f t="shared" si="64"/>
        <v>20.27</v>
      </c>
      <c r="AL816">
        <v>0</v>
      </c>
      <c r="AM816">
        <v>58.1</v>
      </c>
      <c r="AN816" s="24">
        <v>0.3</v>
      </c>
      <c r="AO816">
        <f t="shared" si="65"/>
        <v>62.3</v>
      </c>
      <c r="AS816" t="s">
        <v>2593</v>
      </c>
    </row>
    <row r="817" spans="1:46" customFormat="1" x14ac:dyDescent="0.3">
      <c r="B817" t="s">
        <v>2594</v>
      </c>
      <c r="M817" s="7">
        <v>96380819</v>
      </c>
      <c r="N817" s="38" t="s">
        <v>5290</v>
      </c>
      <c r="O817" s="38" t="e">
        <v>#N/A</v>
      </c>
      <c r="P817" s="38">
        <v>11.52</v>
      </c>
      <c r="Q817" s="38">
        <v>1</v>
      </c>
      <c r="R817" s="26">
        <v>0.1</v>
      </c>
      <c r="S817" s="38">
        <v>11.52</v>
      </c>
      <c r="T817" s="24">
        <v>69</v>
      </c>
      <c r="U817" s="24">
        <v>0</v>
      </c>
      <c r="V817">
        <f t="shared" si="66"/>
        <v>0</v>
      </c>
      <c r="W817" s="24" t="s">
        <v>2594</v>
      </c>
      <c r="X817" s="8" t="e">
        <f>ROUND(T817*(1-#REF!),2)</f>
        <v>#REF!</v>
      </c>
      <c r="Y817">
        <f t="shared" si="62"/>
        <v>48.3</v>
      </c>
      <c r="Z817">
        <f t="shared" si="63"/>
        <v>48.3</v>
      </c>
      <c r="AA817" s="24">
        <v>0.3</v>
      </c>
      <c r="AB817" s="24">
        <v>0.3</v>
      </c>
      <c r="AC817">
        <v>313</v>
      </c>
      <c r="AD817">
        <v>365</v>
      </c>
      <c r="AE817">
        <v>100</v>
      </c>
      <c r="AF817" t="s">
        <v>2894</v>
      </c>
      <c r="AG817" s="24"/>
      <c r="AI817">
        <f t="shared" si="64"/>
        <v>11.08</v>
      </c>
      <c r="AL817" t="s">
        <v>4819</v>
      </c>
      <c r="AM817">
        <v>27.3</v>
      </c>
      <c r="AN817" s="24">
        <v>0.3</v>
      </c>
      <c r="AO817">
        <f t="shared" si="65"/>
        <v>48.3</v>
      </c>
      <c r="AS817" t="s">
        <v>2595</v>
      </c>
    </row>
    <row r="818" spans="1:46" customFormat="1" x14ac:dyDescent="0.3">
      <c r="B818" t="s">
        <v>2596</v>
      </c>
      <c r="M818" s="7">
        <v>96380239</v>
      </c>
      <c r="N818" s="38" t="s">
        <v>5291</v>
      </c>
      <c r="O818" s="38" t="e">
        <v>#N/A</v>
      </c>
      <c r="P818" s="38">
        <v>24.22</v>
      </c>
      <c r="Q818" s="38">
        <v>1</v>
      </c>
      <c r="R818" s="26">
        <v>4.8</v>
      </c>
      <c r="S818" s="38">
        <v>24.22</v>
      </c>
      <c r="T818" s="24">
        <v>159</v>
      </c>
      <c r="U818" s="24">
        <v>13</v>
      </c>
      <c r="V818">
        <f t="shared" si="66"/>
        <v>18</v>
      </c>
      <c r="W818" s="24" t="s">
        <v>2596</v>
      </c>
      <c r="X818" s="8" t="e">
        <f>ROUND(T818*(1-#REF!),2)</f>
        <v>#REF!</v>
      </c>
      <c r="Y818">
        <f t="shared" si="62"/>
        <v>111.3</v>
      </c>
      <c r="Z818">
        <f t="shared" si="63"/>
        <v>111.3</v>
      </c>
      <c r="AA818" s="24">
        <v>0.3</v>
      </c>
      <c r="AB818" s="24">
        <v>0.3</v>
      </c>
      <c r="AC818">
        <v>0</v>
      </c>
      <c r="AD818">
        <v>0</v>
      </c>
      <c r="AE818">
        <v>2000</v>
      </c>
      <c r="AF818" t="s">
        <v>2895</v>
      </c>
      <c r="AG818" s="24"/>
      <c r="AI818">
        <f t="shared" si="64"/>
        <v>23.29</v>
      </c>
      <c r="AL818" t="s">
        <v>4820</v>
      </c>
      <c r="AM818">
        <v>96</v>
      </c>
      <c r="AN818" s="24">
        <v>0.3</v>
      </c>
      <c r="AO818">
        <f t="shared" si="65"/>
        <v>111.3</v>
      </c>
      <c r="AS818" t="s">
        <v>5463</v>
      </c>
    </row>
    <row r="819" spans="1:46" customFormat="1" x14ac:dyDescent="0.3">
      <c r="B819" t="s">
        <v>2597</v>
      </c>
      <c r="M819" s="7">
        <v>96380244</v>
      </c>
      <c r="N819" s="38" t="s">
        <v>5292</v>
      </c>
      <c r="O819" s="38" t="e">
        <v>#N/A</v>
      </c>
      <c r="P819" s="38">
        <v>32.119999999999997</v>
      </c>
      <c r="Q819" s="38">
        <v>1</v>
      </c>
      <c r="R819" s="26">
        <v>3.04</v>
      </c>
      <c r="S819" s="38">
        <v>32.119999999999997</v>
      </c>
      <c r="T819" s="24">
        <v>159</v>
      </c>
      <c r="U819" s="24">
        <v>13</v>
      </c>
      <c r="V819">
        <f t="shared" si="66"/>
        <v>18</v>
      </c>
      <c r="W819" s="24" t="s">
        <v>2597</v>
      </c>
      <c r="X819" s="8" t="e">
        <f>ROUND(T819*(1-#REF!),2)</f>
        <v>#REF!</v>
      </c>
      <c r="Y819">
        <f t="shared" si="62"/>
        <v>111.3</v>
      </c>
      <c r="Z819">
        <f t="shared" si="63"/>
        <v>111.3</v>
      </c>
      <c r="AA819" s="24">
        <v>0.3</v>
      </c>
      <c r="AB819" s="24">
        <v>0.3</v>
      </c>
      <c r="AC819">
        <v>0</v>
      </c>
      <c r="AD819">
        <v>0</v>
      </c>
      <c r="AE819">
        <v>2000</v>
      </c>
      <c r="AF819" t="s">
        <v>2895</v>
      </c>
      <c r="AG819" s="24"/>
      <c r="AI819">
        <f t="shared" si="64"/>
        <v>30.88</v>
      </c>
      <c r="AL819" t="s">
        <v>4821</v>
      </c>
      <c r="AM819">
        <v>96</v>
      </c>
      <c r="AN819" s="24">
        <v>0.3</v>
      </c>
      <c r="AO819">
        <f t="shared" si="65"/>
        <v>111.3</v>
      </c>
      <c r="AS819" t="s">
        <v>5464</v>
      </c>
    </row>
    <row r="820" spans="1:46" customFormat="1" x14ac:dyDescent="0.3">
      <c r="B820" t="s">
        <v>2598</v>
      </c>
      <c r="M820" s="7">
        <v>96380232</v>
      </c>
      <c r="N820" s="38" t="s">
        <v>5293</v>
      </c>
      <c r="O820" s="38" t="e">
        <v>#N/A</v>
      </c>
      <c r="P820" s="38">
        <v>25.7</v>
      </c>
      <c r="Q820" s="38">
        <v>1</v>
      </c>
      <c r="R820" s="26">
        <v>5.4</v>
      </c>
      <c r="S820" s="38">
        <v>25.7</v>
      </c>
      <c r="T820" s="24">
        <v>179</v>
      </c>
      <c r="U820" s="24">
        <v>13</v>
      </c>
      <c r="V820">
        <f t="shared" si="66"/>
        <v>18</v>
      </c>
      <c r="W820" s="24" t="s">
        <v>2598</v>
      </c>
      <c r="X820" s="8" t="e">
        <f>ROUND(T820*(1-#REF!),2)</f>
        <v>#REF!</v>
      </c>
      <c r="Y820">
        <f t="shared" si="62"/>
        <v>125.3</v>
      </c>
      <c r="Z820">
        <f t="shared" si="63"/>
        <v>125.3</v>
      </c>
      <c r="AA820" s="24">
        <v>0.3</v>
      </c>
      <c r="AB820" s="24">
        <v>0.3</v>
      </c>
      <c r="AC820">
        <v>0</v>
      </c>
      <c r="AD820">
        <v>0</v>
      </c>
      <c r="AE820">
        <v>2500</v>
      </c>
      <c r="AF820" t="s">
        <v>2895</v>
      </c>
      <c r="AG820" s="24"/>
      <c r="AI820">
        <f t="shared" si="64"/>
        <v>24.71</v>
      </c>
      <c r="AL820" t="s">
        <v>4822</v>
      </c>
      <c r="AM820">
        <v>96</v>
      </c>
      <c r="AN820" s="24">
        <v>0.3</v>
      </c>
      <c r="AO820">
        <f t="shared" si="65"/>
        <v>125.3</v>
      </c>
      <c r="AS820" t="s">
        <v>5467</v>
      </c>
    </row>
    <row r="821" spans="1:46" customFormat="1" x14ac:dyDescent="0.3">
      <c r="B821" t="s">
        <v>2599</v>
      </c>
      <c r="M821" s="7">
        <v>96380236</v>
      </c>
      <c r="N821" s="38" t="s">
        <v>5294</v>
      </c>
      <c r="O821" s="38" t="e">
        <v>#N/A</v>
      </c>
      <c r="P821" s="38">
        <v>36.770000000000003</v>
      </c>
      <c r="Q821" s="38">
        <v>1</v>
      </c>
      <c r="R821" s="26">
        <v>3.65</v>
      </c>
      <c r="S821" s="38">
        <v>36.770000000000003</v>
      </c>
      <c r="T821" s="24">
        <v>159</v>
      </c>
      <c r="U821" s="24">
        <v>13</v>
      </c>
      <c r="V821">
        <f t="shared" si="66"/>
        <v>18</v>
      </c>
      <c r="W821" s="24" t="s">
        <v>2599</v>
      </c>
      <c r="X821" s="8" t="e">
        <f>ROUND(T821*(1-#REF!),2)</f>
        <v>#REF!</v>
      </c>
      <c r="Y821">
        <f t="shared" si="62"/>
        <v>111.3</v>
      </c>
      <c r="Z821">
        <f t="shared" si="63"/>
        <v>111.3</v>
      </c>
      <c r="AA821" s="24">
        <v>0.3</v>
      </c>
      <c r="AB821" s="24">
        <v>0.3</v>
      </c>
      <c r="AC821">
        <v>0</v>
      </c>
      <c r="AD821">
        <v>0</v>
      </c>
      <c r="AE821">
        <v>2500</v>
      </c>
      <c r="AF821" t="s">
        <v>2895</v>
      </c>
      <c r="AG821" s="24"/>
      <c r="AI821">
        <f t="shared" si="64"/>
        <v>35.36</v>
      </c>
      <c r="AL821" t="s">
        <v>4823</v>
      </c>
      <c r="AM821">
        <v>98.77</v>
      </c>
      <c r="AN821" s="24">
        <v>0.3</v>
      </c>
      <c r="AO821">
        <f t="shared" si="65"/>
        <v>111.3</v>
      </c>
      <c r="AS821" t="s">
        <v>5468</v>
      </c>
    </row>
    <row r="822" spans="1:46" customFormat="1" x14ac:dyDescent="0.3">
      <c r="B822" t="s">
        <v>2600</v>
      </c>
      <c r="M822" s="7">
        <v>96399113</v>
      </c>
      <c r="N822" s="38" t="s">
        <v>5295</v>
      </c>
      <c r="O822" s="38" t="e">
        <v>#N/A</v>
      </c>
      <c r="P822" s="38">
        <v>35.08</v>
      </c>
      <c r="Q822" s="38">
        <v>1</v>
      </c>
      <c r="R822" s="26">
        <v>2.8</v>
      </c>
      <c r="S822" s="38">
        <v>35.08</v>
      </c>
      <c r="T822" s="24">
        <v>167</v>
      </c>
      <c r="U822" s="24">
        <v>13</v>
      </c>
      <c r="V822">
        <f t="shared" si="66"/>
        <v>18</v>
      </c>
      <c r="W822" s="24" t="s">
        <v>2600</v>
      </c>
      <c r="X822" s="8" t="e">
        <f>ROUND(T822*(1-#REF!),2)</f>
        <v>#REF!</v>
      </c>
      <c r="Y822">
        <f t="shared" si="62"/>
        <v>116.9</v>
      </c>
      <c r="Z822">
        <f t="shared" si="63"/>
        <v>116.9</v>
      </c>
      <c r="AA822" s="24">
        <v>0.3</v>
      </c>
      <c r="AB822" s="24">
        <v>0.3</v>
      </c>
      <c r="AC822">
        <v>0</v>
      </c>
      <c r="AD822">
        <v>0</v>
      </c>
      <c r="AE822">
        <v>1750</v>
      </c>
      <c r="AF822" t="s">
        <v>2895</v>
      </c>
      <c r="AG822" s="24"/>
      <c r="AI822">
        <f t="shared" si="64"/>
        <v>33.729999999999997</v>
      </c>
      <c r="AL822" t="s">
        <v>4555</v>
      </c>
      <c r="AM822" t="s">
        <v>4555</v>
      </c>
      <c r="AN822" s="24">
        <v>0.3</v>
      </c>
      <c r="AO822">
        <f t="shared" si="65"/>
        <v>116.9</v>
      </c>
      <c r="AS822" t="s">
        <v>5465</v>
      </c>
    </row>
    <row r="823" spans="1:46" customFormat="1" x14ac:dyDescent="0.3">
      <c r="B823" t="s">
        <v>2601</v>
      </c>
      <c r="M823" s="7">
        <v>96399114</v>
      </c>
      <c r="N823" s="38" t="s">
        <v>5296</v>
      </c>
      <c r="O823" s="38" t="e">
        <v>#N/A</v>
      </c>
      <c r="P823" s="38">
        <v>35.08</v>
      </c>
      <c r="Q823" s="38">
        <v>1</v>
      </c>
      <c r="R823" s="26">
        <v>2.8</v>
      </c>
      <c r="S823" s="38">
        <v>35.08</v>
      </c>
      <c r="T823" s="24">
        <v>167</v>
      </c>
      <c r="U823" s="24">
        <v>13</v>
      </c>
      <c r="V823">
        <f t="shared" si="66"/>
        <v>18</v>
      </c>
      <c r="W823" s="24" t="s">
        <v>2601</v>
      </c>
      <c r="X823" s="8" t="e">
        <f>ROUND(T823*(1-#REF!),2)</f>
        <v>#REF!</v>
      </c>
      <c r="Y823">
        <f t="shared" si="62"/>
        <v>116.9</v>
      </c>
      <c r="Z823">
        <f t="shared" si="63"/>
        <v>116.9</v>
      </c>
      <c r="AA823" s="24">
        <v>0.3</v>
      </c>
      <c r="AB823" s="24">
        <v>0.3</v>
      </c>
      <c r="AC823">
        <v>0</v>
      </c>
      <c r="AD823">
        <v>0</v>
      </c>
      <c r="AE823">
        <v>2050</v>
      </c>
      <c r="AF823" t="s">
        <v>2895</v>
      </c>
      <c r="AG823" s="24"/>
      <c r="AI823">
        <f t="shared" si="64"/>
        <v>33.729999999999997</v>
      </c>
      <c r="AL823" t="s">
        <v>4555</v>
      </c>
      <c r="AM823" t="s">
        <v>4555</v>
      </c>
      <c r="AN823" s="24">
        <v>0.3</v>
      </c>
      <c r="AO823">
        <f t="shared" si="65"/>
        <v>116.9</v>
      </c>
      <c r="AS823" t="s">
        <v>5466</v>
      </c>
    </row>
    <row r="824" spans="1:46" customFormat="1" x14ac:dyDescent="0.3">
      <c r="B824" t="s">
        <v>2602</v>
      </c>
      <c r="M824" s="7">
        <v>96380938</v>
      </c>
      <c r="N824" s="38" t="s">
        <v>5297</v>
      </c>
      <c r="O824" s="38" t="e">
        <v>#N/A</v>
      </c>
      <c r="P824" s="38">
        <v>7.51</v>
      </c>
      <c r="Q824" s="38">
        <v>1</v>
      </c>
      <c r="R824" s="26">
        <v>0.05</v>
      </c>
      <c r="S824" s="38">
        <v>7.51</v>
      </c>
      <c r="T824" s="24">
        <v>39</v>
      </c>
      <c r="U824" s="24">
        <v>35</v>
      </c>
      <c r="V824">
        <f t="shared" si="66"/>
        <v>47</v>
      </c>
      <c r="W824" s="24" t="s">
        <v>2602</v>
      </c>
      <c r="X824" s="8" t="e">
        <f>ROUND(T824*(1-#REF!),2)</f>
        <v>#REF!</v>
      </c>
      <c r="Y824">
        <f t="shared" si="62"/>
        <v>27.3</v>
      </c>
      <c r="Z824">
        <f t="shared" si="63"/>
        <v>27.3</v>
      </c>
      <c r="AA824" s="24">
        <v>0.3</v>
      </c>
      <c r="AB824" s="24">
        <v>0.3</v>
      </c>
      <c r="AC824">
        <v>0</v>
      </c>
      <c r="AD824">
        <v>0</v>
      </c>
      <c r="AE824">
        <v>0</v>
      </c>
      <c r="AF824" t="s">
        <v>2894</v>
      </c>
      <c r="AG824" s="24"/>
      <c r="AI824">
        <f t="shared" si="64"/>
        <v>7.22</v>
      </c>
      <c r="AL824" t="s">
        <v>4824</v>
      </c>
      <c r="AM824">
        <v>21.7</v>
      </c>
      <c r="AN824" s="24">
        <v>0.3</v>
      </c>
      <c r="AO824">
        <f t="shared" si="65"/>
        <v>27.3</v>
      </c>
      <c r="AS824" t="s">
        <v>2603</v>
      </c>
    </row>
    <row r="825" spans="1:46" customFormat="1" x14ac:dyDescent="0.3">
      <c r="B825" t="s">
        <v>2604</v>
      </c>
      <c r="M825" s="7">
        <v>963580110</v>
      </c>
      <c r="N825" s="38" t="s">
        <v>3294</v>
      </c>
      <c r="O825" s="38" t="s">
        <v>2604</v>
      </c>
      <c r="P825" s="38">
        <v>2.71</v>
      </c>
      <c r="Q825" s="38">
        <v>1</v>
      </c>
      <c r="R825" s="26">
        <v>0.24</v>
      </c>
      <c r="S825" s="38">
        <v>2.71</v>
      </c>
      <c r="T825" s="24">
        <v>19</v>
      </c>
      <c r="U825" s="24">
        <v>0</v>
      </c>
      <c r="V825">
        <f t="shared" si="66"/>
        <v>0</v>
      </c>
      <c r="W825" s="24" t="s">
        <v>2604</v>
      </c>
      <c r="X825" s="8" t="e">
        <f>ROUND(T825*(1-#REF!),2)</f>
        <v>#REF!</v>
      </c>
      <c r="Y825">
        <f t="shared" si="62"/>
        <v>13.3</v>
      </c>
      <c r="Z825">
        <f t="shared" si="63"/>
        <v>13.3</v>
      </c>
      <c r="AA825" s="24">
        <v>0.3</v>
      </c>
      <c r="AB825" s="24">
        <v>0.3</v>
      </c>
      <c r="AC825">
        <v>450</v>
      </c>
      <c r="AD825">
        <v>553</v>
      </c>
      <c r="AE825">
        <v>3</v>
      </c>
      <c r="AF825" t="s">
        <v>2893</v>
      </c>
      <c r="AG825" s="24"/>
      <c r="AI825">
        <f t="shared" si="64"/>
        <v>2.61</v>
      </c>
      <c r="AL825" t="s">
        <v>4825</v>
      </c>
      <c r="AM825">
        <v>9.4499999999999993</v>
      </c>
      <c r="AN825" s="24">
        <v>0.3</v>
      </c>
      <c r="AO825">
        <f t="shared" si="65"/>
        <v>13.3</v>
      </c>
      <c r="AS825" t="s">
        <v>2605</v>
      </c>
    </row>
    <row r="826" spans="1:46" customFormat="1" x14ac:dyDescent="0.3">
      <c r="B826" t="s">
        <v>2606</v>
      </c>
      <c r="M826" s="7">
        <v>963580100</v>
      </c>
      <c r="N826" s="38" t="s">
        <v>3295</v>
      </c>
      <c r="O826" s="38" t="s">
        <v>2606</v>
      </c>
      <c r="P826" s="38">
        <v>5.15</v>
      </c>
      <c r="Q826" s="38">
        <v>1</v>
      </c>
      <c r="R826" s="26">
        <v>0.48</v>
      </c>
      <c r="S826" s="38">
        <v>5.15</v>
      </c>
      <c r="T826" s="24">
        <v>19</v>
      </c>
      <c r="U826" s="24">
        <v>0</v>
      </c>
      <c r="V826">
        <f t="shared" si="66"/>
        <v>0</v>
      </c>
      <c r="W826" s="24" t="s">
        <v>2606</v>
      </c>
      <c r="X826" s="8" t="e">
        <f>ROUND(T826*(1-#REF!),2)</f>
        <v>#REF!</v>
      </c>
      <c r="Y826">
        <f t="shared" si="62"/>
        <v>13.3</v>
      </c>
      <c r="Z826">
        <f t="shared" si="63"/>
        <v>13.3</v>
      </c>
      <c r="AA826" s="24">
        <v>0.3</v>
      </c>
      <c r="AB826" s="24">
        <v>0.3</v>
      </c>
      <c r="AC826">
        <v>358</v>
      </c>
      <c r="AD826">
        <v>1387</v>
      </c>
      <c r="AE826">
        <v>3</v>
      </c>
      <c r="AF826" t="s">
        <v>2893</v>
      </c>
      <c r="AG826" s="24"/>
      <c r="AI826">
        <f t="shared" si="64"/>
        <v>4.95</v>
      </c>
      <c r="AL826" t="s">
        <v>4826</v>
      </c>
      <c r="AM826">
        <v>11.97</v>
      </c>
      <c r="AN826" s="24">
        <v>0.3</v>
      </c>
      <c r="AO826">
        <f t="shared" si="65"/>
        <v>13.3</v>
      </c>
      <c r="AS826" t="s">
        <v>2607</v>
      </c>
    </row>
    <row r="827" spans="1:46" customFormat="1" x14ac:dyDescent="0.3">
      <c r="B827" t="s">
        <v>2608</v>
      </c>
      <c r="M827" s="7">
        <v>963580102</v>
      </c>
      <c r="N827" s="38" t="s">
        <v>3296</v>
      </c>
      <c r="O827" s="38" t="s">
        <v>2608</v>
      </c>
      <c r="P827" s="38">
        <v>3.6</v>
      </c>
      <c r="Q827" s="38">
        <v>1</v>
      </c>
      <c r="R827" s="26">
        <v>0.33</v>
      </c>
      <c r="S827" s="38">
        <v>3.6</v>
      </c>
      <c r="T827" s="24">
        <v>19</v>
      </c>
      <c r="U827" s="24">
        <v>0</v>
      </c>
      <c r="V827">
        <f t="shared" si="66"/>
        <v>0</v>
      </c>
      <c r="W827" s="24" t="s">
        <v>2608</v>
      </c>
      <c r="X827" s="8" t="e">
        <f>ROUND(T827*(1-#REF!),2)</f>
        <v>#REF!</v>
      </c>
      <c r="Y827">
        <f t="shared" si="62"/>
        <v>13.3</v>
      </c>
      <c r="Z827">
        <f t="shared" si="63"/>
        <v>13.3</v>
      </c>
      <c r="AA827" s="24">
        <v>0.3</v>
      </c>
      <c r="AB827" s="24">
        <v>0.3</v>
      </c>
      <c r="AC827">
        <v>306</v>
      </c>
      <c r="AD827">
        <v>1109</v>
      </c>
      <c r="AE827">
        <v>3</v>
      </c>
      <c r="AF827" t="s">
        <v>2893</v>
      </c>
      <c r="AG827" s="24"/>
      <c r="AI827">
        <f t="shared" si="64"/>
        <v>3.46</v>
      </c>
      <c r="AL827" t="s">
        <v>4827</v>
      </c>
      <c r="AM827">
        <v>10.71</v>
      </c>
      <c r="AN827" s="24">
        <v>0.3</v>
      </c>
      <c r="AO827">
        <f t="shared" si="65"/>
        <v>13.3</v>
      </c>
      <c r="AS827" t="s">
        <v>2609</v>
      </c>
    </row>
    <row r="828" spans="1:46" customFormat="1" x14ac:dyDescent="0.3">
      <c r="B828" t="s">
        <v>2610</v>
      </c>
      <c r="M828" s="7">
        <v>963580103</v>
      </c>
      <c r="N828" s="38" t="s">
        <v>3297</v>
      </c>
      <c r="O828" s="38" t="s">
        <v>2610</v>
      </c>
      <c r="P828" s="38">
        <v>4.34</v>
      </c>
      <c r="Q828" s="38">
        <v>1</v>
      </c>
      <c r="R828" s="26">
        <v>0.41</v>
      </c>
      <c r="S828" s="38">
        <v>4.34</v>
      </c>
      <c r="T828" s="24">
        <v>19</v>
      </c>
      <c r="U828" s="24">
        <v>0</v>
      </c>
      <c r="V828">
        <f t="shared" si="66"/>
        <v>0</v>
      </c>
      <c r="W828" s="24" t="s">
        <v>2610</v>
      </c>
      <c r="X828" s="8" t="e">
        <f>ROUND(T828*(1-#REF!),2)</f>
        <v>#REF!</v>
      </c>
      <c r="Y828">
        <f t="shared" si="62"/>
        <v>13.3</v>
      </c>
      <c r="Z828">
        <f t="shared" si="63"/>
        <v>13.3</v>
      </c>
      <c r="AA828" s="24">
        <v>0.3</v>
      </c>
      <c r="AB828" s="24">
        <v>0.3</v>
      </c>
      <c r="AC828">
        <v>306</v>
      </c>
      <c r="AD828">
        <v>1387</v>
      </c>
      <c r="AE828">
        <v>3</v>
      </c>
      <c r="AF828" t="s">
        <v>2893</v>
      </c>
      <c r="AG828" s="24"/>
      <c r="AI828">
        <f t="shared" si="64"/>
        <v>4.17</v>
      </c>
      <c r="AL828" t="s">
        <v>4828</v>
      </c>
      <c r="AM828">
        <v>11.34</v>
      </c>
      <c r="AN828" s="24">
        <v>0.3</v>
      </c>
      <c r="AO828">
        <f t="shared" si="65"/>
        <v>13.3</v>
      </c>
      <c r="AS828" t="s">
        <v>2611</v>
      </c>
    </row>
    <row r="829" spans="1:46" customFormat="1" x14ac:dyDescent="0.3">
      <c r="B829" t="s">
        <v>2612</v>
      </c>
      <c r="M829" s="7">
        <v>963580111</v>
      </c>
      <c r="N829" s="38" t="s">
        <v>3298</v>
      </c>
      <c r="O829" s="38" t="s">
        <v>2612</v>
      </c>
      <c r="P829" s="38">
        <v>5.24</v>
      </c>
      <c r="Q829" s="38">
        <v>1</v>
      </c>
      <c r="R829" s="26">
        <v>0.48</v>
      </c>
      <c r="S829" s="38">
        <v>5.24</v>
      </c>
      <c r="T829" s="24">
        <v>29</v>
      </c>
      <c r="U829" s="24">
        <v>0</v>
      </c>
      <c r="V829">
        <f t="shared" si="66"/>
        <v>0</v>
      </c>
      <c r="W829" s="24" t="s">
        <v>2612</v>
      </c>
      <c r="X829" s="8" t="e">
        <f>ROUND(T829*(1-#REF!),2)</f>
        <v>#REF!</v>
      </c>
      <c r="Y829">
        <f t="shared" si="62"/>
        <v>20.3</v>
      </c>
      <c r="Z829">
        <f t="shared" si="63"/>
        <v>20.3</v>
      </c>
      <c r="AA829" s="24">
        <v>0.3</v>
      </c>
      <c r="AB829" s="24">
        <v>0.3</v>
      </c>
      <c r="AC829">
        <v>450</v>
      </c>
      <c r="AD829">
        <v>1110</v>
      </c>
      <c r="AE829">
        <v>3</v>
      </c>
      <c r="AF829" t="s">
        <v>2893</v>
      </c>
      <c r="AG829" s="24"/>
      <c r="AI829">
        <f t="shared" si="64"/>
        <v>5.04</v>
      </c>
      <c r="AL829" t="s">
        <v>4829</v>
      </c>
      <c r="AM829">
        <v>16.38</v>
      </c>
      <c r="AN829" s="24">
        <v>0.3</v>
      </c>
      <c r="AO829">
        <f t="shared" si="65"/>
        <v>20.3</v>
      </c>
      <c r="AS829" t="s">
        <v>2613</v>
      </c>
    </row>
    <row r="830" spans="1:46" s="5" customFormat="1" x14ac:dyDescent="0.3">
      <c r="A830"/>
      <c r="B830" t="s">
        <v>2614</v>
      </c>
      <c r="C830"/>
      <c r="D830"/>
      <c r="E830"/>
      <c r="F830"/>
      <c r="G830"/>
      <c r="H830"/>
      <c r="I830"/>
      <c r="J830"/>
      <c r="K830"/>
      <c r="L830"/>
      <c r="M830" s="7">
        <v>963580112</v>
      </c>
      <c r="N830" s="38" t="s">
        <v>3299</v>
      </c>
      <c r="O830" s="38" t="s">
        <v>2614</v>
      </c>
      <c r="P830" s="38">
        <v>7.86</v>
      </c>
      <c r="Q830" s="38">
        <v>1</v>
      </c>
      <c r="R830" s="26">
        <v>0.72</v>
      </c>
      <c r="S830" s="38">
        <v>7.86</v>
      </c>
      <c r="T830" s="24">
        <v>39</v>
      </c>
      <c r="U830" s="24">
        <v>0</v>
      </c>
      <c r="V830">
        <f t="shared" si="66"/>
        <v>0</v>
      </c>
      <c r="W830" s="24" t="s">
        <v>2614</v>
      </c>
      <c r="X830" s="8" t="e">
        <f>ROUND(T830*(1-#REF!),2)</f>
        <v>#REF!</v>
      </c>
      <c r="Y830">
        <f t="shared" si="62"/>
        <v>27.3</v>
      </c>
      <c r="Z830">
        <f t="shared" si="63"/>
        <v>27.3</v>
      </c>
      <c r="AA830" s="24">
        <v>0.3</v>
      </c>
      <c r="AB830" s="24">
        <v>0.3</v>
      </c>
      <c r="AC830">
        <v>450</v>
      </c>
      <c r="AD830">
        <v>1665</v>
      </c>
      <c r="AE830">
        <v>3</v>
      </c>
      <c r="AF830" t="s">
        <v>2893</v>
      </c>
      <c r="AG830" s="24"/>
      <c r="AI830">
        <f t="shared" si="64"/>
        <v>7.56</v>
      </c>
      <c r="AL830" t="s">
        <v>4830</v>
      </c>
      <c r="AM830">
        <v>21.42</v>
      </c>
      <c r="AN830" s="24">
        <v>0.3</v>
      </c>
      <c r="AO830">
        <f t="shared" si="65"/>
        <v>27.3</v>
      </c>
      <c r="AS830" t="s">
        <v>2615</v>
      </c>
      <c r="AT830"/>
    </row>
    <row r="831" spans="1:46" customFormat="1" x14ac:dyDescent="0.3">
      <c r="B831" t="s">
        <v>2616</v>
      </c>
      <c r="M831" s="7">
        <v>963580113</v>
      </c>
      <c r="N831" s="38" t="s">
        <v>3300</v>
      </c>
      <c r="O831" s="38" t="s">
        <v>2616</v>
      </c>
      <c r="P831" s="38">
        <v>6.53</v>
      </c>
      <c r="Q831" s="38">
        <v>1</v>
      </c>
      <c r="R831" s="26">
        <v>0.6</v>
      </c>
      <c r="S831" s="38">
        <v>6.53</v>
      </c>
      <c r="T831" s="24">
        <v>29</v>
      </c>
      <c r="U831" s="24">
        <v>0</v>
      </c>
      <c r="V831">
        <f t="shared" si="66"/>
        <v>0</v>
      </c>
      <c r="W831" s="24" t="s">
        <v>2616</v>
      </c>
      <c r="X831" s="8" t="e">
        <f>ROUND(T831*(1-#REF!),2)</f>
        <v>#REF!</v>
      </c>
      <c r="Y831">
        <f t="shared" si="62"/>
        <v>20.3</v>
      </c>
      <c r="Z831">
        <f t="shared" si="63"/>
        <v>20.3</v>
      </c>
      <c r="AA831" s="24">
        <v>0.3</v>
      </c>
      <c r="AB831" s="24">
        <v>0.3</v>
      </c>
      <c r="AC831">
        <v>450</v>
      </c>
      <c r="AD831">
        <v>1387</v>
      </c>
      <c r="AE831">
        <v>3</v>
      </c>
      <c r="AF831" t="s">
        <v>2893</v>
      </c>
      <c r="AG831" s="24"/>
      <c r="AI831">
        <f t="shared" si="64"/>
        <v>6.28</v>
      </c>
      <c r="AL831" t="s">
        <v>4831</v>
      </c>
      <c r="AM831">
        <v>15.12</v>
      </c>
      <c r="AN831" s="24">
        <v>0.3</v>
      </c>
      <c r="AO831">
        <f t="shared" si="65"/>
        <v>20.3</v>
      </c>
      <c r="AS831" t="s">
        <v>2617</v>
      </c>
    </row>
    <row r="832" spans="1:46" customFormat="1" x14ac:dyDescent="0.3">
      <c r="B832" t="s">
        <v>2618</v>
      </c>
      <c r="M832" s="7">
        <v>963580117</v>
      </c>
      <c r="N832" s="38" t="s">
        <v>3301</v>
      </c>
      <c r="O832" s="38" t="s">
        <v>2618</v>
      </c>
      <c r="P832" s="38">
        <v>1.1499999999999999</v>
      </c>
      <c r="Q832" s="38">
        <v>1</v>
      </c>
      <c r="R832" s="26">
        <v>0.1</v>
      </c>
      <c r="S832" s="38">
        <v>1.1499999999999999</v>
      </c>
      <c r="T832" s="24">
        <v>9</v>
      </c>
      <c r="U832" s="24">
        <v>0</v>
      </c>
      <c r="V832">
        <f t="shared" si="66"/>
        <v>0</v>
      </c>
      <c r="W832" s="24" t="s">
        <v>2618</v>
      </c>
      <c r="X832" s="8" t="e">
        <f>ROUND(T832*(1-#REF!),2)</f>
        <v>#REF!</v>
      </c>
      <c r="Y832">
        <f t="shared" si="62"/>
        <v>6.3</v>
      </c>
      <c r="Z832">
        <f t="shared" si="63"/>
        <v>6.3</v>
      </c>
      <c r="AA832" s="24">
        <v>0.3</v>
      </c>
      <c r="AB832" s="24">
        <v>0.3</v>
      </c>
      <c r="AC832">
        <v>379</v>
      </c>
      <c r="AD832">
        <v>274</v>
      </c>
      <c r="AE832">
        <v>3</v>
      </c>
      <c r="AF832" t="s">
        <v>2893</v>
      </c>
      <c r="AG832" s="24"/>
      <c r="AI832">
        <f t="shared" si="64"/>
        <v>1.1100000000000001</v>
      </c>
      <c r="AL832" t="s">
        <v>4832</v>
      </c>
      <c r="AM832">
        <v>4.41</v>
      </c>
      <c r="AN832" s="24">
        <v>0.3</v>
      </c>
      <c r="AO832">
        <f t="shared" si="65"/>
        <v>6.3</v>
      </c>
      <c r="AS832" t="s">
        <v>2619</v>
      </c>
    </row>
    <row r="833" spans="1:46" customFormat="1" x14ac:dyDescent="0.3">
      <c r="B833" t="s">
        <v>2620</v>
      </c>
      <c r="M833" s="7">
        <v>963580119</v>
      </c>
      <c r="N833" s="38" t="s">
        <v>3302</v>
      </c>
      <c r="O833" s="38" t="s">
        <v>2620</v>
      </c>
      <c r="P833" s="38">
        <v>3.36</v>
      </c>
      <c r="Q833" s="38">
        <v>1</v>
      </c>
      <c r="R833" s="26">
        <v>0.3</v>
      </c>
      <c r="S833" s="38">
        <v>3.36</v>
      </c>
      <c r="T833" s="24">
        <v>17</v>
      </c>
      <c r="U833" s="24">
        <v>0</v>
      </c>
      <c r="V833">
        <f t="shared" si="66"/>
        <v>0</v>
      </c>
      <c r="W833" s="24" t="s">
        <v>2620</v>
      </c>
      <c r="X833" s="8" t="e">
        <f>ROUND(T833*(1-#REF!),2)</f>
        <v>#REF!</v>
      </c>
      <c r="Y833">
        <f t="shared" si="62"/>
        <v>11.9</v>
      </c>
      <c r="Z833">
        <f t="shared" si="63"/>
        <v>11.9</v>
      </c>
      <c r="AA833" s="24">
        <v>0.3</v>
      </c>
      <c r="AB833" s="24">
        <v>0.3</v>
      </c>
      <c r="AC833">
        <v>378</v>
      </c>
      <c r="AD833">
        <v>831</v>
      </c>
      <c r="AE833">
        <v>3</v>
      </c>
      <c r="AF833" t="s">
        <v>2893</v>
      </c>
      <c r="AG833" s="24"/>
      <c r="AI833">
        <f t="shared" si="64"/>
        <v>3.23</v>
      </c>
      <c r="AL833" t="s">
        <v>4833</v>
      </c>
      <c r="AM833">
        <v>9.4499999999999993</v>
      </c>
      <c r="AN833" s="24">
        <v>0.3</v>
      </c>
      <c r="AO833">
        <f t="shared" si="65"/>
        <v>11.9</v>
      </c>
      <c r="AS833" t="s">
        <v>2621</v>
      </c>
    </row>
    <row r="834" spans="1:46" s="5" customFormat="1" x14ac:dyDescent="0.3">
      <c r="A834"/>
      <c r="B834" t="s">
        <v>2622</v>
      </c>
      <c r="C834"/>
      <c r="D834"/>
      <c r="E834"/>
      <c r="F834"/>
      <c r="G834"/>
      <c r="H834"/>
      <c r="I834"/>
      <c r="J834"/>
      <c r="K834"/>
      <c r="L834"/>
      <c r="M834" s="7">
        <v>963580120</v>
      </c>
      <c r="N834" s="38" t="s">
        <v>3303</v>
      </c>
      <c r="O834" s="38" t="s">
        <v>2622</v>
      </c>
      <c r="P834" s="38">
        <v>4.38</v>
      </c>
      <c r="Q834" s="38">
        <v>1</v>
      </c>
      <c r="R834" s="26">
        <v>0.41</v>
      </c>
      <c r="S834" s="38">
        <v>4.38</v>
      </c>
      <c r="T834" s="24">
        <v>24</v>
      </c>
      <c r="U834" s="24">
        <v>0</v>
      </c>
      <c r="V834">
        <f t="shared" si="66"/>
        <v>0</v>
      </c>
      <c r="W834" s="24" t="s">
        <v>2622</v>
      </c>
      <c r="X834" s="8" t="e">
        <f>ROUND(T834*(1-#REF!),2)</f>
        <v>#REF!</v>
      </c>
      <c r="Y834">
        <f t="shared" ref="Y834:Y897" si="67">ROUND(T834*(1-AA834),2)</f>
        <v>16.8</v>
      </c>
      <c r="Z834">
        <f t="shared" ref="Z834:Z897" si="68">ROUND(T834*(1-AB834),2)</f>
        <v>16.8</v>
      </c>
      <c r="AA834" s="24">
        <v>0.3</v>
      </c>
      <c r="AB834" s="24">
        <v>0.3</v>
      </c>
      <c r="AC834">
        <v>378</v>
      </c>
      <c r="AD834">
        <v>1109</v>
      </c>
      <c r="AE834">
        <v>3</v>
      </c>
      <c r="AF834" t="s">
        <v>2893</v>
      </c>
      <c r="AG834" s="24"/>
      <c r="AI834">
        <f t="shared" si="64"/>
        <v>4.21</v>
      </c>
      <c r="AL834" t="s">
        <v>4834</v>
      </c>
      <c r="AM834">
        <v>13.23</v>
      </c>
      <c r="AN834" s="24">
        <v>0.3</v>
      </c>
      <c r="AO834">
        <f t="shared" si="65"/>
        <v>16.8</v>
      </c>
      <c r="AS834" t="s">
        <v>2623</v>
      </c>
      <c r="AT834"/>
    </row>
    <row r="835" spans="1:46" customFormat="1" x14ac:dyDescent="0.3">
      <c r="B835" t="s">
        <v>2624</v>
      </c>
      <c r="M835" s="7">
        <v>963580121</v>
      </c>
      <c r="N835" s="38" t="s">
        <v>3304</v>
      </c>
      <c r="O835" s="38" t="s">
        <v>2624</v>
      </c>
      <c r="P835" s="38">
        <v>6.58</v>
      </c>
      <c r="Q835" s="38">
        <v>1</v>
      </c>
      <c r="R835" s="26">
        <v>0.61</v>
      </c>
      <c r="S835" s="38">
        <v>6.58</v>
      </c>
      <c r="T835" s="24">
        <v>32</v>
      </c>
      <c r="U835" s="24">
        <v>0</v>
      </c>
      <c r="V835">
        <f t="shared" si="66"/>
        <v>0</v>
      </c>
      <c r="W835" s="24" t="s">
        <v>2624</v>
      </c>
      <c r="X835" s="8" t="e">
        <f>ROUND(T835*(1-#REF!),2)</f>
        <v>#REF!</v>
      </c>
      <c r="Y835">
        <f t="shared" si="67"/>
        <v>22.4</v>
      </c>
      <c r="Z835">
        <f t="shared" si="68"/>
        <v>22.4</v>
      </c>
      <c r="AA835" s="24">
        <v>0.3</v>
      </c>
      <c r="AB835" s="24">
        <v>0.3</v>
      </c>
      <c r="AC835">
        <v>378</v>
      </c>
      <c r="AD835">
        <v>1665</v>
      </c>
      <c r="AE835">
        <v>3</v>
      </c>
      <c r="AF835" t="s">
        <v>2893</v>
      </c>
      <c r="AG835" s="24"/>
      <c r="AI835">
        <f t="shared" si="64"/>
        <v>6.33</v>
      </c>
      <c r="AL835" t="s">
        <v>4835</v>
      </c>
      <c r="AM835">
        <v>17.64</v>
      </c>
      <c r="AN835" s="24">
        <v>0.3</v>
      </c>
      <c r="AO835">
        <f t="shared" si="65"/>
        <v>22.4</v>
      </c>
      <c r="AS835" t="s">
        <v>2625</v>
      </c>
    </row>
    <row r="836" spans="1:46" customFormat="1" x14ac:dyDescent="0.3">
      <c r="B836" t="s">
        <v>2626</v>
      </c>
      <c r="M836" s="7">
        <v>963580122</v>
      </c>
      <c r="N836" s="38" t="s">
        <v>3305</v>
      </c>
      <c r="O836" s="38" t="s">
        <v>2626</v>
      </c>
      <c r="P836" s="38">
        <v>5.42</v>
      </c>
      <c r="Q836" s="38">
        <v>1</v>
      </c>
      <c r="R836" s="26">
        <v>0.51</v>
      </c>
      <c r="S836" s="38">
        <v>5.42</v>
      </c>
      <c r="T836" s="24">
        <v>34</v>
      </c>
      <c r="U836" s="24">
        <v>0</v>
      </c>
      <c r="V836">
        <f t="shared" si="66"/>
        <v>0</v>
      </c>
      <c r="W836" s="24" t="s">
        <v>2626</v>
      </c>
      <c r="X836" s="8" t="e">
        <f>ROUND(T836*(1-#REF!),2)</f>
        <v>#REF!</v>
      </c>
      <c r="Y836">
        <f t="shared" si="67"/>
        <v>23.8</v>
      </c>
      <c r="Z836">
        <f t="shared" si="68"/>
        <v>23.8</v>
      </c>
      <c r="AA836" s="24">
        <v>0.3</v>
      </c>
      <c r="AB836" s="24">
        <v>0.3</v>
      </c>
      <c r="AC836">
        <v>378</v>
      </c>
      <c r="AD836">
        <v>1387</v>
      </c>
      <c r="AE836">
        <v>3</v>
      </c>
      <c r="AF836" t="s">
        <v>2893</v>
      </c>
      <c r="AG836" s="24"/>
      <c r="AI836">
        <f t="shared" si="64"/>
        <v>5.21</v>
      </c>
      <c r="AL836" t="s">
        <v>4836</v>
      </c>
      <c r="AM836">
        <v>18.899999999999999</v>
      </c>
      <c r="AN836" s="24">
        <v>0.3</v>
      </c>
      <c r="AO836">
        <f t="shared" si="65"/>
        <v>23.8</v>
      </c>
      <c r="AS836" t="s">
        <v>2627</v>
      </c>
    </row>
    <row r="837" spans="1:46" customFormat="1" x14ac:dyDescent="0.3">
      <c r="B837" t="s">
        <v>2628</v>
      </c>
      <c r="M837" s="7">
        <v>963580123</v>
      </c>
      <c r="N837" s="38" t="s">
        <v>3306</v>
      </c>
      <c r="O837" s="38" t="s">
        <v>2628</v>
      </c>
      <c r="P837" s="38">
        <v>1.99</v>
      </c>
      <c r="Q837" s="38">
        <v>1</v>
      </c>
      <c r="R837" s="26">
        <v>0.17</v>
      </c>
      <c r="S837" s="38">
        <v>1.99</v>
      </c>
      <c r="T837" s="24">
        <v>19</v>
      </c>
      <c r="U837" s="24">
        <v>0</v>
      </c>
      <c r="V837">
        <f t="shared" si="66"/>
        <v>0</v>
      </c>
      <c r="W837" s="24" t="s">
        <v>2628</v>
      </c>
      <c r="X837" s="8" t="e">
        <f>ROUND(T837*(1-#REF!),2)</f>
        <v>#REF!</v>
      </c>
      <c r="Y837">
        <f t="shared" si="67"/>
        <v>13.3</v>
      </c>
      <c r="Z837">
        <f t="shared" si="68"/>
        <v>13.3</v>
      </c>
      <c r="AA837" s="24">
        <v>0.3</v>
      </c>
      <c r="AB837" s="24">
        <v>0.3</v>
      </c>
      <c r="AC837">
        <v>325</v>
      </c>
      <c r="AD837">
        <v>554</v>
      </c>
      <c r="AE837">
        <v>3</v>
      </c>
      <c r="AF837" t="s">
        <v>2893</v>
      </c>
      <c r="AG837" s="24"/>
      <c r="AI837">
        <f t="shared" si="64"/>
        <v>1.91</v>
      </c>
      <c r="AL837" t="s">
        <v>4837</v>
      </c>
      <c r="AM837">
        <v>6.93</v>
      </c>
      <c r="AN837" s="24">
        <v>0.3</v>
      </c>
      <c r="AO837">
        <f t="shared" si="65"/>
        <v>13.3</v>
      </c>
      <c r="AS837" t="s">
        <v>2629</v>
      </c>
    </row>
    <row r="838" spans="1:46" customFormat="1" x14ac:dyDescent="0.3">
      <c r="B838" t="s">
        <v>2630</v>
      </c>
      <c r="M838" s="7">
        <v>963580124</v>
      </c>
      <c r="N838" s="38" t="s">
        <v>3307</v>
      </c>
      <c r="O838" s="38" t="s">
        <v>2630</v>
      </c>
      <c r="P838" s="38">
        <v>11.14</v>
      </c>
      <c r="Q838" s="38">
        <v>1</v>
      </c>
      <c r="R838" s="26">
        <v>1.01</v>
      </c>
      <c r="S838" s="38">
        <v>11.14</v>
      </c>
      <c r="T838" s="24">
        <v>49</v>
      </c>
      <c r="U838" s="24">
        <v>0</v>
      </c>
      <c r="V838">
        <f t="shared" si="66"/>
        <v>0</v>
      </c>
      <c r="W838" s="24" t="s">
        <v>2630</v>
      </c>
      <c r="X838" s="8" t="e">
        <f>ROUND(T838*(1-#REF!),2)</f>
        <v>#REF!</v>
      </c>
      <c r="Y838">
        <f t="shared" si="67"/>
        <v>34.299999999999997</v>
      </c>
      <c r="Z838">
        <f t="shared" si="68"/>
        <v>34.299999999999997</v>
      </c>
      <c r="AA838" s="24">
        <v>0.3</v>
      </c>
      <c r="AB838" s="24">
        <v>0.3</v>
      </c>
      <c r="AC838">
        <v>260</v>
      </c>
      <c r="AD838">
        <v>4030</v>
      </c>
      <c r="AE838">
        <v>3</v>
      </c>
      <c r="AF838" t="s">
        <v>2893</v>
      </c>
      <c r="AG838" s="24"/>
      <c r="AI838">
        <f t="shared" si="64"/>
        <v>10.71</v>
      </c>
      <c r="AL838" t="s">
        <v>4838</v>
      </c>
      <c r="AM838">
        <v>27.09</v>
      </c>
      <c r="AN838" s="24">
        <v>0.3</v>
      </c>
      <c r="AO838">
        <f t="shared" si="65"/>
        <v>34.299999999999997</v>
      </c>
      <c r="AS838" t="s">
        <v>2631</v>
      </c>
    </row>
    <row r="839" spans="1:46" customFormat="1" x14ac:dyDescent="0.3">
      <c r="B839" t="s">
        <v>2632</v>
      </c>
      <c r="M839" s="7">
        <v>963580125</v>
      </c>
      <c r="N839" s="38" t="s">
        <v>3308</v>
      </c>
      <c r="O839" s="38" t="s">
        <v>2632</v>
      </c>
      <c r="P839" s="38">
        <v>1.99</v>
      </c>
      <c r="Q839" s="38">
        <v>1</v>
      </c>
      <c r="R839" s="26">
        <v>0.17</v>
      </c>
      <c r="S839" s="38">
        <v>1.99</v>
      </c>
      <c r="T839" s="24">
        <v>19</v>
      </c>
      <c r="U839" s="24">
        <v>0</v>
      </c>
      <c r="V839">
        <f t="shared" si="66"/>
        <v>0</v>
      </c>
      <c r="W839" s="24" t="s">
        <v>2632</v>
      </c>
      <c r="X839" s="8" t="e">
        <f>ROUND(T839*(1-#REF!),2)</f>
        <v>#REF!</v>
      </c>
      <c r="Y839">
        <f t="shared" si="67"/>
        <v>13.3</v>
      </c>
      <c r="Z839">
        <f t="shared" si="68"/>
        <v>13.3</v>
      </c>
      <c r="AA839" s="24">
        <v>0.3</v>
      </c>
      <c r="AB839" s="24">
        <v>0.3</v>
      </c>
      <c r="AC839">
        <v>352</v>
      </c>
      <c r="AD839">
        <v>512</v>
      </c>
      <c r="AE839">
        <v>3</v>
      </c>
      <c r="AF839" t="s">
        <v>2893</v>
      </c>
      <c r="AG839" s="24"/>
      <c r="AI839">
        <f t="shared" si="64"/>
        <v>1.91</v>
      </c>
      <c r="AL839" t="s">
        <v>4839</v>
      </c>
      <c r="AM839">
        <v>7.56</v>
      </c>
      <c r="AN839" s="24">
        <v>0.3</v>
      </c>
      <c r="AO839">
        <f t="shared" si="65"/>
        <v>13.3</v>
      </c>
      <c r="AS839" t="s">
        <v>2633</v>
      </c>
    </row>
    <row r="840" spans="1:46" customFormat="1" x14ac:dyDescent="0.3">
      <c r="B840" t="s">
        <v>2634</v>
      </c>
      <c r="M840" s="7">
        <v>963580127</v>
      </c>
      <c r="N840" s="38" t="s">
        <v>3309</v>
      </c>
      <c r="O840" s="38" t="s">
        <v>2634</v>
      </c>
      <c r="P840" s="38">
        <v>1.53</v>
      </c>
      <c r="Q840" s="38">
        <v>1</v>
      </c>
      <c r="R840" s="26">
        <v>0.13</v>
      </c>
      <c r="S840" s="38">
        <v>1.53</v>
      </c>
      <c r="T840" s="24">
        <v>19</v>
      </c>
      <c r="U840" s="24">
        <v>0</v>
      </c>
      <c r="V840">
        <f t="shared" si="66"/>
        <v>0</v>
      </c>
      <c r="W840" s="24" t="s">
        <v>2634</v>
      </c>
      <c r="X840" s="8" t="e">
        <f>ROUND(T840*(1-#REF!),2)</f>
        <v>#REF!</v>
      </c>
      <c r="Y840">
        <f t="shared" si="67"/>
        <v>13.3</v>
      </c>
      <c r="Z840">
        <f t="shared" si="68"/>
        <v>13.3</v>
      </c>
      <c r="AA840" s="24">
        <v>0.3</v>
      </c>
      <c r="AB840" s="24">
        <v>0.3</v>
      </c>
      <c r="AC840">
        <v>287</v>
      </c>
      <c r="AD840">
        <v>477</v>
      </c>
      <c r="AE840">
        <v>3</v>
      </c>
      <c r="AF840" t="s">
        <v>2893</v>
      </c>
      <c r="AG840" s="24"/>
      <c r="AI840">
        <f t="shared" si="64"/>
        <v>1.47</v>
      </c>
      <c r="AL840" t="s">
        <v>4840</v>
      </c>
      <c r="AM840">
        <v>11.35</v>
      </c>
      <c r="AN840" s="24">
        <v>0.3</v>
      </c>
      <c r="AO840">
        <f t="shared" si="65"/>
        <v>13.3</v>
      </c>
      <c r="AS840" t="s">
        <v>2635</v>
      </c>
    </row>
    <row r="841" spans="1:46" customFormat="1" x14ac:dyDescent="0.3">
      <c r="B841" t="s">
        <v>2636</v>
      </c>
      <c r="M841" s="7">
        <v>963580128</v>
      </c>
      <c r="N841" s="38" t="s">
        <v>3310</v>
      </c>
      <c r="O841" s="38" t="s">
        <v>2636</v>
      </c>
      <c r="P841" s="38">
        <v>2.4900000000000002</v>
      </c>
      <c r="Q841" s="38">
        <v>1</v>
      </c>
      <c r="R841" s="26">
        <v>0.22</v>
      </c>
      <c r="S841" s="38">
        <v>2.4900000000000002</v>
      </c>
      <c r="T841" s="24">
        <v>9</v>
      </c>
      <c r="U841" s="24">
        <v>0</v>
      </c>
      <c r="V841">
        <f t="shared" si="66"/>
        <v>0</v>
      </c>
      <c r="W841" s="24" t="s">
        <v>2636</v>
      </c>
      <c r="X841" s="8" t="e">
        <f>ROUND(T841*(1-#REF!),2)</f>
        <v>#REF!</v>
      </c>
      <c r="Y841">
        <f t="shared" si="67"/>
        <v>6.3</v>
      </c>
      <c r="Z841">
        <f t="shared" si="68"/>
        <v>6.3</v>
      </c>
      <c r="AA841" s="24">
        <v>0.3</v>
      </c>
      <c r="AB841" s="24">
        <v>0.3</v>
      </c>
      <c r="AC841">
        <v>302</v>
      </c>
      <c r="AD841">
        <v>757</v>
      </c>
      <c r="AE841">
        <v>3</v>
      </c>
      <c r="AF841" t="s">
        <v>2893</v>
      </c>
      <c r="AG841" s="24"/>
      <c r="AI841">
        <f t="shared" si="64"/>
        <v>2.39</v>
      </c>
      <c r="AL841" t="s">
        <v>4841</v>
      </c>
      <c r="AM841">
        <v>5.04</v>
      </c>
      <c r="AN841" s="24">
        <v>0.3</v>
      </c>
      <c r="AO841">
        <f t="shared" si="65"/>
        <v>6.3</v>
      </c>
      <c r="AS841" t="s">
        <v>2637</v>
      </c>
    </row>
    <row r="842" spans="1:46" customFormat="1" x14ac:dyDescent="0.3">
      <c r="B842" t="s">
        <v>2638</v>
      </c>
      <c r="M842" s="7">
        <v>963580129</v>
      </c>
      <c r="N842" s="38" t="s">
        <v>3311</v>
      </c>
      <c r="O842" s="38" t="s">
        <v>2638</v>
      </c>
      <c r="P842" s="38">
        <v>2.37</v>
      </c>
      <c r="Q842" s="38">
        <v>1</v>
      </c>
      <c r="R842" s="26">
        <v>0.21</v>
      </c>
      <c r="S842" s="38">
        <v>2.37</v>
      </c>
      <c r="T842" s="24">
        <v>19</v>
      </c>
      <c r="U842" s="24">
        <v>0</v>
      </c>
      <c r="V842">
        <f t="shared" si="66"/>
        <v>0</v>
      </c>
      <c r="W842" s="24" t="s">
        <v>2638</v>
      </c>
      <c r="X842" s="8" t="e">
        <f>ROUND(T842*(1-#REF!),2)</f>
        <v>#REF!</v>
      </c>
      <c r="Y842">
        <f t="shared" si="67"/>
        <v>13.3</v>
      </c>
      <c r="Z842">
        <f t="shared" si="68"/>
        <v>13.3</v>
      </c>
      <c r="AA842" s="24">
        <v>0.3</v>
      </c>
      <c r="AB842" s="24">
        <v>0.3</v>
      </c>
      <c r="AC842">
        <v>266</v>
      </c>
      <c r="AD842">
        <v>831</v>
      </c>
      <c r="AE842">
        <v>3</v>
      </c>
      <c r="AF842" t="s">
        <v>2893</v>
      </c>
      <c r="AG842" s="24"/>
      <c r="AI842">
        <f t="shared" si="64"/>
        <v>2.2799999999999998</v>
      </c>
      <c r="AL842" t="s">
        <v>4842</v>
      </c>
      <c r="AM842">
        <v>7.56</v>
      </c>
      <c r="AN842" s="24">
        <v>0.3</v>
      </c>
      <c r="AO842">
        <f t="shared" si="65"/>
        <v>13.3</v>
      </c>
      <c r="AS842" t="s">
        <v>2639</v>
      </c>
    </row>
    <row r="843" spans="1:46" customFormat="1" x14ac:dyDescent="0.3">
      <c r="B843" t="s">
        <v>2640</v>
      </c>
      <c r="M843" s="7">
        <v>963580130</v>
      </c>
      <c r="N843" s="38" t="s">
        <v>3312</v>
      </c>
      <c r="O843" s="38" t="s">
        <v>2640</v>
      </c>
      <c r="P843" s="38">
        <v>3.13</v>
      </c>
      <c r="Q843" s="38">
        <v>1</v>
      </c>
      <c r="R843" s="26">
        <v>0.28999999999999998</v>
      </c>
      <c r="S843" s="38">
        <v>3.13</v>
      </c>
      <c r="T843" s="24">
        <v>20</v>
      </c>
      <c r="U843" s="24">
        <v>0</v>
      </c>
      <c r="V843">
        <f t="shared" si="66"/>
        <v>0</v>
      </c>
      <c r="W843" s="24" t="s">
        <v>2640</v>
      </c>
      <c r="X843" s="8" t="e">
        <f>ROUND(T843*(1-#REF!),2)</f>
        <v>#REF!</v>
      </c>
      <c r="Y843">
        <f t="shared" si="67"/>
        <v>14</v>
      </c>
      <c r="Z843">
        <f t="shared" si="68"/>
        <v>14</v>
      </c>
      <c r="AA843" s="24">
        <v>0.3</v>
      </c>
      <c r="AB843" s="24">
        <v>0.3</v>
      </c>
      <c r="AC843">
        <v>266</v>
      </c>
      <c r="AD843">
        <v>1110</v>
      </c>
      <c r="AE843">
        <v>3</v>
      </c>
      <c r="AF843" t="s">
        <v>2893</v>
      </c>
      <c r="AG843" s="24"/>
      <c r="AI843">
        <f t="shared" si="64"/>
        <v>3.01</v>
      </c>
      <c r="AL843" t="s">
        <v>4843</v>
      </c>
      <c r="AM843">
        <v>10.71</v>
      </c>
      <c r="AN843" s="24">
        <v>0.3</v>
      </c>
      <c r="AO843">
        <f t="shared" si="65"/>
        <v>14</v>
      </c>
      <c r="AS843" t="s">
        <v>2641</v>
      </c>
    </row>
    <row r="844" spans="1:46" customFormat="1" x14ac:dyDescent="0.3">
      <c r="B844" t="s">
        <v>2642</v>
      </c>
      <c r="M844" s="7">
        <v>963580131</v>
      </c>
      <c r="N844" s="38" t="s">
        <v>3313</v>
      </c>
      <c r="O844" s="38" t="s">
        <v>2642</v>
      </c>
      <c r="P844" s="38">
        <v>4.72</v>
      </c>
      <c r="Q844" s="38">
        <v>1</v>
      </c>
      <c r="R844" s="26">
        <v>0.43</v>
      </c>
      <c r="S844" s="38">
        <v>4.72</v>
      </c>
      <c r="T844" s="24">
        <v>29</v>
      </c>
      <c r="U844" s="24">
        <v>0</v>
      </c>
      <c r="V844">
        <f t="shared" si="66"/>
        <v>0</v>
      </c>
      <c r="W844" s="24" t="s">
        <v>2642</v>
      </c>
      <c r="X844" s="8" t="e">
        <f>ROUND(T844*(1-#REF!),2)</f>
        <v>#REF!</v>
      </c>
      <c r="Y844">
        <f t="shared" si="67"/>
        <v>20.3</v>
      </c>
      <c r="Z844">
        <f t="shared" si="68"/>
        <v>20.3</v>
      </c>
      <c r="AA844" s="24">
        <v>0.3</v>
      </c>
      <c r="AB844" s="24">
        <v>0.3</v>
      </c>
      <c r="AC844">
        <v>266</v>
      </c>
      <c r="AD844">
        <v>1665</v>
      </c>
      <c r="AE844">
        <v>3</v>
      </c>
      <c r="AF844" t="s">
        <v>2893</v>
      </c>
      <c r="AG844" s="24"/>
      <c r="AI844">
        <f t="shared" ref="AI844:AI907" si="69">ROUND(S844/1.04,2)</f>
        <v>4.54</v>
      </c>
      <c r="AL844" t="s">
        <v>4844</v>
      </c>
      <c r="AM844">
        <v>13.86</v>
      </c>
      <c r="AN844" s="24">
        <v>0.3</v>
      </c>
      <c r="AO844">
        <f t="shared" si="65"/>
        <v>20.3</v>
      </c>
      <c r="AS844" t="s">
        <v>2643</v>
      </c>
    </row>
    <row r="845" spans="1:46" customFormat="1" x14ac:dyDescent="0.3">
      <c r="B845" t="s">
        <v>2644</v>
      </c>
      <c r="M845" s="7">
        <v>963580132</v>
      </c>
      <c r="N845" s="38" t="s">
        <v>3314</v>
      </c>
      <c r="O845" s="38" t="s">
        <v>2644</v>
      </c>
      <c r="P845" s="38">
        <v>3.94</v>
      </c>
      <c r="Q845" s="38">
        <v>1</v>
      </c>
      <c r="R845" s="26">
        <v>0.36</v>
      </c>
      <c r="S845" s="38">
        <v>3.94</v>
      </c>
      <c r="T845" s="24">
        <v>29</v>
      </c>
      <c r="U845" s="24">
        <v>0</v>
      </c>
      <c r="V845">
        <f t="shared" si="66"/>
        <v>0</v>
      </c>
      <c r="W845" s="24" t="s">
        <v>2644</v>
      </c>
      <c r="X845" s="8" t="e">
        <f>ROUND(T845*(1-#REF!),2)</f>
        <v>#REF!</v>
      </c>
      <c r="Y845">
        <f t="shared" si="67"/>
        <v>20.3</v>
      </c>
      <c r="Z845">
        <f t="shared" si="68"/>
        <v>20.3</v>
      </c>
      <c r="AA845" s="24">
        <v>0.3</v>
      </c>
      <c r="AB845" s="24">
        <v>0.3</v>
      </c>
      <c r="AC845">
        <v>266</v>
      </c>
      <c r="AD845">
        <v>1386</v>
      </c>
      <c r="AE845">
        <v>3</v>
      </c>
      <c r="AF845" t="s">
        <v>2893</v>
      </c>
      <c r="AG845" s="24"/>
      <c r="AI845">
        <f t="shared" si="69"/>
        <v>3.79</v>
      </c>
      <c r="AL845" t="s">
        <v>4845</v>
      </c>
      <c r="AM845">
        <v>15.75</v>
      </c>
      <c r="AN845" s="24">
        <v>0.3</v>
      </c>
      <c r="AO845">
        <f t="shared" si="65"/>
        <v>20.3</v>
      </c>
      <c r="AS845" t="s">
        <v>2645</v>
      </c>
    </row>
    <row r="846" spans="1:46" customFormat="1" x14ac:dyDescent="0.3">
      <c r="B846" t="s">
        <v>2646</v>
      </c>
      <c r="M846" s="7">
        <v>963580140</v>
      </c>
      <c r="N846" s="38" t="s">
        <v>3315</v>
      </c>
      <c r="O846" s="38" t="s">
        <v>2646</v>
      </c>
      <c r="P846" s="38">
        <v>1.75</v>
      </c>
      <c r="Q846" s="38">
        <v>1</v>
      </c>
      <c r="R846" s="26">
        <v>0.16</v>
      </c>
      <c r="S846" s="38">
        <v>1.75</v>
      </c>
      <c r="T846" s="24">
        <v>13</v>
      </c>
      <c r="U846" s="24">
        <v>0</v>
      </c>
      <c r="V846">
        <f t="shared" si="66"/>
        <v>0</v>
      </c>
      <c r="W846" s="24" t="s">
        <v>2646</v>
      </c>
      <c r="X846" s="8" t="e">
        <f>ROUND(T846*(1-#REF!),2)</f>
        <v>#REF!</v>
      </c>
      <c r="Y846">
        <f t="shared" si="67"/>
        <v>9.1</v>
      </c>
      <c r="Z846">
        <f t="shared" si="68"/>
        <v>9.1</v>
      </c>
      <c r="AA846" s="24">
        <v>0.3</v>
      </c>
      <c r="AB846" s="24">
        <v>0.3</v>
      </c>
      <c r="AC846">
        <v>340</v>
      </c>
      <c r="AD846">
        <v>477</v>
      </c>
      <c r="AE846">
        <v>3</v>
      </c>
      <c r="AF846" t="s">
        <v>2893</v>
      </c>
      <c r="AG846" s="24"/>
      <c r="AI846">
        <f t="shared" si="69"/>
        <v>1.68</v>
      </c>
      <c r="AL846" t="s">
        <v>4846</v>
      </c>
      <c r="AM846">
        <v>7.56</v>
      </c>
      <c r="AN846" s="24">
        <v>0.3</v>
      </c>
      <c r="AO846">
        <f t="shared" si="65"/>
        <v>9.1</v>
      </c>
      <c r="AS846" t="s">
        <v>2647</v>
      </c>
    </row>
    <row r="847" spans="1:46" customFormat="1" x14ac:dyDescent="0.3">
      <c r="B847" t="s">
        <v>2648</v>
      </c>
      <c r="M847" s="7">
        <v>963580141</v>
      </c>
      <c r="N847" s="38" t="s">
        <v>3316</v>
      </c>
      <c r="O847" s="38" t="s">
        <v>2648</v>
      </c>
      <c r="P847" s="38">
        <v>2.13</v>
      </c>
      <c r="Q847" s="38">
        <v>1</v>
      </c>
      <c r="R847" s="26">
        <v>0.19</v>
      </c>
      <c r="S847" s="38">
        <v>2.13</v>
      </c>
      <c r="T847" s="24">
        <v>19</v>
      </c>
      <c r="U847" s="24">
        <v>0</v>
      </c>
      <c r="V847">
        <f t="shared" si="66"/>
        <v>0</v>
      </c>
      <c r="W847" s="24" t="s">
        <v>2648</v>
      </c>
      <c r="X847" s="8" t="e">
        <f>ROUND(T847*(1-#REF!),2)</f>
        <v>#REF!</v>
      </c>
      <c r="Y847">
        <f t="shared" si="67"/>
        <v>13.3</v>
      </c>
      <c r="Z847">
        <f t="shared" si="68"/>
        <v>13.3</v>
      </c>
      <c r="AA847" s="24">
        <v>0.3</v>
      </c>
      <c r="AB847" s="24">
        <v>0.3</v>
      </c>
      <c r="AC847">
        <v>409</v>
      </c>
      <c r="AD847">
        <v>477</v>
      </c>
      <c r="AE847">
        <v>3</v>
      </c>
      <c r="AF847" t="s">
        <v>2893</v>
      </c>
      <c r="AG847" s="24"/>
      <c r="AI847">
        <f t="shared" si="69"/>
        <v>2.0499999999999998</v>
      </c>
      <c r="AL847" t="s">
        <v>4847</v>
      </c>
      <c r="AM847">
        <v>8.19</v>
      </c>
      <c r="AN847" s="24">
        <v>0.3</v>
      </c>
      <c r="AO847">
        <f t="shared" si="65"/>
        <v>13.3</v>
      </c>
      <c r="AS847" t="s">
        <v>2649</v>
      </c>
    </row>
    <row r="848" spans="1:46" customFormat="1" x14ac:dyDescent="0.3">
      <c r="B848" t="s">
        <v>2650</v>
      </c>
      <c r="M848" s="7">
        <v>963580142</v>
      </c>
      <c r="N848" s="38" t="s">
        <v>3317</v>
      </c>
      <c r="O848" s="38" t="s">
        <v>2650</v>
      </c>
      <c r="P848" s="38">
        <v>1.84</v>
      </c>
      <c r="Q848" s="38">
        <v>1</v>
      </c>
      <c r="R848" s="26">
        <v>0.16</v>
      </c>
      <c r="S848" s="38">
        <v>1.84</v>
      </c>
      <c r="T848" s="24">
        <v>9</v>
      </c>
      <c r="U848" s="24">
        <v>0</v>
      </c>
      <c r="V848">
        <f t="shared" si="66"/>
        <v>0</v>
      </c>
      <c r="W848" s="24" t="s">
        <v>2650</v>
      </c>
      <c r="X848" s="8" t="e">
        <f>ROUND(T848*(1-#REF!),2)</f>
        <v>#REF!</v>
      </c>
      <c r="Y848">
        <f t="shared" si="67"/>
        <v>6.3</v>
      </c>
      <c r="Z848">
        <f t="shared" si="68"/>
        <v>6.3</v>
      </c>
      <c r="AA848" s="24">
        <v>0.3</v>
      </c>
      <c r="AB848" s="24">
        <v>0.3</v>
      </c>
      <c r="AC848">
        <v>306</v>
      </c>
      <c r="AD848">
        <v>553</v>
      </c>
      <c r="AE848">
        <v>3</v>
      </c>
      <c r="AF848" t="s">
        <v>2893</v>
      </c>
      <c r="AG848" s="24"/>
      <c r="AI848">
        <f t="shared" si="69"/>
        <v>1.77</v>
      </c>
      <c r="AL848" t="s">
        <v>4848</v>
      </c>
      <c r="AM848">
        <v>6.3</v>
      </c>
      <c r="AN848" s="24">
        <v>0.3</v>
      </c>
      <c r="AO848">
        <f t="shared" si="65"/>
        <v>6.3</v>
      </c>
      <c r="AS848" t="s">
        <v>2651</v>
      </c>
    </row>
    <row r="849" spans="2:45" customFormat="1" x14ac:dyDescent="0.3">
      <c r="B849" t="s">
        <v>2652</v>
      </c>
      <c r="M849" s="7">
        <v>963580143</v>
      </c>
      <c r="N849" s="38" t="s">
        <v>3318</v>
      </c>
      <c r="O849" s="38" t="s">
        <v>2652</v>
      </c>
      <c r="P849" s="38">
        <v>2.78</v>
      </c>
      <c r="Q849" s="38">
        <v>1</v>
      </c>
      <c r="R849" s="26">
        <v>0.25</v>
      </c>
      <c r="S849" s="38">
        <v>2.78</v>
      </c>
      <c r="T849" s="24">
        <v>19</v>
      </c>
      <c r="U849" s="24">
        <v>0</v>
      </c>
      <c r="V849">
        <f t="shared" si="66"/>
        <v>0</v>
      </c>
      <c r="W849" s="24" t="s">
        <v>2652</v>
      </c>
      <c r="X849" s="8" t="e">
        <f>ROUND(T849*(1-#REF!),2)</f>
        <v>#REF!</v>
      </c>
      <c r="Y849">
        <f t="shared" si="67"/>
        <v>13.3</v>
      </c>
      <c r="Z849">
        <f t="shared" si="68"/>
        <v>13.3</v>
      </c>
      <c r="AA849" s="24">
        <v>0.3</v>
      </c>
      <c r="AB849" s="24">
        <v>0.3</v>
      </c>
      <c r="AC849">
        <v>306</v>
      </c>
      <c r="AD849">
        <v>831</v>
      </c>
      <c r="AE849">
        <v>3</v>
      </c>
      <c r="AF849" t="s">
        <v>2893</v>
      </c>
      <c r="AG849" s="24"/>
      <c r="AI849">
        <f t="shared" si="69"/>
        <v>2.67</v>
      </c>
      <c r="AL849" t="s">
        <v>4849</v>
      </c>
      <c r="AM849">
        <v>8.19</v>
      </c>
      <c r="AN849" s="24">
        <v>0.3</v>
      </c>
      <c r="AO849">
        <f t="shared" si="65"/>
        <v>13.3</v>
      </c>
      <c r="AS849" t="s">
        <v>2653</v>
      </c>
    </row>
    <row r="850" spans="2:45" customFormat="1" x14ac:dyDescent="0.3">
      <c r="B850" t="s">
        <v>2654</v>
      </c>
      <c r="M850" s="7">
        <v>963580150</v>
      </c>
      <c r="N850" s="38" t="s">
        <v>3319</v>
      </c>
      <c r="O850" s="38" t="s">
        <v>2654</v>
      </c>
      <c r="P850" s="38">
        <v>3.7</v>
      </c>
      <c r="Q850" s="38">
        <v>1</v>
      </c>
      <c r="R850" s="26">
        <v>0.34</v>
      </c>
      <c r="S850" s="38">
        <v>3.7</v>
      </c>
      <c r="T850" s="24">
        <v>23</v>
      </c>
      <c r="U850" s="24">
        <v>0</v>
      </c>
      <c r="V850">
        <f t="shared" si="66"/>
        <v>0</v>
      </c>
      <c r="W850" s="24" t="s">
        <v>2654</v>
      </c>
      <c r="X850" s="8" t="e">
        <f>ROUND(T850*(1-#REF!),2)</f>
        <v>#REF!</v>
      </c>
      <c r="Y850">
        <f t="shared" si="67"/>
        <v>16.100000000000001</v>
      </c>
      <c r="Z850">
        <f t="shared" si="68"/>
        <v>16.100000000000001</v>
      </c>
      <c r="AA850" s="24">
        <v>0.3</v>
      </c>
      <c r="AB850" s="24">
        <v>0.3</v>
      </c>
      <c r="AC850">
        <v>340</v>
      </c>
      <c r="AD850">
        <v>1032</v>
      </c>
      <c r="AE850">
        <v>3</v>
      </c>
      <c r="AF850" t="s">
        <v>2893</v>
      </c>
      <c r="AG850" s="24"/>
      <c r="AI850">
        <f t="shared" si="69"/>
        <v>3.56</v>
      </c>
      <c r="AL850" t="s">
        <v>4850</v>
      </c>
      <c r="AM850">
        <v>12.6</v>
      </c>
      <c r="AN850" s="24">
        <v>0.3</v>
      </c>
      <c r="AO850">
        <f t="shared" si="65"/>
        <v>16.100000000000001</v>
      </c>
      <c r="AS850" t="s">
        <v>2655</v>
      </c>
    </row>
    <row r="851" spans="2:45" customFormat="1" x14ac:dyDescent="0.3">
      <c r="B851" t="s">
        <v>2656</v>
      </c>
      <c r="M851" s="7">
        <v>963580151</v>
      </c>
      <c r="N851" s="38" t="s">
        <v>3320</v>
      </c>
      <c r="O851" s="38" t="s">
        <v>2656</v>
      </c>
      <c r="P851" s="38">
        <v>4.45</v>
      </c>
      <c r="Q851" s="38">
        <v>1</v>
      </c>
      <c r="R851" s="26">
        <v>0.41</v>
      </c>
      <c r="S851" s="38">
        <v>4.45</v>
      </c>
      <c r="T851" s="24">
        <v>29</v>
      </c>
      <c r="U851" s="24">
        <v>0</v>
      </c>
      <c r="V851">
        <f t="shared" si="66"/>
        <v>0</v>
      </c>
      <c r="W851" s="24" t="s">
        <v>2656</v>
      </c>
      <c r="X851" s="8" t="e">
        <f>ROUND(T851*(1-#REF!),2)</f>
        <v>#REF!</v>
      </c>
      <c r="Y851">
        <f t="shared" si="67"/>
        <v>20.3</v>
      </c>
      <c r="Z851">
        <f t="shared" si="68"/>
        <v>20.3</v>
      </c>
      <c r="AA851" s="24">
        <v>0.3</v>
      </c>
      <c r="AB851" s="24">
        <v>0.3</v>
      </c>
      <c r="AC851">
        <v>409</v>
      </c>
      <c r="AD851">
        <v>1032</v>
      </c>
      <c r="AE851">
        <v>3</v>
      </c>
      <c r="AF851" t="s">
        <v>2893</v>
      </c>
      <c r="AG851" s="24"/>
      <c r="AI851">
        <f t="shared" si="69"/>
        <v>4.28</v>
      </c>
      <c r="AL851" t="s">
        <v>4851</v>
      </c>
      <c r="AM851">
        <v>13.23</v>
      </c>
      <c r="AN851" s="24">
        <v>0.3</v>
      </c>
      <c r="AO851">
        <f t="shared" si="65"/>
        <v>20.3</v>
      </c>
      <c r="AS851" t="s">
        <v>2657</v>
      </c>
    </row>
    <row r="852" spans="2:45" customFormat="1" x14ac:dyDescent="0.3">
      <c r="B852" t="s">
        <v>2658</v>
      </c>
      <c r="M852" s="7">
        <v>963580160</v>
      </c>
      <c r="N852" s="38" t="s">
        <v>3321</v>
      </c>
      <c r="O852" s="38" t="s">
        <v>2658</v>
      </c>
      <c r="P852" s="38">
        <v>3.24</v>
      </c>
      <c r="Q852" s="38">
        <v>1</v>
      </c>
      <c r="R852" s="26">
        <v>0.3</v>
      </c>
      <c r="S852" s="38">
        <v>3.24</v>
      </c>
      <c r="T852" s="24">
        <v>19</v>
      </c>
      <c r="U852" s="24">
        <v>0</v>
      </c>
      <c r="V852">
        <f t="shared" si="66"/>
        <v>0</v>
      </c>
      <c r="W852" s="24" t="s">
        <v>2658</v>
      </c>
      <c r="X852" s="8" t="e">
        <f>ROUND(T852*(1-#REF!),2)</f>
        <v>#REF!</v>
      </c>
      <c r="Y852">
        <f t="shared" si="67"/>
        <v>13.3</v>
      </c>
      <c r="Z852">
        <f t="shared" si="68"/>
        <v>13.3</v>
      </c>
      <c r="AA852" s="24">
        <v>0.3</v>
      </c>
      <c r="AB852" s="24">
        <v>0.3</v>
      </c>
      <c r="AC852">
        <v>190</v>
      </c>
      <c r="AD852">
        <v>1650</v>
      </c>
      <c r="AE852">
        <v>3</v>
      </c>
      <c r="AF852" t="s">
        <v>2893</v>
      </c>
      <c r="AG852" s="24"/>
      <c r="AI852">
        <f t="shared" si="69"/>
        <v>3.12</v>
      </c>
      <c r="AL852" t="s">
        <v>4852</v>
      </c>
      <c r="AM852">
        <v>10.71</v>
      </c>
      <c r="AN852" s="24">
        <v>0.3</v>
      </c>
      <c r="AO852">
        <f t="shared" si="65"/>
        <v>13.3</v>
      </c>
      <c r="AS852" t="s">
        <v>2659</v>
      </c>
    </row>
    <row r="853" spans="2:45" customFormat="1" x14ac:dyDescent="0.3">
      <c r="B853" t="s">
        <v>2660</v>
      </c>
      <c r="M853" s="7">
        <v>963580161</v>
      </c>
      <c r="N853" s="38" t="s">
        <v>3322</v>
      </c>
      <c r="O853" s="38" t="s">
        <v>2660</v>
      </c>
      <c r="P853" s="38">
        <v>2.75</v>
      </c>
      <c r="Q853" s="38">
        <v>1</v>
      </c>
      <c r="R853" s="26">
        <v>0.26</v>
      </c>
      <c r="S853" s="38">
        <v>2.75</v>
      </c>
      <c r="T853" s="24">
        <v>19</v>
      </c>
      <c r="U853" s="24">
        <v>0</v>
      </c>
      <c r="V853">
        <f t="shared" si="66"/>
        <v>0</v>
      </c>
      <c r="W853" s="24" t="s">
        <v>2660</v>
      </c>
      <c r="X853" s="8" t="e">
        <f>ROUND(T853*(1-#REF!),2)</f>
        <v>#REF!</v>
      </c>
      <c r="Y853">
        <f t="shared" si="67"/>
        <v>13.3</v>
      </c>
      <c r="Z853">
        <f t="shared" si="68"/>
        <v>13.3</v>
      </c>
      <c r="AA853" s="24">
        <v>0.3</v>
      </c>
      <c r="AB853" s="24">
        <v>0.3</v>
      </c>
      <c r="AC853">
        <v>325</v>
      </c>
      <c r="AD853">
        <v>831</v>
      </c>
      <c r="AE853">
        <v>3</v>
      </c>
      <c r="AF853" t="s">
        <v>2893</v>
      </c>
      <c r="AG853" s="24"/>
      <c r="AI853">
        <f t="shared" si="69"/>
        <v>2.64</v>
      </c>
      <c r="AL853" t="s">
        <v>4853</v>
      </c>
      <c r="AM853">
        <v>7.56</v>
      </c>
      <c r="AN853" s="24">
        <v>0.3</v>
      </c>
      <c r="AO853">
        <f t="shared" si="65"/>
        <v>13.3</v>
      </c>
      <c r="AS853" t="s">
        <v>2661</v>
      </c>
    </row>
    <row r="854" spans="2:45" customFormat="1" x14ac:dyDescent="0.3">
      <c r="B854" t="s">
        <v>2662</v>
      </c>
      <c r="M854" s="7">
        <v>963580162</v>
      </c>
      <c r="N854" s="38" t="s">
        <v>3323</v>
      </c>
      <c r="O854" s="38" t="s">
        <v>2662</v>
      </c>
      <c r="P854" s="38">
        <v>3.89</v>
      </c>
      <c r="Q854" s="38">
        <v>1</v>
      </c>
      <c r="R854" s="26">
        <v>0.35</v>
      </c>
      <c r="S854" s="38">
        <v>3.89</v>
      </c>
      <c r="T854" s="24">
        <v>16</v>
      </c>
      <c r="U854" s="24">
        <v>0</v>
      </c>
      <c r="V854">
        <f t="shared" si="66"/>
        <v>0</v>
      </c>
      <c r="W854" s="24" t="s">
        <v>2662</v>
      </c>
      <c r="X854" s="8" t="e">
        <f>ROUND(T854*(1-#REF!),2)</f>
        <v>#REF!</v>
      </c>
      <c r="Y854">
        <f t="shared" si="67"/>
        <v>11.2</v>
      </c>
      <c r="Z854">
        <f t="shared" si="68"/>
        <v>11.2</v>
      </c>
      <c r="AA854" s="24">
        <v>0.3</v>
      </c>
      <c r="AB854" s="24">
        <v>0.3</v>
      </c>
      <c r="AC854">
        <v>325</v>
      </c>
      <c r="AD854">
        <v>1108</v>
      </c>
      <c r="AE854">
        <v>3</v>
      </c>
      <c r="AF854" t="s">
        <v>2893</v>
      </c>
      <c r="AG854" s="24"/>
      <c r="AI854">
        <f t="shared" si="69"/>
        <v>3.74</v>
      </c>
      <c r="AL854" t="s">
        <v>4854</v>
      </c>
      <c r="AM854">
        <v>9.4499999999999993</v>
      </c>
      <c r="AN854" s="24">
        <v>0.3</v>
      </c>
      <c r="AO854">
        <f t="shared" si="65"/>
        <v>11.2</v>
      </c>
      <c r="AS854" t="s">
        <v>2663</v>
      </c>
    </row>
    <row r="855" spans="2:45" customFormat="1" x14ac:dyDescent="0.3">
      <c r="B855" t="s">
        <v>2664</v>
      </c>
      <c r="M855" s="7">
        <v>963580163</v>
      </c>
      <c r="N855" s="38" t="s">
        <v>3324</v>
      </c>
      <c r="O855" s="38" t="s">
        <v>2664</v>
      </c>
      <c r="P855" s="38">
        <v>4.8</v>
      </c>
      <c r="Q855" s="38">
        <v>1</v>
      </c>
      <c r="R855" s="26">
        <v>0.44</v>
      </c>
      <c r="S855" s="38">
        <v>4.8</v>
      </c>
      <c r="T855" s="24">
        <v>19</v>
      </c>
      <c r="U855" s="24">
        <v>0</v>
      </c>
      <c r="V855">
        <f t="shared" si="66"/>
        <v>0</v>
      </c>
      <c r="W855" s="24" t="s">
        <v>2664</v>
      </c>
      <c r="X855" s="8" t="e">
        <f>ROUND(T855*(1-#REF!),2)</f>
        <v>#REF!</v>
      </c>
      <c r="Y855">
        <f t="shared" si="67"/>
        <v>13.3</v>
      </c>
      <c r="Z855">
        <f t="shared" si="68"/>
        <v>13.3</v>
      </c>
      <c r="AA855" s="24">
        <v>0.3</v>
      </c>
      <c r="AB855" s="24">
        <v>0.3</v>
      </c>
      <c r="AC855">
        <v>325</v>
      </c>
      <c r="AD855">
        <v>1387</v>
      </c>
      <c r="AE855">
        <v>3</v>
      </c>
      <c r="AF855" t="s">
        <v>2893</v>
      </c>
      <c r="AG855" s="24"/>
      <c r="AI855">
        <f t="shared" si="69"/>
        <v>4.62</v>
      </c>
      <c r="AL855" t="s">
        <v>4855</v>
      </c>
      <c r="AM855">
        <v>11.34</v>
      </c>
      <c r="AN855" s="24">
        <v>0.3</v>
      </c>
      <c r="AO855">
        <f t="shared" si="65"/>
        <v>13.3</v>
      </c>
      <c r="AS855" t="s">
        <v>2665</v>
      </c>
    </row>
    <row r="856" spans="2:45" customFormat="1" x14ac:dyDescent="0.3">
      <c r="B856" t="s">
        <v>2666</v>
      </c>
      <c r="M856" s="7">
        <v>963580164</v>
      </c>
      <c r="N856" s="38" t="s">
        <v>3325</v>
      </c>
      <c r="O856" s="38" t="s">
        <v>2666</v>
      </c>
      <c r="P856" s="38">
        <v>5.73</v>
      </c>
      <c r="Q856" s="38">
        <v>1</v>
      </c>
      <c r="R856" s="26">
        <v>0.52</v>
      </c>
      <c r="S856" s="38">
        <v>5.73</v>
      </c>
      <c r="T856" s="24">
        <v>29</v>
      </c>
      <c r="U856" s="24">
        <v>0</v>
      </c>
      <c r="V856">
        <f t="shared" si="66"/>
        <v>0</v>
      </c>
      <c r="W856" s="24" t="s">
        <v>2666</v>
      </c>
      <c r="X856" s="8" t="e">
        <f>ROUND(T856*(1-#REF!),2)</f>
        <v>#REF!</v>
      </c>
      <c r="Y856">
        <f t="shared" si="67"/>
        <v>20.3</v>
      </c>
      <c r="Z856">
        <f t="shared" si="68"/>
        <v>20.3</v>
      </c>
      <c r="AA856" s="24">
        <v>0.3</v>
      </c>
      <c r="AB856" s="24">
        <v>0.3</v>
      </c>
      <c r="AC856">
        <v>325</v>
      </c>
      <c r="AD856">
        <v>1665</v>
      </c>
      <c r="AE856">
        <v>3</v>
      </c>
      <c r="AF856" t="s">
        <v>2893</v>
      </c>
      <c r="AG856" s="24"/>
      <c r="AI856">
        <f t="shared" si="69"/>
        <v>5.51</v>
      </c>
      <c r="AL856" t="s">
        <v>4856</v>
      </c>
      <c r="AM856">
        <v>14.49</v>
      </c>
      <c r="AN856" s="24">
        <v>0.3</v>
      </c>
      <c r="AO856">
        <f t="shared" si="65"/>
        <v>20.3</v>
      </c>
      <c r="AS856" t="s">
        <v>2667</v>
      </c>
    </row>
    <row r="857" spans="2:45" customFormat="1" x14ac:dyDescent="0.3">
      <c r="B857" t="s">
        <v>2668</v>
      </c>
      <c r="M857" s="7">
        <v>963580169</v>
      </c>
      <c r="N857" s="38" t="s">
        <v>3326</v>
      </c>
      <c r="O857" s="38" t="s">
        <v>2668</v>
      </c>
      <c r="P857" s="38">
        <v>51.53</v>
      </c>
      <c r="Q857" s="38">
        <v>1</v>
      </c>
      <c r="R857" s="26">
        <v>4.83</v>
      </c>
      <c r="S857" s="38">
        <v>51.53</v>
      </c>
      <c r="T857" s="24">
        <v>149</v>
      </c>
      <c r="U857" s="24">
        <v>0</v>
      </c>
      <c r="V857">
        <f t="shared" si="66"/>
        <v>0</v>
      </c>
      <c r="W857" s="24" t="s">
        <v>2668</v>
      </c>
      <c r="X857" s="8" t="e">
        <f>ROUND(T857*(1-#REF!),2)</f>
        <v>#REF!</v>
      </c>
      <c r="Y857">
        <f t="shared" si="67"/>
        <v>104.3</v>
      </c>
      <c r="Z857">
        <f t="shared" si="68"/>
        <v>104.3</v>
      </c>
      <c r="AA857" s="24">
        <v>0.3</v>
      </c>
      <c r="AB857" s="24">
        <v>0.3</v>
      </c>
      <c r="AC857">
        <v>1000</v>
      </c>
      <c r="AD857">
        <v>5000</v>
      </c>
      <c r="AE857">
        <v>3</v>
      </c>
      <c r="AF857" t="s">
        <v>2893</v>
      </c>
      <c r="AG857" s="24"/>
      <c r="AI857">
        <f t="shared" si="69"/>
        <v>49.55</v>
      </c>
      <c r="AL857" t="s">
        <v>4857</v>
      </c>
      <c r="AM857">
        <v>90.09</v>
      </c>
      <c r="AN857" s="24">
        <v>0.3</v>
      </c>
      <c r="AO857">
        <f t="shared" si="65"/>
        <v>104.3</v>
      </c>
      <c r="AS857" t="s">
        <v>2669</v>
      </c>
    </row>
    <row r="858" spans="2:45" customFormat="1" x14ac:dyDescent="0.3">
      <c r="B858" t="s">
        <v>2670</v>
      </c>
      <c r="M858" s="7">
        <v>963580170</v>
      </c>
      <c r="N858" s="38" t="s">
        <v>3327</v>
      </c>
      <c r="O858" s="38" t="s">
        <v>2670</v>
      </c>
      <c r="P858" s="38">
        <v>5.98</v>
      </c>
      <c r="Q858" s="38">
        <v>1</v>
      </c>
      <c r="R858" s="26">
        <v>0.56000000000000005</v>
      </c>
      <c r="S858" s="38">
        <v>5.98</v>
      </c>
      <c r="T858" s="24">
        <v>29</v>
      </c>
      <c r="U858" s="24">
        <v>0</v>
      </c>
      <c r="V858">
        <f t="shared" si="66"/>
        <v>0</v>
      </c>
      <c r="W858" s="24" t="s">
        <v>2670</v>
      </c>
      <c r="X858" s="8" t="e">
        <f>ROUND(T858*(1-#REF!),2)</f>
        <v>#REF!</v>
      </c>
      <c r="Y858">
        <f t="shared" si="67"/>
        <v>20.3</v>
      </c>
      <c r="Z858">
        <f t="shared" si="68"/>
        <v>20.3</v>
      </c>
      <c r="AA858" s="24">
        <v>0.3</v>
      </c>
      <c r="AB858" s="24">
        <v>0.3</v>
      </c>
      <c r="AC858">
        <v>190</v>
      </c>
      <c r="AD858">
        <v>3050</v>
      </c>
      <c r="AE858">
        <v>3</v>
      </c>
      <c r="AF858" t="s">
        <v>2893</v>
      </c>
      <c r="AG858" s="24"/>
      <c r="AI858">
        <f t="shared" si="69"/>
        <v>5.75</v>
      </c>
      <c r="AL858" t="s">
        <v>4858</v>
      </c>
      <c r="AM858">
        <v>17.64</v>
      </c>
      <c r="AN858" s="24">
        <v>0.3</v>
      </c>
      <c r="AO858">
        <f t="shared" si="65"/>
        <v>20.3</v>
      </c>
      <c r="AS858" t="s">
        <v>2671</v>
      </c>
    </row>
    <row r="859" spans="2:45" customFormat="1" x14ac:dyDescent="0.3">
      <c r="B859" t="s">
        <v>2672</v>
      </c>
      <c r="M859" s="7">
        <v>963580175</v>
      </c>
      <c r="N859" s="38" t="s">
        <v>3328</v>
      </c>
      <c r="O859" s="38" t="s">
        <v>2672</v>
      </c>
      <c r="P859" s="38">
        <v>8.25</v>
      </c>
      <c r="Q859" s="38">
        <v>1</v>
      </c>
      <c r="R859" s="26">
        <v>0.77</v>
      </c>
      <c r="S859" s="38">
        <v>8.25</v>
      </c>
      <c r="T859" s="24">
        <v>39</v>
      </c>
      <c r="U859" s="24">
        <v>0</v>
      </c>
      <c r="V859">
        <f t="shared" si="66"/>
        <v>0</v>
      </c>
      <c r="W859" s="24" t="s">
        <v>2672</v>
      </c>
      <c r="X859" s="8" t="e">
        <f>ROUND(T859*(1-#REF!),2)</f>
        <v>#REF!</v>
      </c>
      <c r="Y859">
        <f t="shared" si="67"/>
        <v>27.3</v>
      </c>
      <c r="Z859">
        <f t="shared" si="68"/>
        <v>27.3</v>
      </c>
      <c r="AA859" s="24">
        <v>0.3</v>
      </c>
      <c r="AB859" s="24">
        <v>0.3</v>
      </c>
      <c r="AC859">
        <v>260</v>
      </c>
      <c r="AD859">
        <v>3050</v>
      </c>
      <c r="AE859">
        <v>3</v>
      </c>
      <c r="AF859" t="s">
        <v>2893</v>
      </c>
      <c r="AG859" s="24"/>
      <c r="AI859">
        <f t="shared" si="69"/>
        <v>7.93</v>
      </c>
      <c r="AL859" t="s">
        <v>4859</v>
      </c>
      <c r="AM859">
        <v>22.68</v>
      </c>
      <c r="AN859" s="24">
        <v>0.3</v>
      </c>
      <c r="AO859">
        <f t="shared" si="65"/>
        <v>27.3</v>
      </c>
      <c r="AS859" t="s">
        <v>2673</v>
      </c>
    </row>
    <row r="860" spans="2:45" customFormat="1" x14ac:dyDescent="0.3">
      <c r="B860" t="s">
        <v>2674</v>
      </c>
      <c r="M860" s="7">
        <v>963580176</v>
      </c>
      <c r="N860" s="38" t="s">
        <v>3329</v>
      </c>
      <c r="O860" s="38" t="s">
        <v>2674</v>
      </c>
      <c r="P860" s="38">
        <v>2.2200000000000002</v>
      </c>
      <c r="Q860" s="38">
        <v>1</v>
      </c>
      <c r="R860" s="26">
        <v>0.18</v>
      </c>
      <c r="S860" s="38">
        <v>2.2200000000000002</v>
      </c>
      <c r="T860" s="24">
        <v>19</v>
      </c>
      <c r="U860" s="24">
        <v>0</v>
      </c>
      <c r="V860">
        <f t="shared" si="66"/>
        <v>0</v>
      </c>
      <c r="W860" s="24" t="s">
        <v>2674</v>
      </c>
      <c r="X860" s="8" t="e">
        <f>ROUND(T860*(1-#REF!),2)</f>
        <v>#REF!</v>
      </c>
      <c r="Y860">
        <f t="shared" si="67"/>
        <v>13.3</v>
      </c>
      <c r="Z860">
        <f t="shared" si="68"/>
        <v>13.3</v>
      </c>
      <c r="AA860" s="24">
        <v>0.3</v>
      </c>
      <c r="AB860" s="24">
        <v>0.3</v>
      </c>
      <c r="AC860">
        <v>346</v>
      </c>
      <c r="AD860">
        <v>548</v>
      </c>
      <c r="AE860">
        <v>3</v>
      </c>
      <c r="AF860" t="s">
        <v>2893</v>
      </c>
      <c r="AG860" s="24"/>
      <c r="AI860">
        <f t="shared" si="69"/>
        <v>2.13</v>
      </c>
      <c r="AL860" t="s">
        <v>4860</v>
      </c>
      <c r="AM860">
        <v>6.93</v>
      </c>
      <c r="AN860" s="24">
        <v>0.3</v>
      </c>
      <c r="AO860">
        <f t="shared" si="65"/>
        <v>13.3</v>
      </c>
      <c r="AS860" t="s">
        <v>2675</v>
      </c>
    </row>
    <row r="861" spans="2:45" customFormat="1" x14ac:dyDescent="0.3">
      <c r="B861" t="s">
        <v>2676</v>
      </c>
      <c r="M861" s="7">
        <v>963580177</v>
      </c>
      <c r="N861" s="38" t="s">
        <v>3330</v>
      </c>
      <c r="O861" s="38" t="s">
        <v>2676</v>
      </c>
      <c r="P861" s="38">
        <v>2.65</v>
      </c>
      <c r="Q861" s="38">
        <v>1</v>
      </c>
      <c r="R861" s="26">
        <v>0.22</v>
      </c>
      <c r="S861" s="38">
        <v>2.65</v>
      </c>
      <c r="T861" s="24">
        <v>19</v>
      </c>
      <c r="U861" s="24">
        <v>0</v>
      </c>
      <c r="V861">
        <f t="shared" si="66"/>
        <v>0</v>
      </c>
      <c r="W861" s="24" t="s">
        <v>2676</v>
      </c>
      <c r="X861" s="8" t="e">
        <f>ROUND(T861*(1-#REF!),2)</f>
        <v>#REF!</v>
      </c>
      <c r="Y861">
        <f t="shared" si="67"/>
        <v>13.3</v>
      </c>
      <c r="Z861">
        <f t="shared" si="68"/>
        <v>13.3</v>
      </c>
      <c r="AA861" s="24">
        <v>0.3</v>
      </c>
      <c r="AB861" s="24">
        <v>0.3</v>
      </c>
      <c r="AC861">
        <v>416</v>
      </c>
      <c r="AD861">
        <v>547</v>
      </c>
      <c r="AE861">
        <v>3</v>
      </c>
      <c r="AF861" t="s">
        <v>2893</v>
      </c>
      <c r="AG861" s="24"/>
      <c r="AI861">
        <f t="shared" si="69"/>
        <v>2.5499999999999998</v>
      </c>
      <c r="AL861" t="s">
        <v>4861</v>
      </c>
      <c r="AM861">
        <v>8.19</v>
      </c>
      <c r="AN861" s="24">
        <v>0.3</v>
      </c>
      <c r="AO861">
        <f t="shared" si="65"/>
        <v>13.3</v>
      </c>
      <c r="AS861" t="s">
        <v>2677</v>
      </c>
    </row>
    <row r="862" spans="2:45" customFormat="1" x14ac:dyDescent="0.3">
      <c r="B862" t="s">
        <v>2678</v>
      </c>
      <c r="M862" s="7">
        <v>963580179</v>
      </c>
      <c r="N862" s="38" t="s">
        <v>3331</v>
      </c>
      <c r="O862" s="38" t="s">
        <v>2678</v>
      </c>
      <c r="P862" s="38">
        <v>2.41</v>
      </c>
      <c r="Q862" s="38">
        <v>1</v>
      </c>
      <c r="R862" s="26">
        <v>0.21</v>
      </c>
      <c r="S862" s="38">
        <v>2.41</v>
      </c>
      <c r="T862" s="24">
        <v>19</v>
      </c>
      <c r="U862" s="24">
        <v>0</v>
      </c>
      <c r="V862">
        <f t="shared" si="66"/>
        <v>0</v>
      </c>
      <c r="W862" s="24" t="s">
        <v>2678</v>
      </c>
      <c r="X862" s="8" t="e">
        <f>ROUND(T862*(1-#REF!),2)</f>
        <v>#REF!</v>
      </c>
      <c r="Y862">
        <f t="shared" si="67"/>
        <v>13.3</v>
      </c>
      <c r="Z862">
        <f t="shared" si="68"/>
        <v>13.3</v>
      </c>
      <c r="AA862" s="24">
        <v>0.3</v>
      </c>
      <c r="AB862" s="24">
        <v>0.3</v>
      </c>
      <c r="AC862">
        <v>287</v>
      </c>
      <c r="AD862">
        <v>755</v>
      </c>
      <c r="AE862">
        <v>3</v>
      </c>
      <c r="AF862" t="s">
        <v>2893</v>
      </c>
      <c r="AG862" s="24"/>
      <c r="AI862">
        <f t="shared" si="69"/>
        <v>2.3199999999999998</v>
      </c>
      <c r="AL862" t="s">
        <v>4862</v>
      </c>
      <c r="AM862">
        <v>7.56</v>
      </c>
      <c r="AN862" s="24">
        <v>0.3</v>
      </c>
      <c r="AO862">
        <f t="shared" si="65"/>
        <v>13.3</v>
      </c>
      <c r="AS862" t="s">
        <v>2679</v>
      </c>
    </row>
    <row r="863" spans="2:45" customFormat="1" x14ac:dyDescent="0.3">
      <c r="B863" t="s">
        <v>2680</v>
      </c>
      <c r="M863" s="7">
        <v>963580180</v>
      </c>
      <c r="N863" s="38" t="s">
        <v>3332</v>
      </c>
      <c r="O863" s="38" t="s">
        <v>2680</v>
      </c>
      <c r="P863" s="38">
        <v>2.88</v>
      </c>
      <c r="Q863" s="38">
        <v>1</v>
      </c>
      <c r="R863" s="26">
        <v>0.25</v>
      </c>
      <c r="S863" s="38">
        <v>2.88</v>
      </c>
      <c r="T863" s="24">
        <v>17</v>
      </c>
      <c r="U863" s="24">
        <v>0</v>
      </c>
      <c r="V863">
        <f t="shared" si="66"/>
        <v>0</v>
      </c>
      <c r="W863" s="24" t="s">
        <v>2680</v>
      </c>
      <c r="X863" s="8" t="e">
        <f>ROUND(T863*(1-#REF!),2)</f>
        <v>#REF!</v>
      </c>
      <c r="Y863">
        <f t="shared" si="67"/>
        <v>11.9</v>
      </c>
      <c r="Z863">
        <f t="shared" si="68"/>
        <v>11.9</v>
      </c>
      <c r="AA863" s="24">
        <v>0.3</v>
      </c>
      <c r="AB863" s="24">
        <v>0.3</v>
      </c>
      <c r="AC863">
        <v>340</v>
      </c>
      <c r="AD863">
        <v>754</v>
      </c>
      <c r="AE863">
        <v>3</v>
      </c>
      <c r="AF863" t="s">
        <v>2893</v>
      </c>
      <c r="AG863" s="24"/>
      <c r="AI863">
        <f t="shared" si="69"/>
        <v>2.77</v>
      </c>
      <c r="AL863" t="s">
        <v>4863</v>
      </c>
      <c r="AM863">
        <v>10.08</v>
      </c>
      <c r="AN863" s="24">
        <v>0.3</v>
      </c>
      <c r="AO863">
        <f t="shared" si="65"/>
        <v>11.9</v>
      </c>
      <c r="AS863" t="s">
        <v>2681</v>
      </c>
    </row>
    <row r="864" spans="2:45" customFormat="1" x14ac:dyDescent="0.3">
      <c r="B864" t="s">
        <v>2682</v>
      </c>
      <c r="M864" s="7">
        <v>963580181</v>
      </c>
      <c r="N864" s="38" t="s">
        <v>3333</v>
      </c>
      <c r="O864" s="38" t="s">
        <v>2682</v>
      </c>
      <c r="P864" s="38">
        <v>3.41</v>
      </c>
      <c r="Q864" s="38">
        <v>1</v>
      </c>
      <c r="R864" s="26">
        <v>0.3</v>
      </c>
      <c r="S864" s="38">
        <v>3.41</v>
      </c>
      <c r="T864" s="24">
        <v>19</v>
      </c>
      <c r="U864" s="24">
        <v>0</v>
      </c>
      <c r="V864">
        <f t="shared" si="66"/>
        <v>0</v>
      </c>
      <c r="W864" s="24" t="s">
        <v>2682</v>
      </c>
      <c r="X864" s="8" t="e">
        <f>ROUND(T864*(1-#REF!),2)</f>
        <v>#REF!</v>
      </c>
      <c r="Y864">
        <f t="shared" si="67"/>
        <v>13.3</v>
      </c>
      <c r="Z864">
        <f t="shared" si="68"/>
        <v>13.3</v>
      </c>
      <c r="AA864" s="24">
        <v>0.3</v>
      </c>
      <c r="AB864" s="24">
        <v>0.3</v>
      </c>
      <c r="AC864">
        <v>409</v>
      </c>
      <c r="AD864">
        <v>755</v>
      </c>
      <c r="AE864">
        <v>3</v>
      </c>
      <c r="AF864" t="s">
        <v>2893</v>
      </c>
      <c r="AG864" s="24"/>
      <c r="AI864">
        <f t="shared" si="69"/>
        <v>3.28</v>
      </c>
      <c r="AL864" t="s">
        <v>4864</v>
      </c>
      <c r="AM864">
        <v>9.4499999999999993</v>
      </c>
      <c r="AN864" s="24">
        <v>0.3</v>
      </c>
      <c r="AO864">
        <f t="shared" si="65"/>
        <v>13.3</v>
      </c>
      <c r="AS864" t="s">
        <v>2683</v>
      </c>
    </row>
    <row r="865" spans="2:45" customFormat="1" x14ac:dyDescent="0.3">
      <c r="B865" t="s">
        <v>2684</v>
      </c>
      <c r="M865" s="7">
        <v>963580182</v>
      </c>
      <c r="N865" s="38" t="s">
        <v>3334</v>
      </c>
      <c r="O865" s="38" t="s">
        <v>2684</v>
      </c>
      <c r="P865" s="38">
        <v>1.65</v>
      </c>
      <c r="Q865" s="38">
        <v>1</v>
      </c>
      <c r="R865" s="26">
        <v>0.14000000000000001</v>
      </c>
      <c r="S865" s="38">
        <v>1.65</v>
      </c>
      <c r="T865" s="24">
        <v>13</v>
      </c>
      <c r="U865" s="24">
        <v>0</v>
      </c>
      <c r="V865">
        <f t="shared" si="66"/>
        <v>0</v>
      </c>
      <c r="W865" s="24" t="s">
        <v>2684</v>
      </c>
      <c r="X865" s="8" t="e">
        <f>ROUND(T865*(1-#REF!),2)</f>
        <v>#REF!</v>
      </c>
      <c r="Y865">
        <f t="shared" si="67"/>
        <v>9.1</v>
      </c>
      <c r="Z865">
        <f t="shared" si="68"/>
        <v>9.1</v>
      </c>
      <c r="AA865" s="24">
        <v>0.3</v>
      </c>
      <c r="AB865" s="24">
        <v>0.3</v>
      </c>
      <c r="AC865">
        <v>479</v>
      </c>
      <c r="AD865">
        <v>302</v>
      </c>
      <c r="AE865">
        <v>3</v>
      </c>
      <c r="AF865" t="s">
        <v>2893</v>
      </c>
      <c r="AG865" s="24"/>
      <c r="AI865">
        <f t="shared" si="69"/>
        <v>1.59</v>
      </c>
      <c r="AL865" t="s">
        <v>4865</v>
      </c>
      <c r="AM865">
        <v>7.56</v>
      </c>
      <c r="AN865" s="24">
        <v>0.3</v>
      </c>
      <c r="AO865">
        <f t="shared" si="65"/>
        <v>9.1</v>
      </c>
      <c r="AS865" t="s">
        <v>2685</v>
      </c>
    </row>
    <row r="866" spans="2:45" customFormat="1" x14ac:dyDescent="0.3">
      <c r="B866" t="s">
        <v>2686</v>
      </c>
      <c r="M866" s="7">
        <v>963580187</v>
      </c>
      <c r="N866" s="38" t="s">
        <v>3335</v>
      </c>
      <c r="O866" s="38" t="s">
        <v>2686</v>
      </c>
      <c r="P866" s="38">
        <v>1.07</v>
      </c>
      <c r="Q866" s="38">
        <v>1</v>
      </c>
      <c r="R866" s="26">
        <v>0.09</v>
      </c>
      <c r="S866" s="38">
        <v>1.07</v>
      </c>
      <c r="T866" s="24">
        <v>5</v>
      </c>
      <c r="U866" s="24">
        <v>0</v>
      </c>
      <c r="V866">
        <f t="shared" si="66"/>
        <v>0</v>
      </c>
      <c r="W866" s="24" t="s">
        <v>2686</v>
      </c>
      <c r="X866" s="8" t="e">
        <f>ROUND(T866*(1-#REF!),2)</f>
        <v>#REF!</v>
      </c>
      <c r="Y866">
        <f t="shared" si="67"/>
        <v>3.5</v>
      </c>
      <c r="Z866">
        <f t="shared" si="68"/>
        <v>3.5</v>
      </c>
      <c r="AA866" s="24">
        <v>0.3</v>
      </c>
      <c r="AB866" s="24">
        <v>0.3</v>
      </c>
      <c r="AC866">
        <v>272</v>
      </c>
      <c r="AD866">
        <v>350</v>
      </c>
      <c r="AE866">
        <v>3</v>
      </c>
      <c r="AF866" t="s">
        <v>2893</v>
      </c>
      <c r="AG866" s="24"/>
      <c r="AI866">
        <f t="shared" si="69"/>
        <v>1.03</v>
      </c>
      <c r="AL866" t="s">
        <v>4866</v>
      </c>
      <c r="AM866">
        <v>3.78</v>
      </c>
      <c r="AN866" s="24">
        <v>0.3</v>
      </c>
      <c r="AO866">
        <f t="shared" si="65"/>
        <v>3.5</v>
      </c>
      <c r="AS866" t="s">
        <v>2687</v>
      </c>
    </row>
    <row r="867" spans="2:45" customFormat="1" x14ac:dyDescent="0.3">
      <c r="B867" t="s">
        <v>2688</v>
      </c>
      <c r="M867" s="7">
        <v>963580188</v>
      </c>
      <c r="N867" s="38" t="s">
        <v>3336</v>
      </c>
      <c r="O867" s="38" t="s">
        <v>2688</v>
      </c>
      <c r="P867" s="38">
        <v>2.09</v>
      </c>
      <c r="Q867" s="38">
        <v>1</v>
      </c>
      <c r="R867" s="26">
        <v>0.19</v>
      </c>
      <c r="S867" s="38">
        <v>2.09</v>
      </c>
      <c r="T867" s="24">
        <v>9</v>
      </c>
      <c r="U867" s="24">
        <v>0</v>
      </c>
      <c r="V867">
        <f t="shared" si="66"/>
        <v>0</v>
      </c>
      <c r="W867" s="24" t="s">
        <v>2688</v>
      </c>
      <c r="X867" s="8" t="e">
        <f>ROUND(T867*(1-#REF!),2)</f>
        <v>#REF!</v>
      </c>
      <c r="Y867">
        <f t="shared" si="67"/>
        <v>6.3</v>
      </c>
      <c r="Z867">
        <f t="shared" si="68"/>
        <v>6.3</v>
      </c>
      <c r="AA867" s="24">
        <v>0.3</v>
      </c>
      <c r="AB867" s="24">
        <v>0.3</v>
      </c>
      <c r="AC867">
        <v>358</v>
      </c>
      <c r="AD867">
        <v>553</v>
      </c>
      <c r="AE867">
        <v>3</v>
      </c>
      <c r="AF867" t="s">
        <v>2893</v>
      </c>
      <c r="AG867" s="24"/>
      <c r="AI867">
        <f t="shared" si="69"/>
        <v>2.0099999999999998</v>
      </c>
      <c r="AL867" t="s">
        <v>4867</v>
      </c>
      <c r="AM867">
        <v>5.67</v>
      </c>
      <c r="AN867" s="24">
        <v>0.3</v>
      </c>
      <c r="AO867">
        <f t="shared" si="65"/>
        <v>6.3</v>
      </c>
      <c r="AS867" t="s">
        <v>2689</v>
      </c>
    </row>
    <row r="868" spans="2:45" customFormat="1" x14ac:dyDescent="0.3">
      <c r="B868" t="s">
        <v>2690</v>
      </c>
      <c r="M868" s="7">
        <v>963580189</v>
      </c>
      <c r="N868" s="38" t="s">
        <v>3337</v>
      </c>
      <c r="O868" s="38" t="s">
        <v>2690</v>
      </c>
      <c r="P868" s="38">
        <v>2.46</v>
      </c>
      <c r="Q868" s="38">
        <v>1</v>
      </c>
      <c r="R868" s="26">
        <v>0.23</v>
      </c>
      <c r="S868" s="38">
        <v>2.46</v>
      </c>
      <c r="T868" s="24">
        <v>19</v>
      </c>
      <c r="U868" s="24">
        <v>0</v>
      </c>
      <c r="V868">
        <f t="shared" si="66"/>
        <v>0</v>
      </c>
      <c r="W868" s="24" t="s">
        <v>2690</v>
      </c>
      <c r="X868" s="8" t="e">
        <f>ROUND(T868*(1-#REF!),2)</f>
        <v>#REF!</v>
      </c>
      <c r="Y868">
        <f t="shared" si="67"/>
        <v>13.3</v>
      </c>
      <c r="Z868">
        <f t="shared" si="68"/>
        <v>13.3</v>
      </c>
      <c r="AA868" s="24">
        <v>0.3</v>
      </c>
      <c r="AB868" s="24">
        <v>0.3</v>
      </c>
      <c r="AC868">
        <v>428</v>
      </c>
      <c r="AD868">
        <v>552</v>
      </c>
      <c r="AE868">
        <v>3</v>
      </c>
      <c r="AF868" t="s">
        <v>2893</v>
      </c>
      <c r="AG868" s="24"/>
      <c r="AI868">
        <f t="shared" si="69"/>
        <v>2.37</v>
      </c>
      <c r="AL868" t="s">
        <v>4868</v>
      </c>
      <c r="AM868">
        <v>6.3</v>
      </c>
      <c r="AN868" s="24">
        <v>0.3</v>
      </c>
      <c r="AO868">
        <f t="shared" si="65"/>
        <v>13.3</v>
      </c>
      <c r="AS868" t="s">
        <v>2691</v>
      </c>
    </row>
    <row r="869" spans="2:45" customFormat="1" x14ac:dyDescent="0.3">
      <c r="B869" t="s">
        <v>2692</v>
      </c>
      <c r="M869" s="7">
        <v>963580109</v>
      </c>
      <c r="N869" s="38" t="s">
        <v>3338</v>
      </c>
      <c r="O869" s="38" t="s">
        <v>2692</v>
      </c>
      <c r="P869" s="38">
        <v>3.93</v>
      </c>
      <c r="Q869" s="38">
        <v>1</v>
      </c>
      <c r="R869" s="26">
        <v>0.36</v>
      </c>
      <c r="S869" s="38">
        <v>3.93</v>
      </c>
      <c r="T869" s="24">
        <v>19</v>
      </c>
      <c r="U869" s="24">
        <v>0</v>
      </c>
      <c r="V869">
        <f t="shared" si="66"/>
        <v>0</v>
      </c>
      <c r="W869" s="24" t="s">
        <v>2692</v>
      </c>
      <c r="X869" s="8" t="e">
        <f>ROUND(T869*(1-#REF!),2)</f>
        <v>#REF!</v>
      </c>
      <c r="Y869">
        <f t="shared" si="67"/>
        <v>13.3</v>
      </c>
      <c r="Z869">
        <f t="shared" si="68"/>
        <v>13.3</v>
      </c>
      <c r="AA869" s="24">
        <v>0.3</v>
      </c>
      <c r="AB869" s="24">
        <v>0.3</v>
      </c>
      <c r="AC869">
        <v>450</v>
      </c>
      <c r="AD869">
        <v>832</v>
      </c>
      <c r="AE869">
        <v>3</v>
      </c>
      <c r="AF869" t="s">
        <v>2893</v>
      </c>
      <c r="AG869" s="24"/>
      <c r="AI869">
        <f t="shared" si="69"/>
        <v>3.78</v>
      </c>
      <c r="AL869" t="s">
        <v>4869</v>
      </c>
      <c r="AM869">
        <v>11.34</v>
      </c>
      <c r="AN869" s="24">
        <v>0.3</v>
      </c>
      <c r="AO869">
        <f t="shared" ref="AO869:AO932" si="70">ROUND(T869*(1-AN869),2)</f>
        <v>13.3</v>
      </c>
      <c r="AS869" t="s">
        <v>2693</v>
      </c>
    </row>
    <row r="870" spans="2:45" customFormat="1" x14ac:dyDescent="0.3">
      <c r="B870" t="s">
        <v>2694</v>
      </c>
      <c r="M870" s="7">
        <v>963580190</v>
      </c>
      <c r="N870" s="38" t="s">
        <v>3339</v>
      </c>
      <c r="O870" s="38" t="s">
        <v>2694</v>
      </c>
      <c r="P870" s="38">
        <v>2.2200000000000002</v>
      </c>
      <c r="Q870" s="38">
        <v>1</v>
      </c>
      <c r="R870" s="26">
        <v>0.2</v>
      </c>
      <c r="S870" s="38">
        <v>2.2200000000000002</v>
      </c>
      <c r="T870" s="24">
        <v>9</v>
      </c>
      <c r="U870" s="24">
        <v>0</v>
      </c>
      <c r="V870">
        <f t="shared" si="66"/>
        <v>0</v>
      </c>
      <c r="W870" s="24" t="s">
        <v>2694</v>
      </c>
      <c r="X870" s="8" t="e">
        <f>ROUND(T870*(1-#REF!),2)</f>
        <v>#REF!</v>
      </c>
      <c r="Y870">
        <f t="shared" si="67"/>
        <v>6.3</v>
      </c>
      <c r="Z870">
        <f t="shared" si="68"/>
        <v>6.3</v>
      </c>
      <c r="AA870" s="24">
        <v>0.3</v>
      </c>
      <c r="AB870" s="24">
        <v>0.3</v>
      </c>
      <c r="AC870">
        <v>378</v>
      </c>
      <c r="AD870">
        <v>553</v>
      </c>
      <c r="AE870">
        <v>3</v>
      </c>
      <c r="AF870" t="s">
        <v>2893</v>
      </c>
      <c r="AG870" s="24"/>
      <c r="AI870">
        <f t="shared" si="69"/>
        <v>2.13</v>
      </c>
      <c r="AL870" t="s">
        <v>4870</v>
      </c>
      <c r="AM870">
        <v>5.67</v>
      </c>
      <c r="AN870" s="24">
        <v>0.3</v>
      </c>
      <c r="AO870">
        <f t="shared" si="70"/>
        <v>6.3</v>
      </c>
      <c r="AS870" t="s">
        <v>2695</v>
      </c>
    </row>
    <row r="871" spans="2:45" customFormat="1" x14ac:dyDescent="0.3">
      <c r="B871" t="s">
        <v>2696</v>
      </c>
      <c r="M871" s="7">
        <v>963580191</v>
      </c>
      <c r="N871" s="38" t="s">
        <v>3340</v>
      </c>
      <c r="O871" s="38" t="s">
        <v>2696</v>
      </c>
      <c r="P871" s="38">
        <v>5.03</v>
      </c>
      <c r="Q871" s="38">
        <v>1</v>
      </c>
      <c r="R871" s="26">
        <v>0.46</v>
      </c>
      <c r="S871" s="38">
        <v>5.03</v>
      </c>
      <c r="T871" s="24">
        <v>39</v>
      </c>
      <c r="U871" s="24">
        <v>0</v>
      </c>
      <c r="V871">
        <f t="shared" ref="V871:V934" si="71">IFERROR(ROUNDUP(U871*(80/60),0),"")</f>
        <v>0</v>
      </c>
      <c r="W871" s="24" t="s">
        <v>2696</v>
      </c>
      <c r="X871" s="8" t="e">
        <f>ROUND(T871*(1-#REF!),2)</f>
        <v>#REF!</v>
      </c>
      <c r="Y871">
        <f t="shared" si="67"/>
        <v>27.3</v>
      </c>
      <c r="Z871">
        <f t="shared" si="68"/>
        <v>27.3</v>
      </c>
      <c r="AA871" s="24">
        <v>0.3</v>
      </c>
      <c r="AB871" s="24">
        <v>0.3</v>
      </c>
      <c r="AC871">
        <v>428</v>
      </c>
      <c r="AD871">
        <v>1109</v>
      </c>
      <c r="AE871">
        <v>3</v>
      </c>
      <c r="AF871" t="s">
        <v>2893</v>
      </c>
      <c r="AG871" s="24"/>
      <c r="AI871">
        <f t="shared" si="69"/>
        <v>4.84</v>
      </c>
      <c r="AL871" t="s">
        <v>4871</v>
      </c>
      <c r="AM871">
        <v>17.64</v>
      </c>
      <c r="AN871" s="24">
        <v>0.3</v>
      </c>
      <c r="AO871">
        <f t="shared" si="70"/>
        <v>27.3</v>
      </c>
      <c r="AS871" t="s">
        <v>2697</v>
      </c>
    </row>
    <row r="872" spans="2:45" customFormat="1" x14ac:dyDescent="0.3">
      <c r="B872" t="s">
        <v>2698</v>
      </c>
      <c r="M872" s="7">
        <v>963580192</v>
      </c>
      <c r="N872" s="38" t="s">
        <v>3341</v>
      </c>
      <c r="O872" s="38" t="s">
        <v>2698</v>
      </c>
      <c r="P872" s="38">
        <v>6.26</v>
      </c>
      <c r="Q872" s="38">
        <v>1</v>
      </c>
      <c r="R872" s="26">
        <v>0.56999999999999995</v>
      </c>
      <c r="S872" s="38">
        <v>6.26</v>
      </c>
      <c r="T872" s="24">
        <v>29</v>
      </c>
      <c r="U872" s="24">
        <v>0</v>
      </c>
      <c r="V872">
        <f t="shared" si="71"/>
        <v>0</v>
      </c>
      <c r="W872" s="24" t="s">
        <v>2698</v>
      </c>
      <c r="X872" s="8" t="e">
        <f>ROUND(T872*(1-#REF!),2)</f>
        <v>#REF!</v>
      </c>
      <c r="Y872">
        <f t="shared" si="67"/>
        <v>20.3</v>
      </c>
      <c r="Z872">
        <f t="shared" si="68"/>
        <v>20.3</v>
      </c>
      <c r="AA872" s="24">
        <v>0.3</v>
      </c>
      <c r="AB872" s="24">
        <v>0.3</v>
      </c>
      <c r="AC872">
        <v>428</v>
      </c>
      <c r="AD872">
        <v>1386</v>
      </c>
      <c r="AE872">
        <v>3</v>
      </c>
      <c r="AF872" t="s">
        <v>2893</v>
      </c>
      <c r="AG872" s="24"/>
      <c r="AI872">
        <f t="shared" si="69"/>
        <v>6.02</v>
      </c>
      <c r="AL872" t="s">
        <v>4872</v>
      </c>
      <c r="AM872">
        <v>15.12</v>
      </c>
      <c r="AN872" s="24">
        <v>0.3</v>
      </c>
      <c r="AO872">
        <f t="shared" si="70"/>
        <v>20.3</v>
      </c>
      <c r="AS872" t="s">
        <v>2699</v>
      </c>
    </row>
    <row r="873" spans="2:45" customFormat="1" x14ac:dyDescent="0.3">
      <c r="B873" t="s">
        <v>2700</v>
      </c>
      <c r="M873" s="7">
        <v>963580193</v>
      </c>
      <c r="N873" s="38" t="s">
        <v>3342</v>
      </c>
      <c r="O873" s="38" t="s">
        <v>2700</v>
      </c>
      <c r="P873" s="38">
        <v>4.2</v>
      </c>
      <c r="Q873" s="38">
        <v>1</v>
      </c>
      <c r="R873" s="26">
        <v>0.38</v>
      </c>
      <c r="S873" s="38">
        <v>4.2</v>
      </c>
      <c r="T873" s="24">
        <v>29</v>
      </c>
      <c r="U873" s="24">
        <v>0</v>
      </c>
      <c r="V873">
        <f t="shared" si="71"/>
        <v>0</v>
      </c>
      <c r="W873" s="24" t="s">
        <v>2700</v>
      </c>
      <c r="X873" s="8" t="e">
        <f>ROUND(T873*(1-#REF!),2)</f>
        <v>#REF!</v>
      </c>
      <c r="Y873">
        <f t="shared" si="67"/>
        <v>20.3</v>
      </c>
      <c r="Z873">
        <f t="shared" si="68"/>
        <v>20.3</v>
      </c>
      <c r="AA873" s="24">
        <v>0.3</v>
      </c>
      <c r="AB873" s="24">
        <v>0.3</v>
      </c>
      <c r="AC873">
        <v>358</v>
      </c>
      <c r="AD873">
        <v>1109</v>
      </c>
      <c r="AE873">
        <v>3</v>
      </c>
      <c r="AF873" t="s">
        <v>2893</v>
      </c>
      <c r="AG873" s="24"/>
      <c r="AI873">
        <f t="shared" si="69"/>
        <v>4.04</v>
      </c>
      <c r="AL873" t="s">
        <v>4873</v>
      </c>
      <c r="AM873">
        <v>13.86</v>
      </c>
      <c r="AN873" s="24">
        <v>0.3</v>
      </c>
      <c r="AO873">
        <f t="shared" si="70"/>
        <v>20.3</v>
      </c>
      <c r="AS873" t="s">
        <v>2701</v>
      </c>
    </row>
    <row r="874" spans="2:45" customFormat="1" x14ac:dyDescent="0.3">
      <c r="B874" t="s">
        <v>2702</v>
      </c>
      <c r="M874" s="7">
        <v>963580195</v>
      </c>
      <c r="N874" s="38" t="s">
        <v>3343</v>
      </c>
      <c r="O874" s="38" t="s">
        <v>2702</v>
      </c>
      <c r="P874" s="38">
        <v>2.96</v>
      </c>
      <c r="Q874" s="38">
        <v>1</v>
      </c>
      <c r="R874" s="26">
        <v>0.26</v>
      </c>
      <c r="S874" s="38">
        <v>2.96</v>
      </c>
      <c r="T874" s="24">
        <v>19</v>
      </c>
      <c r="U874" s="24">
        <v>0</v>
      </c>
      <c r="V874">
        <f t="shared" si="71"/>
        <v>0</v>
      </c>
      <c r="W874" s="24" t="s">
        <v>2702</v>
      </c>
      <c r="X874" s="8" t="e">
        <f>ROUND(T874*(1-#REF!),2)</f>
        <v>#REF!</v>
      </c>
      <c r="Y874">
        <f t="shared" si="67"/>
        <v>13.3</v>
      </c>
      <c r="Z874">
        <f t="shared" si="68"/>
        <v>13.3</v>
      </c>
      <c r="AA874" s="24">
        <v>0.3</v>
      </c>
      <c r="AB874" s="24">
        <v>0.3</v>
      </c>
      <c r="AC874">
        <v>244</v>
      </c>
      <c r="AD874">
        <v>1109</v>
      </c>
      <c r="AE874">
        <v>3</v>
      </c>
      <c r="AF874" t="s">
        <v>2893</v>
      </c>
      <c r="AG874" s="24"/>
      <c r="AI874">
        <f t="shared" si="69"/>
        <v>2.85</v>
      </c>
      <c r="AL874" t="s">
        <v>4874</v>
      </c>
      <c r="AM874">
        <v>10.08</v>
      </c>
      <c r="AN874" s="24">
        <v>0.3</v>
      </c>
      <c r="AO874">
        <f t="shared" si="70"/>
        <v>13.3</v>
      </c>
      <c r="AS874" t="s">
        <v>2703</v>
      </c>
    </row>
    <row r="875" spans="2:45" customFormat="1" x14ac:dyDescent="0.3">
      <c r="B875" t="s">
        <v>2704</v>
      </c>
      <c r="M875" s="7">
        <v>963580197</v>
      </c>
      <c r="N875" s="38" t="s">
        <v>3344</v>
      </c>
      <c r="O875" s="38" t="s">
        <v>2704</v>
      </c>
      <c r="P875" s="38">
        <v>3.73</v>
      </c>
      <c r="Q875" s="38">
        <v>1</v>
      </c>
      <c r="R875" s="26">
        <v>0.34</v>
      </c>
      <c r="S875" s="38">
        <v>3.73</v>
      </c>
      <c r="T875" s="24">
        <v>29</v>
      </c>
      <c r="U875" s="24">
        <v>0</v>
      </c>
      <c r="V875">
        <f t="shared" si="71"/>
        <v>0</v>
      </c>
      <c r="W875" s="24" t="s">
        <v>2704</v>
      </c>
      <c r="X875" s="8" t="e">
        <f>ROUND(T875*(1-#REF!),2)</f>
        <v>#REF!</v>
      </c>
      <c r="Y875">
        <f t="shared" si="67"/>
        <v>20.3</v>
      </c>
      <c r="Z875">
        <f t="shared" si="68"/>
        <v>20.3</v>
      </c>
      <c r="AA875" s="24">
        <v>0.3</v>
      </c>
      <c r="AB875" s="24">
        <v>0.3</v>
      </c>
      <c r="AC875">
        <v>428</v>
      </c>
      <c r="AD875">
        <v>831</v>
      </c>
      <c r="AE875">
        <v>3</v>
      </c>
      <c r="AF875" t="s">
        <v>2893</v>
      </c>
      <c r="AG875" s="24"/>
      <c r="AI875">
        <f t="shared" si="69"/>
        <v>3.59</v>
      </c>
      <c r="AL875" t="s">
        <v>4875</v>
      </c>
      <c r="AM875">
        <v>13.23</v>
      </c>
      <c r="AN875" s="24">
        <v>0.3</v>
      </c>
      <c r="AO875">
        <f t="shared" si="70"/>
        <v>20.3</v>
      </c>
      <c r="AS875" t="s">
        <v>2705</v>
      </c>
    </row>
    <row r="876" spans="2:45" customFormat="1" x14ac:dyDescent="0.3">
      <c r="B876" t="s">
        <v>2706</v>
      </c>
      <c r="M876" s="7">
        <v>963580198</v>
      </c>
      <c r="N876" s="38" t="s">
        <v>3345</v>
      </c>
      <c r="O876" s="38" t="s">
        <v>2706</v>
      </c>
      <c r="P876" s="38">
        <v>3.16</v>
      </c>
      <c r="Q876" s="38">
        <v>1</v>
      </c>
      <c r="R876" s="26">
        <v>0.28999999999999998</v>
      </c>
      <c r="S876" s="38">
        <v>3.16</v>
      </c>
      <c r="T876" s="24">
        <v>19</v>
      </c>
      <c r="U876" s="24">
        <v>0</v>
      </c>
      <c r="V876">
        <f t="shared" si="71"/>
        <v>0</v>
      </c>
      <c r="W876" s="24" t="s">
        <v>2706</v>
      </c>
      <c r="X876" s="8" t="e">
        <f>ROUND(T876*(1-#REF!),2)</f>
        <v>#REF!</v>
      </c>
      <c r="Y876">
        <f t="shared" si="67"/>
        <v>13.3</v>
      </c>
      <c r="Z876">
        <f t="shared" si="68"/>
        <v>13.3</v>
      </c>
      <c r="AA876" s="24">
        <v>0.3</v>
      </c>
      <c r="AB876" s="24">
        <v>0.3</v>
      </c>
      <c r="AC876">
        <v>358</v>
      </c>
      <c r="AD876">
        <v>832</v>
      </c>
      <c r="AE876">
        <v>3</v>
      </c>
      <c r="AF876" t="s">
        <v>2893</v>
      </c>
      <c r="AG876" s="24"/>
      <c r="AI876">
        <f t="shared" si="69"/>
        <v>3.04</v>
      </c>
      <c r="AL876" t="s">
        <v>4876</v>
      </c>
      <c r="AM876">
        <v>10.71</v>
      </c>
      <c r="AN876" s="24">
        <v>0.3</v>
      </c>
      <c r="AO876">
        <f t="shared" si="70"/>
        <v>13.3</v>
      </c>
      <c r="AS876" t="s">
        <v>2707</v>
      </c>
    </row>
    <row r="877" spans="2:45" customFormat="1" x14ac:dyDescent="0.3">
      <c r="B877" t="s">
        <v>2708</v>
      </c>
      <c r="M877" s="7">
        <v>963580199</v>
      </c>
      <c r="N877" s="38" t="s">
        <v>3346</v>
      </c>
      <c r="O877" s="38" t="s">
        <v>2708</v>
      </c>
      <c r="P877" s="38">
        <v>2.1800000000000002</v>
      </c>
      <c r="Q877" s="38">
        <v>1</v>
      </c>
      <c r="R877" s="26">
        <v>0.2</v>
      </c>
      <c r="S877" s="38">
        <v>2.1800000000000002</v>
      </c>
      <c r="T877" s="24">
        <v>19</v>
      </c>
      <c r="U877" s="24">
        <v>0</v>
      </c>
      <c r="V877">
        <f t="shared" si="71"/>
        <v>0</v>
      </c>
      <c r="W877" s="24" t="s">
        <v>2708</v>
      </c>
      <c r="X877" s="8" t="e">
        <f>ROUND(T877*(1-#REF!),2)</f>
        <v>#REF!</v>
      </c>
      <c r="Y877">
        <f t="shared" si="67"/>
        <v>13.3</v>
      </c>
      <c r="Z877">
        <f t="shared" si="68"/>
        <v>13.3</v>
      </c>
      <c r="AA877" s="24">
        <v>0.3</v>
      </c>
      <c r="AB877" s="24">
        <v>0.3</v>
      </c>
      <c r="AC877">
        <v>244</v>
      </c>
      <c r="AD877">
        <v>831</v>
      </c>
      <c r="AE877">
        <v>3</v>
      </c>
      <c r="AF877" t="s">
        <v>2893</v>
      </c>
      <c r="AG877" s="24"/>
      <c r="AI877">
        <f t="shared" si="69"/>
        <v>2.1</v>
      </c>
      <c r="AL877" t="s">
        <v>4877</v>
      </c>
      <c r="AM877">
        <v>8.19</v>
      </c>
      <c r="AN877" s="24">
        <v>0.3</v>
      </c>
      <c r="AO877">
        <f t="shared" si="70"/>
        <v>13.3</v>
      </c>
      <c r="AS877" t="s">
        <v>2709</v>
      </c>
    </row>
    <row r="878" spans="2:45" customFormat="1" x14ac:dyDescent="0.3">
      <c r="B878" t="s">
        <v>2710</v>
      </c>
      <c r="M878" s="7">
        <v>96399067</v>
      </c>
      <c r="N878" s="38" t="s">
        <v>5298</v>
      </c>
      <c r="O878" s="38" t="e">
        <v>#N/A</v>
      </c>
      <c r="P878" s="38">
        <v>47.76</v>
      </c>
      <c r="Q878" s="38">
        <v>1</v>
      </c>
      <c r="R878" s="26">
        <v>4.3</v>
      </c>
      <c r="S878" s="38">
        <v>47.76</v>
      </c>
      <c r="T878" s="24">
        <v>224</v>
      </c>
      <c r="U878" s="24">
        <v>0</v>
      </c>
      <c r="V878">
        <f t="shared" si="71"/>
        <v>0</v>
      </c>
      <c r="W878" s="24" t="s">
        <v>2710</v>
      </c>
      <c r="X878" s="8" t="e">
        <f>ROUND(T878*(1-#REF!),2)</f>
        <v>#REF!</v>
      </c>
      <c r="Y878">
        <f t="shared" si="67"/>
        <v>156.80000000000001</v>
      </c>
      <c r="Z878">
        <f t="shared" si="68"/>
        <v>156.80000000000001</v>
      </c>
      <c r="AA878" s="24">
        <v>0.3</v>
      </c>
      <c r="AB878" s="24">
        <v>0.3</v>
      </c>
      <c r="AC878">
        <v>150</v>
      </c>
      <c r="AD878">
        <v>600</v>
      </c>
      <c r="AE878">
        <v>150</v>
      </c>
      <c r="AF878" t="s">
        <v>2893</v>
      </c>
      <c r="AG878" s="24"/>
      <c r="AI878">
        <f t="shared" si="69"/>
        <v>45.92</v>
      </c>
      <c r="AL878" t="s">
        <v>4878</v>
      </c>
      <c r="AM878">
        <v>118.44</v>
      </c>
      <c r="AN878" s="24">
        <v>0.3</v>
      </c>
      <c r="AO878">
        <f t="shared" si="70"/>
        <v>156.80000000000001</v>
      </c>
      <c r="AS878" t="s">
        <v>2711</v>
      </c>
    </row>
    <row r="879" spans="2:45" customFormat="1" x14ac:dyDescent="0.3">
      <c r="B879" t="s">
        <v>2712</v>
      </c>
      <c r="M879" s="7">
        <v>96399068</v>
      </c>
      <c r="N879" s="38" t="s">
        <v>5299</v>
      </c>
      <c r="O879" s="38" t="e">
        <v>#N/A</v>
      </c>
      <c r="P879" s="38">
        <v>22.8</v>
      </c>
      <c r="Q879" s="38">
        <v>1</v>
      </c>
      <c r="R879" s="26">
        <v>2.5</v>
      </c>
      <c r="S879" s="38">
        <v>22.8</v>
      </c>
      <c r="T879" s="24">
        <v>108</v>
      </c>
      <c r="U879" s="24">
        <v>0</v>
      </c>
      <c r="V879">
        <f t="shared" si="71"/>
        <v>0</v>
      </c>
      <c r="W879" s="24" t="s">
        <v>2712</v>
      </c>
      <c r="X879" s="8" t="e">
        <f>ROUND(T879*(1-#REF!),2)</f>
        <v>#REF!</v>
      </c>
      <c r="Y879">
        <f t="shared" si="67"/>
        <v>75.599999999999994</v>
      </c>
      <c r="Z879">
        <f t="shared" si="68"/>
        <v>75.599999999999994</v>
      </c>
      <c r="AA879" s="24">
        <v>0.3</v>
      </c>
      <c r="AB879" s="24">
        <v>0.3</v>
      </c>
      <c r="AC879">
        <v>1250</v>
      </c>
      <c r="AD879">
        <v>600</v>
      </c>
      <c r="AE879">
        <v>120</v>
      </c>
      <c r="AF879" t="s">
        <v>2893</v>
      </c>
      <c r="AG879" s="24"/>
      <c r="AI879">
        <f t="shared" si="69"/>
        <v>21.92</v>
      </c>
      <c r="AL879" t="s">
        <v>4879</v>
      </c>
      <c r="AM879">
        <v>56.7</v>
      </c>
      <c r="AN879" s="24">
        <v>0.3</v>
      </c>
      <c r="AO879">
        <f t="shared" si="70"/>
        <v>75.599999999999994</v>
      </c>
      <c r="AS879" t="s">
        <v>2713</v>
      </c>
    </row>
    <row r="880" spans="2:45" customFormat="1" x14ac:dyDescent="0.3">
      <c r="B880" t="s">
        <v>2714</v>
      </c>
      <c r="M880" s="7">
        <v>963580001</v>
      </c>
      <c r="N880" s="38" t="s">
        <v>3347</v>
      </c>
      <c r="O880" s="38" t="s">
        <v>5436</v>
      </c>
      <c r="P880" s="38">
        <v>25.23</v>
      </c>
      <c r="Q880" s="38">
        <v>1</v>
      </c>
      <c r="R880" s="26">
        <v>4.4000000000000004</v>
      </c>
      <c r="S880" s="38">
        <v>25.23</v>
      </c>
      <c r="T880" s="24">
        <v>99</v>
      </c>
      <c r="U880" s="24">
        <v>22</v>
      </c>
      <c r="V880">
        <f t="shared" si="71"/>
        <v>30</v>
      </c>
      <c r="W880" s="24" t="s">
        <v>2714</v>
      </c>
      <c r="X880" s="8" t="e">
        <f>ROUND(T880*(1-#REF!),2)</f>
        <v>#REF!</v>
      </c>
      <c r="Y880">
        <f t="shared" si="67"/>
        <v>69.3</v>
      </c>
      <c r="Z880">
        <f t="shared" si="68"/>
        <v>69.3</v>
      </c>
      <c r="AA880" s="24">
        <v>0.3</v>
      </c>
      <c r="AB880" s="24">
        <v>0.3</v>
      </c>
      <c r="AC880">
        <v>0</v>
      </c>
      <c r="AD880">
        <v>860</v>
      </c>
      <c r="AE880">
        <v>450</v>
      </c>
      <c r="AF880" t="s">
        <v>2894</v>
      </c>
      <c r="AG880" s="24"/>
      <c r="AI880">
        <f t="shared" si="69"/>
        <v>24.26</v>
      </c>
      <c r="AL880">
        <v>0</v>
      </c>
      <c r="AM880">
        <v>64.400000000000006</v>
      </c>
      <c r="AN880" s="24">
        <v>0.3</v>
      </c>
      <c r="AO880">
        <f t="shared" si="70"/>
        <v>69.3</v>
      </c>
      <c r="AS880" t="s">
        <v>2715</v>
      </c>
    </row>
    <row r="881" spans="2:45" customFormat="1" x14ac:dyDescent="0.3">
      <c r="B881" t="s">
        <v>2716</v>
      </c>
      <c r="M881" s="7">
        <v>963580001</v>
      </c>
      <c r="N881" s="38" t="s">
        <v>3347</v>
      </c>
      <c r="O881" s="38" t="s">
        <v>5436</v>
      </c>
      <c r="P881" s="38">
        <v>25.23</v>
      </c>
      <c r="Q881" s="38">
        <v>1</v>
      </c>
      <c r="R881" s="26">
        <v>4.4000000000000004</v>
      </c>
      <c r="S881" s="38">
        <v>25.23</v>
      </c>
      <c r="T881" s="24">
        <v>99</v>
      </c>
      <c r="U881" s="24">
        <v>22</v>
      </c>
      <c r="V881">
        <f t="shared" si="71"/>
        <v>30</v>
      </c>
      <c r="W881" s="24" t="s">
        <v>2716</v>
      </c>
      <c r="X881" s="8" t="e">
        <f>ROUND(T881*(1-#REF!),2)</f>
        <v>#REF!</v>
      </c>
      <c r="Y881">
        <f t="shared" si="67"/>
        <v>69.3</v>
      </c>
      <c r="Z881">
        <f t="shared" si="68"/>
        <v>69.3</v>
      </c>
      <c r="AA881" s="24">
        <v>0.3</v>
      </c>
      <c r="AB881" s="24">
        <v>0.3</v>
      </c>
      <c r="AC881">
        <v>0</v>
      </c>
      <c r="AD881">
        <v>860</v>
      </c>
      <c r="AE881">
        <v>450</v>
      </c>
      <c r="AF881" t="s">
        <v>2894</v>
      </c>
      <c r="AG881" s="24"/>
      <c r="AI881">
        <f t="shared" si="69"/>
        <v>24.26</v>
      </c>
      <c r="AL881">
        <v>0</v>
      </c>
      <c r="AM881">
        <v>64.400000000000006</v>
      </c>
      <c r="AN881" s="24">
        <v>0.3</v>
      </c>
      <c r="AO881">
        <f t="shared" si="70"/>
        <v>69.3</v>
      </c>
      <c r="AS881" t="s">
        <v>2715</v>
      </c>
    </row>
    <row r="882" spans="2:45" customFormat="1" x14ac:dyDescent="0.3">
      <c r="B882" t="s">
        <v>2717</v>
      </c>
      <c r="M882" s="7">
        <v>963580002</v>
      </c>
      <c r="N882" s="38" t="s">
        <v>3348</v>
      </c>
      <c r="O882" s="38" t="s">
        <v>5437</v>
      </c>
      <c r="P882" s="38">
        <v>32.380000000000003</v>
      </c>
      <c r="Q882" s="38">
        <v>1</v>
      </c>
      <c r="R882" s="26">
        <v>6.2</v>
      </c>
      <c r="S882" s="38">
        <v>32.380000000000003</v>
      </c>
      <c r="T882" s="24">
        <v>119</v>
      </c>
      <c r="U882" s="24">
        <v>22</v>
      </c>
      <c r="V882">
        <f t="shared" si="71"/>
        <v>30</v>
      </c>
      <c r="W882" s="24" t="s">
        <v>2717</v>
      </c>
      <c r="X882" s="8" t="e">
        <f>ROUND(T882*(1-#REF!),2)</f>
        <v>#REF!</v>
      </c>
      <c r="Y882">
        <f t="shared" si="67"/>
        <v>83.3</v>
      </c>
      <c r="Z882">
        <f t="shared" si="68"/>
        <v>83.3</v>
      </c>
      <c r="AA882" s="24">
        <v>0.3</v>
      </c>
      <c r="AB882" s="24">
        <v>0.3</v>
      </c>
      <c r="AC882">
        <v>0</v>
      </c>
      <c r="AD882">
        <v>1112</v>
      </c>
      <c r="AE882">
        <v>450</v>
      </c>
      <c r="AF882" t="s">
        <v>2894</v>
      </c>
      <c r="AG882" s="24"/>
      <c r="AI882">
        <f t="shared" si="69"/>
        <v>31.13</v>
      </c>
      <c r="AL882">
        <v>0</v>
      </c>
      <c r="AM882">
        <v>79.8</v>
      </c>
      <c r="AN882" s="24">
        <v>0.3</v>
      </c>
      <c r="AO882">
        <f t="shared" si="70"/>
        <v>83.3</v>
      </c>
      <c r="AS882" t="s">
        <v>2718</v>
      </c>
    </row>
    <row r="883" spans="2:45" customFormat="1" x14ac:dyDescent="0.3">
      <c r="B883" t="s">
        <v>2719</v>
      </c>
      <c r="M883" s="7">
        <v>963580002</v>
      </c>
      <c r="N883" s="38" t="s">
        <v>3348</v>
      </c>
      <c r="O883" s="38" t="s">
        <v>5437</v>
      </c>
      <c r="P883" s="38">
        <v>32.380000000000003</v>
      </c>
      <c r="Q883" s="38">
        <v>1</v>
      </c>
      <c r="R883" s="26">
        <v>6.2</v>
      </c>
      <c r="S883" s="38">
        <v>32.380000000000003</v>
      </c>
      <c r="T883" s="24">
        <v>119</v>
      </c>
      <c r="U883" s="24">
        <v>22</v>
      </c>
      <c r="V883">
        <f t="shared" si="71"/>
        <v>30</v>
      </c>
      <c r="W883" s="24" t="s">
        <v>2719</v>
      </c>
      <c r="X883" s="8" t="e">
        <f>ROUND(T883*(1-#REF!),2)</f>
        <v>#REF!</v>
      </c>
      <c r="Y883">
        <f t="shared" si="67"/>
        <v>83.3</v>
      </c>
      <c r="Z883">
        <f t="shared" si="68"/>
        <v>83.3</v>
      </c>
      <c r="AA883" s="24">
        <v>0.3</v>
      </c>
      <c r="AB883" s="24">
        <v>0.3</v>
      </c>
      <c r="AC883">
        <v>0</v>
      </c>
      <c r="AD883">
        <v>1112</v>
      </c>
      <c r="AE883">
        <v>450</v>
      </c>
      <c r="AF883" t="s">
        <v>2894</v>
      </c>
      <c r="AG883" s="24"/>
      <c r="AI883">
        <f t="shared" si="69"/>
        <v>31.13</v>
      </c>
      <c r="AL883">
        <v>0</v>
      </c>
      <c r="AM883">
        <v>79.8</v>
      </c>
      <c r="AN883" s="24">
        <v>0.3</v>
      </c>
      <c r="AO883">
        <f t="shared" si="70"/>
        <v>83.3</v>
      </c>
      <c r="AS883" t="s">
        <v>2718</v>
      </c>
    </row>
    <row r="884" spans="2:45" customFormat="1" x14ac:dyDescent="0.3">
      <c r="B884" t="s">
        <v>2720</v>
      </c>
      <c r="M884" s="7">
        <v>963580004</v>
      </c>
      <c r="N884" s="38" t="s">
        <v>3349</v>
      </c>
      <c r="O884" s="38" t="s">
        <v>5438</v>
      </c>
      <c r="P884" s="38">
        <v>25.41</v>
      </c>
      <c r="Q884" s="38">
        <v>1</v>
      </c>
      <c r="R884" s="26">
        <v>3.8</v>
      </c>
      <c r="S884" s="38">
        <v>25.41</v>
      </c>
      <c r="T884" s="24">
        <v>99</v>
      </c>
      <c r="U884" s="24">
        <v>22</v>
      </c>
      <c r="V884">
        <f t="shared" si="71"/>
        <v>30</v>
      </c>
      <c r="W884" s="24" t="s">
        <v>2720</v>
      </c>
      <c r="X884" s="8" t="e">
        <f>ROUND(T884*(1-#REF!),2)</f>
        <v>#REF!</v>
      </c>
      <c r="Y884">
        <f t="shared" si="67"/>
        <v>69.3</v>
      </c>
      <c r="Z884">
        <f t="shared" si="68"/>
        <v>69.3</v>
      </c>
      <c r="AA884" s="24">
        <v>0.3</v>
      </c>
      <c r="AB884" s="24">
        <v>0.3</v>
      </c>
      <c r="AC884">
        <v>0</v>
      </c>
      <c r="AD884">
        <v>860</v>
      </c>
      <c r="AE884">
        <v>380</v>
      </c>
      <c r="AF884" t="s">
        <v>2894</v>
      </c>
      <c r="AG884" s="24"/>
      <c r="AI884">
        <f t="shared" si="69"/>
        <v>24.43</v>
      </c>
      <c r="AL884">
        <v>0</v>
      </c>
      <c r="AM884">
        <v>64.400000000000006</v>
      </c>
      <c r="AN884" s="24">
        <v>0.3</v>
      </c>
      <c r="AO884">
        <f t="shared" si="70"/>
        <v>69.3</v>
      </c>
      <c r="AS884" t="s">
        <v>2721</v>
      </c>
    </row>
    <row r="885" spans="2:45" customFormat="1" x14ac:dyDescent="0.3">
      <c r="B885" t="s">
        <v>2722</v>
      </c>
      <c r="M885" s="7">
        <v>963580004</v>
      </c>
      <c r="N885" s="38" t="s">
        <v>3349</v>
      </c>
      <c r="O885" s="38" t="s">
        <v>5438</v>
      </c>
      <c r="P885" s="38">
        <v>25.41</v>
      </c>
      <c r="Q885" s="38">
        <v>1</v>
      </c>
      <c r="R885" s="26">
        <v>3.8</v>
      </c>
      <c r="S885" s="38">
        <v>25.41</v>
      </c>
      <c r="T885" s="24">
        <v>99</v>
      </c>
      <c r="U885" s="24">
        <v>22</v>
      </c>
      <c r="V885">
        <f t="shared" si="71"/>
        <v>30</v>
      </c>
      <c r="W885" s="24" t="s">
        <v>2722</v>
      </c>
      <c r="X885" s="8" t="e">
        <f>ROUND(T885*(1-#REF!),2)</f>
        <v>#REF!</v>
      </c>
      <c r="Y885">
        <f t="shared" si="67"/>
        <v>69.3</v>
      </c>
      <c r="Z885">
        <f t="shared" si="68"/>
        <v>69.3</v>
      </c>
      <c r="AA885" s="24">
        <v>0.3</v>
      </c>
      <c r="AB885" s="24">
        <v>0.3</v>
      </c>
      <c r="AC885">
        <v>0</v>
      </c>
      <c r="AD885">
        <v>860</v>
      </c>
      <c r="AE885">
        <v>380</v>
      </c>
      <c r="AF885" t="s">
        <v>2894</v>
      </c>
      <c r="AG885" s="24"/>
      <c r="AI885">
        <f t="shared" si="69"/>
        <v>24.43</v>
      </c>
      <c r="AL885">
        <v>0</v>
      </c>
      <c r="AM885">
        <v>64.400000000000006</v>
      </c>
      <c r="AN885" s="24">
        <v>0.3</v>
      </c>
      <c r="AO885">
        <f t="shared" si="70"/>
        <v>69.3</v>
      </c>
      <c r="AS885" t="s">
        <v>2721</v>
      </c>
    </row>
    <row r="886" spans="2:45" customFormat="1" x14ac:dyDescent="0.3">
      <c r="B886" t="s">
        <v>2723</v>
      </c>
      <c r="M886" s="7">
        <v>96380912</v>
      </c>
      <c r="N886" s="38" t="s">
        <v>5300</v>
      </c>
      <c r="O886" s="38" t="e">
        <v>#N/A</v>
      </c>
      <c r="P886" s="38">
        <v>8.32</v>
      </c>
      <c r="Q886" s="38">
        <v>1</v>
      </c>
      <c r="R886" s="26">
        <v>1.5</v>
      </c>
      <c r="S886" s="38">
        <v>8.32</v>
      </c>
      <c r="T886" s="24">
        <v>39</v>
      </c>
      <c r="U886" s="24">
        <v>5</v>
      </c>
      <c r="V886">
        <f t="shared" si="71"/>
        <v>7</v>
      </c>
      <c r="W886" s="24" t="s">
        <v>2723</v>
      </c>
      <c r="X886" s="8" t="e">
        <f>ROUND(T886*(1-#REF!),2)</f>
        <v>#REF!</v>
      </c>
      <c r="Y886">
        <f t="shared" si="67"/>
        <v>27.3</v>
      </c>
      <c r="Z886">
        <f t="shared" si="68"/>
        <v>27.3</v>
      </c>
      <c r="AA886" s="24">
        <v>0.3</v>
      </c>
      <c r="AB886" s="24">
        <v>0.3</v>
      </c>
      <c r="AC886">
        <v>0</v>
      </c>
      <c r="AD886">
        <v>0</v>
      </c>
      <c r="AE886">
        <v>0</v>
      </c>
      <c r="AF886" t="s">
        <v>2894</v>
      </c>
      <c r="AG886" s="24"/>
      <c r="AI886">
        <f t="shared" si="69"/>
        <v>8</v>
      </c>
      <c r="AL886" t="s">
        <v>4555</v>
      </c>
      <c r="AM886" t="s">
        <v>4555</v>
      </c>
      <c r="AN886" s="24">
        <v>0.3</v>
      </c>
      <c r="AO886">
        <f t="shared" si="70"/>
        <v>27.3</v>
      </c>
      <c r="AS886" t="s">
        <v>2724</v>
      </c>
    </row>
    <row r="887" spans="2:45" customFormat="1" x14ac:dyDescent="0.3">
      <c r="B887" t="s">
        <v>2725</v>
      </c>
      <c r="M887" s="7">
        <v>96380913</v>
      </c>
      <c r="N887" s="38" t="s">
        <v>5301</v>
      </c>
      <c r="O887" s="38" t="e">
        <v>#N/A</v>
      </c>
      <c r="P887" s="38">
        <v>7.68</v>
      </c>
      <c r="Q887" s="38">
        <v>1</v>
      </c>
      <c r="R887" s="26">
        <v>1</v>
      </c>
      <c r="S887" s="38">
        <v>7.68</v>
      </c>
      <c r="T887" s="24">
        <v>39</v>
      </c>
      <c r="U887" s="24">
        <v>5</v>
      </c>
      <c r="V887">
        <f t="shared" si="71"/>
        <v>7</v>
      </c>
      <c r="W887" s="24" t="s">
        <v>2725</v>
      </c>
      <c r="X887" s="8" t="e">
        <f>ROUND(T887*(1-#REF!),2)</f>
        <v>#REF!</v>
      </c>
      <c r="Y887">
        <f t="shared" si="67"/>
        <v>27.3</v>
      </c>
      <c r="Z887">
        <f t="shared" si="68"/>
        <v>27.3</v>
      </c>
      <c r="AA887" s="24">
        <v>0.3</v>
      </c>
      <c r="AB887" s="24">
        <v>0.3</v>
      </c>
      <c r="AC887">
        <v>0</v>
      </c>
      <c r="AD887">
        <v>0</v>
      </c>
      <c r="AE887">
        <v>0</v>
      </c>
      <c r="AF887" t="s">
        <v>2894</v>
      </c>
      <c r="AG887" s="24"/>
      <c r="AI887">
        <f t="shared" si="69"/>
        <v>7.38</v>
      </c>
      <c r="AL887" t="s">
        <v>4555</v>
      </c>
      <c r="AM887" t="s">
        <v>4555</v>
      </c>
      <c r="AN887" s="24">
        <v>0.3</v>
      </c>
      <c r="AO887">
        <f t="shared" si="70"/>
        <v>27.3</v>
      </c>
      <c r="AS887" t="s">
        <v>2726</v>
      </c>
    </row>
    <row r="888" spans="2:45" customFormat="1" x14ac:dyDescent="0.3">
      <c r="B888" t="s">
        <v>2727</v>
      </c>
      <c r="M888" s="7">
        <v>96382503</v>
      </c>
      <c r="N888" s="38" t="s">
        <v>5302</v>
      </c>
      <c r="O888" s="38" t="e">
        <v>#N/A</v>
      </c>
      <c r="P888" s="38">
        <v>233.57</v>
      </c>
      <c r="Q888" s="38">
        <v>1</v>
      </c>
      <c r="R888" s="26">
        <v>7.59</v>
      </c>
      <c r="S888" s="38">
        <v>233.57</v>
      </c>
      <c r="T888" s="24">
        <v>989</v>
      </c>
      <c r="U888" s="24">
        <v>12</v>
      </c>
      <c r="V888">
        <f t="shared" si="71"/>
        <v>16</v>
      </c>
      <c r="W888" s="24" t="s">
        <v>2727</v>
      </c>
      <c r="X888" s="8" t="e">
        <f>ROUND(T888*(1-#REF!),2)</f>
        <v>#REF!</v>
      </c>
      <c r="Y888">
        <f t="shared" si="67"/>
        <v>692.3</v>
      </c>
      <c r="Z888">
        <f t="shared" si="68"/>
        <v>692.3</v>
      </c>
      <c r="AA888" s="24">
        <v>0.3</v>
      </c>
      <c r="AB888" s="24">
        <v>0.3</v>
      </c>
      <c r="AC888">
        <v>2000</v>
      </c>
      <c r="AD888">
        <v>125</v>
      </c>
      <c r="AE888">
        <v>127.5</v>
      </c>
      <c r="AF888" t="s">
        <v>2894</v>
      </c>
      <c r="AG888" s="24"/>
      <c r="AI888">
        <f t="shared" si="69"/>
        <v>224.59</v>
      </c>
      <c r="AL888" t="s">
        <v>4880</v>
      </c>
      <c r="AM888">
        <v>577.71</v>
      </c>
      <c r="AN888" s="24">
        <v>0.3</v>
      </c>
      <c r="AO888">
        <f t="shared" si="70"/>
        <v>692.3</v>
      </c>
      <c r="AS888" t="s">
        <v>2728</v>
      </c>
    </row>
    <row r="889" spans="2:45" customFormat="1" x14ac:dyDescent="0.3">
      <c r="B889" t="s">
        <v>2729</v>
      </c>
      <c r="M889" s="7">
        <v>96382504</v>
      </c>
      <c r="N889" s="38" t="s">
        <v>5303</v>
      </c>
      <c r="O889" s="38" t="e">
        <v>#N/A</v>
      </c>
      <c r="P889" s="38">
        <v>260.95</v>
      </c>
      <c r="Q889" s="38">
        <v>1</v>
      </c>
      <c r="R889" s="26">
        <v>11.39</v>
      </c>
      <c r="S889" s="38">
        <v>260.95</v>
      </c>
      <c r="T889" s="24">
        <v>849</v>
      </c>
      <c r="U889" s="24">
        <v>12</v>
      </c>
      <c r="V889">
        <f t="shared" si="71"/>
        <v>16</v>
      </c>
      <c r="W889" s="24" t="s">
        <v>2729</v>
      </c>
      <c r="X889" s="8" t="e">
        <f>ROUND(T889*(1-#REF!),2)</f>
        <v>#REF!</v>
      </c>
      <c r="Y889">
        <f t="shared" si="67"/>
        <v>594.29999999999995</v>
      </c>
      <c r="Z889">
        <f t="shared" si="68"/>
        <v>594.29999999999995</v>
      </c>
      <c r="AA889" s="24">
        <v>0.3</v>
      </c>
      <c r="AB889" s="24">
        <v>0.3</v>
      </c>
      <c r="AC889">
        <v>3000</v>
      </c>
      <c r="AD889">
        <v>125</v>
      </c>
      <c r="AE889">
        <v>127.5</v>
      </c>
      <c r="AF889" t="s">
        <v>2894</v>
      </c>
      <c r="AG889" s="24"/>
      <c r="AI889">
        <f t="shared" si="69"/>
        <v>250.91</v>
      </c>
      <c r="AL889" t="s">
        <v>4881</v>
      </c>
      <c r="AM889">
        <v>497.07</v>
      </c>
      <c r="AN889" s="24">
        <v>0.3</v>
      </c>
      <c r="AO889">
        <f t="shared" si="70"/>
        <v>594.29999999999995</v>
      </c>
      <c r="AS889" t="s">
        <v>2730</v>
      </c>
    </row>
    <row r="890" spans="2:45" customFormat="1" x14ac:dyDescent="0.3">
      <c r="B890" t="s">
        <v>2731</v>
      </c>
      <c r="M890" s="7">
        <v>96382501</v>
      </c>
      <c r="N890" s="38" t="s">
        <v>5304</v>
      </c>
      <c r="O890" s="38" t="e">
        <v>#N/A</v>
      </c>
      <c r="P890" s="38">
        <v>172.96</v>
      </c>
      <c r="Q890" s="38">
        <v>1</v>
      </c>
      <c r="R890" s="26">
        <v>9.9</v>
      </c>
      <c r="S890" s="38">
        <v>172.96</v>
      </c>
      <c r="T890" s="24">
        <v>529</v>
      </c>
      <c r="U890" s="24">
        <v>12</v>
      </c>
      <c r="V890">
        <f t="shared" si="71"/>
        <v>16</v>
      </c>
      <c r="W890" s="24" t="s">
        <v>2731</v>
      </c>
      <c r="X890" s="8" t="e">
        <f>ROUND(T890*(1-#REF!),2)</f>
        <v>#REF!</v>
      </c>
      <c r="Y890">
        <f t="shared" si="67"/>
        <v>370.3</v>
      </c>
      <c r="Z890">
        <f t="shared" si="68"/>
        <v>370.3</v>
      </c>
      <c r="AA890" s="24">
        <v>0.3</v>
      </c>
      <c r="AB890" s="24">
        <v>0.3</v>
      </c>
      <c r="AC890">
        <v>0</v>
      </c>
      <c r="AD890">
        <v>3040</v>
      </c>
      <c r="AE890">
        <v>200</v>
      </c>
      <c r="AF890" t="s">
        <v>2894</v>
      </c>
      <c r="AG890" s="24"/>
      <c r="AI890">
        <f t="shared" si="69"/>
        <v>166.31</v>
      </c>
      <c r="AL890" t="s">
        <v>4882</v>
      </c>
      <c r="AM890">
        <v>311.22000000000003</v>
      </c>
      <c r="AN890" s="24">
        <v>0.3</v>
      </c>
      <c r="AO890">
        <f t="shared" si="70"/>
        <v>370.3</v>
      </c>
      <c r="AS890" t="s">
        <v>2732</v>
      </c>
    </row>
    <row r="891" spans="2:45" customFormat="1" x14ac:dyDescent="0.3">
      <c r="B891" t="s">
        <v>2733</v>
      </c>
      <c r="M891" s="7">
        <v>96399044</v>
      </c>
      <c r="N891" s="38" t="s">
        <v>5305</v>
      </c>
      <c r="O891" s="38" t="e">
        <v>#N/A</v>
      </c>
      <c r="P891" s="38">
        <v>37.840000000000003</v>
      </c>
      <c r="Q891" s="38">
        <v>1</v>
      </c>
      <c r="R891" s="26">
        <v>0.8</v>
      </c>
      <c r="S891" s="38">
        <v>37.840000000000003</v>
      </c>
      <c r="T891" s="24">
        <v>142</v>
      </c>
      <c r="U891" s="24">
        <v>55</v>
      </c>
      <c r="V891">
        <f t="shared" si="71"/>
        <v>74</v>
      </c>
      <c r="W891" s="24" t="s">
        <v>2733</v>
      </c>
      <c r="X891" s="8" t="e">
        <f>ROUND(T891*(1-#REF!),2)</f>
        <v>#REF!</v>
      </c>
      <c r="Y891">
        <f t="shared" si="67"/>
        <v>99.4</v>
      </c>
      <c r="Z891">
        <f t="shared" si="68"/>
        <v>99.4</v>
      </c>
      <c r="AA891" s="24">
        <v>0.3</v>
      </c>
      <c r="AB891" s="24">
        <v>0.3</v>
      </c>
      <c r="AC891">
        <v>160</v>
      </c>
      <c r="AD891">
        <v>195</v>
      </c>
      <c r="AE891">
        <v>95</v>
      </c>
      <c r="AF891" t="s">
        <v>2894</v>
      </c>
      <c r="AG891" s="24"/>
      <c r="AI891">
        <f t="shared" si="69"/>
        <v>36.380000000000003</v>
      </c>
      <c r="AL891" t="s">
        <v>4883</v>
      </c>
      <c r="AM891">
        <v>74.97</v>
      </c>
      <c r="AN891" s="24">
        <v>0.3</v>
      </c>
      <c r="AO891">
        <f t="shared" si="70"/>
        <v>99.4</v>
      </c>
      <c r="AS891" t="s">
        <v>2734</v>
      </c>
    </row>
    <row r="892" spans="2:45" customFormat="1" x14ac:dyDescent="0.3">
      <c r="B892" t="s">
        <v>2735</v>
      </c>
      <c r="M892" s="7">
        <v>96380229</v>
      </c>
      <c r="N892" s="38" t="s">
        <v>5306</v>
      </c>
      <c r="O892" s="38" t="e">
        <v>#N/A</v>
      </c>
      <c r="P892" s="38">
        <v>27.71</v>
      </c>
      <c r="Q892" s="38">
        <v>1</v>
      </c>
      <c r="R892" s="26">
        <v>1.6</v>
      </c>
      <c r="S892" s="38">
        <v>27.71</v>
      </c>
      <c r="T892" s="24">
        <v>109</v>
      </c>
      <c r="U892" s="24">
        <v>55</v>
      </c>
      <c r="V892">
        <f t="shared" si="71"/>
        <v>74</v>
      </c>
      <c r="W892" s="24" t="s">
        <v>2735</v>
      </c>
      <c r="X892" s="8" t="e">
        <f>ROUND(T892*(1-#REF!),2)</f>
        <v>#REF!</v>
      </c>
      <c r="Y892">
        <f t="shared" si="67"/>
        <v>76.3</v>
      </c>
      <c r="Z892">
        <f t="shared" si="68"/>
        <v>76.3</v>
      </c>
      <c r="AA892" s="24">
        <v>0.3</v>
      </c>
      <c r="AB892" s="24">
        <v>0.3</v>
      </c>
      <c r="AC892">
        <v>122</v>
      </c>
      <c r="AD892">
        <v>280</v>
      </c>
      <c r="AE892">
        <v>73</v>
      </c>
      <c r="AF892" t="s">
        <v>2894</v>
      </c>
      <c r="AG892" s="24"/>
      <c r="AI892">
        <f t="shared" si="69"/>
        <v>26.64</v>
      </c>
      <c r="AL892" t="s">
        <v>4884</v>
      </c>
      <c r="AM892">
        <v>68.040000000000006</v>
      </c>
      <c r="AN892" s="24">
        <v>0.3</v>
      </c>
      <c r="AO892">
        <f t="shared" si="70"/>
        <v>76.3</v>
      </c>
      <c r="AS892" t="s">
        <v>2736</v>
      </c>
    </row>
    <row r="893" spans="2:45" customFormat="1" x14ac:dyDescent="0.3">
      <c r="B893" t="s">
        <v>2737</v>
      </c>
      <c r="M893" s="7">
        <v>96380973</v>
      </c>
      <c r="N893" s="38" t="s">
        <v>5307</v>
      </c>
      <c r="O893" s="38" t="e">
        <v>#N/A</v>
      </c>
      <c r="P893" s="38">
        <v>61.71</v>
      </c>
      <c r="Q893" s="38">
        <v>1</v>
      </c>
      <c r="R893" s="26">
        <v>1.2</v>
      </c>
      <c r="S893" s="38">
        <v>61.71</v>
      </c>
      <c r="T893" s="24">
        <v>239</v>
      </c>
      <c r="U893" s="24">
        <v>60</v>
      </c>
      <c r="V893">
        <f t="shared" si="71"/>
        <v>80</v>
      </c>
      <c r="W893" s="24" t="s">
        <v>2737</v>
      </c>
      <c r="X893" s="8" t="e">
        <f>ROUND(T893*(1-#REF!),2)</f>
        <v>#REF!</v>
      </c>
      <c r="Y893">
        <f t="shared" si="67"/>
        <v>167.3</v>
      </c>
      <c r="Z893">
        <f t="shared" si="68"/>
        <v>167.3</v>
      </c>
      <c r="AA893" s="24">
        <v>0.3</v>
      </c>
      <c r="AB893" s="24">
        <v>0.3</v>
      </c>
      <c r="AC893">
        <v>360</v>
      </c>
      <c r="AD893">
        <v>200</v>
      </c>
      <c r="AE893">
        <v>130</v>
      </c>
      <c r="AF893" t="s">
        <v>2894</v>
      </c>
      <c r="AG893" s="24"/>
      <c r="AI893">
        <f t="shared" si="69"/>
        <v>59.34</v>
      </c>
      <c r="AL893" t="s">
        <v>4885</v>
      </c>
      <c r="AM893">
        <v>153.09</v>
      </c>
      <c r="AN893" s="24">
        <v>0.3</v>
      </c>
      <c r="AO893">
        <f t="shared" si="70"/>
        <v>167.3</v>
      </c>
      <c r="AS893" t="s">
        <v>2738</v>
      </c>
    </row>
    <row r="894" spans="2:45" customFormat="1" x14ac:dyDescent="0.3">
      <c r="B894" t="s">
        <v>2739</v>
      </c>
      <c r="M894" s="7">
        <v>96380224</v>
      </c>
      <c r="N894" s="38" t="s">
        <v>5308</v>
      </c>
      <c r="O894" s="38" t="e">
        <v>#N/A</v>
      </c>
      <c r="P894" s="38">
        <v>5.19</v>
      </c>
      <c r="Q894" s="38">
        <v>1</v>
      </c>
      <c r="R894" s="26">
        <v>0.05</v>
      </c>
      <c r="S894" s="38">
        <v>5.19</v>
      </c>
      <c r="T894" s="24">
        <v>29</v>
      </c>
      <c r="U894" s="24">
        <v>55</v>
      </c>
      <c r="V894">
        <f t="shared" si="71"/>
        <v>74</v>
      </c>
      <c r="W894" s="24" t="s">
        <v>2739</v>
      </c>
      <c r="X894" s="8" t="e">
        <f>ROUND(T894*(1-#REF!),2)</f>
        <v>#REF!</v>
      </c>
      <c r="Y894">
        <f t="shared" si="67"/>
        <v>20.3</v>
      </c>
      <c r="Z894">
        <f t="shared" si="68"/>
        <v>20.3</v>
      </c>
      <c r="AA894" s="24">
        <v>0.3</v>
      </c>
      <c r="AB894" s="24">
        <v>0.3</v>
      </c>
      <c r="AC894">
        <v>0</v>
      </c>
      <c r="AD894">
        <v>120</v>
      </c>
      <c r="AE894">
        <v>0</v>
      </c>
      <c r="AF894" t="s">
        <v>2894</v>
      </c>
      <c r="AG894" s="24"/>
      <c r="AI894">
        <f t="shared" si="69"/>
        <v>4.99</v>
      </c>
      <c r="AL894" t="s">
        <v>4886</v>
      </c>
      <c r="AM894">
        <v>13.23</v>
      </c>
      <c r="AN894" s="24">
        <v>0.3</v>
      </c>
      <c r="AO894">
        <f t="shared" si="70"/>
        <v>20.3</v>
      </c>
      <c r="AS894" t="s">
        <v>2740</v>
      </c>
    </row>
    <row r="895" spans="2:45" customFormat="1" x14ac:dyDescent="0.3">
      <c r="B895" t="s">
        <v>2741</v>
      </c>
      <c r="M895" s="7">
        <v>96380225</v>
      </c>
      <c r="N895" s="38" t="s">
        <v>5309</v>
      </c>
      <c r="O895" s="38" t="e">
        <v>#N/A</v>
      </c>
      <c r="P895" s="38">
        <v>5.19</v>
      </c>
      <c r="Q895" s="38">
        <v>1</v>
      </c>
      <c r="R895" s="26">
        <v>0.05</v>
      </c>
      <c r="S895" s="38">
        <v>5.19</v>
      </c>
      <c r="T895" s="24">
        <v>29</v>
      </c>
      <c r="U895" s="24">
        <v>55</v>
      </c>
      <c r="V895">
        <f t="shared" si="71"/>
        <v>74</v>
      </c>
      <c r="W895" s="24" t="s">
        <v>2741</v>
      </c>
      <c r="X895" s="8" t="e">
        <f>ROUND(T895*(1-#REF!),2)</f>
        <v>#REF!</v>
      </c>
      <c r="Y895">
        <f t="shared" si="67"/>
        <v>20.3</v>
      </c>
      <c r="Z895">
        <f t="shared" si="68"/>
        <v>20.3</v>
      </c>
      <c r="AA895" s="24">
        <v>0.3</v>
      </c>
      <c r="AB895" s="24">
        <v>0.3</v>
      </c>
      <c r="AC895">
        <v>0</v>
      </c>
      <c r="AD895">
        <v>120</v>
      </c>
      <c r="AE895">
        <v>0</v>
      </c>
      <c r="AF895" t="s">
        <v>2894</v>
      </c>
      <c r="AG895" s="24"/>
      <c r="AI895">
        <f t="shared" si="69"/>
        <v>4.99</v>
      </c>
      <c r="AL895" t="s">
        <v>4887</v>
      </c>
      <c r="AM895">
        <v>13.23</v>
      </c>
      <c r="AN895" s="24">
        <v>0.3</v>
      </c>
      <c r="AO895">
        <f t="shared" si="70"/>
        <v>20.3</v>
      </c>
      <c r="AS895" t="s">
        <v>2742</v>
      </c>
    </row>
    <row r="896" spans="2:45" customFormat="1" x14ac:dyDescent="0.3">
      <c r="B896" t="s">
        <v>2743</v>
      </c>
      <c r="M896" s="7">
        <v>96380234</v>
      </c>
      <c r="N896" s="38" t="s">
        <v>5310</v>
      </c>
      <c r="O896" s="38" t="e">
        <v>#N/A</v>
      </c>
      <c r="P896" s="38">
        <v>16.11</v>
      </c>
      <c r="Q896" s="38">
        <v>1</v>
      </c>
      <c r="R896" s="26">
        <v>0.1</v>
      </c>
      <c r="S896" s="38">
        <v>16.11</v>
      </c>
      <c r="T896" s="24">
        <v>56</v>
      </c>
      <c r="U896" s="24">
        <v>0</v>
      </c>
      <c r="V896">
        <f t="shared" si="71"/>
        <v>0</v>
      </c>
      <c r="W896" s="24" t="s">
        <v>2743</v>
      </c>
      <c r="X896" s="8" t="e">
        <f>ROUND(T896*(1-#REF!),2)</f>
        <v>#REF!</v>
      </c>
      <c r="Y896">
        <f t="shared" si="67"/>
        <v>39.200000000000003</v>
      </c>
      <c r="Z896">
        <f t="shared" si="68"/>
        <v>39.200000000000003</v>
      </c>
      <c r="AA896" s="24">
        <v>0.3</v>
      </c>
      <c r="AB896" s="24">
        <v>0.3</v>
      </c>
      <c r="AC896">
        <v>0</v>
      </c>
      <c r="AD896">
        <v>0</v>
      </c>
      <c r="AE896">
        <v>0</v>
      </c>
      <c r="AF896" t="s">
        <v>2894</v>
      </c>
      <c r="AG896" s="24"/>
      <c r="AI896">
        <f t="shared" si="69"/>
        <v>15.49</v>
      </c>
      <c r="AL896" t="s">
        <v>4888</v>
      </c>
      <c r="AM896">
        <v>33.6</v>
      </c>
      <c r="AN896" s="24">
        <v>0.3</v>
      </c>
      <c r="AO896">
        <f t="shared" si="70"/>
        <v>39.200000000000003</v>
      </c>
      <c r="AS896" t="s">
        <v>2744</v>
      </c>
    </row>
    <row r="897" spans="2:45" customFormat="1" x14ac:dyDescent="0.3">
      <c r="B897" t="s">
        <v>2745</v>
      </c>
      <c r="M897" s="7">
        <v>96380235</v>
      </c>
      <c r="N897" s="38" t="s">
        <v>5311</v>
      </c>
      <c r="O897" s="38" t="e">
        <v>#N/A</v>
      </c>
      <c r="P897" s="38">
        <v>20.170000000000002</v>
      </c>
      <c r="Q897" s="38">
        <v>1</v>
      </c>
      <c r="R897" s="26">
        <v>0.15</v>
      </c>
      <c r="S897" s="38">
        <v>20.170000000000002</v>
      </c>
      <c r="T897" s="24">
        <v>70</v>
      </c>
      <c r="U897" s="24">
        <v>0</v>
      </c>
      <c r="V897">
        <f t="shared" si="71"/>
        <v>0</v>
      </c>
      <c r="W897" s="24" t="s">
        <v>2745</v>
      </c>
      <c r="X897" s="8" t="e">
        <f>ROUND(T897*(1-#REF!),2)</f>
        <v>#REF!</v>
      </c>
      <c r="Y897">
        <f t="shared" si="67"/>
        <v>49</v>
      </c>
      <c r="Z897">
        <f t="shared" si="68"/>
        <v>49</v>
      </c>
      <c r="AA897" s="24">
        <v>0.3</v>
      </c>
      <c r="AB897" s="24">
        <v>0.3</v>
      </c>
      <c r="AC897">
        <v>0</v>
      </c>
      <c r="AD897">
        <v>0</v>
      </c>
      <c r="AE897">
        <v>0</v>
      </c>
      <c r="AF897" t="s">
        <v>2894</v>
      </c>
      <c r="AG897" s="24"/>
      <c r="AI897">
        <f t="shared" si="69"/>
        <v>19.39</v>
      </c>
      <c r="AL897" t="s">
        <v>4889</v>
      </c>
      <c r="AM897">
        <v>42</v>
      </c>
      <c r="AN897" s="24">
        <v>0.3</v>
      </c>
      <c r="AO897">
        <f t="shared" si="70"/>
        <v>49</v>
      </c>
      <c r="AS897" t="s">
        <v>2746</v>
      </c>
    </row>
    <row r="898" spans="2:45" customFormat="1" x14ac:dyDescent="0.3">
      <c r="B898" t="s">
        <v>2747</v>
      </c>
      <c r="M898" s="7">
        <v>96380233</v>
      </c>
      <c r="N898" s="38" t="s">
        <v>5312</v>
      </c>
      <c r="O898" s="38" t="e">
        <v>#N/A</v>
      </c>
      <c r="P898" s="38">
        <v>4.09</v>
      </c>
      <c r="Q898" s="38">
        <v>1</v>
      </c>
      <c r="R898" s="26">
        <v>0.1</v>
      </c>
      <c r="S898" s="38">
        <v>4.09</v>
      </c>
      <c r="T898" s="24">
        <v>14</v>
      </c>
      <c r="U898" s="24">
        <v>0</v>
      </c>
      <c r="V898">
        <f t="shared" si="71"/>
        <v>0</v>
      </c>
      <c r="W898" s="24" t="s">
        <v>2747</v>
      </c>
      <c r="X898" s="8" t="e">
        <f>ROUND(T898*(1-#REF!),2)</f>
        <v>#REF!</v>
      </c>
      <c r="Y898">
        <f t="shared" ref="Y898:Y961" si="72">ROUND(T898*(1-AA898),2)</f>
        <v>9.8000000000000007</v>
      </c>
      <c r="Z898">
        <f t="shared" ref="Z898:Z961" si="73">ROUND(T898*(1-AB898),2)</f>
        <v>9.8000000000000007</v>
      </c>
      <c r="AA898" s="24">
        <v>0.3</v>
      </c>
      <c r="AB898" s="24">
        <v>0.3</v>
      </c>
      <c r="AC898">
        <v>0</v>
      </c>
      <c r="AD898">
        <v>0</v>
      </c>
      <c r="AE898">
        <v>0</v>
      </c>
      <c r="AF898" t="s">
        <v>2894</v>
      </c>
      <c r="AG898" s="24"/>
      <c r="AI898">
        <f t="shared" si="69"/>
        <v>3.93</v>
      </c>
      <c r="AL898" t="s">
        <v>4890</v>
      </c>
      <c r="AM898">
        <v>8.4</v>
      </c>
      <c r="AN898" s="24">
        <v>0.3</v>
      </c>
      <c r="AO898">
        <f t="shared" si="70"/>
        <v>9.8000000000000007</v>
      </c>
      <c r="AS898" t="s">
        <v>2748</v>
      </c>
    </row>
    <row r="899" spans="2:45" customFormat="1" x14ac:dyDescent="0.3">
      <c r="B899" t="s">
        <v>2749</v>
      </c>
      <c r="M899" s="7">
        <v>96371001</v>
      </c>
      <c r="N899" s="38" t="s">
        <v>5313</v>
      </c>
      <c r="O899" s="38" t="e">
        <v>#N/A</v>
      </c>
      <c r="P899" s="38">
        <v>33.619999999999997</v>
      </c>
      <c r="Q899" s="38">
        <v>1</v>
      </c>
      <c r="R899" s="26">
        <v>0</v>
      </c>
      <c r="S899" s="38">
        <v>33.619999999999997</v>
      </c>
      <c r="T899" s="24">
        <v>149</v>
      </c>
      <c r="U899" s="24">
        <v>5</v>
      </c>
      <c r="V899">
        <f t="shared" si="71"/>
        <v>7</v>
      </c>
      <c r="W899" s="24" t="s">
        <v>2749</v>
      </c>
      <c r="X899" s="8" t="e">
        <f>ROUND(T899*(1-#REF!),2)</f>
        <v>#REF!</v>
      </c>
      <c r="Y899">
        <f t="shared" si="72"/>
        <v>104.3</v>
      </c>
      <c r="Z899">
        <f t="shared" si="73"/>
        <v>104.3</v>
      </c>
      <c r="AA899" s="24">
        <v>0.3</v>
      </c>
      <c r="AB899" s="24">
        <v>0.3</v>
      </c>
      <c r="AC899">
        <v>0</v>
      </c>
      <c r="AD899">
        <v>793</v>
      </c>
      <c r="AE899">
        <v>0</v>
      </c>
      <c r="AF899" t="s">
        <v>2893</v>
      </c>
      <c r="AG899" s="24"/>
      <c r="AI899">
        <f t="shared" si="69"/>
        <v>32.33</v>
      </c>
      <c r="AL899" t="s">
        <v>4555</v>
      </c>
      <c r="AM899" t="s">
        <v>4555</v>
      </c>
      <c r="AN899" s="24">
        <v>0.3</v>
      </c>
      <c r="AO899">
        <f t="shared" si="70"/>
        <v>104.3</v>
      </c>
      <c r="AS899" t="s">
        <v>2750</v>
      </c>
    </row>
    <row r="900" spans="2:45" customFormat="1" x14ac:dyDescent="0.3">
      <c r="B900" t="s">
        <v>2751</v>
      </c>
      <c r="M900" s="7">
        <v>96371010</v>
      </c>
      <c r="N900" s="38" t="s">
        <v>5314</v>
      </c>
      <c r="O900" s="38" t="e">
        <v>#N/A</v>
      </c>
      <c r="P900" s="38">
        <v>33.450000000000003</v>
      </c>
      <c r="Q900" s="38">
        <v>1</v>
      </c>
      <c r="R900" s="26">
        <v>0</v>
      </c>
      <c r="S900" s="38">
        <v>33.450000000000003</v>
      </c>
      <c r="T900" s="24">
        <v>149</v>
      </c>
      <c r="U900" s="24">
        <v>5</v>
      </c>
      <c r="V900">
        <f t="shared" si="71"/>
        <v>7</v>
      </c>
      <c r="W900" s="24" t="s">
        <v>2751</v>
      </c>
      <c r="X900" s="8" t="e">
        <f>ROUND(T900*(1-#REF!),2)</f>
        <v>#REF!</v>
      </c>
      <c r="Y900">
        <f t="shared" si="72"/>
        <v>104.3</v>
      </c>
      <c r="Z900">
        <f t="shared" si="73"/>
        <v>104.3</v>
      </c>
      <c r="AA900" s="24">
        <v>0.3</v>
      </c>
      <c r="AB900" s="24">
        <v>0.3</v>
      </c>
      <c r="AC900">
        <v>0</v>
      </c>
      <c r="AD900">
        <v>793</v>
      </c>
      <c r="AE900">
        <v>0</v>
      </c>
      <c r="AF900" t="s">
        <v>2893</v>
      </c>
      <c r="AG900" s="24"/>
      <c r="AI900">
        <f t="shared" si="69"/>
        <v>32.159999999999997</v>
      </c>
      <c r="AL900" t="s">
        <v>4555</v>
      </c>
      <c r="AM900" t="s">
        <v>4555</v>
      </c>
      <c r="AN900" s="24">
        <v>0.3</v>
      </c>
      <c r="AO900">
        <f t="shared" si="70"/>
        <v>104.3</v>
      </c>
      <c r="AS900" t="s">
        <v>2752</v>
      </c>
    </row>
    <row r="901" spans="2:45" customFormat="1" x14ac:dyDescent="0.3">
      <c r="B901" t="s">
        <v>2753</v>
      </c>
      <c r="M901" s="7">
        <v>96371011</v>
      </c>
      <c r="N901" s="38" t="s">
        <v>5315</v>
      </c>
      <c r="O901" s="38" t="e">
        <v>#N/A</v>
      </c>
      <c r="P901" s="38">
        <v>38.549999999999997</v>
      </c>
      <c r="Q901" s="38">
        <v>1</v>
      </c>
      <c r="R901" s="26">
        <v>0</v>
      </c>
      <c r="S901" s="38">
        <v>38.549999999999997</v>
      </c>
      <c r="T901" s="24">
        <v>179</v>
      </c>
      <c r="U901" s="24">
        <v>5</v>
      </c>
      <c r="V901">
        <f t="shared" si="71"/>
        <v>7</v>
      </c>
      <c r="W901" s="24" t="s">
        <v>2753</v>
      </c>
      <c r="X901" s="8" t="e">
        <f>ROUND(T901*(1-#REF!),2)</f>
        <v>#REF!</v>
      </c>
      <c r="Y901">
        <f t="shared" si="72"/>
        <v>125.3</v>
      </c>
      <c r="Z901">
        <f t="shared" si="73"/>
        <v>125.3</v>
      </c>
      <c r="AA901" s="24">
        <v>0.3</v>
      </c>
      <c r="AB901" s="24">
        <v>0.3</v>
      </c>
      <c r="AC901">
        <v>0</v>
      </c>
      <c r="AD901">
        <v>1071</v>
      </c>
      <c r="AE901">
        <v>0</v>
      </c>
      <c r="AF901" t="s">
        <v>2893</v>
      </c>
      <c r="AG901" s="24"/>
      <c r="AI901">
        <f t="shared" si="69"/>
        <v>37.07</v>
      </c>
      <c r="AL901" t="s">
        <v>4555</v>
      </c>
      <c r="AM901" t="s">
        <v>4555</v>
      </c>
      <c r="AN901" s="24">
        <v>0.3</v>
      </c>
      <c r="AO901">
        <f t="shared" si="70"/>
        <v>125.3</v>
      </c>
      <c r="AS901" t="s">
        <v>2754</v>
      </c>
    </row>
    <row r="902" spans="2:45" customFormat="1" x14ac:dyDescent="0.3">
      <c r="B902" t="s">
        <v>2755</v>
      </c>
      <c r="M902" s="7">
        <v>96371012</v>
      </c>
      <c r="N902" s="38" t="s">
        <v>5316</v>
      </c>
      <c r="O902" s="38" t="e">
        <v>#N/A</v>
      </c>
      <c r="P902" s="38">
        <v>33.630000000000003</v>
      </c>
      <c r="Q902" s="38">
        <v>1</v>
      </c>
      <c r="R902" s="26">
        <v>0</v>
      </c>
      <c r="S902" s="38">
        <v>33.630000000000003</v>
      </c>
      <c r="T902" s="24">
        <v>149</v>
      </c>
      <c r="U902" s="24">
        <v>5</v>
      </c>
      <c r="V902">
        <f t="shared" si="71"/>
        <v>7</v>
      </c>
      <c r="W902" s="24" t="s">
        <v>2755</v>
      </c>
      <c r="X902" s="8" t="e">
        <f>ROUND(T902*(1-#REF!),2)</f>
        <v>#REF!</v>
      </c>
      <c r="Y902">
        <f t="shared" si="72"/>
        <v>104.3</v>
      </c>
      <c r="Z902">
        <f t="shared" si="73"/>
        <v>104.3</v>
      </c>
      <c r="AA902" s="24">
        <v>0.3</v>
      </c>
      <c r="AB902" s="24">
        <v>0.3</v>
      </c>
      <c r="AC902">
        <v>0</v>
      </c>
      <c r="AD902">
        <v>802</v>
      </c>
      <c r="AE902">
        <v>0</v>
      </c>
      <c r="AF902" t="s">
        <v>2893</v>
      </c>
      <c r="AG902" s="24"/>
      <c r="AI902">
        <f t="shared" si="69"/>
        <v>32.340000000000003</v>
      </c>
      <c r="AL902" t="s">
        <v>4555</v>
      </c>
      <c r="AM902" t="s">
        <v>4555</v>
      </c>
      <c r="AN902" s="24">
        <v>0.3</v>
      </c>
      <c r="AO902">
        <f t="shared" si="70"/>
        <v>104.3</v>
      </c>
      <c r="AS902" t="s">
        <v>2756</v>
      </c>
    </row>
    <row r="903" spans="2:45" customFormat="1" x14ac:dyDescent="0.3">
      <c r="B903" t="s">
        <v>2757</v>
      </c>
      <c r="M903" s="7">
        <v>96371013</v>
      </c>
      <c r="N903" s="38" t="s">
        <v>5317</v>
      </c>
      <c r="O903" s="38" t="e">
        <v>#N/A</v>
      </c>
      <c r="P903" s="38">
        <v>30.58</v>
      </c>
      <c r="Q903" s="38">
        <v>1</v>
      </c>
      <c r="R903" s="26">
        <v>0</v>
      </c>
      <c r="S903" s="38">
        <v>30.58</v>
      </c>
      <c r="T903" s="24">
        <v>149</v>
      </c>
      <c r="U903" s="24">
        <v>5</v>
      </c>
      <c r="V903">
        <f t="shared" si="71"/>
        <v>7</v>
      </c>
      <c r="W903" s="24" t="s">
        <v>2757</v>
      </c>
      <c r="X903" s="8" t="e">
        <f>ROUND(T903*(1-#REF!),2)</f>
        <v>#REF!</v>
      </c>
      <c r="Y903">
        <f t="shared" si="72"/>
        <v>104.3</v>
      </c>
      <c r="Z903">
        <f t="shared" si="73"/>
        <v>104.3</v>
      </c>
      <c r="AA903" s="24">
        <v>0.3</v>
      </c>
      <c r="AB903" s="24">
        <v>0.3</v>
      </c>
      <c r="AC903">
        <v>0</v>
      </c>
      <c r="AD903">
        <v>663</v>
      </c>
      <c r="AE903">
        <v>0</v>
      </c>
      <c r="AF903" t="s">
        <v>2893</v>
      </c>
      <c r="AG903" s="24"/>
      <c r="AI903">
        <f t="shared" si="69"/>
        <v>29.4</v>
      </c>
      <c r="AL903" t="s">
        <v>4555</v>
      </c>
      <c r="AM903" t="s">
        <v>4555</v>
      </c>
      <c r="AN903" s="24">
        <v>0.3</v>
      </c>
      <c r="AO903">
        <f t="shared" si="70"/>
        <v>104.3</v>
      </c>
      <c r="AS903" t="s">
        <v>2758</v>
      </c>
    </row>
    <row r="904" spans="2:45" customFormat="1" x14ac:dyDescent="0.3">
      <c r="B904" t="s">
        <v>2759</v>
      </c>
      <c r="M904" s="7">
        <v>96371002</v>
      </c>
      <c r="N904" s="38" t="s">
        <v>5318</v>
      </c>
      <c r="O904" s="38" t="e">
        <v>#N/A</v>
      </c>
      <c r="P904" s="38">
        <v>39.06</v>
      </c>
      <c r="Q904" s="38">
        <v>1</v>
      </c>
      <c r="R904" s="26">
        <v>0</v>
      </c>
      <c r="S904" s="38">
        <v>39.06</v>
      </c>
      <c r="T904" s="24">
        <v>189</v>
      </c>
      <c r="U904" s="24">
        <v>5</v>
      </c>
      <c r="V904">
        <f t="shared" si="71"/>
        <v>7</v>
      </c>
      <c r="W904" s="24" t="s">
        <v>2759</v>
      </c>
      <c r="X904" s="8" t="e">
        <f>ROUND(T904*(1-#REF!),2)</f>
        <v>#REF!</v>
      </c>
      <c r="Y904">
        <f t="shared" si="72"/>
        <v>132.30000000000001</v>
      </c>
      <c r="Z904">
        <f t="shared" si="73"/>
        <v>132.30000000000001</v>
      </c>
      <c r="AA904" s="24">
        <v>0.3</v>
      </c>
      <c r="AB904" s="24">
        <v>0.3</v>
      </c>
      <c r="AC904">
        <v>0</v>
      </c>
      <c r="AD904">
        <v>1071</v>
      </c>
      <c r="AE904">
        <v>0</v>
      </c>
      <c r="AF904" t="s">
        <v>2893</v>
      </c>
      <c r="AG904" s="24"/>
      <c r="AI904">
        <f t="shared" si="69"/>
        <v>37.56</v>
      </c>
      <c r="AL904" t="s">
        <v>4555</v>
      </c>
      <c r="AM904" t="s">
        <v>4555</v>
      </c>
      <c r="AN904" s="24">
        <v>0.3</v>
      </c>
      <c r="AO904">
        <f t="shared" si="70"/>
        <v>132.30000000000001</v>
      </c>
      <c r="AS904" t="s">
        <v>2760</v>
      </c>
    </row>
    <row r="905" spans="2:45" customFormat="1" x14ac:dyDescent="0.3">
      <c r="B905" t="s">
        <v>2761</v>
      </c>
      <c r="M905" s="7">
        <v>96371003</v>
      </c>
      <c r="N905" s="38" t="s">
        <v>5319</v>
      </c>
      <c r="O905" s="38" t="e">
        <v>#N/A</v>
      </c>
      <c r="P905" s="38">
        <v>34.14</v>
      </c>
      <c r="Q905" s="38">
        <v>1</v>
      </c>
      <c r="R905" s="26">
        <v>0</v>
      </c>
      <c r="S905" s="38">
        <v>34.14</v>
      </c>
      <c r="T905" s="24">
        <v>149</v>
      </c>
      <c r="U905" s="24">
        <v>5</v>
      </c>
      <c r="V905">
        <f t="shared" si="71"/>
        <v>7</v>
      </c>
      <c r="W905" s="24" t="s">
        <v>2761</v>
      </c>
      <c r="X905" s="8" t="e">
        <f>ROUND(T905*(1-#REF!),2)</f>
        <v>#REF!</v>
      </c>
      <c r="Y905">
        <f t="shared" si="72"/>
        <v>104.3</v>
      </c>
      <c r="Z905">
        <f t="shared" si="73"/>
        <v>104.3</v>
      </c>
      <c r="AA905" s="24">
        <v>0.3</v>
      </c>
      <c r="AB905" s="24">
        <v>0.3</v>
      </c>
      <c r="AC905">
        <v>0</v>
      </c>
      <c r="AD905">
        <v>802</v>
      </c>
      <c r="AE905">
        <v>0</v>
      </c>
      <c r="AF905" t="s">
        <v>2893</v>
      </c>
      <c r="AG905" s="24"/>
      <c r="AI905">
        <f t="shared" si="69"/>
        <v>32.83</v>
      </c>
      <c r="AL905" t="s">
        <v>4555</v>
      </c>
      <c r="AM905" t="s">
        <v>4555</v>
      </c>
      <c r="AN905" s="24">
        <v>0.3</v>
      </c>
      <c r="AO905">
        <f t="shared" si="70"/>
        <v>104.3</v>
      </c>
      <c r="AS905" t="s">
        <v>2762</v>
      </c>
    </row>
    <row r="906" spans="2:45" customFormat="1" x14ac:dyDescent="0.3">
      <c r="B906" t="s">
        <v>2763</v>
      </c>
      <c r="M906" s="7">
        <v>963589011</v>
      </c>
      <c r="N906" s="38" t="s">
        <v>3350</v>
      </c>
      <c r="O906" s="38" t="s">
        <v>2763</v>
      </c>
      <c r="P906" s="38">
        <v>78.010000000000005</v>
      </c>
      <c r="Q906" s="38">
        <v>1</v>
      </c>
      <c r="R906" s="26">
        <v>2.2000000000000002</v>
      </c>
      <c r="S906" s="38">
        <v>78.010000000000005</v>
      </c>
      <c r="T906" s="24">
        <v>359</v>
      </c>
      <c r="U906" s="24">
        <v>5</v>
      </c>
      <c r="V906">
        <f t="shared" si="71"/>
        <v>7</v>
      </c>
      <c r="W906" s="24" t="s">
        <v>2763</v>
      </c>
      <c r="X906" s="8" t="e">
        <f>ROUND(T906*(1-#REF!),2)</f>
        <v>#REF!</v>
      </c>
      <c r="Y906">
        <f t="shared" si="72"/>
        <v>251.3</v>
      </c>
      <c r="Z906">
        <f t="shared" si="73"/>
        <v>251.3</v>
      </c>
      <c r="AA906" s="24">
        <v>0.3</v>
      </c>
      <c r="AB906" s="24">
        <v>0.3</v>
      </c>
      <c r="AC906">
        <v>0</v>
      </c>
      <c r="AD906">
        <v>1112</v>
      </c>
      <c r="AE906">
        <v>0</v>
      </c>
      <c r="AF906" t="s">
        <v>2893</v>
      </c>
      <c r="AG906" s="24"/>
      <c r="AI906">
        <f t="shared" si="69"/>
        <v>75.010000000000005</v>
      </c>
      <c r="AL906" t="s">
        <v>4555</v>
      </c>
      <c r="AM906" t="s">
        <v>4555</v>
      </c>
      <c r="AN906" s="24">
        <v>0.3</v>
      </c>
      <c r="AO906">
        <f t="shared" si="70"/>
        <v>251.3</v>
      </c>
      <c r="AS906" t="s">
        <v>2764</v>
      </c>
    </row>
    <row r="907" spans="2:45" customFormat="1" x14ac:dyDescent="0.3">
      <c r="B907" t="s">
        <v>2765</v>
      </c>
      <c r="M907" s="7">
        <v>963589012</v>
      </c>
      <c r="N907" s="38" t="s">
        <v>3351</v>
      </c>
      <c r="O907" s="38" t="s">
        <v>2765</v>
      </c>
      <c r="P907" s="38">
        <v>79.209999999999994</v>
      </c>
      <c r="Q907" s="38">
        <v>1</v>
      </c>
      <c r="R907" s="26">
        <v>2.2999999999999998</v>
      </c>
      <c r="S907" s="38">
        <v>79.209999999999994</v>
      </c>
      <c r="T907" s="24">
        <v>359</v>
      </c>
      <c r="U907" s="24">
        <v>5</v>
      </c>
      <c r="V907">
        <f t="shared" si="71"/>
        <v>7</v>
      </c>
      <c r="W907" s="24" t="s">
        <v>2765</v>
      </c>
      <c r="X907" s="8" t="e">
        <f>ROUND(T907*(1-#REF!),2)</f>
        <v>#REF!</v>
      </c>
      <c r="Y907">
        <f t="shared" si="72"/>
        <v>251.3</v>
      </c>
      <c r="Z907">
        <f t="shared" si="73"/>
        <v>251.3</v>
      </c>
      <c r="AA907" s="24">
        <v>0.3</v>
      </c>
      <c r="AB907" s="24">
        <v>0.3</v>
      </c>
      <c r="AC907">
        <v>0</v>
      </c>
      <c r="AD907">
        <v>1112</v>
      </c>
      <c r="AE907">
        <v>0</v>
      </c>
      <c r="AF907" t="s">
        <v>2893</v>
      </c>
      <c r="AG907" s="24"/>
      <c r="AI907">
        <f t="shared" si="69"/>
        <v>76.16</v>
      </c>
      <c r="AL907" t="s">
        <v>4555</v>
      </c>
      <c r="AM907" t="s">
        <v>4555</v>
      </c>
      <c r="AN907" s="24">
        <v>0.3</v>
      </c>
      <c r="AO907">
        <f t="shared" si="70"/>
        <v>251.3</v>
      </c>
      <c r="AS907" t="s">
        <v>2766</v>
      </c>
    </row>
    <row r="908" spans="2:45" customFormat="1" x14ac:dyDescent="0.3">
      <c r="B908" t="s">
        <v>2767</v>
      </c>
      <c r="M908" s="7">
        <v>96341001</v>
      </c>
      <c r="N908" s="38" t="s">
        <v>5320</v>
      </c>
      <c r="O908" s="38" t="e">
        <v>#N/A</v>
      </c>
      <c r="P908" s="38">
        <v>26.09</v>
      </c>
      <c r="Q908" s="38">
        <v>1</v>
      </c>
      <c r="R908" s="26">
        <v>1.18</v>
      </c>
      <c r="S908" s="38">
        <v>26.09</v>
      </c>
      <c r="T908" s="24">
        <v>119</v>
      </c>
      <c r="U908" s="24">
        <v>15</v>
      </c>
      <c r="V908">
        <f t="shared" si="71"/>
        <v>20</v>
      </c>
      <c r="W908" s="24" t="s">
        <v>2767</v>
      </c>
      <c r="X908" s="8" t="e">
        <f>ROUND(T908*(1-#REF!),2)</f>
        <v>#REF!</v>
      </c>
      <c r="Y908">
        <f t="shared" si="72"/>
        <v>83.3</v>
      </c>
      <c r="Z908">
        <f t="shared" si="73"/>
        <v>83.3</v>
      </c>
      <c r="AA908" s="24">
        <v>0.3</v>
      </c>
      <c r="AB908" s="24">
        <v>0.3</v>
      </c>
      <c r="AC908">
        <v>0</v>
      </c>
      <c r="AD908">
        <v>380</v>
      </c>
      <c r="AE908">
        <v>0</v>
      </c>
      <c r="AF908" t="s">
        <v>2893</v>
      </c>
      <c r="AG908" s="24"/>
      <c r="AI908">
        <f t="shared" ref="AI908:AI971" si="74">ROUND(S908/1.04,2)</f>
        <v>25.09</v>
      </c>
      <c r="AL908">
        <v>0</v>
      </c>
      <c r="AM908">
        <v>72.8</v>
      </c>
      <c r="AN908" s="24">
        <v>0.3</v>
      </c>
      <c r="AO908">
        <f t="shared" si="70"/>
        <v>83.3</v>
      </c>
      <c r="AS908" t="s">
        <v>2768</v>
      </c>
    </row>
    <row r="909" spans="2:45" customFormat="1" x14ac:dyDescent="0.3">
      <c r="B909" t="s">
        <v>2769</v>
      </c>
      <c r="M909" s="7">
        <v>96341003</v>
      </c>
      <c r="N909" s="38" t="s">
        <v>5321</v>
      </c>
      <c r="O909" s="38" t="e">
        <v>#N/A</v>
      </c>
      <c r="P909" s="38">
        <v>33.6</v>
      </c>
      <c r="Q909" s="38">
        <v>1</v>
      </c>
      <c r="R909" s="26">
        <v>1.9</v>
      </c>
      <c r="S909" s="38">
        <v>33.6</v>
      </c>
      <c r="T909" s="24">
        <v>169</v>
      </c>
      <c r="U909" s="24">
        <v>15</v>
      </c>
      <c r="V909">
        <f t="shared" si="71"/>
        <v>20</v>
      </c>
      <c r="W909" s="24" t="s">
        <v>2769</v>
      </c>
      <c r="X909" s="8" t="e">
        <f>ROUND(T909*(1-#REF!),2)</f>
        <v>#REF!</v>
      </c>
      <c r="Y909">
        <f t="shared" si="72"/>
        <v>118.3</v>
      </c>
      <c r="Z909">
        <f t="shared" si="73"/>
        <v>118.3</v>
      </c>
      <c r="AA909" s="24">
        <v>0.3</v>
      </c>
      <c r="AB909" s="24">
        <v>0.3</v>
      </c>
      <c r="AC909">
        <v>0</v>
      </c>
      <c r="AD909">
        <v>380</v>
      </c>
      <c r="AE909">
        <v>0</v>
      </c>
      <c r="AF909" t="s">
        <v>2893</v>
      </c>
      <c r="AG909" s="24"/>
      <c r="AI909">
        <f t="shared" si="74"/>
        <v>32.31</v>
      </c>
      <c r="AL909">
        <v>0</v>
      </c>
      <c r="AM909">
        <v>109.9</v>
      </c>
      <c r="AN909" s="24">
        <v>0.3</v>
      </c>
      <c r="AO909">
        <f t="shared" si="70"/>
        <v>118.3</v>
      </c>
      <c r="AS909" t="s">
        <v>2770</v>
      </c>
    </row>
    <row r="910" spans="2:45" customFormat="1" x14ac:dyDescent="0.3">
      <c r="B910" t="s">
        <v>2771</v>
      </c>
      <c r="M910" s="7">
        <v>96380730</v>
      </c>
      <c r="N910" s="38" t="s">
        <v>5322</v>
      </c>
      <c r="O910" s="38" t="e">
        <v>#N/A</v>
      </c>
      <c r="P910" s="38">
        <v>25.29</v>
      </c>
      <c r="Q910" s="38" t="e">
        <v>#N/A</v>
      </c>
      <c r="R910" s="26">
        <v>0.8</v>
      </c>
      <c r="S910" s="38">
        <v>25.29</v>
      </c>
      <c r="T910" s="24">
        <v>59</v>
      </c>
      <c r="U910" s="24">
        <v>22</v>
      </c>
      <c r="V910">
        <f t="shared" si="71"/>
        <v>30</v>
      </c>
      <c r="W910" s="24" t="s">
        <v>2771</v>
      </c>
      <c r="X910" s="8" t="e">
        <f>ROUND(T910*(1-#REF!),2)</f>
        <v>#REF!</v>
      </c>
      <c r="Y910">
        <f t="shared" si="72"/>
        <v>41.3</v>
      </c>
      <c r="Z910">
        <f t="shared" si="73"/>
        <v>41.3</v>
      </c>
      <c r="AA910" s="24">
        <v>0.3</v>
      </c>
      <c r="AB910" s="24">
        <v>0.3</v>
      </c>
      <c r="AC910">
        <v>330</v>
      </c>
      <c r="AD910">
        <v>470</v>
      </c>
      <c r="AE910">
        <v>0</v>
      </c>
      <c r="AF910" t="s">
        <v>2894</v>
      </c>
      <c r="AG910" s="24"/>
      <c r="AI910">
        <f t="shared" si="74"/>
        <v>24.32</v>
      </c>
      <c r="AL910">
        <v>0</v>
      </c>
      <c r="AM910">
        <v>75.599999999999994</v>
      </c>
      <c r="AN910" s="24">
        <v>0.3</v>
      </c>
      <c r="AO910">
        <f t="shared" si="70"/>
        <v>41.3</v>
      </c>
      <c r="AS910" t="s">
        <v>2772</v>
      </c>
    </row>
    <row r="911" spans="2:45" customFormat="1" x14ac:dyDescent="0.3">
      <c r="B911" t="s">
        <v>2773</v>
      </c>
      <c r="M911" s="7">
        <v>96345520</v>
      </c>
      <c r="N911" s="38" t="s">
        <v>5323</v>
      </c>
      <c r="O911" s="38" t="e">
        <v>#N/A</v>
      </c>
      <c r="P911" s="38">
        <v>169.94</v>
      </c>
      <c r="Q911" s="38">
        <v>1</v>
      </c>
      <c r="R911" s="26">
        <v>14.6</v>
      </c>
      <c r="S911" s="38">
        <v>169.94</v>
      </c>
      <c r="T911" s="24">
        <v>639</v>
      </c>
      <c r="U911" s="24">
        <v>60</v>
      </c>
      <c r="V911">
        <f t="shared" si="71"/>
        <v>80</v>
      </c>
      <c r="W911" s="24" t="s">
        <v>2773</v>
      </c>
      <c r="X911" s="8" t="e">
        <f>ROUND(T911*(1-#REF!),2)</f>
        <v>#REF!</v>
      </c>
      <c r="Y911">
        <f t="shared" si="72"/>
        <v>447.3</v>
      </c>
      <c r="Z911">
        <f t="shared" si="73"/>
        <v>447.3</v>
      </c>
      <c r="AA911" s="24">
        <v>0.3</v>
      </c>
      <c r="AB911" s="24">
        <v>0.3</v>
      </c>
      <c r="AC911">
        <v>0</v>
      </c>
      <c r="AD911">
        <v>1000</v>
      </c>
      <c r="AE911">
        <v>250</v>
      </c>
      <c r="AF911" t="s">
        <v>2893</v>
      </c>
      <c r="AG911" s="24"/>
      <c r="AI911">
        <f t="shared" si="74"/>
        <v>163.4</v>
      </c>
      <c r="AL911" t="s">
        <v>4891</v>
      </c>
      <c r="AM911">
        <v>371.7</v>
      </c>
      <c r="AN911" s="24">
        <v>0.3</v>
      </c>
      <c r="AO911">
        <f t="shared" si="70"/>
        <v>447.3</v>
      </c>
      <c r="AS911" t="s">
        <v>2774</v>
      </c>
    </row>
    <row r="912" spans="2:45" customFormat="1" x14ac:dyDescent="0.3">
      <c r="B912" t="s">
        <v>2775</v>
      </c>
      <c r="M912" s="7">
        <v>96350013</v>
      </c>
      <c r="N912" s="38" t="s">
        <v>5324</v>
      </c>
      <c r="O912" s="38" t="e">
        <v>#N/A</v>
      </c>
      <c r="P912" s="38">
        <v>26.66</v>
      </c>
      <c r="Q912" s="38">
        <v>1</v>
      </c>
      <c r="R912" s="26">
        <v>1</v>
      </c>
      <c r="S912" s="38">
        <v>26.66</v>
      </c>
      <c r="T912" s="24">
        <v>99</v>
      </c>
      <c r="U912" s="24">
        <v>7.5</v>
      </c>
      <c r="V912">
        <f t="shared" si="71"/>
        <v>10</v>
      </c>
      <c r="W912" s="24" t="s">
        <v>2775</v>
      </c>
      <c r="X912" s="8" t="e">
        <f>ROUND(T912*(1-#REF!),2)</f>
        <v>#REF!</v>
      </c>
      <c r="Y912">
        <f t="shared" si="72"/>
        <v>69.3</v>
      </c>
      <c r="Z912">
        <f t="shared" si="73"/>
        <v>69.3</v>
      </c>
      <c r="AA912" s="24">
        <v>0.3</v>
      </c>
      <c r="AB912" s="24">
        <v>0.3</v>
      </c>
      <c r="AC912">
        <v>150</v>
      </c>
      <c r="AD912">
        <v>150</v>
      </c>
      <c r="AE912">
        <v>20</v>
      </c>
      <c r="AF912" t="s">
        <v>2893</v>
      </c>
      <c r="AG912" s="24"/>
      <c r="AI912">
        <f t="shared" si="74"/>
        <v>25.63</v>
      </c>
      <c r="AL912" t="s">
        <v>4892</v>
      </c>
      <c r="AM912">
        <v>61.6</v>
      </c>
      <c r="AN912" s="24">
        <v>0.3</v>
      </c>
      <c r="AO912">
        <f t="shared" si="70"/>
        <v>69.3</v>
      </c>
      <c r="AS912" t="s">
        <v>2776</v>
      </c>
    </row>
    <row r="913" spans="2:45" customFormat="1" x14ac:dyDescent="0.3">
      <c r="B913" t="s">
        <v>2777</v>
      </c>
      <c r="M913" s="7">
        <v>96350016</v>
      </c>
      <c r="N913" s="38" t="s">
        <v>5325</v>
      </c>
      <c r="O913" s="38" t="e">
        <v>#N/A</v>
      </c>
      <c r="P913" s="38">
        <v>26.66</v>
      </c>
      <c r="Q913" s="38">
        <v>1</v>
      </c>
      <c r="R913" s="26">
        <v>1</v>
      </c>
      <c r="S913" s="38">
        <v>26.66</v>
      </c>
      <c r="T913" s="24">
        <v>109</v>
      </c>
      <c r="U913" s="24">
        <v>7.5</v>
      </c>
      <c r="V913">
        <f t="shared" si="71"/>
        <v>10</v>
      </c>
      <c r="W913" s="24" t="s">
        <v>2777</v>
      </c>
      <c r="X913" s="8" t="e">
        <f>ROUND(T913*(1-#REF!),2)</f>
        <v>#REF!</v>
      </c>
      <c r="Y913">
        <f t="shared" si="72"/>
        <v>76.3</v>
      </c>
      <c r="Z913">
        <f t="shared" si="73"/>
        <v>76.3</v>
      </c>
      <c r="AA913" s="24">
        <v>0.3</v>
      </c>
      <c r="AB913" s="24">
        <v>0.3</v>
      </c>
      <c r="AC913">
        <v>150</v>
      </c>
      <c r="AD913">
        <v>150</v>
      </c>
      <c r="AE913">
        <v>20</v>
      </c>
      <c r="AF913" t="s">
        <v>2893</v>
      </c>
      <c r="AG913" s="24"/>
      <c r="AI913">
        <f t="shared" si="74"/>
        <v>25.63</v>
      </c>
      <c r="AL913" t="s">
        <v>4893</v>
      </c>
      <c r="AM913">
        <v>64.260000000000005</v>
      </c>
      <c r="AN913" s="24">
        <v>0.3</v>
      </c>
      <c r="AO913">
        <f t="shared" si="70"/>
        <v>76.3</v>
      </c>
      <c r="AS913" t="s">
        <v>2778</v>
      </c>
    </row>
    <row r="914" spans="2:45" customFormat="1" x14ac:dyDescent="0.3">
      <c r="B914" t="s">
        <v>2779</v>
      </c>
      <c r="M914" s="7">
        <v>96350003</v>
      </c>
      <c r="N914" s="38" t="s">
        <v>5326</v>
      </c>
      <c r="O914" s="38" t="e">
        <v>#N/A</v>
      </c>
      <c r="P914" s="38">
        <v>92.6</v>
      </c>
      <c r="Q914" s="38">
        <v>1</v>
      </c>
      <c r="R914" s="26">
        <v>9</v>
      </c>
      <c r="S914" s="38">
        <v>92.6</v>
      </c>
      <c r="T914" s="24">
        <v>209</v>
      </c>
      <c r="U914" s="24">
        <v>6</v>
      </c>
      <c r="V914">
        <f t="shared" si="71"/>
        <v>8</v>
      </c>
      <c r="W914" s="24" t="s">
        <v>2779</v>
      </c>
      <c r="X914" s="8" t="e">
        <f>ROUND(T914*(1-#REF!),2)</f>
        <v>#REF!</v>
      </c>
      <c r="Y914">
        <f t="shared" si="72"/>
        <v>146.30000000000001</v>
      </c>
      <c r="Z914">
        <f t="shared" si="73"/>
        <v>146.30000000000001</v>
      </c>
      <c r="AA914" s="24">
        <v>0.3</v>
      </c>
      <c r="AB914" s="24">
        <v>0.3</v>
      </c>
      <c r="AC914">
        <v>120</v>
      </c>
      <c r="AD914">
        <v>330</v>
      </c>
      <c r="AE914">
        <v>140</v>
      </c>
      <c r="AF914" t="s">
        <v>2893</v>
      </c>
      <c r="AG914" s="24"/>
      <c r="AI914">
        <f t="shared" si="74"/>
        <v>89.04</v>
      </c>
      <c r="AL914">
        <v>0</v>
      </c>
      <c r="AM914">
        <v>140.69999999999999</v>
      </c>
      <c r="AN914" s="24">
        <v>0.3</v>
      </c>
      <c r="AO914">
        <f t="shared" si="70"/>
        <v>146.30000000000001</v>
      </c>
      <c r="AS914" t="s">
        <v>2780</v>
      </c>
    </row>
    <row r="915" spans="2:45" customFormat="1" x14ac:dyDescent="0.3">
      <c r="B915" t="s">
        <v>2781</v>
      </c>
      <c r="M915" s="7">
        <v>96350005</v>
      </c>
      <c r="N915" s="38" t="s">
        <v>5327</v>
      </c>
      <c r="O915" s="38" t="e">
        <v>#N/A</v>
      </c>
      <c r="P915" s="38">
        <v>92.6</v>
      </c>
      <c r="Q915" s="38">
        <v>1</v>
      </c>
      <c r="R915" s="26">
        <v>9</v>
      </c>
      <c r="S915" s="38">
        <v>92.6</v>
      </c>
      <c r="T915" s="24">
        <v>329</v>
      </c>
      <c r="U915" s="24">
        <v>6</v>
      </c>
      <c r="V915">
        <f t="shared" si="71"/>
        <v>8</v>
      </c>
      <c r="W915" s="24" t="s">
        <v>2781</v>
      </c>
      <c r="X915" s="8" t="e">
        <f>ROUND(T915*(1-#REF!),2)</f>
        <v>#REF!</v>
      </c>
      <c r="Y915">
        <f t="shared" si="72"/>
        <v>230.3</v>
      </c>
      <c r="Z915">
        <f t="shared" si="73"/>
        <v>230.3</v>
      </c>
      <c r="AA915" s="24">
        <v>0.3</v>
      </c>
      <c r="AB915" s="24">
        <v>0.3</v>
      </c>
      <c r="AC915">
        <v>120</v>
      </c>
      <c r="AD915">
        <v>330</v>
      </c>
      <c r="AE915">
        <v>140</v>
      </c>
      <c r="AF915" t="s">
        <v>2893</v>
      </c>
      <c r="AG915" s="24"/>
      <c r="AI915">
        <f t="shared" si="74"/>
        <v>89.04</v>
      </c>
      <c r="AL915">
        <v>0</v>
      </c>
      <c r="AM915">
        <v>219.8</v>
      </c>
      <c r="AN915" s="24">
        <v>0.3</v>
      </c>
      <c r="AO915">
        <f t="shared" si="70"/>
        <v>230.3</v>
      </c>
      <c r="AS915" t="s">
        <v>2782</v>
      </c>
    </row>
    <row r="916" spans="2:45" customFormat="1" x14ac:dyDescent="0.3">
      <c r="B916" t="s">
        <v>2783</v>
      </c>
      <c r="M916" s="7">
        <v>96350030</v>
      </c>
      <c r="N916" s="38" t="s">
        <v>5328</v>
      </c>
      <c r="O916" s="38" t="e">
        <v>#N/A</v>
      </c>
      <c r="P916" s="38">
        <v>43.99</v>
      </c>
      <c r="Q916" s="38">
        <v>1</v>
      </c>
      <c r="R916" s="26">
        <v>3.2</v>
      </c>
      <c r="S916" s="38">
        <v>43.99</v>
      </c>
      <c r="T916" s="24">
        <v>169</v>
      </c>
      <c r="U916" s="24">
        <v>5</v>
      </c>
      <c r="V916">
        <f t="shared" si="71"/>
        <v>7</v>
      </c>
      <c r="W916" s="24" t="s">
        <v>2783</v>
      </c>
      <c r="X916" s="8" t="e">
        <f>ROUND(T916*(1-#REF!),2)</f>
        <v>#REF!</v>
      </c>
      <c r="Y916">
        <f t="shared" si="72"/>
        <v>118.3</v>
      </c>
      <c r="Z916">
        <f t="shared" si="73"/>
        <v>118.3</v>
      </c>
      <c r="AA916" s="24">
        <v>0.3</v>
      </c>
      <c r="AB916" s="24">
        <v>0.3</v>
      </c>
      <c r="AC916">
        <v>55</v>
      </c>
      <c r="AD916">
        <v>70</v>
      </c>
      <c r="AE916">
        <v>880</v>
      </c>
      <c r="AF916" t="s">
        <v>2893</v>
      </c>
      <c r="AG916" s="24"/>
      <c r="AI916">
        <f t="shared" si="74"/>
        <v>42.3</v>
      </c>
      <c r="AL916" t="s">
        <v>4894</v>
      </c>
      <c r="AM916">
        <v>97.65</v>
      </c>
      <c r="AN916" s="24">
        <v>0.3</v>
      </c>
      <c r="AO916">
        <f t="shared" si="70"/>
        <v>118.3</v>
      </c>
      <c r="AS916" t="s">
        <v>2784</v>
      </c>
    </row>
    <row r="917" spans="2:45" customFormat="1" x14ac:dyDescent="0.3">
      <c r="B917" t="s">
        <v>2785</v>
      </c>
      <c r="M917" s="7">
        <v>96341002</v>
      </c>
      <c r="N917" s="38" t="s">
        <v>5329</v>
      </c>
      <c r="O917" s="38" t="e">
        <v>#N/A</v>
      </c>
      <c r="P917" s="38">
        <v>28.55</v>
      </c>
      <c r="Q917" s="38">
        <v>1</v>
      </c>
      <c r="R917" s="26">
        <v>1.5</v>
      </c>
      <c r="S917" s="38">
        <v>28.55</v>
      </c>
      <c r="T917" s="24">
        <v>129</v>
      </c>
      <c r="U917" s="24">
        <v>15</v>
      </c>
      <c r="V917">
        <f t="shared" si="71"/>
        <v>20</v>
      </c>
      <c r="W917" s="24" t="s">
        <v>2785</v>
      </c>
      <c r="X917" s="8" t="e">
        <f>ROUND(T917*(1-#REF!),2)</f>
        <v>#REF!</v>
      </c>
      <c r="Y917">
        <f t="shared" si="72"/>
        <v>90.3</v>
      </c>
      <c r="Z917">
        <f t="shared" si="73"/>
        <v>90.3</v>
      </c>
      <c r="AA917" s="24">
        <v>0.3</v>
      </c>
      <c r="AB917" s="24">
        <v>0.3</v>
      </c>
      <c r="AC917">
        <v>452</v>
      </c>
      <c r="AD917">
        <v>0</v>
      </c>
      <c r="AE917">
        <v>0</v>
      </c>
      <c r="AF917" t="s">
        <v>2893</v>
      </c>
      <c r="AG917" s="24"/>
      <c r="AI917">
        <f t="shared" si="74"/>
        <v>27.45</v>
      </c>
      <c r="AL917">
        <v>0</v>
      </c>
      <c r="AM917">
        <v>82.6</v>
      </c>
      <c r="AN917" s="24">
        <v>0.3</v>
      </c>
      <c r="AO917">
        <f t="shared" si="70"/>
        <v>90.3</v>
      </c>
      <c r="AS917" t="s">
        <v>2786</v>
      </c>
    </row>
    <row r="918" spans="2:45" customFormat="1" x14ac:dyDescent="0.3">
      <c r="B918" t="s">
        <v>2787</v>
      </c>
      <c r="M918" s="7">
        <v>96341004</v>
      </c>
      <c r="N918" s="38" t="s">
        <v>5330</v>
      </c>
      <c r="O918" s="38" t="e">
        <v>#N/A</v>
      </c>
      <c r="P918" s="38">
        <v>36.92</v>
      </c>
      <c r="Q918" s="38">
        <v>1</v>
      </c>
      <c r="R918" s="26">
        <v>2.2999999999999998</v>
      </c>
      <c r="S918" s="38">
        <v>36.92</v>
      </c>
      <c r="T918" s="24">
        <v>169</v>
      </c>
      <c r="U918" s="24">
        <v>15</v>
      </c>
      <c r="V918">
        <f t="shared" si="71"/>
        <v>20</v>
      </c>
      <c r="W918" s="24" t="s">
        <v>2787</v>
      </c>
      <c r="X918" s="8" t="e">
        <f>ROUND(T918*(1-#REF!),2)</f>
        <v>#REF!</v>
      </c>
      <c r="Y918">
        <f t="shared" si="72"/>
        <v>118.3</v>
      </c>
      <c r="Z918">
        <f t="shared" si="73"/>
        <v>118.3</v>
      </c>
      <c r="AA918" s="24">
        <v>0.3</v>
      </c>
      <c r="AB918" s="24">
        <v>0.3</v>
      </c>
      <c r="AC918">
        <v>452</v>
      </c>
      <c r="AD918">
        <v>0</v>
      </c>
      <c r="AE918">
        <v>0</v>
      </c>
      <c r="AF918" t="s">
        <v>2893</v>
      </c>
      <c r="AG918" s="24"/>
      <c r="AI918">
        <f t="shared" si="74"/>
        <v>35.5</v>
      </c>
      <c r="AL918">
        <v>0</v>
      </c>
      <c r="AM918">
        <v>106.4</v>
      </c>
      <c r="AN918" s="24">
        <v>0.3</v>
      </c>
      <c r="AO918">
        <f t="shared" si="70"/>
        <v>118.3</v>
      </c>
      <c r="AS918" t="s">
        <v>2788</v>
      </c>
    </row>
    <row r="919" spans="2:45" customFormat="1" x14ac:dyDescent="0.3">
      <c r="B919" t="s">
        <v>2789</v>
      </c>
      <c r="M919" s="7">
        <v>96341011</v>
      </c>
      <c r="N919" s="38" t="s">
        <v>5331</v>
      </c>
      <c r="O919" s="38" t="e">
        <v>#N/A</v>
      </c>
      <c r="P919" s="38">
        <v>5.94</v>
      </c>
      <c r="Q919" s="38">
        <v>1</v>
      </c>
      <c r="R919" s="26">
        <v>0.3</v>
      </c>
      <c r="S919" s="38">
        <v>5.94</v>
      </c>
      <c r="T919" s="24">
        <v>39</v>
      </c>
      <c r="U919" s="24">
        <v>0</v>
      </c>
      <c r="V919">
        <f t="shared" si="71"/>
        <v>0</v>
      </c>
      <c r="W919" s="24" t="s">
        <v>2789</v>
      </c>
      <c r="X919" s="8" t="e">
        <f>ROUND(T919*(1-#REF!),2)</f>
        <v>#REF!</v>
      </c>
      <c r="Y919">
        <f t="shared" si="72"/>
        <v>27.3</v>
      </c>
      <c r="Z919">
        <f t="shared" si="73"/>
        <v>27.3</v>
      </c>
      <c r="AA919" s="24">
        <v>0.3</v>
      </c>
      <c r="AB919" s="24">
        <v>0.3</v>
      </c>
      <c r="AC919">
        <v>0</v>
      </c>
      <c r="AD919">
        <v>0</v>
      </c>
      <c r="AE919">
        <v>0</v>
      </c>
      <c r="AF919" t="s">
        <v>2893</v>
      </c>
      <c r="AG919" s="24"/>
      <c r="AI919">
        <f t="shared" si="74"/>
        <v>5.71</v>
      </c>
      <c r="AL919">
        <v>0</v>
      </c>
      <c r="AM919">
        <v>20.3</v>
      </c>
      <c r="AN919" s="24">
        <v>0.3</v>
      </c>
      <c r="AO919">
        <f t="shared" si="70"/>
        <v>27.3</v>
      </c>
      <c r="AS919" t="s">
        <v>2790</v>
      </c>
    </row>
    <row r="920" spans="2:45" customFormat="1" x14ac:dyDescent="0.3">
      <c r="B920" t="s">
        <v>2791</v>
      </c>
      <c r="M920" s="7">
        <v>96341012</v>
      </c>
      <c r="N920" s="38" t="s">
        <v>5332</v>
      </c>
      <c r="O920" s="38" t="e">
        <v>#N/A</v>
      </c>
      <c r="P920" s="38">
        <v>6.24</v>
      </c>
      <c r="Q920" s="38">
        <v>1</v>
      </c>
      <c r="R920" s="26">
        <v>0.5</v>
      </c>
      <c r="S920" s="38">
        <v>6.24</v>
      </c>
      <c r="T920" s="24">
        <v>39</v>
      </c>
      <c r="U920" s="24">
        <v>0</v>
      </c>
      <c r="V920">
        <f t="shared" si="71"/>
        <v>0</v>
      </c>
      <c r="W920" s="24" t="s">
        <v>2791</v>
      </c>
      <c r="X920" s="8" t="e">
        <f>ROUND(T920*(1-#REF!),2)</f>
        <v>#REF!</v>
      </c>
      <c r="Y920">
        <f t="shared" si="72"/>
        <v>27.3</v>
      </c>
      <c r="Z920">
        <f t="shared" si="73"/>
        <v>27.3</v>
      </c>
      <c r="AA920" s="24">
        <v>0.3</v>
      </c>
      <c r="AB920" s="24">
        <v>0.3</v>
      </c>
      <c r="AC920">
        <v>0</v>
      </c>
      <c r="AD920">
        <v>0</v>
      </c>
      <c r="AE920">
        <v>0</v>
      </c>
      <c r="AF920" t="s">
        <v>2893</v>
      </c>
      <c r="AG920" s="24"/>
      <c r="AI920">
        <f t="shared" si="74"/>
        <v>6</v>
      </c>
      <c r="AL920">
        <v>0</v>
      </c>
      <c r="AM920">
        <v>21</v>
      </c>
      <c r="AN920" s="24">
        <v>0.3</v>
      </c>
      <c r="AO920">
        <f t="shared" si="70"/>
        <v>27.3</v>
      </c>
      <c r="AS920" t="s">
        <v>2792</v>
      </c>
    </row>
    <row r="921" spans="2:45" customFormat="1" x14ac:dyDescent="0.3">
      <c r="B921" t="s">
        <v>2793</v>
      </c>
      <c r="M921" s="7">
        <v>96341013</v>
      </c>
      <c r="N921" s="38" t="s">
        <v>5333</v>
      </c>
      <c r="O921" s="38" t="e">
        <v>#N/A</v>
      </c>
      <c r="P921" s="38">
        <v>9.57</v>
      </c>
      <c r="Q921" s="38">
        <v>1</v>
      </c>
      <c r="R921" s="26">
        <v>0.7</v>
      </c>
      <c r="S921" s="38">
        <v>9.57</v>
      </c>
      <c r="T921" s="24">
        <v>49</v>
      </c>
      <c r="U921" s="24">
        <v>0</v>
      </c>
      <c r="V921">
        <f t="shared" si="71"/>
        <v>0</v>
      </c>
      <c r="W921" s="24" t="s">
        <v>2793</v>
      </c>
      <c r="X921" s="8" t="e">
        <f>ROUND(T921*(1-#REF!),2)</f>
        <v>#REF!</v>
      </c>
      <c r="Y921">
        <f t="shared" si="72"/>
        <v>34.299999999999997</v>
      </c>
      <c r="Z921">
        <f t="shared" si="73"/>
        <v>34.299999999999997</v>
      </c>
      <c r="AA921" s="24">
        <v>0.3</v>
      </c>
      <c r="AB921" s="24">
        <v>0.3</v>
      </c>
      <c r="AC921">
        <v>0</v>
      </c>
      <c r="AD921">
        <v>0</v>
      </c>
      <c r="AE921">
        <v>0</v>
      </c>
      <c r="AF921" t="s">
        <v>2893</v>
      </c>
      <c r="AG921" s="24"/>
      <c r="AI921">
        <f t="shared" si="74"/>
        <v>9.1999999999999993</v>
      </c>
      <c r="AL921">
        <v>0</v>
      </c>
      <c r="AM921">
        <v>28</v>
      </c>
      <c r="AN921" s="24">
        <v>0.3</v>
      </c>
      <c r="AO921">
        <f t="shared" si="70"/>
        <v>34.299999999999997</v>
      </c>
      <c r="AS921" t="s">
        <v>2794</v>
      </c>
    </row>
    <row r="922" spans="2:45" customFormat="1" x14ac:dyDescent="0.3">
      <c r="B922" t="s">
        <v>2795</v>
      </c>
      <c r="M922" s="7">
        <v>96341041</v>
      </c>
      <c r="N922" s="38" t="s">
        <v>5334</v>
      </c>
      <c r="O922" s="38" t="e">
        <v>#N/A</v>
      </c>
      <c r="P922" s="38">
        <v>17.32</v>
      </c>
      <c r="Q922" s="38">
        <v>1</v>
      </c>
      <c r="R922" s="26">
        <v>0</v>
      </c>
      <c r="S922" s="38">
        <v>17.32</v>
      </c>
      <c r="T922" s="24">
        <v>89</v>
      </c>
      <c r="U922" s="24">
        <v>13</v>
      </c>
      <c r="V922">
        <f t="shared" si="71"/>
        <v>18</v>
      </c>
      <c r="W922" s="24" t="s">
        <v>2795</v>
      </c>
      <c r="X922" s="8" t="e">
        <f>ROUND(T922*(1-#REF!),2)</f>
        <v>#REF!</v>
      </c>
      <c r="Y922">
        <f t="shared" si="72"/>
        <v>62.3</v>
      </c>
      <c r="Z922">
        <f t="shared" si="73"/>
        <v>62.3</v>
      </c>
      <c r="AA922" s="24">
        <v>0.3</v>
      </c>
      <c r="AB922" s="24">
        <v>0.3</v>
      </c>
      <c r="AC922">
        <v>0</v>
      </c>
      <c r="AD922">
        <v>0</v>
      </c>
      <c r="AE922">
        <v>0</v>
      </c>
      <c r="AF922" t="s">
        <v>2893</v>
      </c>
      <c r="AG922" s="24"/>
      <c r="AI922">
        <f t="shared" si="74"/>
        <v>16.649999999999999</v>
      </c>
      <c r="AL922">
        <v>0</v>
      </c>
      <c r="AM922">
        <v>54.6</v>
      </c>
      <c r="AN922" s="24">
        <v>0.3</v>
      </c>
      <c r="AO922">
        <f t="shared" si="70"/>
        <v>62.3</v>
      </c>
      <c r="AS922" t="s">
        <v>2796</v>
      </c>
    </row>
    <row r="923" spans="2:45" customFormat="1" x14ac:dyDescent="0.3">
      <c r="B923" t="s">
        <v>2797</v>
      </c>
      <c r="M923" s="7">
        <v>96341057</v>
      </c>
      <c r="N923" s="38" t="s">
        <v>5335</v>
      </c>
      <c r="O923" s="38" t="e">
        <v>#N/A</v>
      </c>
      <c r="P923" s="38">
        <v>3.76</v>
      </c>
      <c r="Q923" s="38">
        <v>1</v>
      </c>
      <c r="R923" s="26">
        <v>0.1</v>
      </c>
      <c r="S923" s="38">
        <v>3.76</v>
      </c>
      <c r="T923" s="24">
        <v>19</v>
      </c>
      <c r="U923" s="24">
        <v>0</v>
      </c>
      <c r="V923">
        <f t="shared" si="71"/>
        <v>0</v>
      </c>
      <c r="W923" s="24" t="s">
        <v>2797</v>
      </c>
      <c r="X923" s="8" t="e">
        <f>ROUND(T923*(1-#REF!),2)</f>
        <v>#REF!</v>
      </c>
      <c r="Y923">
        <f t="shared" si="72"/>
        <v>13.3</v>
      </c>
      <c r="Z923">
        <f t="shared" si="73"/>
        <v>13.3</v>
      </c>
      <c r="AA923" s="24">
        <v>0.3</v>
      </c>
      <c r="AB923" s="24">
        <v>0.3</v>
      </c>
      <c r="AC923">
        <v>0</v>
      </c>
      <c r="AD923">
        <v>405</v>
      </c>
      <c r="AE923">
        <v>170</v>
      </c>
      <c r="AF923" t="s">
        <v>2893</v>
      </c>
      <c r="AG923" s="24"/>
      <c r="AI923">
        <f t="shared" si="74"/>
        <v>3.62</v>
      </c>
      <c r="AL923">
        <v>0</v>
      </c>
      <c r="AM923">
        <v>12.6</v>
      </c>
      <c r="AN923" s="24">
        <v>0.3</v>
      </c>
      <c r="AO923">
        <f t="shared" si="70"/>
        <v>13.3</v>
      </c>
      <c r="AS923" t="s">
        <v>2798</v>
      </c>
    </row>
    <row r="924" spans="2:45" customFormat="1" x14ac:dyDescent="0.3">
      <c r="B924" t="s">
        <v>2799</v>
      </c>
      <c r="M924" s="7">
        <v>96341071</v>
      </c>
      <c r="N924" s="38" t="s">
        <v>5336</v>
      </c>
      <c r="O924" s="38" t="e">
        <v>#N/A</v>
      </c>
      <c r="P924" s="38">
        <v>7.18</v>
      </c>
      <c r="Q924" s="38">
        <v>1</v>
      </c>
      <c r="R924" s="26">
        <v>0.2</v>
      </c>
      <c r="S924" s="38">
        <v>7.18</v>
      </c>
      <c r="T924" s="24">
        <v>29</v>
      </c>
      <c r="U924" s="24">
        <v>0</v>
      </c>
      <c r="V924">
        <f t="shared" si="71"/>
        <v>0</v>
      </c>
      <c r="W924" s="24" t="s">
        <v>2799</v>
      </c>
      <c r="X924" s="8" t="e">
        <f>ROUND(T924*(1-#REF!),2)</f>
        <v>#REF!</v>
      </c>
      <c r="Y924">
        <f t="shared" si="72"/>
        <v>20.3</v>
      </c>
      <c r="Z924">
        <f t="shared" si="73"/>
        <v>20.3</v>
      </c>
      <c r="AA924" s="24">
        <v>0.3</v>
      </c>
      <c r="AB924" s="24">
        <v>0.3</v>
      </c>
      <c r="AC924">
        <v>1</v>
      </c>
      <c r="AD924">
        <v>487</v>
      </c>
      <c r="AE924">
        <v>190</v>
      </c>
      <c r="AF924" t="s">
        <v>2893</v>
      </c>
      <c r="AG924" s="24"/>
      <c r="AI924">
        <f t="shared" si="74"/>
        <v>6.9</v>
      </c>
      <c r="AL924">
        <v>0</v>
      </c>
      <c r="AM924">
        <v>18.899999999999999</v>
      </c>
      <c r="AN924" s="24">
        <v>0.3</v>
      </c>
      <c r="AO924">
        <f t="shared" si="70"/>
        <v>20.3</v>
      </c>
      <c r="AS924" t="s">
        <v>2800</v>
      </c>
    </row>
    <row r="925" spans="2:45" customFormat="1" x14ac:dyDescent="0.3">
      <c r="B925" t="s">
        <v>2801</v>
      </c>
      <c r="M925" s="7">
        <v>96341070</v>
      </c>
      <c r="N925" s="38" t="s">
        <v>5337</v>
      </c>
      <c r="O925" s="38" t="e">
        <v>#N/A</v>
      </c>
      <c r="P925" s="38">
        <v>5.84</v>
      </c>
      <c r="Q925" s="38">
        <v>1</v>
      </c>
      <c r="R925" s="26">
        <v>0.4</v>
      </c>
      <c r="S925" s="38">
        <v>5.84</v>
      </c>
      <c r="T925" s="24">
        <v>29</v>
      </c>
      <c r="U925" s="24">
        <v>0</v>
      </c>
      <c r="V925">
        <f t="shared" si="71"/>
        <v>0</v>
      </c>
      <c r="W925" s="24" t="s">
        <v>2801</v>
      </c>
      <c r="X925" s="8" t="e">
        <f>ROUND(T925*(1-#REF!),2)</f>
        <v>#REF!</v>
      </c>
      <c r="Y925">
        <f t="shared" si="72"/>
        <v>20.3</v>
      </c>
      <c r="Z925">
        <f t="shared" si="73"/>
        <v>20.3</v>
      </c>
      <c r="AA925" s="24">
        <v>0.3</v>
      </c>
      <c r="AB925" s="24">
        <v>0.3</v>
      </c>
      <c r="AC925">
        <v>1</v>
      </c>
      <c r="AD925">
        <v>387</v>
      </c>
      <c r="AE925">
        <v>190</v>
      </c>
      <c r="AF925" t="s">
        <v>2893</v>
      </c>
      <c r="AG925" s="24"/>
      <c r="AI925">
        <f t="shared" si="74"/>
        <v>5.62</v>
      </c>
      <c r="AL925">
        <v>0</v>
      </c>
      <c r="AM925">
        <v>16.100000000000001</v>
      </c>
      <c r="AN925" s="24">
        <v>0.3</v>
      </c>
      <c r="AO925">
        <f t="shared" si="70"/>
        <v>20.3</v>
      </c>
      <c r="AS925" t="s">
        <v>2802</v>
      </c>
    </row>
    <row r="926" spans="2:45" customFormat="1" x14ac:dyDescent="0.3">
      <c r="B926" t="s">
        <v>2803</v>
      </c>
      <c r="M926" s="7">
        <v>96344002</v>
      </c>
      <c r="N926" s="38" t="s">
        <v>5338</v>
      </c>
      <c r="O926" s="38" t="e">
        <v>#N/A</v>
      </c>
      <c r="P926" s="38">
        <v>24.97</v>
      </c>
      <c r="Q926" s="38">
        <v>1</v>
      </c>
      <c r="R926" s="26">
        <v>0.5</v>
      </c>
      <c r="S926" s="38">
        <v>24.97</v>
      </c>
      <c r="T926" s="24">
        <v>89</v>
      </c>
      <c r="U926" s="24">
        <v>4</v>
      </c>
      <c r="V926">
        <f t="shared" si="71"/>
        <v>6</v>
      </c>
      <c r="W926" s="24" t="s">
        <v>2803</v>
      </c>
      <c r="X926" s="8" t="e">
        <f>ROUND(T926*(1-#REF!),2)</f>
        <v>#REF!</v>
      </c>
      <c r="Y926">
        <f t="shared" si="72"/>
        <v>62.3</v>
      </c>
      <c r="Z926">
        <f t="shared" si="73"/>
        <v>62.3</v>
      </c>
      <c r="AA926" s="24">
        <v>0.3</v>
      </c>
      <c r="AB926" s="24">
        <v>0.3</v>
      </c>
      <c r="AC926">
        <v>300</v>
      </c>
      <c r="AD926">
        <v>321</v>
      </c>
      <c r="AE926">
        <v>85</v>
      </c>
      <c r="AF926" t="s">
        <v>2893</v>
      </c>
      <c r="AG926" s="24"/>
      <c r="AI926">
        <f t="shared" si="74"/>
        <v>24.01</v>
      </c>
      <c r="AL926" t="s">
        <v>4895</v>
      </c>
      <c r="AM926">
        <v>50.4</v>
      </c>
      <c r="AN926" s="24">
        <v>0.3</v>
      </c>
      <c r="AO926">
        <f t="shared" si="70"/>
        <v>62.3</v>
      </c>
      <c r="AS926" t="s">
        <v>2804</v>
      </c>
    </row>
    <row r="927" spans="2:45" customFormat="1" x14ac:dyDescent="0.3">
      <c r="B927" t="s">
        <v>2805</v>
      </c>
      <c r="M927" s="7">
        <v>96341684</v>
      </c>
      <c r="N927" s="38" t="s">
        <v>5339</v>
      </c>
      <c r="O927" s="38" t="e">
        <v>#N/A</v>
      </c>
      <c r="P927" s="38">
        <v>279.92</v>
      </c>
      <c r="Q927" s="38">
        <v>1</v>
      </c>
      <c r="R927" s="26">
        <v>25</v>
      </c>
      <c r="S927" s="38">
        <v>279.92</v>
      </c>
      <c r="T927" s="24">
        <v>919</v>
      </c>
      <c r="U927" s="24">
        <v>60</v>
      </c>
      <c r="V927">
        <f t="shared" si="71"/>
        <v>80</v>
      </c>
      <c r="W927" s="24" t="s">
        <v>2805</v>
      </c>
      <c r="X927" s="8" t="e">
        <f>ROUND(T927*(1-#REF!),2)</f>
        <v>#REF!</v>
      </c>
      <c r="Y927">
        <f t="shared" si="72"/>
        <v>643.29999999999995</v>
      </c>
      <c r="Z927">
        <f t="shared" si="73"/>
        <v>643.29999999999995</v>
      </c>
      <c r="AA927" s="24">
        <v>0.3</v>
      </c>
      <c r="AB927" s="24">
        <v>0.3</v>
      </c>
      <c r="AC927">
        <v>820</v>
      </c>
      <c r="AD927">
        <v>584</v>
      </c>
      <c r="AE927">
        <v>290</v>
      </c>
      <c r="AF927" t="s">
        <v>2892</v>
      </c>
      <c r="AG927" s="24"/>
      <c r="AI927">
        <f t="shared" si="74"/>
        <v>269.14999999999998</v>
      </c>
      <c r="AL927" t="s">
        <v>4555</v>
      </c>
      <c r="AM927" t="s">
        <v>4555</v>
      </c>
      <c r="AN927" s="24">
        <v>0.3</v>
      </c>
      <c r="AO927">
        <f t="shared" si="70"/>
        <v>643.29999999999995</v>
      </c>
      <c r="AS927" t="s">
        <v>2806</v>
      </c>
    </row>
    <row r="928" spans="2:45" customFormat="1" x14ac:dyDescent="0.3">
      <c r="B928" t="s">
        <v>2807</v>
      </c>
      <c r="M928" s="7">
        <v>96341683</v>
      </c>
      <c r="N928" s="38" t="s">
        <v>5340</v>
      </c>
      <c r="O928" s="38" t="e">
        <v>#N/A</v>
      </c>
      <c r="P928" s="38">
        <v>390.69</v>
      </c>
      <c r="Q928" s="38">
        <v>1</v>
      </c>
      <c r="R928" s="26">
        <v>20</v>
      </c>
      <c r="S928" s="38">
        <v>390.69</v>
      </c>
      <c r="T928" s="24">
        <v>1289</v>
      </c>
      <c r="U928" s="24">
        <v>60</v>
      </c>
      <c r="V928">
        <f t="shared" si="71"/>
        <v>80</v>
      </c>
      <c r="W928" s="24" t="s">
        <v>2807</v>
      </c>
      <c r="X928" s="8" t="e">
        <f>ROUND(T928*(1-#REF!),2)</f>
        <v>#REF!</v>
      </c>
      <c r="Y928">
        <f t="shared" si="72"/>
        <v>902.3</v>
      </c>
      <c r="Z928">
        <f t="shared" si="73"/>
        <v>902.3</v>
      </c>
      <c r="AA928" s="24">
        <v>0.3</v>
      </c>
      <c r="AB928" s="24">
        <v>0.3</v>
      </c>
      <c r="AC928">
        <v>1220</v>
      </c>
      <c r="AD928">
        <v>484</v>
      </c>
      <c r="AE928">
        <v>290</v>
      </c>
      <c r="AF928" t="s">
        <v>2892</v>
      </c>
      <c r="AG928" s="24"/>
      <c r="AI928">
        <f t="shared" si="74"/>
        <v>375.66</v>
      </c>
      <c r="AL928" t="s">
        <v>4555</v>
      </c>
      <c r="AM928" t="s">
        <v>4555</v>
      </c>
      <c r="AN928" s="24">
        <v>0.3</v>
      </c>
      <c r="AO928">
        <f t="shared" si="70"/>
        <v>902.3</v>
      </c>
      <c r="AS928" t="s">
        <v>2808</v>
      </c>
    </row>
    <row r="929" spans="2:45" customFormat="1" x14ac:dyDescent="0.3">
      <c r="B929" t="s">
        <v>2809</v>
      </c>
      <c r="M929" s="7">
        <v>96341685</v>
      </c>
      <c r="N929" s="38" t="s">
        <v>5341</v>
      </c>
      <c r="O929" s="38" t="e">
        <v>#N/A</v>
      </c>
      <c r="P929" s="38">
        <v>266.08999999999997</v>
      </c>
      <c r="Q929" s="38">
        <v>1</v>
      </c>
      <c r="R929" s="26">
        <v>18.399999999999999</v>
      </c>
      <c r="S929" s="38">
        <v>266.08999999999997</v>
      </c>
      <c r="T929" s="24">
        <v>879</v>
      </c>
      <c r="U929" s="24">
        <v>60</v>
      </c>
      <c r="V929">
        <f t="shared" si="71"/>
        <v>80</v>
      </c>
      <c r="W929" s="24" t="s">
        <v>2809</v>
      </c>
      <c r="X929" s="8" t="e">
        <f>ROUND(T929*(1-#REF!),2)</f>
        <v>#REF!</v>
      </c>
      <c r="Y929">
        <f t="shared" si="72"/>
        <v>615.29999999999995</v>
      </c>
      <c r="Z929">
        <f t="shared" si="73"/>
        <v>615.29999999999995</v>
      </c>
      <c r="AA929" s="24">
        <v>0.3</v>
      </c>
      <c r="AB929" s="24">
        <v>0.3</v>
      </c>
      <c r="AC929">
        <v>820</v>
      </c>
      <c r="AD929">
        <v>484</v>
      </c>
      <c r="AE929">
        <v>290</v>
      </c>
      <c r="AF929" t="s">
        <v>2892</v>
      </c>
      <c r="AG929" s="24"/>
      <c r="AI929">
        <f t="shared" si="74"/>
        <v>255.86</v>
      </c>
      <c r="AL929" t="s">
        <v>4555</v>
      </c>
      <c r="AM929" t="s">
        <v>4555</v>
      </c>
      <c r="AN929" s="24">
        <v>0.3</v>
      </c>
      <c r="AO929">
        <f t="shared" si="70"/>
        <v>615.29999999999995</v>
      </c>
      <c r="AS929" t="s">
        <v>2810</v>
      </c>
    </row>
    <row r="930" spans="2:45" customFormat="1" x14ac:dyDescent="0.3">
      <c r="B930" t="s">
        <v>2811</v>
      </c>
      <c r="M930" s="7">
        <v>96350017</v>
      </c>
      <c r="N930" s="38" t="s">
        <v>5342</v>
      </c>
      <c r="O930" s="38" t="e">
        <v>#N/A</v>
      </c>
      <c r="P930" s="38">
        <v>26.66</v>
      </c>
      <c r="Q930" s="38">
        <v>1</v>
      </c>
      <c r="R930" s="26">
        <v>0.85</v>
      </c>
      <c r="S930" s="38">
        <v>26.66</v>
      </c>
      <c r="T930" s="24">
        <v>109</v>
      </c>
      <c r="U930" s="24">
        <v>7.5</v>
      </c>
      <c r="V930">
        <f t="shared" si="71"/>
        <v>10</v>
      </c>
      <c r="W930" s="24" t="s">
        <v>2811</v>
      </c>
      <c r="X930" s="8" t="e">
        <f>ROUND(T930*(1-#REF!),2)</f>
        <v>#REF!</v>
      </c>
      <c r="Y930">
        <f t="shared" si="72"/>
        <v>76.3</v>
      </c>
      <c r="Z930">
        <f t="shared" si="73"/>
        <v>76.3</v>
      </c>
      <c r="AA930" s="24">
        <v>0.3</v>
      </c>
      <c r="AB930" s="24">
        <v>0.3</v>
      </c>
      <c r="AC930">
        <v>175</v>
      </c>
      <c r="AD930">
        <v>150</v>
      </c>
      <c r="AE930">
        <v>20</v>
      </c>
      <c r="AF930" t="s">
        <v>2893</v>
      </c>
      <c r="AG930" s="24"/>
      <c r="AI930">
        <f t="shared" si="74"/>
        <v>25.63</v>
      </c>
      <c r="AL930" t="s">
        <v>4896</v>
      </c>
      <c r="AM930">
        <v>64.260000000000005</v>
      </c>
      <c r="AN930" s="24">
        <v>0.3</v>
      </c>
      <c r="AO930">
        <f t="shared" si="70"/>
        <v>76.3</v>
      </c>
      <c r="AS930" t="s">
        <v>2812</v>
      </c>
    </row>
    <row r="931" spans="2:45" customFormat="1" x14ac:dyDescent="0.3">
      <c r="B931" t="s">
        <v>2813</v>
      </c>
      <c r="M931" s="7">
        <v>96350007</v>
      </c>
      <c r="N931" s="38" t="s">
        <v>5343</v>
      </c>
      <c r="O931" s="38" t="e">
        <v>#N/A</v>
      </c>
      <c r="P931" s="38">
        <v>83.66</v>
      </c>
      <c r="Q931" s="38">
        <v>1</v>
      </c>
      <c r="R931" s="26">
        <v>5.85</v>
      </c>
      <c r="S931" s="38">
        <v>83.66</v>
      </c>
      <c r="T931" s="24">
        <v>329</v>
      </c>
      <c r="U931" s="24">
        <v>60</v>
      </c>
      <c r="V931">
        <f t="shared" si="71"/>
        <v>80</v>
      </c>
      <c r="W931" s="24" t="s">
        <v>2813</v>
      </c>
      <c r="X931" s="8" t="e">
        <f>ROUND(T931*(1-#REF!),2)</f>
        <v>#REF!</v>
      </c>
      <c r="Y931">
        <f t="shared" si="72"/>
        <v>230.3</v>
      </c>
      <c r="Z931">
        <f t="shared" si="73"/>
        <v>230.3</v>
      </c>
      <c r="AA931" s="24">
        <v>0.3</v>
      </c>
      <c r="AB931" s="24">
        <v>0.3</v>
      </c>
      <c r="AC931">
        <v>120</v>
      </c>
      <c r="AD931">
        <v>290</v>
      </c>
      <c r="AE931">
        <v>125</v>
      </c>
      <c r="AF931" t="s">
        <v>2894</v>
      </c>
      <c r="AG931" s="24"/>
      <c r="AI931">
        <f t="shared" si="74"/>
        <v>80.44</v>
      </c>
      <c r="AL931" t="s">
        <v>4897</v>
      </c>
      <c r="AM931">
        <v>192.15</v>
      </c>
      <c r="AN931" s="24">
        <v>0.3</v>
      </c>
      <c r="AO931">
        <f t="shared" si="70"/>
        <v>230.3</v>
      </c>
      <c r="AS931" t="s">
        <v>2814</v>
      </c>
    </row>
    <row r="932" spans="2:45" customFormat="1" x14ac:dyDescent="0.3">
      <c r="B932" t="s">
        <v>2815</v>
      </c>
      <c r="M932" s="7">
        <v>96380287</v>
      </c>
      <c r="N932" s="38" t="s">
        <v>5344</v>
      </c>
      <c r="O932" s="38" t="e">
        <v>#N/A</v>
      </c>
      <c r="P932" s="38">
        <v>20.91</v>
      </c>
      <c r="Q932" s="38">
        <v>1</v>
      </c>
      <c r="R932" s="26">
        <v>1.6</v>
      </c>
      <c r="S932" s="38">
        <v>20.91</v>
      </c>
      <c r="T932" s="24">
        <v>109</v>
      </c>
      <c r="U932" s="24">
        <v>15</v>
      </c>
      <c r="V932">
        <f t="shared" si="71"/>
        <v>20</v>
      </c>
      <c r="W932" s="24" t="s">
        <v>2815</v>
      </c>
      <c r="X932" s="8" t="e">
        <f>ROUND(T932*(1-#REF!),2)</f>
        <v>#REF!</v>
      </c>
      <c r="Y932">
        <f t="shared" si="72"/>
        <v>76.3</v>
      </c>
      <c r="Z932">
        <f t="shared" si="73"/>
        <v>76.3</v>
      </c>
      <c r="AA932" s="24">
        <v>0.3</v>
      </c>
      <c r="AB932" s="24">
        <v>0.3</v>
      </c>
      <c r="AC932">
        <v>50</v>
      </c>
      <c r="AD932">
        <v>2000</v>
      </c>
      <c r="AE932">
        <v>11</v>
      </c>
      <c r="AF932" t="s">
        <v>2894</v>
      </c>
      <c r="AG932" s="24"/>
      <c r="AI932">
        <f t="shared" si="74"/>
        <v>20.11</v>
      </c>
      <c r="AL932">
        <v>0</v>
      </c>
      <c r="AM932">
        <v>65.8</v>
      </c>
      <c r="AN932" s="24">
        <v>0.3</v>
      </c>
      <c r="AO932">
        <f t="shared" si="70"/>
        <v>76.3</v>
      </c>
      <c r="AS932" t="s">
        <v>2816</v>
      </c>
    </row>
    <row r="933" spans="2:45" customFormat="1" x14ac:dyDescent="0.3">
      <c r="B933" t="s">
        <v>2817</v>
      </c>
      <c r="M933" s="7">
        <v>96380280</v>
      </c>
      <c r="N933" s="38" t="s">
        <v>5345</v>
      </c>
      <c r="O933" s="38" t="e">
        <v>#N/A</v>
      </c>
      <c r="P933" s="38">
        <v>11.25</v>
      </c>
      <c r="Q933" s="38">
        <v>1</v>
      </c>
      <c r="R933" s="26">
        <v>0.32</v>
      </c>
      <c r="S933" s="38">
        <v>11.25</v>
      </c>
      <c r="T933" s="24">
        <v>48</v>
      </c>
      <c r="U933" s="24">
        <v>15</v>
      </c>
      <c r="V933">
        <f t="shared" si="71"/>
        <v>20</v>
      </c>
      <c r="W933" s="24" t="s">
        <v>2817</v>
      </c>
      <c r="X933" s="8" t="e">
        <f>ROUND(T933*(1-#REF!),2)</f>
        <v>#REF!</v>
      </c>
      <c r="Y933">
        <f t="shared" si="72"/>
        <v>33.6</v>
      </c>
      <c r="Z933">
        <f t="shared" si="73"/>
        <v>33.6</v>
      </c>
      <c r="AA933" s="24">
        <v>0.3</v>
      </c>
      <c r="AB933" s="24">
        <v>0.3</v>
      </c>
      <c r="AC933">
        <v>40</v>
      </c>
      <c r="AD933">
        <v>450</v>
      </c>
      <c r="AE933">
        <v>12</v>
      </c>
      <c r="AF933" t="s">
        <v>2894</v>
      </c>
      <c r="AG933" s="24"/>
      <c r="AI933">
        <f t="shared" si="74"/>
        <v>10.82</v>
      </c>
      <c r="AL933">
        <v>0</v>
      </c>
      <c r="AM933">
        <v>28.7</v>
      </c>
      <c r="AN933" s="24">
        <v>0.3</v>
      </c>
      <c r="AO933">
        <f t="shared" ref="AO933:AO976" si="75">ROUND(T933*(1-AN933),2)</f>
        <v>33.6</v>
      </c>
      <c r="AS933" t="s">
        <v>2818</v>
      </c>
    </row>
    <row r="934" spans="2:45" customFormat="1" x14ac:dyDescent="0.3">
      <c r="B934" t="s">
        <v>2819</v>
      </c>
      <c r="M934" s="7">
        <v>963542532</v>
      </c>
      <c r="N934" s="38" t="s">
        <v>3352</v>
      </c>
      <c r="O934" s="38" t="s">
        <v>2819</v>
      </c>
      <c r="P934" s="38">
        <v>159.88</v>
      </c>
      <c r="Q934" s="38">
        <v>1</v>
      </c>
      <c r="R934" s="26">
        <v>13.4</v>
      </c>
      <c r="S934" s="38">
        <v>159.88</v>
      </c>
      <c r="T934" s="24">
        <v>519</v>
      </c>
      <c r="U934" s="24">
        <v>10.3</v>
      </c>
      <c r="V934">
        <f t="shared" si="71"/>
        <v>14</v>
      </c>
      <c r="W934" s="24" t="s">
        <v>2819</v>
      </c>
      <c r="X934" s="8" t="e">
        <f>ROUND(T934*(1-#REF!),2)</f>
        <v>#REF!</v>
      </c>
      <c r="Y934">
        <f t="shared" si="72"/>
        <v>363.3</v>
      </c>
      <c r="Z934">
        <f t="shared" si="73"/>
        <v>363.3</v>
      </c>
      <c r="AA934" s="24">
        <v>0.3</v>
      </c>
      <c r="AB934" s="24">
        <v>0.3</v>
      </c>
      <c r="AC934">
        <v>382</v>
      </c>
      <c r="AD934">
        <v>556</v>
      </c>
      <c r="AE934">
        <v>430</v>
      </c>
      <c r="AF934" t="s">
        <v>2893</v>
      </c>
      <c r="AG934" s="24"/>
      <c r="AI934">
        <f t="shared" si="74"/>
        <v>153.72999999999999</v>
      </c>
      <c r="AL934" t="s">
        <v>4555</v>
      </c>
      <c r="AM934" t="s">
        <v>4555</v>
      </c>
      <c r="AN934" s="24">
        <v>0.3</v>
      </c>
      <c r="AO934">
        <f t="shared" si="75"/>
        <v>363.3</v>
      </c>
      <c r="AS934" t="s">
        <v>2820</v>
      </c>
    </row>
    <row r="935" spans="2:45" customFormat="1" x14ac:dyDescent="0.3">
      <c r="B935" t="s">
        <v>2821</v>
      </c>
      <c r="M935" s="7">
        <v>963542533</v>
      </c>
      <c r="N935" s="38" t="s">
        <v>3353</v>
      </c>
      <c r="O935" s="38" t="s">
        <v>2821</v>
      </c>
      <c r="P935" s="38">
        <v>201.95</v>
      </c>
      <c r="Q935" s="38">
        <v>1</v>
      </c>
      <c r="R935" s="26">
        <v>16.600000000000001</v>
      </c>
      <c r="S935" s="38">
        <v>201.95</v>
      </c>
      <c r="T935" s="24">
        <v>639</v>
      </c>
      <c r="U935" s="24">
        <v>10.3</v>
      </c>
      <c r="V935">
        <f t="shared" ref="V935:V976" si="76">IFERROR(ROUNDUP(U935*(80/60),0),"")</f>
        <v>14</v>
      </c>
      <c r="W935" s="24" t="s">
        <v>2821</v>
      </c>
      <c r="X935" s="8" t="e">
        <f>ROUND(T935*(1-#REF!),2)</f>
        <v>#REF!</v>
      </c>
      <c r="Y935">
        <f t="shared" si="72"/>
        <v>447.3</v>
      </c>
      <c r="Z935">
        <f t="shared" si="73"/>
        <v>447.3</v>
      </c>
      <c r="AA935" s="24">
        <v>0.3</v>
      </c>
      <c r="AB935" s="24">
        <v>0.3</v>
      </c>
      <c r="AC935">
        <v>382</v>
      </c>
      <c r="AD935">
        <v>556</v>
      </c>
      <c r="AE935">
        <v>430</v>
      </c>
      <c r="AF935" t="s">
        <v>2893</v>
      </c>
      <c r="AG935" s="24"/>
      <c r="AI935">
        <f t="shared" si="74"/>
        <v>194.18</v>
      </c>
      <c r="AL935" t="s">
        <v>4555</v>
      </c>
      <c r="AM935" t="s">
        <v>4555</v>
      </c>
      <c r="AN935" s="24">
        <v>0.3</v>
      </c>
      <c r="AO935">
        <f t="shared" si="75"/>
        <v>447.3</v>
      </c>
      <c r="AS935" t="s">
        <v>2822</v>
      </c>
    </row>
    <row r="936" spans="2:45" customFormat="1" x14ac:dyDescent="0.3">
      <c r="B936" s="5" t="s">
        <v>2823</v>
      </c>
      <c r="M936" s="7">
        <v>963542543</v>
      </c>
      <c r="N936" s="38" t="s">
        <v>3354</v>
      </c>
      <c r="O936" s="38" t="s">
        <v>2823</v>
      </c>
      <c r="P936" s="38">
        <v>219.93</v>
      </c>
      <c r="Q936" s="38">
        <v>1</v>
      </c>
      <c r="R936" s="26">
        <v>17.2</v>
      </c>
      <c r="S936" s="38">
        <v>219.93</v>
      </c>
      <c r="T936" s="24">
        <v>719</v>
      </c>
      <c r="U936" s="24">
        <v>10.3</v>
      </c>
      <c r="V936">
        <f t="shared" si="76"/>
        <v>14</v>
      </c>
      <c r="W936" s="24" t="s">
        <v>2823</v>
      </c>
      <c r="X936" s="8" t="e">
        <f>ROUND(T936*(1-#REF!),2)</f>
        <v>#REF!</v>
      </c>
      <c r="Y936">
        <f t="shared" si="72"/>
        <v>503.3</v>
      </c>
      <c r="Z936">
        <f t="shared" si="73"/>
        <v>503.3</v>
      </c>
      <c r="AA936" s="24">
        <v>0.3</v>
      </c>
      <c r="AB936" s="24">
        <v>0.3</v>
      </c>
      <c r="AC936">
        <v>452</v>
      </c>
      <c r="AD936">
        <v>556</v>
      </c>
      <c r="AE936">
        <v>430</v>
      </c>
      <c r="AF936" t="s">
        <v>2893</v>
      </c>
      <c r="AG936" s="24"/>
      <c r="AI936">
        <f t="shared" si="74"/>
        <v>211.47</v>
      </c>
      <c r="AL936" t="s">
        <v>4555</v>
      </c>
      <c r="AM936" t="s">
        <v>4555</v>
      </c>
      <c r="AN936" s="24">
        <v>0.3</v>
      </c>
      <c r="AO936">
        <f t="shared" si="75"/>
        <v>503.3</v>
      </c>
      <c r="AS936" t="s">
        <v>2824</v>
      </c>
    </row>
    <row r="937" spans="2:45" customFormat="1" x14ac:dyDescent="0.3">
      <c r="B937" s="5" t="s">
        <v>2825</v>
      </c>
      <c r="M937" s="7">
        <v>963542551</v>
      </c>
      <c r="N937" s="38" t="s">
        <v>3355</v>
      </c>
      <c r="O937" s="38" t="s">
        <v>2825</v>
      </c>
      <c r="P937" s="38">
        <v>203.14</v>
      </c>
      <c r="Q937" s="38">
        <v>1</v>
      </c>
      <c r="R937" s="26">
        <v>20.6</v>
      </c>
      <c r="S937" s="38">
        <v>203.14</v>
      </c>
      <c r="T937" s="24">
        <v>669</v>
      </c>
      <c r="U937" s="24">
        <v>10.3</v>
      </c>
      <c r="V937">
        <f t="shared" si="76"/>
        <v>14</v>
      </c>
      <c r="W937" s="24" t="s">
        <v>2825</v>
      </c>
      <c r="X937" s="8" t="e">
        <f>ROUND(T937*(1-#REF!),2)</f>
        <v>#REF!</v>
      </c>
      <c r="Y937">
        <f t="shared" si="72"/>
        <v>468.3</v>
      </c>
      <c r="Z937">
        <f t="shared" si="73"/>
        <v>468.3</v>
      </c>
      <c r="AA937" s="24">
        <v>0.3</v>
      </c>
      <c r="AB937" s="24">
        <v>0.3</v>
      </c>
      <c r="AC937">
        <v>382</v>
      </c>
      <c r="AD937">
        <v>556</v>
      </c>
      <c r="AE937">
        <v>430</v>
      </c>
      <c r="AF937" t="s">
        <v>2893</v>
      </c>
      <c r="AG937" s="24"/>
      <c r="AI937">
        <f t="shared" si="74"/>
        <v>195.33</v>
      </c>
      <c r="AL937" t="s">
        <v>4555</v>
      </c>
      <c r="AM937" t="s">
        <v>4555</v>
      </c>
      <c r="AN937" s="24">
        <v>0.3</v>
      </c>
      <c r="AO937">
        <f t="shared" si="75"/>
        <v>468.3</v>
      </c>
      <c r="AS937" t="s">
        <v>2826</v>
      </c>
    </row>
    <row r="938" spans="2:45" customFormat="1" x14ac:dyDescent="0.3">
      <c r="B938" s="5" t="s">
        <v>2827</v>
      </c>
      <c r="M938" s="7">
        <v>963542552</v>
      </c>
      <c r="N938" s="38" t="s">
        <v>3356</v>
      </c>
      <c r="O938" s="38" t="s">
        <v>2827</v>
      </c>
      <c r="P938" s="38">
        <v>214.1</v>
      </c>
      <c r="Q938" s="38">
        <v>1</v>
      </c>
      <c r="R938" s="26">
        <v>21.5</v>
      </c>
      <c r="S938" s="38">
        <v>214.1</v>
      </c>
      <c r="T938" s="24">
        <v>699</v>
      </c>
      <c r="U938" s="24">
        <v>10.3</v>
      </c>
      <c r="V938">
        <f t="shared" si="76"/>
        <v>14</v>
      </c>
      <c r="W938" s="24" t="s">
        <v>2827</v>
      </c>
      <c r="X938" s="8" t="e">
        <f>ROUND(T938*(1-#REF!),2)</f>
        <v>#REF!</v>
      </c>
      <c r="Y938">
        <f t="shared" si="72"/>
        <v>489.3</v>
      </c>
      <c r="Z938">
        <f t="shared" si="73"/>
        <v>489.3</v>
      </c>
      <c r="AA938" s="24">
        <v>0.3</v>
      </c>
      <c r="AB938" s="24">
        <v>0.3</v>
      </c>
      <c r="AC938">
        <v>382</v>
      </c>
      <c r="AD938">
        <v>556</v>
      </c>
      <c r="AE938">
        <v>430</v>
      </c>
      <c r="AF938" t="s">
        <v>2893</v>
      </c>
      <c r="AG938" s="24"/>
      <c r="AI938">
        <f t="shared" si="74"/>
        <v>205.87</v>
      </c>
      <c r="AL938" t="s">
        <v>4555</v>
      </c>
      <c r="AM938" t="s">
        <v>4555</v>
      </c>
      <c r="AN938" s="24">
        <v>0.3</v>
      </c>
      <c r="AO938">
        <f t="shared" si="75"/>
        <v>489.3</v>
      </c>
      <c r="AS938" t="s">
        <v>2828</v>
      </c>
    </row>
    <row r="939" spans="2:45" customFormat="1" x14ac:dyDescent="0.3">
      <c r="B939" s="5" t="s">
        <v>2829</v>
      </c>
      <c r="M939" s="7">
        <v>963542553</v>
      </c>
      <c r="N939" s="38" t="s">
        <v>3357</v>
      </c>
      <c r="O939" s="38" t="s">
        <v>2829</v>
      </c>
      <c r="P939" s="38">
        <v>210.72</v>
      </c>
      <c r="Q939" s="38">
        <v>1</v>
      </c>
      <c r="R939" s="26">
        <v>21.3</v>
      </c>
      <c r="S939" s="38">
        <v>210.72</v>
      </c>
      <c r="T939" s="24">
        <v>689</v>
      </c>
      <c r="U939" s="24">
        <v>10.3</v>
      </c>
      <c r="V939">
        <f t="shared" si="76"/>
        <v>14</v>
      </c>
      <c r="W939" s="24" t="s">
        <v>2829</v>
      </c>
      <c r="X939" s="8" t="e">
        <f>ROUND(T939*(1-#REF!),2)</f>
        <v>#REF!</v>
      </c>
      <c r="Y939">
        <f t="shared" si="72"/>
        <v>482.3</v>
      </c>
      <c r="Z939">
        <f t="shared" si="73"/>
        <v>482.3</v>
      </c>
      <c r="AA939" s="24">
        <v>0.3</v>
      </c>
      <c r="AB939" s="24">
        <v>0.3</v>
      </c>
      <c r="AC939">
        <v>382</v>
      </c>
      <c r="AD939">
        <v>556</v>
      </c>
      <c r="AE939">
        <v>430</v>
      </c>
      <c r="AF939" t="s">
        <v>2893</v>
      </c>
      <c r="AG939" s="24"/>
      <c r="AI939">
        <f t="shared" si="74"/>
        <v>202.62</v>
      </c>
      <c r="AL939" t="s">
        <v>4555</v>
      </c>
      <c r="AM939" t="s">
        <v>4555</v>
      </c>
      <c r="AN939" s="24">
        <v>0.3</v>
      </c>
      <c r="AO939">
        <f t="shared" si="75"/>
        <v>482.3</v>
      </c>
      <c r="AS939" t="s">
        <v>2822</v>
      </c>
    </row>
    <row r="940" spans="2:45" customFormat="1" x14ac:dyDescent="0.3">
      <c r="B940" t="s">
        <v>2830</v>
      </c>
      <c r="M940" s="7">
        <v>963542202</v>
      </c>
      <c r="N940" s="38" t="s">
        <v>3358</v>
      </c>
      <c r="O940" s="38" t="s">
        <v>2830</v>
      </c>
      <c r="P940" s="38">
        <v>123.69</v>
      </c>
      <c r="Q940" s="38">
        <v>1</v>
      </c>
      <c r="R940" s="26">
        <v>11.6</v>
      </c>
      <c r="S940" s="38">
        <v>123.69</v>
      </c>
      <c r="T940" s="24">
        <v>409</v>
      </c>
      <c r="U940" s="24">
        <v>10.3</v>
      </c>
      <c r="V940">
        <f t="shared" si="76"/>
        <v>14</v>
      </c>
      <c r="W940" s="24" t="s">
        <v>2830</v>
      </c>
      <c r="X940" s="8" t="e">
        <f>ROUND(T940*(1-#REF!),2)</f>
        <v>#REF!</v>
      </c>
      <c r="Y940">
        <f t="shared" si="72"/>
        <v>286.3</v>
      </c>
      <c r="Z940">
        <f t="shared" si="73"/>
        <v>286.3</v>
      </c>
      <c r="AA940" s="24">
        <v>0.3</v>
      </c>
      <c r="AB940" s="24">
        <v>0.3</v>
      </c>
      <c r="AC940">
        <v>382</v>
      </c>
      <c r="AD940">
        <v>556</v>
      </c>
      <c r="AE940">
        <v>430</v>
      </c>
      <c r="AF940" t="s">
        <v>2893</v>
      </c>
      <c r="AG940" s="24"/>
      <c r="AI940">
        <f t="shared" si="74"/>
        <v>118.93</v>
      </c>
      <c r="AL940" t="s">
        <v>4555</v>
      </c>
      <c r="AM940" t="s">
        <v>4555</v>
      </c>
      <c r="AN940" s="24">
        <v>0.3</v>
      </c>
      <c r="AO940">
        <f t="shared" si="75"/>
        <v>286.3</v>
      </c>
      <c r="AS940" t="s">
        <v>2831</v>
      </c>
    </row>
    <row r="941" spans="2:45" customFormat="1" x14ac:dyDescent="0.3">
      <c r="B941" t="s">
        <v>2832</v>
      </c>
      <c r="M941" s="7">
        <v>963542531</v>
      </c>
      <c r="N941" s="38" t="s">
        <v>3359</v>
      </c>
      <c r="O941" s="38" t="s">
        <v>2832</v>
      </c>
      <c r="P941" s="38">
        <v>117.94</v>
      </c>
      <c r="Q941" s="38">
        <v>1</v>
      </c>
      <c r="R941" s="26">
        <v>9.8000000000000007</v>
      </c>
      <c r="S941" s="38">
        <v>117.94</v>
      </c>
      <c r="T941" s="24">
        <v>389</v>
      </c>
      <c r="U941" s="24">
        <v>10.3</v>
      </c>
      <c r="V941">
        <f t="shared" si="76"/>
        <v>14</v>
      </c>
      <c r="W941" s="24" t="s">
        <v>2832</v>
      </c>
      <c r="X941" s="8" t="e">
        <f>ROUND(T941*(1-#REF!),2)</f>
        <v>#REF!</v>
      </c>
      <c r="Y941">
        <f t="shared" si="72"/>
        <v>272.3</v>
      </c>
      <c r="Z941">
        <f t="shared" si="73"/>
        <v>272.3</v>
      </c>
      <c r="AA941" s="24">
        <v>0.3</v>
      </c>
      <c r="AB941" s="24">
        <v>0.3</v>
      </c>
      <c r="AC941">
        <v>382</v>
      </c>
      <c r="AD941">
        <v>556</v>
      </c>
      <c r="AE941">
        <v>250</v>
      </c>
      <c r="AF941" t="s">
        <v>2893</v>
      </c>
      <c r="AG941" s="24"/>
      <c r="AI941">
        <f t="shared" si="74"/>
        <v>113.4</v>
      </c>
      <c r="AL941" t="s">
        <v>4555</v>
      </c>
      <c r="AM941" t="s">
        <v>4555</v>
      </c>
      <c r="AN941" s="24">
        <v>0.3</v>
      </c>
      <c r="AO941">
        <f t="shared" si="75"/>
        <v>272.3</v>
      </c>
      <c r="AS941" t="s">
        <v>2833</v>
      </c>
    </row>
    <row r="942" spans="2:45" customFormat="1" x14ac:dyDescent="0.3">
      <c r="B942" s="5" t="s">
        <v>2834</v>
      </c>
      <c r="M942" s="7">
        <v>96380249</v>
      </c>
      <c r="N942" s="38" t="s">
        <v>5346</v>
      </c>
      <c r="O942" s="38" t="e">
        <v>#N/A</v>
      </c>
      <c r="P942" s="38">
        <v>6.12</v>
      </c>
      <c r="Q942" s="38">
        <v>1</v>
      </c>
      <c r="R942" s="26">
        <v>0.1</v>
      </c>
      <c r="S942" s="38">
        <v>6.12</v>
      </c>
      <c r="T942" s="24">
        <v>34</v>
      </c>
      <c r="U942" s="24">
        <v>0</v>
      </c>
      <c r="V942">
        <f t="shared" si="76"/>
        <v>0</v>
      </c>
      <c r="W942" s="24" t="s">
        <v>2834</v>
      </c>
      <c r="X942" s="8" t="e">
        <f>ROUND(T942*(1-#REF!),2)</f>
        <v>#REF!</v>
      </c>
      <c r="Y942">
        <f t="shared" si="72"/>
        <v>23.8</v>
      </c>
      <c r="Z942">
        <f t="shared" si="73"/>
        <v>23.8</v>
      </c>
      <c r="AA942" s="24">
        <v>0.3</v>
      </c>
      <c r="AB942" s="24">
        <v>0.3</v>
      </c>
      <c r="AC942">
        <v>130</v>
      </c>
      <c r="AD942">
        <v>95</v>
      </c>
      <c r="AE942">
        <v>130</v>
      </c>
      <c r="AF942" t="s">
        <v>2894</v>
      </c>
      <c r="AG942" s="24"/>
      <c r="AI942">
        <f t="shared" si="74"/>
        <v>5.88</v>
      </c>
      <c r="AL942">
        <v>0</v>
      </c>
      <c r="AM942">
        <v>20.3</v>
      </c>
      <c r="AN942" s="24">
        <v>0.3</v>
      </c>
      <c r="AO942">
        <f t="shared" si="75"/>
        <v>23.8</v>
      </c>
      <c r="AS942" t="s">
        <v>2835</v>
      </c>
    </row>
    <row r="943" spans="2:45" customFormat="1" x14ac:dyDescent="0.3">
      <c r="B943" t="s">
        <v>2836</v>
      </c>
      <c r="M943" s="7">
        <v>96380299</v>
      </c>
      <c r="N943" s="38" t="s">
        <v>5347</v>
      </c>
      <c r="O943" s="38" t="e">
        <v>#N/A</v>
      </c>
      <c r="P943" s="38">
        <v>11.7</v>
      </c>
      <c r="Q943" s="38">
        <v>1</v>
      </c>
      <c r="R943" s="26">
        <v>0.15</v>
      </c>
      <c r="S943" s="38">
        <v>11.7</v>
      </c>
      <c r="T943" s="24">
        <v>49</v>
      </c>
      <c r="U943" s="24">
        <v>55</v>
      </c>
      <c r="V943">
        <f t="shared" si="76"/>
        <v>74</v>
      </c>
      <c r="W943" s="24" t="s">
        <v>2836</v>
      </c>
      <c r="X943" s="8" t="e">
        <f>ROUND(T943*(1-#REF!),2)</f>
        <v>#REF!</v>
      </c>
      <c r="Y943">
        <f t="shared" si="72"/>
        <v>34.299999999999997</v>
      </c>
      <c r="Z943">
        <f t="shared" si="73"/>
        <v>34.299999999999997</v>
      </c>
      <c r="AA943" s="24">
        <v>0.3</v>
      </c>
      <c r="AB943" s="24">
        <v>0.3</v>
      </c>
      <c r="AC943">
        <v>192</v>
      </c>
      <c r="AD943">
        <v>172</v>
      </c>
      <c r="AE943">
        <v>30</v>
      </c>
      <c r="AF943" t="s">
        <v>2894</v>
      </c>
      <c r="AG943" s="24"/>
      <c r="AI943">
        <f t="shared" si="74"/>
        <v>11.25</v>
      </c>
      <c r="AL943" t="s">
        <v>4898</v>
      </c>
      <c r="AM943">
        <v>32.200000000000003</v>
      </c>
      <c r="AN943" s="24">
        <v>0.3</v>
      </c>
      <c r="AO943">
        <f t="shared" si="75"/>
        <v>34.299999999999997</v>
      </c>
      <c r="AS943" t="s">
        <v>2837</v>
      </c>
    </row>
    <row r="944" spans="2:45" customFormat="1" x14ac:dyDescent="0.3">
      <c r="B944" t="s">
        <v>2838</v>
      </c>
      <c r="M944" s="7">
        <v>96380839</v>
      </c>
      <c r="N944" s="38" t="s">
        <v>5348</v>
      </c>
      <c r="O944" s="38" t="e">
        <v>#N/A</v>
      </c>
      <c r="P944" s="38">
        <v>5.92</v>
      </c>
      <c r="Q944" s="38">
        <v>1</v>
      </c>
      <c r="R944" s="26">
        <v>0.8</v>
      </c>
      <c r="S944" s="38">
        <v>5.92</v>
      </c>
      <c r="T944" s="24">
        <v>49</v>
      </c>
      <c r="U944" s="24">
        <v>6</v>
      </c>
      <c r="V944">
        <f t="shared" si="76"/>
        <v>8</v>
      </c>
      <c r="W944" s="24" t="s">
        <v>2838</v>
      </c>
      <c r="X944" s="8" t="e">
        <f>ROUND(T944*(1-#REF!),2)</f>
        <v>#REF!</v>
      </c>
      <c r="Y944">
        <f t="shared" si="72"/>
        <v>34.299999999999997</v>
      </c>
      <c r="Z944">
        <f t="shared" si="73"/>
        <v>34.299999999999997</v>
      </c>
      <c r="AA944" s="24">
        <v>0.3</v>
      </c>
      <c r="AB944" s="24">
        <v>0.3</v>
      </c>
      <c r="AC944">
        <v>285</v>
      </c>
      <c r="AD944">
        <v>285</v>
      </c>
      <c r="AE944">
        <v>100</v>
      </c>
      <c r="AF944" t="s">
        <v>2894</v>
      </c>
      <c r="AG944" s="24"/>
      <c r="AI944">
        <f t="shared" si="74"/>
        <v>5.69</v>
      </c>
      <c r="AL944" t="s">
        <v>4899</v>
      </c>
      <c r="AM944">
        <v>21</v>
      </c>
      <c r="AN944" s="24">
        <v>0.3</v>
      </c>
      <c r="AO944">
        <f t="shared" si="75"/>
        <v>34.299999999999997</v>
      </c>
      <c r="AS944" t="s">
        <v>2839</v>
      </c>
    </row>
    <row r="945" spans="2:45" customFormat="1" x14ac:dyDescent="0.3">
      <c r="B945" t="s">
        <v>2840</v>
      </c>
      <c r="M945" s="7">
        <v>96365274</v>
      </c>
      <c r="N945" s="38" t="s">
        <v>5349</v>
      </c>
      <c r="O945" s="38" t="e">
        <v>#N/A</v>
      </c>
      <c r="P945" s="38">
        <v>969.36</v>
      </c>
      <c r="Q945" s="38">
        <v>1</v>
      </c>
      <c r="R945" s="26">
        <v>94.5</v>
      </c>
      <c r="S945" s="38">
        <v>969.36</v>
      </c>
      <c r="T945" s="24">
        <v>2079</v>
      </c>
      <c r="U945" s="24">
        <v>60</v>
      </c>
      <c r="V945">
        <f t="shared" si="76"/>
        <v>80</v>
      </c>
      <c r="W945" s="24" t="s">
        <v>2840</v>
      </c>
      <c r="X945" s="8" t="e">
        <f>ROUND(T945*(1-#REF!),2)</f>
        <v>#REF!</v>
      </c>
      <c r="Y945">
        <f t="shared" si="72"/>
        <v>1455.3</v>
      </c>
      <c r="Z945">
        <f t="shared" si="73"/>
        <v>1455.3</v>
      </c>
      <c r="AA945" s="24">
        <v>0.3</v>
      </c>
      <c r="AB945" s="24">
        <v>0.3</v>
      </c>
      <c r="AC945">
        <v>1400</v>
      </c>
      <c r="AD945">
        <v>1400</v>
      </c>
      <c r="AE945">
        <v>310</v>
      </c>
      <c r="AF945" t="s">
        <v>2892</v>
      </c>
      <c r="AG945" s="24"/>
      <c r="AI945">
        <f t="shared" si="74"/>
        <v>932.08</v>
      </c>
      <c r="AL945" t="s">
        <v>4555</v>
      </c>
      <c r="AM945" t="s">
        <v>4555</v>
      </c>
      <c r="AN945" s="24">
        <v>0.3</v>
      </c>
      <c r="AO945">
        <f t="shared" si="75"/>
        <v>1455.3</v>
      </c>
      <c r="AS945" t="s">
        <v>2841</v>
      </c>
    </row>
    <row r="946" spans="2:45" customFormat="1" x14ac:dyDescent="0.3">
      <c r="B946" t="s">
        <v>2842</v>
      </c>
      <c r="M946" s="7">
        <v>96365273</v>
      </c>
      <c r="N946" s="38" t="s">
        <v>5350</v>
      </c>
      <c r="O946" s="38" t="e">
        <v>#N/A</v>
      </c>
      <c r="P946" s="38">
        <v>969.36</v>
      </c>
      <c r="Q946" s="38">
        <v>1</v>
      </c>
      <c r="R946" s="26">
        <v>94.5</v>
      </c>
      <c r="S946" s="38">
        <v>969.36</v>
      </c>
      <c r="T946" s="24">
        <v>2079</v>
      </c>
      <c r="U946" s="24">
        <v>60</v>
      </c>
      <c r="V946">
        <f t="shared" si="76"/>
        <v>80</v>
      </c>
      <c r="W946" s="24" t="s">
        <v>2842</v>
      </c>
      <c r="X946" s="8" t="e">
        <f>ROUND(T946*(1-#REF!),2)</f>
        <v>#REF!</v>
      </c>
      <c r="Y946">
        <f t="shared" si="72"/>
        <v>1455.3</v>
      </c>
      <c r="Z946">
        <f t="shared" si="73"/>
        <v>1455.3</v>
      </c>
      <c r="AA946" s="24">
        <v>0.3</v>
      </c>
      <c r="AB946" s="24">
        <v>0.3</v>
      </c>
      <c r="AC946">
        <v>1400</v>
      </c>
      <c r="AD946">
        <v>1400</v>
      </c>
      <c r="AE946">
        <v>310</v>
      </c>
      <c r="AF946" t="s">
        <v>2892</v>
      </c>
      <c r="AG946" s="24"/>
      <c r="AI946">
        <f t="shared" si="74"/>
        <v>932.08</v>
      </c>
      <c r="AL946" t="s">
        <v>4555</v>
      </c>
      <c r="AM946" t="s">
        <v>4555</v>
      </c>
      <c r="AN946" s="24">
        <v>0.3</v>
      </c>
      <c r="AO946">
        <f t="shared" si="75"/>
        <v>1455.3</v>
      </c>
      <c r="AS946" t="s">
        <v>2843</v>
      </c>
    </row>
    <row r="947" spans="2:45" customFormat="1" x14ac:dyDescent="0.3">
      <c r="B947" t="s">
        <v>2844</v>
      </c>
      <c r="M947" s="7">
        <v>96365272</v>
      </c>
      <c r="N947" s="38" t="s">
        <v>5351</v>
      </c>
      <c r="O947" s="38" t="e">
        <v>#N/A</v>
      </c>
      <c r="P947" s="38">
        <v>969.36</v>
      </c>
      <c r="Q947" s="38">
        <v>1</v>
      </c>
      <c r="R947" s="26">
        <v>94.5</v>
      </c>
      <c r="S947" s="38">
        <v>969.36</v>
      </c>
      <c r="T947" s="24">
        <v>2079</v>
      </c>
      <c r="U947" s="24">
        <v>60</v>
      </c>
      <c r="V947">
        <f t="shared" si="76"/>
        <v>80</v>
      </c>
      <c r="W947" s="24" t="s">
        <v>2844</v>
      </c>
      <c r="X947" s="8" t="e">
        <f>ROUND(T947*(1-#REF!),2)</f>
        <v>#REF!</v>
      </c>
      <c r="Y947">
        <f t="shared" si="72"/>
        <v>1455.3</v>
      </c>
      <c r="Z947">
        <f t="shared" si="73"/>
        <v>1455.3</v>
      </c>
      <c r="AA947" s="24">
        <v>0.3</v>
      </c>
      <c r="AB947" s="24">
        <v>0.3</v>
      </c>
      <c r="AC947">
        <v>1400</v>
      </c>
      <c r="AD947">
        <v>1400</v>
      </c>
      <c r="AE947">
        <v>310</v>
      </c>
      <c r="AF947" t="s">
        <v>2892</v>
      </c>
      <c r="AG947" s="24"/>
      <c r="AI947">
        <f t="shared" si="74"/>
        <v>932.08</v>
      </c>
      <c r="AL947" t="s">
        <v>4555</v>
      </c>
      <c r="AM947" t="s">
        <v>4555</v>
      </c>
      <c r="AN947" s="24">
        <v>0.3</v>
      </c>
      <c r="AO947">
        <f t="shared" si="75"/>
        <v>1455.3</v>
      </c>
      <c r="AS947" t="s">
        <v>2845</v>
      </c>
    </row>
    <row r="948" spans="2:45" customFormat="1" x14ac:dyDescent="0.3">
      <c r="B948" t="s">
        <v>2846</v>
      </c>
      <c r="M948" s="7">
        <v>96365267</v>
      </c>
      <c r="N948" s="38" t="s">
        <v>5352</v>
      </c>
      <c r="O948" s="38" t="e">
        <v>#N/A</v>
      </c>
      <c r="P948" s="38">
        <v>1044.8499999999999</v>
      </c>
      <c r="Q948" s="38">
        <v>1</v>
      </c>
      <c r="R948" s="26">
        <v>94.5</v>
      </c>
      <c r="S948" s="38">
        <v>1044.8499999999999</v>
      </c>
      <c r="T948" s="24">
        <v>2249</v>
      </c>
      <c r="U948" s="24">
        <v>60</v>
      </c>
      <c r="V948">
        <f t="shared" si="76"/>
        <v>80</v>
      </c>
      <c r="W948" s="24" t="s">
        <v>2846</v>
      </c>
      <c r="X948" s="8" t="e">
        <f>ROUND(T948*(1-#REF!),2)</f>
        <v>#REF!</v>
      </c>
      <c r="Y948">
        <f t="shared" si="72"/>
        <v>1574.3</v>
      </c>
      <c r="Z948">
        <f t="shared" si="73"/>
        <v>1574.3</v>
      </c>
      <c r="AA948" s="24">
        <v>0.3</v>
      </c>
      <c r="AB948" s="24">
        <v>0.3</v>
      </c>
      <c r="AC948">
        <v>1400</v>
      </c>
      <c r="AD948">
        <v>1400</v>
      </c>
      <c r="AE948">
        <v>310</v>
      </c>
      <c r="AF948" t="s">
        <v>2892</v>
      </c>
      <c r="AG948" s="24"/>
      <c r="AI948">
        <f t="shared" si="74"/>
        <v>1004.66</v>
      </c>
      <c r="AL948" t="s">
        <v>4555</v>
      </c>
      <c r="AM948" t="s">
        <v>4555</v>
      </c>
      <c r="AN948" s="24">
        <v>0.3</v>
      </c>
      <c r="AO948">
        <f t="shared" si="75"/>
        <v>1574.3</v>
      </c>
      <c r="AS948" t="s">
        <v>2847</v>
      </c>
    </row>
    <row r="949" spans="2:45" customFormat="1" x14ac:dyDescent="0.3">
      <c r="B949" s="5" t="s">
        <v>2848</v>
      </c>
      <c r="M949" s="7">
        <v>963542542</v>
      </c>
      <c r="N949" s="38" t="s">
        <v>3360</v>
      </c>
      <c r="O949" s="38" t="s">
        <v>2848</v>
      </c>
      <c r="P949" s="38">
        <v>176.03</v>
      </c>
      <c r="Q949" s="38">
        <v>1</v>
      </c>
      <c r="R949" s="26">
        <v>13.9</v>
      </c>
      <c r="S949" s="38">
        <v>176.03</v>
      </c>
      <c r="T949" s="24">
        <v>559</v>
      </c>
      <c r="U949" s="24">
        <v>10.3</v>
      </c>
      <c r="V949">
        <f t="shared" si="76"/>
        <v>14</v>
      </c>
      <c r="W949" s="24" t="s">
        <v>2848</v>
      </c>
      <c r="X949" s="8" t="e">
        <f>ROUND(T949*(1-#REF!),2)</f>
        <v>#REF!</v>
      </c>
      <c r="Y949">
        <f t="shared" si="72"/>
        <v>391.3</v>
      </c>
      <c r="Z949">
        <f t="shared" si="73"/>
        <v>391.3</v>
      </c>
      <c r="AA949" s="24">
        <v>0.3</v>
      </c>
      <c r="AB949" s="24">
        <v>0.3</v>
      </c>
      <c r="AC949">
        <v>452</v>
      </c>
      <c r="AD949">
        <v>556</v>
      </c>
      <c r="AE949">
        <v>430</v>
      </c>
      <c r="AF949" t="s">
        <v>2893</v>
      </c>
      <c r="AG949" s="24"/>
      <c r="AI949">
        <f t="shared" si="74"/>
        <v>169.26</v>
      </c>
      <c r="AL949" t="s">
        <v>4555</v>
      </c>
      <c r="AM949" t="s">
        <v>4555</v>
      </c>
      <c r="AN949" s="24">
        <v>0.3</v>
      </c>
      <c r="AO949">
        <f t="shared" si="75"/>
        <v>391.3</v>
      </c>
      <c r="AS949" t="s">
        <v>2849</v>
      </c>
    </row>
    <row r="950" spans="2:45" customFormat="1" x14ac:dyDescent="0.3">
      <c r="B950" t="s">
        <v>2850</v>
      </c>
      <c r="M950" s="7">
        <v>96380329</v>
      </c>
      <c r="N950" s="38" t="s">
        <v>5353</v>
      </c>
      <c r="O950" s="38" t="e">
        <v>#N/A</v>
      </c>
      <c r="P950" s="38">
        <v>20.62</v>
      </c>
      <c r="Q950" s="38">
        <v>1</v>
      </c>
      <c r="R950" s="26">
        <v>0.86</v>
      </c>
      <c r="S950" s="38">
        <v>20.62</v>
      </c>
      <c r="T950" s="24">
        <v>69</v>
      </c>
      <c r="U950" s="24">
        <v>15</v>
      </c>
      <c r="V950">
        <f t="shared" si="76"/>
        <v>20</v>
      </c>
      <c r="W950" s="24" t="s">
        <v>2850</v>
      </c>
      <c r="X950" s="8" t="e">
        <f>ROUND(T950*(1-#REF!),2)</f>
        <v>#REF!</v>
      </c>
      <c r="Y950">
        <f t="shared" si="72"/>
        <v>48.3</v>
      </c>
      <c r="Z950">
        <f t="shared" si="73"/>
        <v>48.3</v>
      </c>
      <c r="AA950" s="24">
        <v>0.3</v>
      </c>
      <c r="AB950" s="24">
        <v>0.3</v>
      </c>
      <c r="AC950">
        <v>40</v>
      </c>
      <c r="AD950">
        <v>75</v>
      </c>
      <c r="AE950">
        <v>86</v>
      </c>
      <c r="AF950" t="s">
        <v>2894</v>
      </c>
      <c r="AG950" s="24"/>
      <c r="AI950">
        <f t="shared" si="74"/>
        <v>19.829999999999998</v>
      </c>
      <c r="AL950" t="s">
        <v>4900</v>
      </c>
      <c r="AM950">
        <v>42.7</v>
      </c>
      <c r="AN950" s="24">
        <v>0.3</v>
      </c>
      <c r="AO950">
        <f t="shared" si="75"/>
        <v>48.3</v>
      </c>
      <c r="AS950" t="s">
        <v>2851</v>
      </c>
    </row>
    <row r="951" spans="2:45" customFormat="1" x14ac:dyDescent="0.3">
      <c r="B951" s="5" t="s">
        <v>2852</v>
      </c>
      <c r="M951" s="7">
        <v>96380849</v>
      </c>
      <c r="N951" s="38" t="s">
        <v>5354</v>
      </c>
      <c r="O951" s="38" t="e">
        <v>#N/A</v>
      </c>
      <c r="P951" s="38">
        <v>11.79</v>
      </c>
      <c r="Q951" s="38">
        <v>1</v>
      </c>
      <c r="R951" s="26">
        <v>0.8</v>
      </c>
      <c r="S951" s="38">
        <v>11.79</v>
      </c>
      <c r="T951" s="24">
        <v>59</v>
      </c>
      <c r="U951" s="24">
        <v>0</v>
      </c>
      <c r="V951">
        <f t="shared" si="76"/>
        <v>0</v>
      </c>
      <c r="W951" s="24" t="s">
        <v>2852</v>
      </c>
      <c r="X951" s="8" t="e">
        <f>ROUND(T951*(1-#REF!),2)</f>
        <v>#REF!</v>
      </c>
      <c r="Y951">
        <f t="shared" si="72"/>
        <v>41.3</v>
      </c>
      <c r="Z951">
        <f t="shared" si="73"/>
        <v>41.3</v>
      </c>
      <c r="AA951" s="24">
        <v>0.3</v>
      </c>
      <c r="AB951" s="24">
        <v>0.3</v>
      </c>
      <c r="AC951">
        <v>110</v>
      </c>
      <c r="AD951">
        <v>350</v>
      </c>
      <c r="AE951">
        <v>120</v>
      </c>
      <c r="AF951" t="s">
        <v>2894</v>
      </c>
      <c r="AG951" s="24"/>
      <c r="AI951">
        <f t="shared" si="74"/>
        <v>11.34</v>
      </c>
      <c r="AL951">
        <v>0</v>
      </c>
      <c r="AM951">
        <v>27.3</v>
      </c>
      <c r="AN951" s="24">
        <v>0.3</v>
      </c>
      <c r="AO951">
        <f t="shared" si="75"/>
        <v>41.3</v>
      </c>
      <c r="AS951" t="s">
        <v>2853</v>
      </c>
    </row>
    <row r="952" spans="2:45" customFormat="1" x14ac:dyDescent="0.3">
      <c r="B952" t="s">
        <v>2854</v>
      </c>
      <c r="M952" s="7">
        <v>963542104</v>
      </c>
      <c r="N952" s="38" t="s">
        <v>3361</v>
      </c>
      <c r="O952" s="38" t="s">
        <v>2854</v>
      </c>
      <c r="P952" s="38">
        <v>115.14</v>
      </c>
      <c r="Q952" s="38">
        <v>1</v>
      </c>
      <c r="R952" s="26">
        <v>7.6</v>
      </c>
      <c r="S952" s="38">
        <v>115.14</v>
      </c>
      <c r="T952" s="24">
        <v>409</v>
      </c>
      <c r="U952" s="24">
        <v>10.3</v>
      </c>
      <c r="V952">
        <f t="shared" si="76"/>
        <v>14</v>
      </c>
      <c r="W952" s="24" t="s">
        <v>2854</v>
      </c>
      <c r="X952" s="8" t="e">
        <f>ROUND(T952*(1-#REF!),2)</f>
        <v>#REF!</v>
      </c>
      <c r="Y952">
        <f t="shared" si="72"/>
        <v>286.3</v>
      </c>
      <c r="Z952">
        <f t="shared" si="73"/>
        <v>286.3</v>
      </c>
      <c r="AA952" s="24">
        <v>0.3</v>
      </c>
      <c r="AB952" s="24">
        <v>0.3</v>
      </c>
      <c r="AC952">
        <v>280</v>
      </c>
      <c r="AD952">
        <v>380</v>
      </c>
      <c r="AE952">
        <v>430</v>
      </c>
      <c r="AF952" t="s">
        <v>2893</v>
      </c>
      <c r="AG952" s="24"/>
      <c r="AI952">
        <f t="shared" si="74"/>
        <v>110.71</v>
      </c>
      <c r="AL952" t="s">
        <v>4555</v>
      </c>
      <c r="AM952" t="s">
        <v>4555</v>
      </c>
      <c r="AN952" s="24">
        <v>0.3</v>
      </c>
      <c r="AO952">
        <f t="shared" si="75"/>
        <v>286.3</v>
      </c>
      <c r="AS952" t="s">
        <v>2855</v>
      </c>
    </row>
    <row r="953" spans="2:45" customFormat="1" x14ac:dyDescent="0.3">
      <c r="B953" t="s">
        <v>2860</v>
      </c>
      <c r="M953" s="7">
        <v>963541681</v>
      </c>
      <c r="N953" s="38" t="s">
        <v>3362</v>
      </c>
      <c r="O953" s="38" t="s">
        <v>2860</v>
      </c>
      <c r="P953" s="38">
        <v>317.19</v>
      </c>
      <c r="Q953" s="38">
        <v>1</v>
      </c>
      <c r="R953" s="26">
        <v>23.5</v>
      </c>
      <c r="S953" s="38">
        <v>317.19</v>
      </c>
      <c r="T953" s="24">
        <v>959</v>
      </c>
      <c r="U953" s="24">
        <v>60</v>
      </c>
      <c r="V953">
        <f t="shared" si="76"/>
        <v>80</v>
      </c>
      <c r="W953" s="24" t="s">
        <v>2860</v>
      </c>
      <c r="X953" s="8" t="e">
        <f>ROUND(T953*(1-#REF!),2)</f>
        <v>#REF!</v>
      </c>
      <c r="Y953">
        <f t="shared" si="72"/>
        <v>671.3</v>
      </c>
      <c r="Z953">
        <f t="shared" si="73"/>
        <v>671.3</v>
      </c>
      <c r="AA953" s="24">
        <v>0.3</v>
      </c>
      <c r="AB953" s="24">
        <v>0.3</v>
      </c>
      <c r="AC953">
        <v>800</v>
      </c>
      <c r="AD953">
        <v>450</v>
      </c>
      <c r="AE953">
        <v>250</v>
      </c>
      <c r="AF953" t="s">
        <v>2892</v>
      </c>
      <c r="AG953" s="24"/>
      <c r="AI953">
        <f t="shared" si="74"/>
        <v>304.99</v>
      </c>
      <c r="AL953">
        <v>0</v>
      </c>
      <c r="AM953">
        <v>665</v>
      </c>
      <c r="AN953" s="24">
        <v>0.3</v>
      </c>
      <c r="AO953">
        <f t="shared" si="75"/>
        <v>671.3</v>
      </c>
      <c r="AS953" t="s">
        <v>2861</v>
      </c>
    </row>
    <row r="954" spans="2:45" customFormat="1" x14ac:dyDescent="0.3">
      <c r="B954" t="s">
        <v>2856</v>
      </c>
      <c r="M954" s="7">
        <v>96380322</v>
      </c>
      <c r="N954" s="38" t="s">
        <v>5355</v>
      </c>
      <c r="O954" s="38" t="e">
        <v>#N/A</v>
      </c>
      <c r="P954" s="38">
        <v>89.94</v>
      </c>
      <c r="Q954" s="38">
        <v>1</v>
      </c>
      <c r="R954" s="26">
        <v>1.3</v>
      </c>
      <c r="S954" s="38">
        <v>89.94</v>
      </c>
      <c r="T954" s="24" t="e">
        <v>#N/A</v>
      </c>
      <c r="U954" s="24">
        <v>0</v>
      </c>
      <c r="V954">
        <f t="shared" si="76"/>
        <v>0</v>
      </c>
      <c r="W954" s="24" t="s">
        <v>2856</v>
      </c>
      <c r="X954" s="8" t="e">
        <f>ROUND(T954*(1-#REF!),2)</f>
        <v>#N/A</v>
      </c>
      <c r="Y954" t="e">
        <f t="shared" si="72"/>
        <v>#N/A</v>
      </c>
      <c r="Z954" t="e">
        <f t="shared" si="73"/>
        <v>#N/A</v>
      </c>
      <c r="AA954" s="24">
        <v>0.3</v>
      </c>
      <c r="AB954" s="24">
        <v>0.3</v>
      </c>
      <c r="AC954">
        <v>900</v>
      </c>
      <c r="AD954">
        <v>670</v>
      </c>
      <c r="AE954">
        <v>1</v>
      </c>
      <c r="AF954" t="s">
        <v>2894</v>
      </c>
      <c r="AG954" s="24"/>
      <c r="AI954">
        <f t="shared" si="74"/>
        <v>86.48</v>
      </c>
      <c r="AL954">
        <v>0</v>
      </c>
      <c r="AM954">
        <v>165.9</v>
      </c>
      <c r="AN954" s="24">
        <v>0.3</v>
      </c>
      <c r="AO954" t="e">
        <f t="shared" si="75"/>
        <v>#N/A</v>
      </c>
      <c r="AS954" t="s">
        <v>2857</v>
      </c>
    </row>
    <row r="955" spans="2:45" customFormat="1" x14ac:dyDescent="0.3">
      <c r="B955" t="s">
        <v>2858</v>
      </c>
      <c r="M955" s="7">
        <v>96380323</v>
      </c>
      <c r="N955" s="38" t="s">
        <v>5356</v>
      </c>
      <c r="O955" s="38" t="e">
        <v>#N/A</v>
      </c>
      <c r="P955" s="38">
        <v>96.92</v>
      </c>
      <c r="Q955" s="38">
        <v>1</v>
      </c>
      <c r="R955" s="26">
        <v>1.36</v>
      </c>
      <c r="S955" s="38">
        <v>96.92</v>
      </c>
      <c r="T955" s="24">
        <v>269</v>
      </c>
      <c r="U955" s="24">
        <v>0</v>
      </c>
      <c r="V955">
        <f t="shared" si="76"/>
        <v>0</v>
      </c>
      <c r="W955" s="24" t="s">
        <v>2858</v>
      </c>
      <c r="X955" s="8" t="e">
        <f>ROUND(T955*(1-#REF!),2)</f>
        <v>#REF!</v>
      </c>
      <c r="Y955">
        <f t="shared" si="72"/>
        <v>188.3</v>
      </c>
      <c r="Z955">
        <f t="shared" si="73"/>
        <v>188.3</v>
      </c>
      <c r="AA955" s="24">
        <v>0.3</v>
      </c>
      <c r="AB955" s="24">
        <v>0.3</v>
      </c>
      <c r="AC955">
        <v>900</v>
      </c>
      <c r="AD955">
        <v>900</v>
      </c>
      <c r="AE955">
        <v>1</v>
      </c>
      <c r="AF955" t="s">
        <v>2894</v>
      </c>
      <c r="AG955" s="24"/>
      <c r="AI955">
        <f t="shared" si="74"/>
        <v>93.19</v>
      </c>
      <c r="AL955">
        <v>0</v>
      </c>
      <c r="AM955">
        <v>180.6</v>
      </c>
      <c r="AN955" s="24">
        <v>0.3</v>
      </c>
      <c r="AO955">
        <f t="shared" si="75"/>
        <v>188.3</v>
      </c>
      <c r="AS955" t="s">
        <v>2859</v>
      </c>
    </row>
    <row r="956" spans="2:45" customFormat="1" x14ac:dyDescent="0.3">
      <c r="B956" t="s">
        <v>2862</v>
      </c>
      <c r="M956" s="7">
        <v>963577036</v>
      </c>
      <c r="N956" s="38" t="s">
        <v>3363</v>
      </c>
      <c r="O956" s="38" t="s">
        <v>5439</v>
      </c>
      <c r="P956" s="38">
        <v>15.23</v>
      </c>
      <c r="Q956" s="38">
        <v>1</v>
      </c>
      <c r="R956" s="26">
        <v>0.26</v>
      </c>
      <c r="S956" s="38">
        <v>15.23</v>
      </c>
      <c r="T956" s="24">
        <v>49</v>
      </c>
      <c r="U956" s="24">
        <v>1</v>
      </c>
      <c r="V956">
        <f t="shared" si="76"/>
        <v>2</v>
      </c>
      <c r="W956" s="24" t="s">
        <v>2862</v>
      </c>
      <c r="X956" s="8" t="e">
        <f>ROUND(T956*(1-#REF!),2)</f>
        <v>#REF!</v>
      </c>
      <c r="Y956">
        <f t="shared" si="72"/>
        <v>34.299999999999997</v>
      </c>
      <c r="Z956">
        <f t="shared" si="73"/>
        <v>34.299999999999997</v>
      </c>
      <c r="AA956" s="24">
        <v>0.3</v>
      </c>
      <c r="AB956" s="24">
        <v>0.3</v>
      </c>
      <c r="AC956">
        <v>330</v>
      </c>
      <c r="AD956">
        <v>1390</v>
      </c>
      <c r="AE956">
        <v>10</v>
      </c>
      <c r="AF956" t="s">
        <v>2893</v>
      </c>
      <c r="AG956" s="24"/>
      <c r="AI956">
        <f t="shared" si="74"/>
        <v>14.64</v>
      </c>
      <c r="AL956" t="s">
        <v>4555</v>
      </c>
      <c r="AM956" t="s">
        <v>4555</v>
      </c>
      <c r="AN956" s="24">
        <v>0.3</v>
      </c>
      <c r="AO956">
        <f t="shared" si="75"/>
        <v>34.299999999999997</v>
      </c>
      <c r="AS956" t="s">
        <v>2863</v>
      </c>
    </row>
    <row r="957" spans="2:45" customFormat="1" x14ac:dyDescent="0.3">
      <c r="B957" t="s">
        <v>2864</v>
      </c>
      <c r="M957" s="7">
        <v>963577036</v>
      </c>
      <c r="N957" s="38" t="s">
        <v>3363</v>
      </c>
      <c r="O957" s="38" t="s">
        <v>5439</v>
      </c>
      <c r="P957" s="38">
        <v>15.23</v>
      </c>
      <c r="Q957" s="38">
        <v>1</v>
      </c>
      <c r="R957" s="26">
        <v>0.26</v>
      </c>
      <c r="S957" s="38">
        <v>15.23</v>
      </c>
      <c r="T957" s="24">
        <v>49</v>
      </c>
      <c r="U957" s="24">
        <v>1</v>
      </c>
      <c r="V957">
        <f t="shared" si="76"/>
        <v>2</v>
      </c>
      <c r="W957" s="24" t="s">
        <v>2864</v>
      </c>
      <c r="X957" s="8" t="e">
        <f>ROUND(T957*(1-#REF!),2)</f>
        <v>#REF!</v>
      </c>
      <c r="Y957">
        <f t="shared" si="72"/>
        <v>34.299999999999997</v>
      </c>
      <c r="Z957">
        <f t="shared" si="73"/>
        <v>34.299999999999997</v>
      </c>
      <c r="AA957" s="24">
        <v>0.3</v>
      </c>
      <c r="AB957" s="24">
        <v>0.3</v>
      </c>
      <c r="AC957">
        <v>330</v>
      </c>
      <c r="AD957">
        <v>1390</v>
      </c>
      <c r="AE957">
        <v>10</v>
      </c>
      <c r="AF957" t="s">
        <v>2893</v>
      </c>
      <c r="AG957" s="24"/>
      <c r="AI957">
        <f t="shared" si="74"/>
        <v>14.64</v>
      </c>
      <c r="AL957" t="s">
        <v>4555</v>
      </c>
      <c r="AM957" t="s">
        <v>4555</v>
      </c>
      <c r="AN957" s="24">
        <v>0.3</v>
      </c>
      <c r="AO957">
        <f t="shared" si="75"/>
        <v>34.299999999999997</v>
      </c>
      <c r="AS957" t="s">
        <v>2863</v>
      </c>
    </row>
    <row r="958" spans="2:45" customFormat="1" x14ac:dyDescent="0.3">
      <c r="B958" t="s">
        <v>2865</v>
      </c>
      <c r="M958" s="7">
        <v>963577036</v>
      </c>
      <c r="N958" s="38" t="s">
        <v>3363</v>
      </c>
      <c r="O958" s="38" t="s">
        <v>5439</v>
      </c>
      <c r="P958" s="38">
        <v>15.23</v>
      </c>
      <c r="Q958" s="38">
        <v>1</v>
      </c>
      <c r="R958" s="26">
        <v>0.26</v>
      </c>
      <c r="S958" s="38">
        <v>15.23</v>
      </c>
      <c r="T958" s="24">
        <v>49</v>
      </c>
      <c r="U958" s="24">
        <v>1</v>
      </c>
      <c r="V958">
        <f t="shared" si="76"/>
        <v>2</v>
      </c>
      <c r="W958" s="24" t="s">
        <v>2865</v>
      </c>
      <c r="X958" s="8" t="e">
        <f>ROUND(T958*(1-#REF!),2)</f>
        <v>#REF!</v>
      </c>
      <c r="Y958">
        <f t="shared" si="72"/>
        <v>34.299999999999997</v>
      </c>
      <c r="Z958">
        <f t="shared" si="73"/>
        <v>34.299999999999997</v>
      </c>
      <c r="AA958" s="24">
        <v>0.3</v>
      </c>
      <c r="AB958" s="24">
        <v>0.3</v>
      </c>
      <c r="AC958">
        <v>330</v>
      </c>
      <c r="AD958">
        <v>1390</v>
      </c>
      <c r="AE958">
        <v>10</v>
      </c>
      <c r="AF958" t="s">
        <v>2893</v>
      </c>
      <c r="AG958" s="24"/>
      <c r="AI958">
        <f t="shared" si="74"/>
        <v>14.64</v>
      </c>
      <c r="AL958" t="s">
        <v>4555</v>
      </c>
      <c r="AM958" t="s">
        <v>4555</v>
      </c>
      <c r="AN958" s="24">
        <v>0.3</v>
      </c>
      <c r="AO958">
        <f t="shared" si="75"/>
        <v>34.299999999999997</v>
      </c>
      <c r="AS958" t="s">
        <v>2863</v>
      </c>
    </row>
    <row r="959" spans="2:45" customFormat="1" x14ac:dyDescent="0.3">
      <c r="B959" t="s">
        <v>2866</v>
      </c>
      <c r="M959" s="7">
        <v>963577036</v>
      </c>
      <c r="N959" s="38" t="s">
        <v>3363</v>
      </c>
      <c r="O959" s="38" t="s">
        <v>5439</v>
      </c>
      <c r="P959" s="38">
        <v>15.23</v>
      </c>
      <c r="Q959" s="38">
        <v>1</v>
      </c>
      <c r="R959" s="26">
        <v>0.26</v>
      </c>
      <c r="S959" s="38">
        <v>15.23</v>
      </c>
      <c r="T959" s="24">
        <v>49</v>
      </c>
      <c r="U959" s="24">
        <v>1</v>
      </c>
      <c r="V959">
        <f t="shared" si="76"/>
        <v>2</v>
      </c>
      <c r="W959" s="24" t="s">
        <v>2866</v>
      </c>
      <c r="X959" s="8" t="e">
        <f>ROUND(T959*(1-#REF!),2)</f>
        <v>#REF!</v>
      </c>
      <c r="Y959">
        <f t="shared" si="72"/>
        <v>34.299999999999997</v>
      </c>
      <c r="Z959">
        <f t="shared" si="73"/>
        <v>34.299999999999997</v>
      </c>
      <c r="AA959" s="24">
        <v>0.3</v>
      </c>
      <c r="AB959" s="24">
        <v>0.3</v>
      </c>
      <c r="AC959">
        <v>330</v>
      </c>
      <c r="AD959">
        <v>1390</v>
      </c>
      <c r="AE959">
        <v>10</v>
      </c>
      <c r="AF959" t="s">
        <v>2893</v>
      </c>
      <c r="AG959" s="24"/>
      <c r="AI959">
        <f t="shared" si="74"/>
        <v>14.64</v>
      </c>
      <c r="AL959" t="s">
        <v>4555</v>
      </c>
      <c r="AM959" t="s">
        <v>4555</v>
      </c>
      <c r="AN959" s="24">
        <v>0.3</v>
      </c>
      <c r="AO959">
        <f t="shared" si="75"/>
        <v>34.299999999999997</v>
      </c>
      <c r="AS959" t="s">
        <v>2863</v>
      </c>
    </row>
    <row r="960" spans="2:45" customFormat="1" x14ac:dyDescent="0.3">
      <c r="B960" t="s">
        <v>2867</v>
      </c>
      <c r="M960" s="7">
        <v>963577036</v>
      </c>
      <c r="N960" s="38" t="s">
        <v>3363</v>
      </c>
      <c r="O960" s="38" t="s">
        <v>5439</v>
      </c>
      <c r="P960" s="38">
        <v>15.23</v>
      </c>
      <c r="Q960" s="38">
        <v>1</v>
      </c>
      <c r="R960" s="26">
        <v>0.26</v>
      </c>
      <c r="S960" s="38">
        <v>15.23</v>
      </c>
      <c r="T960" s="24">
        <v>49</v>
      </c>
      <c r="U960" s="24">
        <v>1</v>
      </c>
      <c r="V960">
        <f t="shared" si="76"/>
        <v>2</v>
      </c>
      <c r="W960" s="24" t="s">
        <v>2867</v>
      </c>
      <c r="X960" s="8" t="e">
        <f>ROUND(T960*(1-#REF!),2)</f>
        <v>#REF!</v>
      </c>
      <c r="Y960">
        <f t="shared" si="72"/>
        <v>34.299999999999997</v>
      </c>
      <c r="Z960">
        <f t="shared" si="73"/>
        <v>34.299999999999997</v>
      </c>
      <c r="AA960" s="24">
        <v>0.3</v>
      </c>
      <c r="AB960" s="24">
        <v>0.3</v>
      </c>
      <c r="AC960">
        <v>330</v>
      </c>
      <c r="AD960">
        <v>1390</v>
      </c>
      <c r="AE960">
        <v>10</v>
      </c>
      <c r="AF960" t="s">
        <v>2893</v>
      </c>
      <c r="AG960" s="24"/>
      <c r="AI960">
        <f t="shared" si="74"/>
        <v>14.64</v>
      </c>
      <c r="AL960" t="s">
        <v>4555</v>
      </c>
      <c r="AM960" t="s">
        <v>4555</v>
      </c>
      <c r="AN960" s="24">
        <v>0.3</v>
      </c>
      <c r="AO960">
        <f t="shared" si="75"/>
        <v>34.299999999999997</v>
      </c>
      <c r="AS960" t="s">
        <v>2863</v>
      </c>
    </row>
    <row r="961" spans="2:45" customFormat="1" x14ac:dyDescent="0.3">
      <c r="B961" t="s">
        <v>2868</v>
      </c>
      <c r="M961" s="7">
        <v>963542105</v>
      </c>
      <c r="N961" s="38" t="s">
        <v>3364</v>
      </c>
      <c r="O961" s="38" t="s">
        <v>2868</v>
      </c>
      <c r="P961" s="38">
        <v>133.80000000000001</v>
      </c>
      <c r="Q961" s="38">
        <v>1</v>
      </c>
      <c r="R961" s="26">
        <v>6.8</v>
      </c>
      <c r="S961" s="38">
        <v>133.80000000000001</v>
      </c>
      <c r="T961" s="24">
        <v>459</v>
      </c>
      <c r="U961" s="24">
        <v>10.3</v>
      </c>
      <c r="V961">
        <f t="shared" si="76"/>
        <v>14</v>
      </c>
      <c r="W961" s="24" t="s">
        <v>2868</v>
      </c>
      <c r="X961" s="8" t="e">
        <f>ROUND(T961*(1-#REF!),2)</f>
        <v>#REF!</v>
      </c>
      <c r="Y961">
        <f t="shared" si="72"/>
        <v>321.3</v>
      </c>
      <c r="Z961">
        <f t="shared" si="73"/>
        <v>321.3</v>
      </c>
      <c r="AA961" s="24">
        <v>0.3</v>
      </c>
      <c r="AB961" s="24">
        <v>0.3</v>
      </c>
      <c r="AC961">
        <v>270</v>
      </c>
      <c r="AD961">
        <v>834</v>
      </c>
      <c r="AE961">
        <v>250</v>
      </c>
      <c r="AF961" t="s">
        <v>2893</v>
      </c>
      <c r="AG961" s="24"/>
      <c r="AI961">
        <f t="shared" si="74"/>
        <v>128.65</v>
      </c>
      <c r="AL961" t="s">
        <v>4555</v>
      </c>
      <c r="AM961" t="s">
        <v>4555</v>
      </c>
      <c r="AN961" s="24">
        <v>0.3</v>
      </c>
      <c r="AO961">
        <f t="shared" si="75"/>
        <v>321.3</v>
      </c>
      <c r="AS961" t="s">
        <v>2869</v>
      </c>
    </row>
    <row r="962" spans="2:45" customFormat="1" x14ac:dyDescent="0.3">
      <c r="B962" t="s">
        <v>2870</v>
      </c>
      <c r="M962" s="7">
        <v>96380288</v>
      </c>
      <c r="N962" s="38" t="s">
        <v>5357</v>
      </c>
      <c r="O962" s="38" t="e">
        <v>#N/A</v>
      </c>
      <c r="P962" s="38">
        <v>11.25</v>
      </c>
      <c r="Q962" s="38">
        <v>1</v>
      </c>
      <c r="R962" s="26">
        <v>0.15</v>
      </c>
      <c r="S962" s="38">
        <v>11.25</v>
      </c>
      <c r="T962" s="24">
        <v>49</v>
      </c>
      <c r="U962" s="24">
        <v>55</v>
      </c>
      <c r="V962">
        <f t="shared" si="76"/>
        <v>74</v>
      </c>
      <c r="W962" s="24" t="s">
        <v>2870</v>
      </c>
      <c r="X962" s="8" t="e">
        <f>ROUND(T962*(1-#REF!),2)</f>
        <v>#REF!</v>
      </c>
      <c r="Y962">
        <f t="shared" ref="Y962:Y1025" si="77">ROUND(T962*(1-AA962),2)</f>
        <v>34.299999999999997</v>
      </c>
      <c r="Z962">
        <f t="shared" ref="Z962:Z1025" si="78">ROUND(T962*(1-AB962),2)</f>
        <v>34.299999999999997</v>
      </c>
      <c r="AA962" s="24">
        <v>0.3</v>
      </c>
      <c r="AB962" s="24">
        <v>0.3</v>
      </c>
      <c r="AC962">
        <v>30</v>
      </c>
      <c r="AD962">
        <v>192</v>
      </c>
      <c r="AE962">
        <v>172</v>
      </c>
      <c r="AF962" t="s">
        <v>2894</v>
      </c>
      <c r="AG962" s="24"/>
      <c r="AI962">
        <f t="shared" si="74"/>
        <v>10.82</v>
      </c>
      <c r="AL962" t="s">
        <v>4901</v>
      </c>
      <c r="AM962">
        <v>32.200000000000003</v>
      </c>
      <c r="AN962" s="24">
        <v>0.3</v>
      </c>
      <c r="AO962">
        <f t="shared" si="75"/>
        <v>34.299999999999997</v>
      </c>
      <c r="AS962" t="s">
        <v>2871</v>
      </c>
    </row>
    <row r="963" spans="2:45" customFormat="1" x14ac:dyDescent="0.3">
      <c r="B963" s="5" t="s">
        <v>2872</v>
      </c>
      <c r="M963" s="7">
        <v>963560007</v>
      </c>
      <c r="N963" s="38" t="s">
        <v>3365</v>
      </c>
      <c r="O963" s="38" t="s">
        <v>2872</v>
      </c>
      <c r="P963" s="38">
        <v>879.95</v>
      </c>
      <c r="Q963" s="38">
        <v>1</v>
      </c>
      <c r="R963" s="26">
        <v>84</v>
      </c>
      <c r="S963" s="38">
        <v>879.95</v>
      </c>
      <c r="T963" s="24">
        <v>2069</v>
      </c>
      <c r="U963" s="24">
        <v>60</v>
      </c>
      <c r="V963">
        <f t="shared" si="76"/>
        <v>80</v>
      </c>
      <c r="W963" s="24" t="s">
        <v>2872</v>
      </c>
      <c r="X963" s="8" t="e">
        <f>ROUND(T963*(1-#REF!),2)</f>
        <v>#REF!</v>
      </c>
      <c r="Y963">
        <f t="shared" si="77"/>
        <v>1448.3</v>
      </c>
      <c r="Z963">
        <f t="shared" si="78"/>
        <v>1448.3</v>
      </c>
      <c r="AA963" s="24">
        <v>0.3</v>
      </c>
      <c r="AB963" s="24">
        <v>0.3</v>
      </c>
      <c r="AC963">
        <v>382</v>
      </c>
      <c r="AD963">
        <v>1112</v>
      </c>
      <c r="AE963">
        <v>1010</v>
      </c>
      <c r="AF963" t="s">
        <v>2892</v>
      </c>
      <c r="AG963" s="24"/>
      <c r="AI963">
        <f t="shared" si="74"/>
        <v>846.11</v>
      </c>
      <c r="AL963">
        <v>0</v>
      </c>
      <c r="AM963">
        <v>1592</v>
      </c>
      <c r="AN963" s="24">
        <v>0.3</v>
      </c>
      <c r="AO963">
        <f t="shared" si="75"/>
        <v>1448.3</v>
      </c>
      <c r="AS963" t="s">
        <v>2873</v>
      </c>
    </row>
    <row r="964" spans="2:45" customFormat="1" x14ac:dyDescent="0.3">
      <c r="B964" s="5" t="s">
        <v>2874</v>
      </c>
      <c r="M964" s="7">
        <v>963560008</v>
      </c>
      <c r="N964" s="38" t="s">
        <v>3366</v>
      </c>
      <c r="O964" s="38" t="s">
        <v>2874</v>
      </c>
      <c r="P964" s="38">
        <v>817.27</v>
      </c>
      <c r="Q964" s="38">
        <v>1</v>
      </c>
      <c r="R964" s="26">
        <v>77.7</v>
      </c>
      <c r="S964" s="38">
        <v>817.27</v>
      </c>
      <c r="T964" s="24">
        <v>1999</v>
      </c>
      <c r="U964" s="24">
        <v>60</v>
      </c>
      <c r="V964">
        <f t="shared" si="76"/>
        <v>80</v>
      </c>
      <c r="W964" s="24" t="s">
        <v>2874</v>
      </c>
      <c r="X964" s="8" t="e">
        <f>ROUND(T964*(1-#REF!),2)</f>
        <v>#REF!</v>
      </c>
      <c r="Y964">
        <f t="shared" si="77"/>
        <v>1399.3</v>
      </c>
      <c r="Z964">
        <f t="shared" si="78"/>
        <v>1399.3</v>
      </c>
      <c r="AA964" s="24">
        <v>0.3</v>
      </c>
      <c r="AB964" s="24">
        <v>0.3</v>
      </c>
      <c r="AC964">
        <v>382</v>
      </c>
      <c r="AD964">
        <v>1112</v>
      </c>
      <c r="AE964">
        <v>1010</v>
      </c>
      <c r="AF964" t="s">
        <v>2892</v>
      </c>
      <c r="AG964" s="24"/>
      <c r="AI964">
        <f t="shared" si="74"/>
        <v>785.84</v>
      </c>
      <c r="AL964">
        <v>0</v>
      </c>
      <c r="AM964">
        <v>1512</v>
      </c>
      <c r="AN964" s="24">
        <v>0.3</v>
      </c>
      <c r="AO964">
        <f t="shared" si="75"/>
        <v>1399.3</v>
      </c>
      <c r="AS964" t="s">
        <v>2875</v>
      </c>
    </row>
    <row r="965" spans="2:45" customFormat="1" x14ac:dyDescent="0.3">
      <c r="B965" t="s">
        <v>1152</v>
      </c>
      <c r="M965" s="7">
        <v>963940998</v>
      </c>
      <c r="N965" s="39" t="s">
        <v>3719</v>
      </c>
      <c r="O965" s="38">
        <v>0</v>
      </c>
      <c r="P965" s="38">
        <v>5.95</v>
      </c>
      <c r="Q965" s="38">
        <v>1</v>
      </c>
      <c r="R965" s="26">
        <v>0.5</v>
      </c>
      <c r="S965" s="38">
        <v>5.95</v>
      </c>
      <c r="T965" s="24">
        <v>29</v>
      </c>
      <c r="U965" s="24">
        <v>38</v>
      </c>
      <c r="V965">
        <f t="shared" si="76"/>
        <v>51</v>
      </c>
      <c r="W965" s="24" t="s">
        <v>1152</v>
      </c>
      <c r="X965" s="8" t="e">
        <f>ROUND(T965*(1-#REF!),2)</f>
        <v>#REF!</v>
      </c>
      <c r="Y965">
        <f t="shared" si="77"/>
        <v>23.2</v>
      </c>
      <c r="Z965">
        <f t="shared" si="78"/>
        <v>23.2</v>
      </c>
      <c r="AA965" s="24">
        <v>0.2</v>
      </c>
      <c r="AB965" s="24">
        <v>0.2</v>
      </c>
      <c r="AC965">
        <v>0</v>
      </c>
      <c r="AD965">
        <v>0</v>
      </c>
      <c r="AE965">
        <v>0</v>
      </c>
      <c r="AF965" t="s">
        <v>2896</v>
      </c>
      <c r="AG965" s="24"/>
      <c r="AI965">
        <f t="shared" si="74"/>
        <v>5.72</v>
      </c>
      <c r="AL965">
        <v>0</v>
      </c>
      <c r="AM965">
        <v>20</v>
      </c>
      <c r="AN965" s="24">
        <v>0.2</v>
      </c>
      <c r="AO965">
        <f t="shared" si="75"/>
        <v>23.2</v>
      </c>
      <c r="AS965" t="s">
        <v>1188</v>
      </c>
    </row>
    <row r="966" spans="2:45" customFormat="1" x14ac:dyDescent="0.3">
      <c r="B966" t="s">
        <v>1153</v>
      </c>
      <c r="M966" s="7">
        <v>96399049</v>
      </c>
      <c r="N966" s="38" t="s">
        <v>5358</v>
      </c>
      <c r="O966" s="38" t="e">
        <v>#N/A</v>
      </c>
      <c r="P966" s="38">
        <v>15.27</v>
      </c>
      <c r="Q966" s="38">
        <v>1</v>
      </c>
      <c r="R966" s="26" t="s">
        <v>2879</v>
      </c>
      <c r="S966" s="38">
        <v>15.27</v>
      </c>
      <c r="T966" s="24">
        <v>63</v>
      </c>
      <c r="U966" s="24">
        <v>15</v>
      </c>
      <c r="V966">
        <f t="shared" si="76"/>
        <v>20</v>
      </c>
      <c r="W966" s="24" t="s">
        <v>1153</v>
      </c>
      <c r="X966" s="8" t="e">
        <f>ROUND(T966*(1-#REF!),2)</f>
        <v>#REF!</v>
      </c>
      <c r="Y966">
        <f t="shared" si="77"/>
        <v>63</v>
      </c>
      <c r="Z966">
        <f t="shared" si="78"/>
        <v>63</v>
      </c>
      <c r="AA966" s="24">
        <v>0</v>
      </c>
      <c r="AB966" s="24">
        <v>0</v>
      </c>
      <c r="AC966">
        <v>0</v>
      </c>
      <c r="AD966">
        <v>0</v>
      </c>
      <c r="AE966">
        <v>0</v>
      </c>
      <c r="AF966" t="s">
        <v>2898</v>
      </c>
      <c r="AG966" s="24"/>
      <c r="AI966">
        <f t="shared" si="74"/>
        <v>14.68</v>
      </c>
      <c r="AL966">
        <v>0</v>
      </c>
      <c r="AM966">
        <v>44</v>
      </c>
      <c r="AN966" s="24">
        <v>0</v>
      </c>
      <c r="AO966">
        <f t="shared" si="75"/>
        <v>63</v>
      </c>
      <c r="AS966" t="s">
        <v>1189</v>
      </c>
    </row>
    <row r="967" spans="2:45" customFormat="1" x14ac:dyDescent="0.3">
      <c r="B967" t="s">
        <v>1154</v>
      </c>
      <c r="M967" s="7">
        <v>96399050</v>
      </c>
      <c r="N967" s="38" t="s">
        <v>5359</v>
      </c>
      <c r="O967" s="38" t="e">
        <v>#N/A</v>
      </c>
      <c r="P967" s="38">
        <v>43.26</v>
      </c>
      <c r="Q967" s="38">
        <v>1</v>
      </c>
      <c r="R967" s="26" t="s">
        <v>2879</v>
      </c>
      <c r="S967" s="38">
        <v>43.26</v>
      </c>
      <c r="T967" s="24">
        <v>126</v>
      </c>
      <c r="U967" s="24">
        <v>15</v>
      </c>
      <c r="V967">
        <f t="shared" si="76"/>
        <v>20</v>
      </c>
      <c r="W967" s="24" t="s">
        <v>1154</v>
      </c>
      <c r="X967" s="8" t="e">
        <f>ROUND(T967*(1-#REF!),2)</f>
        <v>#REF!</v>
      </c>
      <c r="Y967">
        <f t="shared" si="77"/>
        <v>126</v>
      </c>
      <c r="Z967">
        <f t="shared" si="78"/>
        <v>126</v>
      </c>
      <c r="AA967" s="24">
        <v>0</v>
      </c>
      <c r="AB967" s="24">
        <v>0</v>
      </c>
      <c r="AC967">
        <v>0</v>
      </c>
      <c r="AD967">
        <v>0</v>
      </c>
      <c r="AE967">
        <v>0</v>
      </c>
      <c r="AF967" t="s">
        <v>2898</v>
      </c>
      <c r="AG967" s="24"/>
      <c r="AI967">
        <f t="shared" si="74"/>
        <v>41.6</v>
      </c>
      <c r="AL967">
        <v>0</v>
      </c>
      <c r="AM967">
        <v>87.2</v>
      </c>
      <c r="AN967" s="24">
        <v>0</v>
      </c>
      <c r="AO967">
        <f t="shared" si="75"/>
        <v>126</v>
      </c>
      <c r="AS967" t="s">
        <v>1190</v>
      </c>
    </row>
    <row r="968" spans="2:45" customFormat="1" x14ac:dyDescent="0.3">
      <c r="B968" t="s">
        <v>1155</v>
      </c>
      <c r="M968" s="7">
        <v>96399051</v>
      </c>
      <c r="N968" s="38" t="s">
        <v>5360</v>
      </c>
      <c r="O968" s="38" t="e">
        <v>#N/A</v>
      </c>
      <c r="P968" s="38">
        <v>88.33</v>
      </c>
      <c r="Q968" s="38">
        <v>1</v>
      </c>
      <c r="R968" s="26" t="s">
        <v>2879</v>
      </c>
      <c r="S968" s="38">
        <v>88.33</v>
      </c>
      <c r="T968" s="24">
        <v>230</v>
      </c>
      <c r="U968" s="24">
        <v>30</v>
      </c>
      <c r="V968">
        <f t="shared" si="76"/>
        <v>40</v>
      </c>
      <c r="W968" s="24" t="s">
        <v>1155</v>
      </c>
      <c r="X968" s="8" t="e">
        <f>ROUND(T968*(1-#REF!),2)</f>
        <v>#REF!</v>
      </c>
      <c r="Y968">
        <f t="shared" si="77"/>
        <v>230</v>
      </c>
      <c r="Z968">
        <f t="shared" si="78"/>
        <v>230</v>
      </c>
      <c r="AA968" s="24">
        <v>0</v>
      </c>
      <c r="AB968" s="24">
        <v>0</v>
      </c>
      <c r="AC968">
        <v>0</v>
      </c>
      <c r="AD968">
        <v>0</v>
      </c>
      <c r="AE968">
        <v>0</v>
      </c>
      <c r="AF968" t="s">
        <v>2898</v>
      </c>
      <c r="AG968" s="24"/>
      <c r="AI968">
        <f t="shared" si="74"/>
        <v>84.93</v>
      </c>
      <c r="AL968">
        <v>0</v>
      </c>
      <c r="AM968">
        <v>159.19999999999999</v>
      </c>
      <c r="AN968" s="24">
        <v>0</v>
      </c>
      <c r="AO968">
        <f t="shared" si="75"/>
        <v>230</v>
      </c>
      <c r="AS968" t="s">
        <v>1191</v>
      </c>
    </row>
    <row r="969" spans="2:45" customFormat="1" x14ac:dyDescent="0.3">
      <c r="B969" t="s">
        <v>1156</v>
      </c>
      <c r="M969" s="7">
        <v>96399052</v>
      </c>
      <c r="N969" s="38" t="s">
        <v>5361</v>
      </c>
      <c r="O969" s="38" t="e">
        <v>#N/A</v>
      </c>
      <c r="P969" s="38">
        <v>66.09</v>
      </c>
      <c r="Q969" s="38">
        <v>1</v>
      </c>
      <c r="R969" s="26" t="s">
        <v>2879</v>
      </c>
      <c r="S969" s="38">
        <v>66.09</v>
      </c>
      <c r="T969" s="24">
        <v>196</v>
      </c>
      <c r="U969" s="24">
        <v>35</v>
      </c>
      <c r="V969">
        <f t="shared" si="76"/>
        <v>47</v>
      </c>
      <c r="W969" s="24" t="s">
        <v>1156</v>
      </c>
      <c r="X969" s="8" t="e">
        <f>ROUND(T969*(1-#REF!),2)</f>
        <v>#REF!</v>
      </c>
      <c r="Y969">
        <f t="shared" si="77"/>
        <v>196</v>
      </c>
      <c r="Z969">
        <f t="shared" si="78"/>
        <v>196</v>
      </c>
      <c r="AA969" s="24">
        <v>0</v>
      </c>
      <c r="AB969" s="24">
        <v>0</v>
      </c>
      <c r="AC969">
        <v>0</v>
      </c>
      <c r="AD969">
        <v>0</v>
      </c>
      <c r="AE969">
        <v>0</v>
      </c>
      <c r="AF969" t="s">
        <v>2898</v>
      </c>
      <c r="AG969" s="24"/>
      <c r="AI969">
        <f t="shared" si="74"/>
        <v>63.55</v>
      </c>
      <c r="AL969">
        <v>0</v>
      </c>
      <c r="AM969">
        <v>135.19999999999999</v>
      </c>
      <c r="AN969" s="24">
        <v>0</v>
      </c>
      <c r="AO969">
        <f t="shared" si="75"/>
        <v>196</v>
      </c>
      <c r="AS969" t="s">
        <v>1192</v>
      </c>
    </row>
    <row r="970" spans="2:45" customFormat="1" x14ac:dyDescent="0.3">
      <c r="B970" t="s">
        <v>1157</v>
      </c>
      <c r="M970" s="7">
        <v>96399053</v>
      </c>
      <c r="N970" s="38" t="s">
        <v>5362</v>
      </c>
      <c r="O970" s="38" t="e">
        <v>#N/A</v>
      </c>
      <c r="P970" s="38">
        <v>17.34</v>
      </c>
      <c r="Q970" s="38">
        <v>1</v>
      </c>
      <c r="R970" s="26" t="s">
        <v>2879</v>
      </c>
      <c r="S970" s="38">
        <v>17.34</v>
      </c>
      <c r="T970" s="24">
        <v>69</v>
      </c>
      <c r="U970" s="24">
        <v>15</v>
      </c>
      <c r="V970">
        <f t="shared" si="76"/>
        <v>20</v>
      </c>
      <c r="W970" s="24" t="s">
        <v>1157</v>
      </c>
      <c r="X970" s="8" t="e">
        <f>ROUND(T970*(1-#REF!),2)</f>
        <v>#REF!</v>
      </c>
      <c r="Y970">
        <f t="shared" si="77"/>
        <v>69</v>
      </c>
      <c r="Z970">
        <f t="shared" si="78"/>
        <v>69</v>
      </c>
      <c r="AA970" s="24">
        <v>0</v>
      </c>
      <c r="AB970" s="24">
        <v>0</v>
      </c>
      <c r="AC970">
        <v>0</v>
      </c>
      <c r="AD970">
        <v>0</v>
      </c>
      <c r="AE970">
        <v>0</v>
      </c>
      <c r="AF970" t="s">
        <v>2898</v>
      </c>
      <c r="AG970" s="24"/>
      <c r="AI970">
        <f t="shared" si="74"/>
        <v>16.670000000000002</v>
      </c>
      <c r="AL970">
        <v>0</v>
      </c>
      <c r="AM970">
        <v>47.2</v>
      </c>
      <c r="AN970" s="24">
        <v>0</v>
      </c>
      <c r="AO970">
        <f t="shared" si="75"/>
        <v>69</v>
      </c>
      <c r="AS970" t="s">
        <v>1193</v>
      </c>
    </row>
    <row r="971" spans="2:45" customFormat="1" x14ac:dyDescent="0.3">
      <c r="B971" t="s">
        <v>1158</v>
      </c>
      <c r="M971" s="7">
        <v>96399055</v>
      </c>
      <c r="N971" s="38" t="s">
        <v>5363</v>
      </c>
      <c r="O971" s="38" t="e">
        <v>#N/A</v>
      </c>
      <c r="P971" s="38">
        <v>54.36</v>
      </c>
      <c r="Q971" s="38">
        <v>1</v>
      </c>
      <c r="R971" s="26" t="s">
        <v>2879</v>
      </c>
      <c r="S971" s="38">
        <v>54.36</v>
      </c>
      <c r="T971" s="24">
        <v>183</v>
      </c>
      <c r="U971" s="24">
        <v>110</v>
      </c>
      <c r="V971">
        <f t="shared" si="76"/>
        <v>147</v>
      </c>
      <c r="W971" s="24" t="s">
        <v>1158</v>
      </c>
      <c r="X971" s="8" t="e">
        <f>ROUND(T971*(1-#REF!),2)</f>
        <v>#REF!</v>
      </c>
      <c r="Y971">
        <f t="shared" si="77"/>
        <v>183</v>
      </c>
      <c r="Z971">
        <f t="shared" si="78"/>
        <v>183</v>
      </c>
      <c r="AA971" s="24">
        <v>0</v>
      </c>
      <c r="AB971" s="24">
        <v>0</v>
      </c>
      <c r="AC971">
        <v>0</v>
      </c>
      <c r="AD971">
        <v>0</v>
      </c>
      <c r="AE971">
        <v>0</v>
      </c>
      <c r="AF971" t="s">
        <v>2898</v>
      </c>
      <c r="AG971" s="24"/>
      <c r="AI971">
        <f t="shared" si="74"/>
        <v>52.27</v>
      </c>
      <c r="AL971">
        <v>0</v>
      </c>
      <c r="AM971">
        <v>127.2</v>
      </c>
      <c r="AN971" s="24">
        <v>0</v>
      </c>
      <c r="AO971">
        <f t="shared" si="75"/>
        <v>183</v>
      </c>
      <c r="AS971" t="s">
        <v>1194</v>
      </c>
    </row>
    <row r="972" spans="2:45" customFormat="1" x14ac:dyDescent="0.3">
      <c r="B972" t="s">
        <v>1159</v>
      </c>
      <c r="M972" s="7">
        <v>96399056</v>
      </c>
      <c r="N972" s="38" t="s">
        <v>5364</v>
      </c>
      <c r="O972" s="38" t="e">
        <v>#N/A</v>
      </c>
      <c r="P972" s="38">
        <v>29.15</v>
      </c>
      <c r="Q972" s="38">
        <v>1</v>
      </c>
      <c r="R972" s="26" t="s">
        <v>2879</v>
      </c>
      <c r="S972" s="38">
        <v>29.15</v>
      </c>
      <c r="T972" s="24">
        <v>91</v>
      </c>
      <c r="U972" s="24">
        <v>20</v>
      </c>
      <c r="V972">
        <f t="shared" si="76"/>
        <v>27</v>
      </c>
      <c r="W972" s="24" t="s">
        <v>1159</v>
      </c>
      <c r="X972" s="8" t="e">
        <f>ROUND(T972*(1-#REF!),2)</f>
        <v>#REF!</v>
      </c>
      <c r="Y972">
        <f t="shared" si="77"/>
        <v>91</v>
      </c>
      <c r="Z972">
        <f t="shared" si="78"/>
        <v>91</v>
      </c>
      <c r="AA972" s="24">
        <v>0</v>
      </c>
      <c r="AB972" s="24">
        <v>0</v>
      </c>
      <c r="AC972">
        <v>0</v>
      </c>
      <c r="AD972">
        <v>0</v>
      </c>
      <c r="AE972">
        <v>0</v>
      </c>
      <c r="AF972" t="s">
        <v>2898</v>
      </c>
      <c r="AG972" s="24"/>
      <c r="AI972">
        <f t="shared" ref="AI972:AI978" si="79">ROUND(S972/1.04,2)</f>
        <v>28.03</v>
      </c>
      <c r="AL972">
        <v>0</v>
      </c>
      <c r="AM972">
        <v>63.2</v>
      </c>
      <c r="AN972" s="24">
        <v>0</v>
      </c>
      <c r="AO972">
        <f t="shared" si="75"/>
        <v>91</v>
      </c>
      <c r="AS972" t="s">
        <v>1195</v>
      </c>
    </row>
    <row r="973" spans="2:45" customFormat="1" x14ac:dyDescent="0.3">
      <c r="B973" t="s">
        <v>1160</v>
      </c>
      <c r="M973" s="7">
        <v>96399059</v>
      </c>
      <c r="N973" s="38" t="s">
        <v>5365</v>
      </c>
      <c r="O973" s="38" t="e">
        <v>#N/A</v>
      </c>
      <c r="P973" s="38">
        <v>30.35</v>
      </c>
      <c r="Q973" s="38">
        <v>1</v>
      </c>
      <c r="R973" s="26" t="s">
        <v>2879</v>
      </c>
      <c r="S973" s="38">
        <v>30.35</v>
      </c>
      <c r="T973" s="24">
        <v>114</v>
      </c>
      <c r="U973" s="24">
        <v>30</v>
      </c>
      <c r="V973">
        <f t="shared" si="76"/>
        <v>40</v>
      </c>
      <c r="W973" s="24" t="s">
        <v>1160</v>
      </c>
      <c r="X973" s="8" t="e">
        <f>ROUND(T973*(1-#REF!),2)</f>
        <v>#REF!</v>
      </c>
      <c r="Y973">
        <f t="shared" si="77"/>
        <v>114</v>
      </c>
      <c r="Z973">
        <f t="shared" si="78"/>
        <v>114</v>
      </c>
      <c r="AA973" s="24">
        <v>0</v>
      </c>
      <c r="AB973" s="24">
        <v>0</v>
      </c>
      <c r="AC973">
        <v>0</v>
      </c>
      <c r="AD973">
        <v>0</v>
      </c>
      <c r="AE973">
        <v>0</v>
      </c>
      <c r="AF973" t="s">
        <v>2898</v>
      </c>
      <c r="AG973" s="24"/>
      <c r="AI973">
        <f t="shared" si="79"/>
        <v>29.18</v>
      </c>
      <c r="AL973">
        <v>0</v>
      </c>
      <c r="AM973">
        <v>79.2</v>
      </c>
      <c r="AN973" s="24">
        <v>0</v>
      </c>
      <c r="AO973">
        <f t="shared" si="75"/>
        <v>114</v>
      </c>
      <c r="AS973" t="s">
        <v>1196</v>
      </c>
    </row>
    <row r="974" spans="2:45" customFormat="1" x14ac:dyDescent="0.3">
      <c r="B974" t="s">
        <v>1161</v>
      </c>
      <c r="M974" s="7">
        <v>96399062</v>
      </c>
      <c r="N974" s="38" t="s">
        <v>5366</v>
      </c>
      <c r="O974" s="38" t="e">
        <v>#N/A</v>
      </c>
      <c r="P974" s="38">
        <v>50.18</v>
      </c>
      <c r="Q974" s="38">
        <v>1</v>
      </c>
      <c r="R974" s="26" t="s">
        <v>2879</v>
      </c>
      <c r="S974" s="38">
        <v>50.18</v>
      </c>
      <c r="T974" s="24">
        <v>161</v>
      </c>
      <c r="U974" s="24">
        <v>60</v>
      </c>
      <c r="V974">
        <f t="shared" si="76"/>
        <v>80</v>
      </c>
      <c r="W974" s="24" t="s">
        <v>1161</v>
      </c>
      <c r="X974" s="8" t="e">
        <f>ROUND(T974*(1-#REF!),2)</f>
        <v>#REF!</v>
      </c>
      <c r="Y974">
        <f t="shared" si="77"/>
        <v>161</v>
      </c>
      <c r="Z974">
        <f t="shared" si="78"/>
        <v>161</v>
      </c>
      <c r="AA974" s="24">
        <v>0</v>
      </c>
      <c r="AB974" s="24">
        <v>0</v>
      </c>
      <c r="AC974">
        <v>0</v>
      </c>
      <c r="AD974">
        <v>0</v>
      </c>
      <c r="AE974">
        <v>0</v>
      </c>
      <c r="AF974" t="s">
        <v>2898</v>
      </c>
      <c r="AG974" s="24"/>
      <c r="AI974">
        <f t="shared" si="79"/>
        <v>48.25</v>
      </c>
      <c r="AL974">
        <v>0</v>
      </c>
      <c r="AM974">
        <v>111.2</v>
      </c>
      <c r="AN974" s="24">
        <v>0</v>
      </c>
      <c r="AO974">
        <f t="shared" si="75"/>
        <v>161</v>
      </c>
      <c r="AS974" t="s">
        <v>1197</v>
      </c>
    </row>
    <row r="975" spans="2:45" customFormat="1" x14ac:dyDescent="0.3">
      <c r="B975" t="s">
        <v>1162</v>
      </c>
      <c r="M975" s="7">
        <v>96399065</v>
      </c>
      <c r="N975" s="38" t="s">
        <v>5367</v>
      </c>
      <c r="O975" s="38" t="e">
        <v>#N/A</v>
      </c>
      <c r="P975" s="38">
        <v>34.380000000000003</v>
      </c>
      <c r="Q975" s="38">
        <v>1</v>
      </c>
      <c r="R975" s="26" t="s">
        <v>2879</v>
      </c>
      <c r="S975" s="38">
        <v>34.380000000000003</v>
      </c>
      <c r="T975" s="24">
        <v>149</v>
      </c>
      <c r="U975" s="24">
        <v>15</v>
      </c>
      <c r="V975">
        <f t="shared" si="76"/>
        <v>20</v>
      </c>
      <c r="W975" s="24" t="s">
        <v>1162</v>
      </c>
      <c r="X975" s="8" t="e">
        <f>ROUND(T975*(1-#REF!),2)</f>
        <v>#REF!</v>
      </c>
      <c r="Y975">
        <f t="shared" si="77"/>
        <v>149</v>
      </c>
      <c r="Z975">
        <f t="shared" si="78"/>
        <v>149</v>
      </c>
      <c r="AA975" s="24">
        <v>0</v>
      </c>
      <c r="AB975" s="24">
        <v>0</v>
      </c>
      <c r="AC975">
        <v>0</v>
      </c>
      <c r="AD975">
        <v>0</v>
      </c>
      <c r="AE975">
        <v>0</v>
      </c>
      <c r="AF975" t="s">
        <v>2898</v>
      </c>
      <c r="AG975" s="24"/>
      <c r="AI975">
        <f t="shared" si="79"/>
        <v>33.06</v>
      </c>
      <c r="AL975">
        <v>0</v>
      </c>
      <c r="AM975">
        <v>103.2</v>
      </c>
      <c r="AN975" s="24">
        <v>0</v>
      </c>
      <c r="AO975">
        <f t="shared" si="75"/>
        <v>149</v>
      </c>
      <c r="AS975" t="s">
        <v>1198</v>
      </c>
    </row>
    <row r="976" spans="2:45" customFormat="1" x14ac:dyDescent="0.3">
      <c r="B976" t="s">
        <v>1163</v>
      </c>
      <c r="M976" s="7">
        <v>963940999</v>
      </c>
      <c r="N976" s="39" t="s">
        <v>3718</v>
      </c>
      <c r="O976" s="38">
        <v>0</v>
      </c>
      <c r="P976" s="38">
        <v>54.33</v>
      </c>
      <c r="Q976" s="38">
        <v>1</v>
      </c>
      <c r="R976" s="26">
        <v>1</v>
      </c>
      <c r="S976" s="38">
        <v>54.33</v>
      </c>
      <c r="T976" s="24">
        <v>139</v>
      </c>
      <c r="U976" s="24"/>
      <c r="V976">
        <f t="shared" si="76"/>
        <v>0</v>
      </c>
      <c r="W976" s="24" t="s">
        <v>1163</v>
      </c>
      <c r="X976" s="8" t="e">
        <f>ROUND(T976*(1-#REF!),2)</f>
        <v>#REF!</v>
      </c>
      <c r="Y976">
        <f t="shared" si="77"/>
        <v>97.3</v>
      </c>
      <c r="Z976">
        <f t="shared" si="78"/>
        <v>97.3</v>
      </c>
      <c r="AA976" s="24">
        <v>0.3</v>
      </c>
      <c r="AB976" s="24">
        <v>0.3</v>
      </c>
      <c r="AC976">
        <v>0</v>
      </c>
      <c r="AD976">
        <v>0</v>
      </c>
      <c r="AE976">
        <v>0</v>
      </c>
      <c r="AF976" t="s">
        <v>2899</v>
      </c>
      <c r="AG976" s="24"/>
      <c r="AI976">
        <f t="shared" si="79"/>
        <v>52.24</v>
      </c>
      <c r="AJ976">
        <v>0.3</v>
      </c>
      <c r="AK976">
        <v>87.5</v>
      </c>
      <c r="AL976">
        <v>0</v>
      </c>
      <c r="AM976">
        <v>100</v>
      </c>
      <c r="AN976" s="24">
        <v>0.3</v>
      </c>
      <c r="AO976">
        <f t="shared" si="75"/>
        <v>97.3</v>
      </c>
      <c r="AS976" t="s">
        <v>1199</v>
      </c>
    </row>
    <row r="977" spans="2:45" customFormat="1" x14ac:dyDescent="0.3">
      <c r="B977" t="s">
        <v>1164</v>
      </c>
      <c r="M977" s="7">
        <v>5964000328</v>
      </c>
      <c r="N977" s="38" t="s">
        <v>3367</v>
      </c>
      <c r="O977" s="38" t="e">
        <v>#N/A</v>
      </c>
      <c r="P977" s="38">
        <v>145.34</v>
      </c>
      <c r="Q977" s="38">
        <v>1</v>
      </c>
      <c r="R977">
        <v>1.5</v>
      </c>
      <c r="S977" s="38">
        <v>145.34</v>
      </c>
      <c r="T977" s="24">
        <v>359</v>
      </c>
      <c r="U977" s="24">
        <v>60</v>
      </c>
      <c r="V977">
        <f t="shared" ref="V977:V995" si="80">IFERROR(ROUNDUP(U977*(80/60),0),"")</f>
        <v>80</v>
      </c>
      <c r="W977" s="24" t="s">
        <v>1164</v>
      </c>
      <c r="X977" s="8" t="e">
        <f>ROUND(T977*(1-#REF!),2)</f>
        <v>#REF!</v>
      </c>
      <c r="Y977">
        <f t="shared" si="77"/>
        <v>251.3</v>
      </c>
      <c r="Z977">
        <f t="shared" si="78"/>
        <v>251.3</v>
      </c>
      <c r="AA977" s="24">
        <v>0.3</v>
      </c>
      <c r="AB977" s="24">
        <v>0.3</v>
      </c>
      <c r="AC977" t="s">
        <v>2879</v>
      </c>
      <c r="AD977" t="s">
        <v>2879</v>
      </c>
      <c r="AE977" t="s">
        <v>2879</v>
      </c>
      <c r="AF977" t="s">
        <v>2901</v>
      </c>
      <c r="AG977" s="24"/>
      <c r="AI977">
        <f t="shared" si="79"/>
        <v>139.75</v>
      </c>
      <c r="AL977">
        <v>0</v>
      </c>
      <c r="AM977">
        <v>245</v>
      </c>
      <c r="AN977" s="24">
        <v>0.3</v>
      </c>
      <c r="AO977">
        <f t="shared" ref="AO977:AO995" si="81">ROUND(T977*(1-AN977),2)</f>
        <v>251.3</v>
      </c>
      <c r="AS977" t="s">
        <v>1200</v>
      </c>
    </row>
    <row r="978" spans="2:45" customFormat="1" x14ac:dyDescent="0.3">
      <c r="B978" t="s">
        <v>1165</v>
      </c>
      <c r="M978" s="7">
        <v>5964000330</v>
      </c>
      <c r="N978" s="38" t="s">
        <v>3368</v>
      </c>
      <c r="O978" s="38" t="e">
        <v>#N/A</v>
      </c>
      <c r="P978" s="38">
        <v>282.18</v>
      </c>
      <c r="Q978" s="38">
        <v>1</v>
      </c>
      <c r="R978">
        <v>3</v>
      </c>
      <c r="S978" s="38">
        <v>282.18</v>
      </c>
      <c r="T978" s="24">
        <v>639</v>
      </c>
      <c r="U978" s="24">
        <v>120</v>
      </c>
      <c r="V978">
        <f t="shared" si="80"/>
        <v>160</v>
      </c>
      <c r="W978" s="24" t="s">
        <v>1165</v>
      </c>
      <c r="X978" s="8" t="e">
        <f>ROUND(T978*(1-#REF!),2)</f>
        <v>#REF!</v>
      </c>
      <c r="Y978">
        <f t="shared" si="77"/>
        <v>447.3</v>
      </c>
      <c r="Z978">
        <f t="shared" si="78"/>
        <v>447.3</v>
      </c>
      <c r="AA978" s="24">
        <v>0.3</v>
      </c>
      <c r="AB978" s="24">
        <v>0.3</v>
      </c>
      <c r="AC978" t="s">
        <v>2879</v>
      </c>
      <c r="AD978" t="s">
        <v>2879</v>
      </c>
      <c r="AE978" t="s">
        <v>2879</v>
      </c>
      <c r="AF978" t="s">
        <v>2901</v>
      </c>
      <c r="AG978" s="24"/>
      <c r="AI978">
        <f t="shared" si="79"/>
        <v>271.33</v>
      </c>
      <c r="AL978">
        <v>0</v>
      </c>
      <c r="AM978">
        <v>445.2</v>
      </c>
      <c r="AN978" s="24">
        <v>0.3</v>
      </c>
      <c r="AO978">
        <f t="shared" si="81"/>
        <v>447.3</v>
      </c>
      <c r="AS978" t="s">
        <v>1201</v>
      </c>
    </row>
    <row r="979" spans="2:45" customFormat="1" x14ac:dyDescent="0.3">
      <c r="B979" t="s">
        <v>3723</v>
      </c>
      <c r="M979" s="7">
        <v>96380259</v>
      </c>
      <c r="N979" s="39" t="s">
        <v>5368</v>
      </c>
      <c r="O979" s="38" t="e">
        <v>#N/A</v>
      </c>
      <c r="P979" s="38">
        <v>1.56</v>
      </c>
      <c r="Q979" s="38">
        <v>1</v>
      </c>
      <c r="R979">
        <v>0.1</v>
      </c>
      <c r="S979" s="38">
        <v>1.56</v>
      </c>
      <c r="T979" s="24">
        <v>11</v>
      </c>
      <c r="U979" s="24">
        <v>0</v>
      </c>
      <c r="V979">
        <f t="shared" si="80"/>
        <v>0</v>
      </c>
      <c r="W979" s="24" t="s">
        <v>3723</v>
      </c>
      <c r="X979" s="8" t="e">
        <f>ROUND(T979*(1-#REF!),2)</f>
        <v>#REF!</v>
      </c>
      <c r="Y979">
        <f t="shared" si="77"/>
        <v>7.7</v>
      </c>
      <c r="Z979">
        <f t="shared" si="78"/>
        <v>7.7</v>
      </c>
      <c r="AA979" s="24">
        <v>0.3</v>
      </c>
      <c r="AB979" s="24">
        <v>0.3</v>
      </c>
      <c r="AC979">
        <v>25</v>
      </c>
      <c r="AD979">
        <v>1200</v>
      </c>
      <c r="AF979" t="s">
        <v>2894</v>
      </c>
      <c r="AG979" s="24"/>
      <c r="AL979">
        <v>0</v>
      </c>
      <c r="AM979">
        <v>6.3</v>
      </c>
      <c r="AN979" s="24">
        <v>0.3</v>
      </c>
      <c r="AO979">
        <f t="shared" si="81"/>
        <v>7.7</v>
      </c>
      <c r="AS979" t="s">
        <v>3724</v>
      </c>
    </row>
    <row r="980" spans="2:45" customFormat="1" x14ac:dyDescent="0.3">
      <c r="B980" t="s">
        <v>3725</v>
      </c>
      <c r="M980" s="7">
        <v>96380826</v>
      </c>
      <c r="N980" s="39" t="s">
        <v>5369</v>
      </c>
      <c r="O980" s="38" t="e">
        <v>#N/A</v>
      </c>
      <c r="P980" s="38">
        <v>190.17</v>
      </c>
      <c r="Q980" s="38">
        <v>1</v>
      </c>
      <c r="R980">
        <v>5</v>
      </c>
      <c r="S980" s="38">
        <v>190.17</v>
      </c>
      <c r="T980" s="24">
        <v>479</v>
      </c>
      <c r="U980" s="24">
        <v>10</v>
      </c>
      <c r="V980">
        <f t="shared" si="80"/>
        <v>14</v>
      </c>
      <c r="W980" s="24" t="s">
        <v>3725</v>
      </c>
      <c r="X980" s="8" t="e">
        <f>ROUND(T980*(1-#REF!),2)</f>
        <v>#REF!</v>
      </c>
      <c r="Y980">
        <f t="shared" si="77"/>
        <v>335.3</v>
      </c>
      <c r="Z980">
        <f t="shared" si="78"/>
        <v>335.3</v>
      </c>
      <c r="AA980" s="24">
        <v>0.3</v>
      </c>
      <c r="AB980" s="24">
        <v>0.3</v>
      </c>
      <c r="AC980">
        <v>46</v>
      </c>
      <c r="AD980">
        <v>1030</v>
      </c>
      <c r="AE980">
        <v>90</v>
      </c>
      <c r="AF980" t="s">
        <v>2894</v>
      </c>
      <c r="AG980" s="24"/>
      <c r="AL980">
        <v>0</v>
      </c>
      <c r="AM980">
        <v>273</v>
      </c>
      <c r="AN980" s="24">
        <v>0.3</v>
      </c>
      <c r="AO980">
        <f t="shared" si="81"/>
        <v>335.3</v>
      </c>
      <c r="AS980" t="s">
        <v>3726</v>
      </c>
    </row>
    <row r="981" spans="2:45" customFormat="1" x14ac:dyDescent="0.3">
      <c r="B981" t="s">
        <v>3727</v>
      </c>
      <c r="M981" s="7">
        <v>96380829</v>
      </c>
      <c r="N981" s="39" t="s">
        <v>5370</v>
      </c>
      <c r="O981" s="38" t="e">
        <v>#N/A</v>
      </c>
      <c r="P981" s="38">
        <v>67.62</v>
      </c>
      <c r="Q981" s="38">
        <v>1</v>
      </c>
      <c r="R981">
        <v>0.9</v>
      </c>
      <c r="S981" s="38">
        <v>67.62</v>
      </c>
      <c r="T981" s="24">
        <v>209</v>
      </c>
      <c r="U981" s="24">
        <v>0</v>
      </c>
      <c r="V981">
        <f t="shared" si="80"/>
        <v>0</v>
      </c>
      <c r="W981" s="24" t="s">
        <v>3727</v>
      </c>
      <c r="X981" s="8" t="e">
        <f>ROUND(T981*(1-#REF!),2)</f>
        <v>#REF!</v>
      </c>
      <c r="Y981">
        <f t="shared" si="77"/>
        <v>146.30000000000001</v>
      </c>
      <c r="Z981">
        <f t="shared" si="78"/>
        <v>146.30000000000001</v>
      </c>
      <c r="AA981" s="24">
        <v>0.3</v>
      </c>
      <c r="AB981" s="24">
        <v>0.3</v>
      </c>
      <c r="AF981" t="s">
        <v>2894</v>
      </c>
      <c r="AG981" s="24"/>
      <c r="AL981">
        <v>0</v>
      </c>
      <c r="AM981">
        <v>137.19999999999999</v>
      </c>
      <c r="AN981" s="24">
        <v>0.3</v>
      </c>
      <c r="AO981">
        <f t="shared" si="81"/>
        <v>146.30000000000001</v>
      </c>
      <c r="AS981" t="s">
        <v>3728</v>
      </c>
    </row>
    <row r="982" spans="2:45" customFormat="1" x14ac:dyDescent="0.3">
      <c r="B982" t="s">
        <v>1166</v>
      </c>
      <c r="M982" s="7">
        <v>96380505</v>
      </c>
      <c r="N982" s="38" t="s">
        <v>5371</v>
      </c>
      <c r="O982" s="38" t="e">
        <v>#N/A</v>
      </c>
      <c r="P982" s="38">
        <v>25.53</v>
      </c>
      <c r="Q982" s="38">
        <v>100</v>
      </c>
      <c r="R982" t="s">
        <v>2879</v>
      </c>
      <c r="S982" s="38">
        <v>25.53</v>
      </c>
      <c r="T982" s="24">
        <v>99</v>
      </c>
      <c r="U982" s="24">
        <v>0</v>
      </c>
      <c r="V982">
        <f t="shared" si="80"/>
        <v>0</v>
      </c>
      <c r="W982" s="24" t="s">
        <v>1166</v>
      </c>
      <c r="X982" s="8" t="e">
        <f>ROUND(T982*(1-#REF!),2)</f>
        <v>#REF!</v>
      </c>
      <c r="Y982">
        <f t="shared" si="77"/>
        <v>69.3</v>
      </c>
      <c r="Z982">
        <f t="shared" si="78"/>
        <v>69.3</v>
      </c>
      <c r="AA982" s="24">
        <v>0.3</v>
      </c>
      <c r="AB982" s="24">
        <v>0.3</v>
      </c>
      <c r="AC982" t="s">
        <v>2879</v>
      </c>
      <c r="AD982" t="s">
        <v>2879</v>
      </c>
      <c r="AE982" t="s">
        <v>2879</v>
      </c>
      <c r="AF982" t="s">
        <v>2894</v>
      </c>
      <c r="AG982" s="24"/>
      <c r="AI982">
        <f t="shared" ref="AI982:AI995" si="82">ROUND(S982/1.04,2)</f>
        <v>24.55</v>
      </c>
      <c r="AL982" t="s">
        <v>4902</v>
      </c>
      <c r="AM982">
        <v>0.69</v>
      </c>
      <c r="AN982" s="24">
        <v>0.3</v>
      </c>
      <c r="AO982">
        <f t="shared" si="81"/>
        <v>69.3</v>
      </c>
      <c r="AS982" t="s">
        <v>1202</v>
      </c>
    </row>
    <row r="983" spans="2:45" customFormat="1" x14ac:dyDescent="0.3">
      <c r="B983" t="s">
        <v>1167</v>
      </c>
      <c r="M983" s="7">
        <v>96399260</v>
      </c>
      <c r="N983" s="38" t="s">
        <v>5372</v>
      </c>
      <c r="O983" s="38" t="e">
        <v>#N/A</v>
      </c>
      <c r="P983" s="38">
        <v>145.6</v>
      </c>
      <c r="Q983" s="38">
        <v>1</v>
      </c>
      <c r="R983" t="s">
        <v>2879</v>
      </c>
      <c r="S983" s="38">
        <v>145.6</v>
      </c>
      <c r="T983" s="24">
        <v>369</v>
      </c>
      <c r="U983" s="24">
        <v>45</v>
      </c>
      <c r="V983">
        <f t="shared" si="80"/>
        <v>60</v>
      </c>
      <c r="W983" s="24" t="s">
        <v>1167</v>
      </c>
      <c r="X983" s="8" t="e">
        <f>ROUND(T983*(1-#REF!),2)</f>
        <v>#REF!</v>
      </c>
      <c r="Y983">
        <f t="shared" si="77"/>
        <v>258.3</v>
      </c>
      <c r="Z983">
        <f t="shared" si="78"/>
        <v>258.3</v>
      </c>
      <c r="AA983" s="24">
        <v>0.3</v>
      </c>
      <c r="AB983" s="24">
        <v>0.3</v>
      </c>
      <c r="AC983" t="s">
        <v>2879</v>
      </c>
      <c r="AD983" t="s">
        <v>2879</v>
      </c>
      <c r="AE983" t="s">
        <v>2879</v>
      </c>
      <c r="AF983" t="s">
        <v>2902</v>
      </c>
      <c r="AG983" s="24"/>
      <c r="AI983">
        <f t="shared" si="82"/>
        <v>140</v>
      </c>
      <c r="AL983" t="s">
        <v>4555</v>
      </c>
      <c r="AM983" t="s">
        <v>4555</v>
      </c>
      <c r="AN983" s="24">
        <v>0.3</v>
      </c>
      <c r="AO983">
        <f t="shared" si="81"/>
        <v>258.3</v>
      </c>
      <c r="AS983" t="s">
        <v>1203</v>
      </c>
    </row>
    <row r="984" spans="2:45" customFormat="1" x14ac:dyDescent="0.3">
      <c r="B984" t="s">
        <v>1168</v>
      </c>
      <c r="M984" s="7">
        <v>96399261</v>
      </c>
      <c r="N984" s="38" t="s">
        <v>5373</v>
      </c>
      <c r="O984" s="38" t="e">
        <v>#N/A</v>
      </c>
      <c r="P984" s="38">
        <v>145.6</v>
      </c>
      <c r="Q984" s="38">
        <v>1</v>
      </c>
      <c r="R984" t="s">
        <v>2879</v>
      </c>
      <c r="S984" s="38">
        <v>145.6</v>
      </c>
      <c r="T984" s="24">
        <v>369</v>
      </c>
      <c r="U984" s="24">
        <v>45</v>
      </c>
      <c r="V984">
        <f t="shared" si="80"/>
        <v>60</v>
      </c>
      <c r="W984" s="24" t="s">
        <v>1168</v>
      </c>
      <c r="X984" s="8" t="e">
        <f>ROUND(T984*(1-#REF!),2)</f>
        <v>#REF!</v>
      </c>
      <c r="Y984">
        <f t="shared" si="77"/>
        <v>258.3</v>
      </c>
      <c r="Z984">
        <f t="shared" si="78"/>
        <v>258.3</v>
      </c>
      <c r="AA984" s="24">
        <v>0.3</v>
      </c>
      <c r="AB984" s="24">
        <v>0.3</v>
      </c>
      <c r="AC984" t="s">
        <v>2879</v>
      </c>
      <c r="AD984" t="s">
        <v>2879</v>
      </c>
      <c r="AE984" t="s">
        <v>2879</v>
      </c>
      <c r="AF984" t="s">
        <v>2902</v>
      </c>
      <c r="AG984" s="24"/>
      <c r="AI984">
        <f t="shared" si="82"/>
        <v>140</v>
      </c>
      <c r="AL984" t="s">
        <v>4555</v>
      </c>
      <c r="AM984" t="s">
        <v>4555</v>
      </c>
      <c r="AN984" s="24">
        <v>0.3</v>
      </c>
      <c r="AO984">
        <f t="shared" si="81"/>
        <v>258.3</v>
      </c>
      <c r="AS984" t="s">
        <v>1204</v>
      </c>
    </row>
    <row r="985" spans="2:45" customFormat="1" x14ac:dyDescent="0.3">
      <c r="B985" t="s">
        <v>1169</v>
      </c>
      <c r="M985" s="7">
        <v>96399262</v>
      </c>
      <c r="N985" s="38" t="s">
        <v>5374</v>
      </c>
      <c r="O985" s="38" t="e">
        <v>#N/A</v>
      </c>
      <c r="P985" s="38">
        <v>145.6</v>
      </c>
      <c r="Q985" s="38">
        <v>1</v>
      </c>
      <c r="R985" t="s">
        <v>2879</v>
      </c>
      <c r="S985" s="38">
        <v>145.6</v>
      </c>
      <c r="T985" s="24">
        <v>369</v>
      </c>
      <c r="U985" s="24">
        <v>45</v>
      </c>
      <c r="V985">
        <f t="shared" si="80"/>
        <v>60</v>
      </c>
      <c r="W985" s="24" t="s">
        <v>1169</v>
      </c>
      <c r="X985" s="8" t="e">
        <f>ROUND(T985*(1-#REF!),2)</f>
        <v>#REF!</v>
      </c>
      <c r="Y985">
        <f t="shared" si="77"/>
        <v>258.3</v>
      </c>
      <c r="Z985">
        <f t="shared" si="78"/>
        <v>258.3</v>
      </c>
      <c r="AA985" s="24">
        <v>0.3</v>
      </c>
      <c r="AB985" s="24">
        <v>0.3</v>
      </c>
      <c r="AC985" t="s">
        <v>2879</v>
      </c>
      <c r="AD985" t="s">
        <v>2879</v>
      </c>
      <c r="AE985" t="s">
        <v>2879</v>
      </c>
      <c r="AF985" t="s">
        <v>2902</v>
      </c>
      <c r="AG985" s="24"/>
      <c r="AI985">
        <f t="shared" si="82"/>
        <v>140</v>
      </c>
      <c r="AL985" t="s">
        <v>4555</v>
      </c>
      <c r="AM985" t="s">
        <v>4555</v>
      </c>
      <c r="AN985" s="24">
        <v>0.3</v>
      </c>
      <c r="AO985">
        <f t="shared" si="81"/>
        <v>258.3</v>
      </c>
      <c r="AS985" t="s">
        <v>1205</v>
      </c>
    </row>
    <row r="986" spans="2:45" customFormat="1" x14ac:dyDescent="0.3">
      <c r="B986" t="s">
        <v>1170</v>
      </c>
      <c r="M986" s="7">
        <v>96399263</v>
      </c>
      <c r="N986" s="38" t="s">
        <v>5375</v>
      </c>
      <c r="O986" s="38" t="e">
        <v>#N/A</v>
      </c>
      <c r="P986" s="38">
        <v>145.6</v>
      </c>
      <c r="Q986" s="38">
        <v>1</v>
      </c>
      <c r="R986" t="s">
        <v>2879</v>
      </c>
      <c r="S986" s="38">
        <v>145.6</v>
      </c>
      <c r="T986" s="24">
        <v>369</v>
      </c>
      <c r="U986" s="24">
        <v>45</v>
      </c>
      <c r="V986">
        <f t="shared" si="80"/>
        <v>60</v>
      </c>
      <c r="W986" s="24" t="s">
        <v>1170</v>
      </c>
      <c r="X986" s="8" t="e">
        <f>ROUND(T986*(1-#REF!),2)</f>
        <v>#REF!</v>
      </c>
      <c r="Y986">
        <f t="shared" si="77"/>
        <v>258.3</v>
      </c>
      <c r="Z986">
        <f t="shared" si="78"/>
        <v>258.3</v>
      </c>
      <c r="AA986" s="24">
        <v>0.3</v>
      </c>
      <c r="AB986" s="24">
        <v>0.3</v>
      </c>
      <c r="AC986" t="s">
        <v>2879</v>
      </c>
      <c r="AD986" t="s">
        <v>2879</v>
      </c>
      <c r="AE986" t="s">
        <v>2879</v>
      </c>
      <c r="AF986" t="s">
        <v>2902</v>
      </c>
      <c r="AG986" s="24"/>
      <c r="AI986">
        <f t="shared" si="82"/>
        <v>140</v>
      </c>
      <c r="AL986" t="s">
        <v>4555</v>
      </c>
      <c r="AM986" t="s">
        <v>4555</v>
      </c>
      <c r="AN986" s="24">
        <v>0.3</v>
      </c>
      <c r="AO986">
        <f t="shared" si="81"/>
        <v>258.3</v>
      </c>
      <c r="AS986" t="s">
        <v>1206</v>
      </c>
    </row>
    <row r="987" spans="2:45" customFormat="1" x14ac:dyDescent="0.3">
      <c r="B987" t="s">
        <v>1171</v>
      </c>
      <c r="M987" s="7">
        <v>96399264</v>
      </c>
      <c r="N987" s="38" t="s">
        <v>5376</v>
      </c>
      <c r="O987" s="38" t="e">
        <v>#N/A</v>
      </c>
      <c r="P987" s="38">
        <v>145.6</v>
      </c>
      <c r="Q987" s="38">
        <v>1</v>
      </c>
      <c r="R987" t="s">
        <v>2879</v>
      </c>
      <c r="S987" s="38">
        <v>145.6</v>
      </c>
      <c r="T987" s="24">
        <v>369</v>
      </c>
      <c r="U987" s="24">
        <v>45</v>
      </c>
      <c r="V987">
        <f t="shared" si="80"/>
        <v>60</v>
      </c>
      <c r="W987" s="24" t="s">
        <v>1171</v>
      </c>
      <c r="X987" s="8" t="e">
        <f>ROUND(T987*(1-#REF!),2)</f>
        <v>#REF!</v>
      </c>
      <c r="Y987">
        <f t="shared" si="77"/>
        <v>258.3</v>
      </c>
      <c r="Z987">
        <f t="shared" si="78"/>
        <v>258.3</v>
      </c>
      <c r="AA987" s="24">
        <v>0.3</v>
      </c>
      <c r="AB987" s="24">
        <v>0.3</v>
      </c>
      <c r="AC987" t="s">
        <v>2879</v>
      </c>
      <c r="AD987" t="s">
        <v>2879</v>
      </c>
      <c r="AE987" t="s">
        <v>2879</v>
      </c>
      <c r="AF987" t="s">
        <v>2902</v>
      </c>
      <c r="AG987" s="24"/>
      <c r="AI987">
        <f t="shared" si="82"/>
        <v>140</v>
      </c>
      <c r="AL987" t="s">
        <v>4555</v>
      </c>
      <c r="AM987" t="s">
        <v>4555</v>
      </c>
      <c r="AN987" s="24">
        <v>0.3</v>
      </c>
      <c r="AO987">
        <f t="shared" si="81"/>
        <v>258.3</v>
      </c>
      <c r="AS987" t="s">
        <v>1207</v>
      </c>
    </row>
    <row r="988" spans="2:45" customFormat="1" x14ac:dyDescent="0.3">
      <c r="B988" t="s">
        <v>1172</v>
      </c>
      <c r="M988" s="7">
        <v>96399265</v>
      </c>
      <c r="N988" s="38" t="s">
        <v>5377</v>
      </c>
      <c r="O988" s="38" t="e">
        <v>#N/A</v>
      </c>
      <c r="P988" s="38">
        <v>145.6</v>
      </c>
      <c r="Q988" s="38">
        <v>1</v>
      </c>
      <c r="R988" t="s">
        <v>2879</v>
      </c>
      <c r="S988" s="38">
        <v>145.6</v>
      </c>
      <c r="T988" s="24">
        <v>369</v>
      </c>
      <c r="U988" s="24">
        <v>45</v>
      </c>
      <c r="V988">
        <f t="shared" si="80"/>
        <v>60</v>
      </c>
      <c r="W988" s="24" t="s">
        <v>1172</v>
      </c>
      <c r="X988" s="8" t="e">
        <f>ROUND(T988*(1-#REF!),2)</f>
        <v>#REF!</v>
      </c>
      <c r="Y988">
        <f t="shared" si="77"/>
        <v>258.3</v>
      </c>
      <c r="Z988">
        <f t="shared" si="78"/>
        <v>258.3</v>
      </c>
      <c r="AA988" s="24">
        <v>0.3</v>
      </c>
      <c r="AB988" s="24">
        <v>0.3</v>
      </c>
      <c r="AC988" t="s">
        <v>2879</v>
      </c>
      <c r="AD988" t="s">
        <v>2879</v>
      </c>
      <c r="AE988" t="s">
        <v>2879</v>
      </c>
      <c r="AF988" t="s">
        <v>2902</v>
      </c>
      <c r="AG988" s="24"/>
      <c r="AI988">
        <f t="shared" si="82"/>
        <v>140</v>
      </c>
      <c r="AL988" t="s">
        <v>4555</v>
      </c>
      <c r="AM988" t="s">
        <v>4555</v>
      </c>
      <c r="AN988" s="24">
        <v>0.3</v>
      </c>
      <c r="AO988">
        <f t="shared" si="81"/>
        <v>258.3</v>
      </c>
      <c r="AS988" t="s">
        <v>1208</v>
      </c>
    </row>
    <row r="989" spans="2:45" customFormat="1" x14ac:dyDescent="0.3">
      <c r="B989" t="s">
        <v>1173</v>
      </c>
      <c r="M989" s="7">
        <v>96399266</v>
      </c>
      <c r="N989" s="38" t="s">
        <v>5378</v>
      </c>
      <c r="O989" s="38" t="e">
        <v>#N/A</v>
      </c>
      <c r="P989" s="38">
        <v>145.6</v>
      </c>
      <c r="Q989" s="38">
        <v>1</v>
      </c>
      <c r="R989" t="s">
        <v>2879</v>
      </c>
      <c r="S989" s="38">
        <v>145.6</v>
      </c>
      <c r="T989" s="24">
        <v>369</v>
      </c>
      <c r="U989" s="24">
        <v>45</v>
      </c>
      <c r="V989">
        <f t="shared" si="80"/>
        <v>60</v>
      </c>
      <c r="W989" s="24" t="s">
        <v>1173</v>
      </c>
      <c r="X989" s="8" t="e">
        <f>ROUND(T989*(1-#REF!),2)</f>
        <v>#REF!</v>
      </c>
      <c r="Y989">
        <f t="shared" si="77"/>
        <v>258.3</v>
      </c>
      <c r="Z989">
        <f t="shared" si="78"/>
        <v>258.3</v>
      </c>
      <c r="AA989" s="24">
        <v>0.3</v>
      </c>
      <c r="AB989" s="24">
        <v>0.3</v>
      </c>
      <c r="AC989" t="s">
        <v>2879</v>
      </c>
      <c r="AD989" t="s">
        <v>2879</v>
      </c>
      <c r="AE989" t="s">
        <v>2879</v>
      </c>
      <c r="AF989" t="s">
        <v>2902</v>
      </c>
      <c r="AG989" s="24"/>
      <c r="AI989">
        <f t="shared" si="82"/>
        <v>140</v>
      </c>
      <c r="AL989" t="s">
        <v>4555</v>
      </c>
      <c r="AM989" t="s">
        <v>4555</v>
      </c>
      <c r="AN989" s="24">
        <v>0.3</v>
      </c>
      <c r="AO989">
        <f t="shared" si="81"/>
        <v>258.3</v>
      </c>
      <c r="AS989" t="s">
        <v>1209</v>
      </c>
    </row>
    <row r="990" spans="2:45" customFormat="1" x14ac:dyDescent="0.3">
      <c r="B990" t="s">
        <v>1174</v>
      </c>
      <c r="M990" s="7">
        <v>96399267</v>
      </c>
      <c r="N990" s="38" t="s">
        <v>5379</v>
      </c>
      <c r="O990" s="38" t="e">
        <v>#N/A</v>
      </c>
      <c r="P990" s="38">
        <v>145.6</v>
      </c>
      <c r="Q990" s="38">
        <v>1</v>
      </c>
      <c r="R990" t="s">
        <v>2879</v>
      </c>
      <c r="S990" s="38">
        <v>145.6</v>
      </c>
      <c r="T990" s="24">
        <v>369</v>
      </c>
      <c r="U990" s="24">
        <v>45</v>
      </c>
      <c r="V990">
        <f t="shared" si="80"/>
        <v>60</v>
      </c>
      <c r="W990" s="24" t="s">
        <v>1174</v>
      </c>
      <c r="X990" s="8" t="e">
        <f>ROUND(T990*(1-#REF!),2)</f>
        <v>#REF!</v>
      </c>
      <c r="Y990">
        <f t="shared" si="77"/>
        <v>258.3</v>
      </c>
      <c r="Z990">
        <f t="shared" si="78"/>
        <v>258.3</v>
      </c>
      <c r="AA990" s="24">
        <v>0.3</v>
      </c>
      <c r="AB990" s="24">
        <v>0.3</v>
      </c>
      <c r="AC990" t="s">
        <v>2879</v>
      </c>
      <c r="AD990" t="s">
        <v>2879</v>
      </c>
      <c r="AE990" t="s">
        <v>2879</v>
      </c>
      <c r="AF990" t="s">
        <v>2902</v>
      </c>
      <c r="AG990" s="24"/>
      <c r="AI990">
        <f t="shared" si="82"/>
        <v>140</v>
      </c>
      <c r="AL990" t="s">
        <v>4555</v>
      </c>
      <c r="AM990" t="s">
        <v>4555</v>
      </c>
      <c r="AN990" s="24">
        <v>0.3</v>
      </c>
      <c r="AO990">
        <f t="shared" si="81"/>
        <v>258.3</v>
      </c>
      <c r="AS990" t="s">
        <v>1210</v>
      </c>
    </row>
    <row r="991" spans="2:45" customFormat="1" x14ac:dyDescent="0.3">
      <c r="B991" t="s">
        <v>1175</v>
      </c>
      <c r="M991" s="7">
        <v>96399268</v>
      </c>
      <c r="N991" s="38" t="s">
        <v>5380</v>
      </c>
      <c r="O991" s="38" t="e">
        <v>#N/A</v>
      </c>
      <c r="P991" s="38">
        <v>145.6</v>
      </c>
      <c r="Q991" s="38">
        <v>1</v>
      </c>
      <c r="R991" t="s">
        <v>2879</v>
      </c>
      <c r="S991" s="38">
        <v>145.6</v>
      </c>
      <c r="T991" s="24">
        <v>369</v>
      </c>
      <c r="U991" s="24">
        <v>45</v>
      </c>
      <c r="V991">
        <f t="shared" si="80"/>
        <v>60</v>
      </c>
      <c r="W991" s="24" t="s">
        <v>1175</v>
      </c>
      <c r="X991" s="8" t="e">
        <f>ROUND(T991*(1-#REF!),2)</f>
        <v>#REF!</v>
      </c>
      <c r="Y991">
        <f t="shared" si="77"/>
        <v>258.3</v>
      </c>
      <c r="Z991">
        <f t="shared" si="78"/>
        <v>258.3</v>
      </c>
      <c r="AA991" s="24">
        <v>0.3</v>
      </c>
      <c r="AB991" s="24">
        <v>0.3</v>
      </c>
      <c r="AC991" t="s">
        <v>2879</v>
      </c>
      <c r="AD991" t="s">
        <v>2879</v>
      </c>
      <c r="AE991" t="s">
        <v>2879</v>
      </c>
      <c r="AF991" t="s">
        <v>2902</v>
      </c>
      <c r="AG991" s="24"/>
      <c r="AI991">
        <f t="shared" si="82"/>
        <v>140</v>
      </c>
      <c r="AL991" t="s">
        <v>4555</v>
      </c>
      <c r="AM991" t="s">
        <v>4555</v>
      </c>
      <c r="AN991" s="24">
        <v>0.3</v>
      </c>
      <c r="AO991">
        <f t="shared" si="81"/>
        <v>258.3</v>
      </c>
      <c r="AS991" t="s">
        <v>1211</v>
      </c>
    </row>
    <row r="992" spans="2:45" customFormat="1" x14ac:dyDescent="0.3">
      <c r="B992" t="s">
        <v>1176</v>
      </c>
      <c r="M992" s="7">
        <v>96399269</v>
      </c>
      <c r="N992" s="38" t="s">
        <v>5381</v>
      </c>
      <c r="O992" s="38" t="e">
        <v>#N/A</v>
      </c>
      <c r="P992" s="38">
        <v>140</v>
      </c>
      <c r="Q992" s="38">
        <v>1</v>
      </c>
      <c r="R992" t="s">
        <v>2879</v>
      </c>
      <c r="S992" s="38">
        <v>140</v>
      </c>
      <c r="T992" s="24" t="e">
        <v>#N/A</v>
      </c>
      <c r="U992" s="24">
        <v>45</v>
      </c>
      <c r="V992">
        <f t="shared" si="80"/>
        <v>60</v>
      </c>
      <c r="W992" s="24" t="s">
        <v>1176</v>
      </c>
      <c r="X992" s="8" t="e">
        <f>ROUND(T992*(1-#REF!),2)</f>
        <v>#N/A</v>
      </c>
      <c r="Y992" t="e">
        <f t="shared" si="77"/>
        <v>#N/A</v>
      </c>
      <c r="Z992" t="e">
        <f t="shared" si="78"/>
        <v>#N/A</v>
      </c>
      <c r="AA992" s="24">
        <v>0.3</v>
      </c>
      <c r="AB992" s="24">
        <v>0.3</v>
      </c>
      <c r="AC992" t="s">
        <v>2879</v>
      </c>
      <c r="AD992" t="s">
        <v>2879</v>
      </c>
      <c r="AE992" t="s">
        <v>2879</v>
      </c>
      <c r="AF992" t="s">
        <v>2902</v>
      </c>
      <c r="AG992" s="24"/>
      <c r="AI992">
        <f t="shared" si="82"/>
        <v>134.62</v>
      </c>
      <c r="AL992" t="s">
        <v>4555</v>
      </c>
      <c r="AM992" t="s">
        <v>4555</v>
      </c>
      <c r="AN992" s="24">
        <v>0.3</v>
      </c>
      <c r="AO992" t="e">
        <f t="shared" si="81"/>
        <v>#N/A</v>
      </c>
      <c r="AS992" t="s">
        <v>1212</v>
      </c>
    </row>
    <row r="993" spans="2:45" customFormat="1" x14ac:dyDescent="0.3">
      <c r="B993" t="s">
        <v>1177</v>
      </c>
      <c r="M993" s="7">
        <v>96399272</v>
      </c>
      <c r="N993" s="38" t="s">
        <v>5382</v>
      </c>
      <c r="O993" s="38" t="e">
        <v>#N/A</v>
      </c>
      <c r="P993" s="38">
        <v>145.6</v>
      </c>
      <c r="Q993" s="38">
        <v>1</v>
      </c>
      <c r="R993" t="s">
        <v>2879</v>
      </c>
      <c r="S993" s="38">
        <v>145.6</v>
      </c>
      <c r="T993" s="24">
        <v>369</v>
      </c>
      <c r="U993" s="24">
        <v>45</v>
      </c>
      <c r="V993">
        <f t="shared" si="80"/>
        <v>60</v>
      </c>
      <c r="W993" s="24" t="s">
        <v>1177</v>
      </c>
      <c r="X993" s="8" t="e">
        <f>ROUND(T993*(1-#REF!),2)</f>
        <v>#REF!</v>
      </c>
      <c r="Y993">
        <f t="shared" si="77"/>
        <v>258.3</v>
      </c>
      <c r="Z993">
        <f t="shared" si="78"/>
        <v>258.3</v>
      </c>
      <c r="AA993" s="24">
        <v>0.3</v>
      </c>
      <c r="AB993" s="24">
        <v>0.3</v>
      </c>
      <c r="AC993" t="s">
        <v>2879</v>
      </c>
      <c r="AD993" t="s">
        <v>2879</v>
      </c>
      <c r="AE993" t="s">
        <v>2879</v>
      </c>
      <c r="AF993" t="s">
        <v>2902</v>
      </c>
      <c r="AG993" s="24"/>
      <c r="AI993">
        <f t="shared" si="82"/>
        <v>140</v>
      </c>
      <c r="AL993" t="s">
        <v>4555</v>
      </c>
      <c r="AM993" t="s">
        <v>4555</v>
      </c>
      <c r="AN993" s="24">
        <v>0.3</v>
      </c>
      <c r="AO993">
        <f t="shared" si="81"/>
        <v>258.3</v>
      </c>
      <c r="AS993" t="s">
        <v>1213</v>
      </c>
    </row>
    <row r="994" spans="2:45" customFormat="1" x14ac:dyDescent="0.3">
      <c r="B994" t="s">
        <v>1178</v>
      </c>
      <c r="M994" s="7">
        <v>96399274</v>
      </c>
      <c r="N994" s="38" t="s">
        <v>5383</v>
      </c>
      <c r="O994" s="38" t="e">
        <v>#N/A</v>
      </c>
      <c r="P994" s="38">
        <v>145.6</v>
      </c>
      <c r="Q994" s="38">
        <v>1</v>
      </c>
      <c r="R994" t="s">
        <v>2879</v>
      </c>
      <c r="S994" s="38">
        <v>145.6</v>
      </c>
      <c r="T994" s="24">
        <v>369</v>
      </c>
      <c r="U994" s="24">
        <v>45</v>
      </c>
      <c r="V994">
        <f t="shared" si="80"/>
        <v>60</v>
      </c>
      <c r="W994" s="24" t="s">
        <v>1178</v>
      </c>
      <c r="X994" s="8" t="e">
        <f>ROUND(T994*(1-#REF!),2)</f>
        <v>#REF!</v>
      </c>
      <c r="Y994">
        <f t="shared" si="77"/>
        <v>258.3</v>
      </c>
      <c r="Z994">
        <f t="shared" si="78"/>
        <v>258.3</v>
      </c>
      <c r="AA994" s="24">
        <v>0.3</v>
      </c>
      <c r="AB994" s="24">
        <v>0.3</v>
      </c>
      <c r="AC994" t="s">
        <v>2879</v>
      </c>
      <c r="AD994" t="s">
        <v>2879</v>
      </c>
      <c r="AE994" t="s">
        <v>2879</v>
      </c>
      <c r="AF994" t="s">
        <v>2902</v>
      </c>
      <c r="AG994" s="24"/>
      <c r="AI994">
        <f t="shared" si="82"/>
        <v>140</v>
      </c>
      <c r="AL994" t="s">
        <v>4555</v>
      </c>
      <c r="AM994" t="s">
        <v>4555</v>
      </c>
      <c r="AN994" s="24">
        <v>0.3</v>
      </c>
      <c r="AO994">
        <f t="shared" si="81"/>
        <v>258.3</v>
      </c>
      <c r="AS994" t="s">
        <v>1214</v>
      </c>
    </row>
    <row r="995" spans="2:45" customFormat="1" x14ac:dyDescent="0.3">
      <c r="B995" t="s">
        <v>3382</v>
      </c>
      <c r="M995" s="7">
        <v>963545605</v>
      </c>
      <c r="N995" s="39" t="s">
        <v>3380</v>
      </c>
      <c r="O995" s="38" t="s">
        <v>3382</v>
      </c>
      <c r="P995" s="38">
        <v>98.61</v>
      </c>
      <c r="Q995" s="38">
        <v>1</v>
      </c>
      <c r="R995">
        <v>8.1999999999999993</v>
      </c>
      <c r="S995" s="38">
        <v>98.61</v>
      </c>
      <c r="T995" s="24">
        <v>309</v>
      </c>
      <c r="U995" s="24">
        <v>4</v>
      </c>
      <c r="V995">
        <f t="shared" si="80"/>
        <v>6</v>
      </c>
      <c r="W995" s="24" t="s">
        <v>3382</v>
      </c>
      <c r="X995" s="8" t="e">
        <f>ROUND(T995*(1-#REF!),2)</f>
        <v>#REF!</v>
      </c>
      <c r="Y995">
        <f t="shared" si="77"/>
        <v>216.3</v>
      </c>
      <c r="Z995">
        <f t="shared" si="78"/>
        <v>216.3</v>
      </c>
      <c r="AA995" s="24">
        <v>0.3</v>
      </c>
      <c r="AB995" s="24">
        <v>0.3</v>
      </c>
      <c r="AC995" s="5">
        <v>330</v>
      </c>
      <c r="AD995" s="5" t="s">
        <v>3729</v>
      </c>
      <c r="AE995" s="5">
        <v>100</v>
      </c>
      <c r="AF995" s="5" t="s">
        <v>2893</v>
      </c>
      <c r="AG995" s="24"/>
      <c r="AI995">
        <f t="shared" si="82"/>
        <v>94.82</v>
      </c>
      <c r="AL995">
        <v>0</v>
      </c>
      <c r="AM995">
        <v>207.9</v>
      </c>
      <c r="AN995" s="24">
        <v>0.3</v>
      </c>
      <c r="AO995">
        <f t="shared" si="81"/>
        <v>216.3</v>
      </c>
      <c r="AS995" t="s">
        <v>3381</v>
      </c>
    </row>
    <row r="996" spans="2:45" customFormat="1" x14ac:dyDescent="0.3">
      <c r="B996" t="s">
        <v>1179</v>
      </c>
      <c r="M996" s="7">
        <v>1963914000</v>
      </c>
      <c r="N996" s="38" t="s">
        <v>3369</v>
      </c>
      <c r="O996" s="38" t="e">
        <v>#N/A</v>
      </c>
      <c r="P996" s="38">
        <v>66</v>
      </c>
      <c r="Q996" s="38">
        <v>1</v>
      </c>
      <c r="R996" t="s">
        <v>2879</v>
      </c>
      <c r="S996" s="38">
        <v>66</v>
      </c>
      <c r="T996" s="24">
        <v>159</v>
      </c>
      <c r="U996" s="24"/>
      <c r="V996">
        <f t="shared" ref="V996:V1029" si="83">IFERROR(ROUNDUP(U996*(80/60),0),"")</f>
        <v>0</v>
      </c>
      <c r="W996" s="24" t="s">
        <v>1179</v>
      </c>
      <c r="X996" s="8" t="e">
        <f>ROUND(T996*(1-#REF!),2)</f>
        <v>#REF!</v>
      </c>
      <c r="Y996">
        <f t="shared" si="77"/>
        <v>111.3</v>
      </c>
      <c r="Z996">
        <f t="shared" si="78"/>
        <v>111.3</v>
      </c>
      <c r="AA996" s="24">
        <v>0.3</v>
      </c>
      <c r="AB996" s="24">
        <v>0.3</v>
      </c>
      <c r="AC996" t="s">
        <v>2879</v>
      </c>
      <c r="AD996" t="s">
        <v>2879</v>
      </c>
      <c r="AE996" t="s">
        <v>2879</v>
      </c>
      <c r="AF996" t="s">
        <v>2899</v>
      </c>
      <c r="AG996" s="24"/>
      <c r="AI996">
        <f t="shared" ref="AI996:AI1011" si="84">ROUND(S996/1.04,2)</f>
        <v>63.46</v>
      </c>
      <c r="AJ996">
        <v>0.3</v>
      </c>
      <c r="AK996">
        <v>107.1</v>
      </c>
      <c r="AL996" t="s">
        <v>4555</v>
      </c>
      <c r="AM996" t="s">
        <v>4555</v>
      </c>
      <c r="AN996" s="24">
        <v>0.2</v>
      </c>
      <c r="AO996">
        <f t="shared" ref="AO996:AO1027" si="85">ROUND(T996*(1-AN996),2)</f>
        <v>127.2</v>
      </c>
      <c r="AS996" t="s">
        <v>1215</v>
      </c>
    </row>
    <row r="997" spans="2:45" customFormat="1" x14ac:dyDescent="0.3">
      <c r="B997" t="s">
        <v>1180</v>
      </c>
      <c r="M997" s="7">
        <v>1963914001</v>
      </c>
      <c r="N997" s="38" t="s">
        <v>3370</v>
      </c>
      <c r="O997" s="38" t="e">
        <v>#N/A</v>
      </c>
      <c r="P997" s="38">
        <v>100</v>
      </c>
      <c r="Q997" s="38">
        <v>1</v>
      </c>
      <c r="R997" t="s">
        <v>2879</v>
      </c>
      <c r="S997" s="38">
        <v>100</v>
      </c>
      <c r="T997" s="24">
        <v>179</v>
      </c>
      <c r="U997" s="24"/>
      <c r="V997">
        <f t="shared" si="83"/>
        <v>0</v>
      </c>
      <c r="W997" s="24" t="s">
        <v>1180</v>
      </c>
      <c r="X997" s="8" t="e">
        <f>ROUND(T997*(1-#REF!),2)</f>
        <v>#REF!</v>
      </c>
      <c r="Y997">
        <f t="shared" si="77"/>
        <v>125.3</v>
      </c>
      <c r="Z997">
        <f t="shared" si="78"/>
        <v>125.3</v>
      </c>
      <c r="AA997" s="24">
        <v>0.3</v>
      </c>
      <c r="AB997" s="24">
        <v>0.3</v>
      </c>
      <c r="AC997" t="s">
        <v>2879</v>
      </c>
      <c r="AD997" t="s">
        <v>2879</v>
      </c>
      <c r="AE997" t="s">
        <v>2879</v>
      </c>
      <c r="AF997" t="s">
        <v>2899</v>
      </c>
      <c r="AG997" s="24"/>
      <c r="AI997">
        <f t="shared" si="84"/>
        <v>96.15</v>
      </c>
      <c r="AJ997">
        <v>0.3</v>
      </c>
      <c r="AK997">
        <v>98</v>
      </c>
      <c r="AL997" t="s">
        <v>4555</v>
      </c>
      <c r="AM997" t="s">
        <v>4555</v>
      </c>
      <c r="AN997" s="24">
        <v>0.2</v>
      </c>
      <c r="AO997">
        <f t="shared" si="85"/>
        <v>143.19999999999999</v>
      </c>
      <c r="AS997" t="s">
        <v>1216</v>
      </c>
    </row>
    <row r="998" spans="2:45" customFormat="1" x14ac:dyDescent="0.3">
      <c r="B998" t="s">
        <v>1181</v>
      </c>
      <c r="M998" s="7">
        <v>1963914002</v>
      </c>
      <c r="N998" s="38" t="s">
        <v>3371</v>
      </c>
      <c r="O998" s="38" t="e">
        <v>#N/A</v>
      </c>
      <c r="P998" s="38">
        <v>64.69</v>
      </c>
      <c r="Q998" s="38">
        <v>1</v>
      </c>
      <c r="R998" t="s">
        <v>2879</v>
      </c>
      <c r="S998" s="38">
        <v>64.69</v>
      </c>
      <c r="T998" s="24">
        <v>169</v>
      </c>
      <c r="U998" s="24"/>
      <c r="V998">
        <f t="shared" si="83"/>
        <v>0</v>
      </c>
      <c r="W998" s="24" t="s">
        <v>1181</v>
      </c>
      <c r="X998" s="8" t="e">
        <f>ROUND(T998*(1-#REF!),2)</f>
        <v>#REF!</v>
      </c>
      <c r="Y998">
        <f t="shared" si="77"/>
        <v>118.3</v>
      </c>
      <c r="Z998">
        <f t="shared" si="78"/>
        <v>118.3</v>
      </c>
      <c r="AA998" s="24">
        <v>0.3</v>
      </c>
      <c r="AB998" s="24">
        <v>0.3</v>
      </c>
      <c r="AC998" t="s">
        <v>2879</v>
      </c>
      <c r="AD998" t="s">
        <v>2879</v>
      </c>
      <c r="AE998" t="s">
        <v>2879</v>
      </c>
      <c r="AF998" t="s">
        <v>2899</v>
      </c>
      <c r="AG998" s="24"/>
      <c r="AI998">
        <f t="shared" si="84"/>
        <v>62.2</v>
      </c>
      <c r="AJ998">
        <v>0.3</v>
      </c>
      <c r="AK998">
        <v>106.39999999999999</v>
      </c>
      <c r="AL998" t="s">
        <v>4555</v>
      </c>
      <c r="AM998" t="s">
        <v>4555</v>
      </c>
      <c r="AN998" s="24">
        <v>0.2</v>
      </c>
      <c r="AO998">
        <f t="shared" si="85"/>
        <v>135.19999999999999</v>
      </c>
      <c r="AS998" t="s">
        <v>1217</v>
      </c>
    </row>
    <row r="999" spans="2:45" customFormat="1" x14ac:dyDescent="0.3">
      <c r="B999" t="s">
        <v>1182</v>
      </c>
      <c r="M999" s="7">
        <v>1963914003</v>
      </c>
      <c r="N999" s="38" t="s">
        <v>3372</v>
      </c>
      <c r="O999" s="38" t="e">
        <v>#N/A</v>
      </c>
      <c r="P999" s="38">
        <v>54.98</v>
      </c>
      <c r="Q999" s="38">
        <v>1</v>
      </c>
      <c r="R999" t="s">
        <v>2879</v>
      </c>
      <c r="S999" s="38">
        <v>54.98</v>
      </c>
      <c r="T999" s="24">
        <v>149</v>
      </c>
      <c r="U999" s="24"/>
      <c r="V999">
        <f t="shared" si="83"/>
        <v>0</v>
      </c>
      <c r="W999" s="24" t="s">
        <v>1182</v>
      </c>
      <c r="X999" s="8" t="e">
        <f>ROUND(T999*(1-#REF!),2)</f>
        <v>#REF!</v>
      </c>
      <c r="Y999">
        <f t="shared" si="77"/>
        <v>104.3</v>
      </c>
      <c r="Z999">
        <f t="shared" si="78"/>
        <v>104.3</v>
      </c>
      <c r="AA999" s="24">
        <v>0.3</v>
      </c>
      <c r="AB999" s="24">
        <v>0.3</v>
      </c>
      <c r="AC999" t="s">
        <v>2879</v>
      </c>
      <c r="AD999" t="s">
        <v>2879</v>
      </c>
      <c r="AE999" t="s">
        <v>2879</v>
      </c>
      <c r="AF999" t="s">
        <v>2899</v>
      </c>
      <c r="AG999" s="24"/>
      <c r="AI999">
        <f t="shared" si="84"/>
        <v>52.87</v>
      </c>
      <c r="AJ999">
        <v>0.3</v>
      </c>
      <c r="AK999">
        <v>98</v>
      </c>
      <c r="AL999" t="s">
        <v>4555</v>
      </c>
      <c r="AM999" t="s">
        <v>4555</v>
      </c>
      <c r="AN999" s="24">
        <v>0.2</v>
      </c>
      <c r="AO999">
        <f t="shared" si="85"/>
        <v>119.2</v>
      </c>
      <c r="AS999" t="s">
        <v>1218</v>
      </c>
    </row>
    <row r="1000" spans="2:45" customFormat="1" x14ac:dyDescent="0.3">
      <c r="B1000" t="s">
        <v>1183</v>
      </c>
      <c r="M1000" s="7">
        <v>1963914004</v>
      </c>
      <c r="N1000" s="38" t="s">
        <v>3373</v>
      </c>
      <c r="O1000" s="38" t="e">
        <v>#N/A</v>
      </c>
      <c r="P1000" s="38">
        <v>54.98</v>
      </c>
      <c r="Q1000" s="38">
        <v>1</v>
      </c>
      <c r="R1000" t="s">
        <v>2879</v>
      </c>
      <c r="S1000" s="38">
        <v>54.98</v>
      </c>
      <c r="T1000" s="24">
        <v>129</v>
      </c>
      <c r="U1000" s="24"/>
      <c r="V1000">
        <f t="shared" si="83"/>
        <v>0</v>
      </c>
      <c r="W1000" s="24" t="s">
        <v>1183</v>
      </c>
      <c r="X1000" s="8" t="e">
        <f>ROUND(T1000*(1-#REF!),2)</f>
        <v>#REF!</v>
      </c>
      <c r="Y1000">
        <f t="shared" si="77"/>
        <v>90.3</v>
      </c>
      <c r="Z1000">
        <f t="shared" si="78"/>
        <v>90.3</v>
      </c>
      <c r="AA1000" s="24">
        <v>0.3</v>
      </c>
      <c r="AB1000" s="24">
        <v>0.3</v>
      </c>
      <c r="AC1000" t="s">
        <v>2879</v>
      </c>
      <c r="AD1000" t="s">
        <v>2879</v>
      </c>
      <c r="AE1000" t="s">
        <v>2879</v>
      </c>
      <c r="AF1000" t="s">
        <v>2899</v>
      </c>
      <c r="AG1000" s="24"/>
      <c r="AI1000">
        <f t="shared" si="84"/>
        <v>52.87</v>
      </c>
      <c r="AJ1000">
        <v>0.3</v>
      </c>
      <c r="AK1000">
        <v>85.399999999999991</v>
      </c>
      <c r="AL1000" t="s">
        <v>4555</v>
      </c>
      <c r="AM1000" t="s">
        <v>4555</v>
      </c>
      <c r="AN1000" s="24">
        <v>0.2</v>
      </c>
      <c r="AO1000">
        <f t="shared" si="85"/>
        <v>103.2</v>
      </c>
      <c r="AS1000" t="s">
        <v>1219</v>
      </c>
    </row>
    <row r="1001" spans="2:45" customFormat="1" x14ac:dyDescent="0.3">
      <c r="B1001" t="s">
        <v>1184</v>
      </c>
      <c r="M1001" s="7">
        <v>1963914005</v>
      </c>
      <c r="N1001" s="38" t="s">
        <v>3374</v>
      </c>
      <c r="O1001" s="38" t="e">
        <v>#N/A</v>
      </c>
      <c r="P1001" s="38">
        <v>43.97</v>
      </c>
      <c r="Q1001" s="38">
        <v>1</v>
      </c>
      <c r="R1001" t="s">
        <v>2879</v>
      </c>
      <c r="S1001" s="38">
        <v>43.97</v>
      </c>
      <c r="T1001" s="24">
        <v>119</v>
      </c>
      <c r="U1001" s="24"/>
      <c r="V1001">
        <f t="shared" si="83"/>
        <v>0</v>
      </c>
      <c r="W1001" s="24" t="s">
        <v>1184</v>
      </c>
      <c r="X1001" s="8" t="e">
        <f>ROUND(T1001*(1-#REF!),2)</f>
        <v>#REF!</v>
      </c>
      <c r="Y1001">
        <f t="shared" si="77"/>
        <v>83.3</v>
      </c>
      <c r="Z1001">
        <f t="shared" si="78"/>
        <v>83.3</v>
      </c>
      <c r="AA1001" s="24">
        <v>0.3</v>
      </c>
      <c r="AB1001" s="24">
        <v>0.3</v>
      </c>
      <c r="AC1001" t="s">
        <v>2879</v>
      </c>
      <c r="AD1001" t="s">
        <v>2879</v>
      </c>
      <c r="AE1001" t="s">
        <v>2879</v>
      </c>
      <c r="AF1001" t="s">
        <v>2899</v>
      </c>
      <c r="AG1001" s="24"/>
      <c r="AI1001">
        <f t="shared" si="84"/>
        <v>42.28</v>
      </c>
      <c r="AJ1001">
        <v>0.3</v>
      </c>
      <c r="AK1001">
        <v>78.399999999999991</v>
      </c>
      <c r="AL1001" t="s">
        <v>4555</v>
      </c>
      <c r="AM1001" t="s">
        <v>4555</v>
      </c>
      <c r="AN1001" s="24">
        <v>0.2</v>
      </c>
      <c r="AO1001">
        <f t="shared" si="85"/>
        <v>95.2</v>
      </c>
      <c r="AS1001" t="s">
        <v>1220</v>
      </c>
    </row>
    <row r="1002" spans="2:45" customFormat="1" x14ac:dyDescent="0.3">
      <c r="B1002" t="s">
        <v>1185</v>
      </c>
      <c r="M1002" s="7">
        <v>1963914006</v>
      </c>
      <c r="N1002" s="38" t="s">
        <v>3375</v>
      </c>
      <c r="O1002" s="38" t="e">
        <v>#N/A</v>
      </c>
      <c r="P1002" s="38">
        <v>39.880000000000003</v>
      </c>
      <c r="Q1002" s="38">
        <v>1</v>
      </c>
      <c r="R1002" t="s">
        <v>2879</v>
      </c>
      <c r="S1002" s="38">
        <v>39.880000000000003</v>
      </c>
      <c r="T1002" s="24">
        <v>109</v>
      </c>
      <c r="U1002" s="24"/>
      <c r="V1002">
        <f t="shared" si="83"/>
        <v>0</v>
      </c>
      <c r="W1002" s="24" t="s">
        <v>1185</v>
      </c>
      <c r="X1002" s="8" t="e">
        <f>ROUND(T1002*(1-#REF!),2)</f>
        <v>#REF!</v>
      </c>
      <c r="Y1002">
        <f t="shared" si="77"/>
        <v>76.3</v>
      </c>
      <c r="Z1002">
        <f t="shared" si="78"/>
        <v>76.3</v>
      </c>
      <c r="AA1002" s="24">
        <v>0.3</v>
      </c>
      <c r="AB1002" s="24">
        <v>0.3</v>
      </c>
      <c r="AC1002" t="s">
        <v>2879</v>
      </c>
      <c r="AD1002" t="s">
        <v>2879</v>
      </c>
      <c r="AE1002" t="s">
        <v>2879</v>
      </c>
      <c r="AF1002" t="s">
        <v>2899</v>
      </c>
      <c r="AG1002" s="24"/>
      <c r="AI1002">
        <f t="shared" si="84"/>
        <v>38.35</v>
      </c>
      <c r="AJ1002">
        <v>0.3</v>
      </c>
      <c r="AK1002">
        <v>71.399999999999991</v>
      </c>
      <c r="AL1002" t="s">
        <v>4555</v>
      </c>
      <c r="AM1002" t="s">
        <v>4555</v>
      </c>
      <c r="AN1002" s="24">
        <v>0.2</v>
      </c>
      <c r="AO1002">
        <f t="shared" si="85"/>
        <v>87.2</v>
      </c>
      <c r="AS1002" t="s">
        <v>1221</v>
      </c>
    </row>
    <row r="1003" spans="2:45" customFormat="1" x14ac:dyDescent="0.3">
      <c r="B1003" t="s">
        <v>1186</v>
      </c>
      <c r="M1003" s="7">
        <v>99632</v>
      </c>
      <c r="N1003" s="38" t="s">
        <v>5384</v>
      </c>
      <c r="O1003" s="38" t="s">
        <v>1186</v>
      </c>
      <c r="P1003" s="38">
        <v>35</v>
      </c>
      <c r="Q1003" s="38">
        <v>1</v>
      </c>
      <c r="R1003" t="s">
        <v>2879</v>
      </c>
      <c r="S1003" s="38">
        <v>35</v>
      </c>
      <c r="T1003" s="24">
        <v>68</v>
      </c>
      <c r="U1003" s="24"/>
      <c r="V1003">
        <f t="shared" si="83"/>
        <v>0</v>
      </c>
      <c r="W1003" s="24" t="s">
        <v>1186</v>
      </c>
      <c r="X1003" s="8" t="e">
        <f>ROUND(T1003*(1-#REF!),2)</f>
        <v>#REF!</v>
      </c>
      <c r="Y1003">
        <f t="shared" si="77"/>
        <v>-4556</v>
      </c>
      <c r="Z1003">
        <v>50</v>
      </c>
      <c r="AA1003" s="24">
        <v>68</v>
      </c>
      <c r="AB1003" s="24">
        <v>50</v>
      </c>
      <c r="AC1003" t="s">
        <v>2879</v>
      </c>
      <c r="AD1003" t="s">
        <v>2879</v>
      </c>
      <c r="AE1003" t="s">
        <v>2879</v>
      </c>
      <c r="AF1003" t="s">
        <v>2903</v>
      </c>
      <c r="AG1003" s="24"/>
      <c r="AI1003">
        <f t="shared" si="84"/>
        <v>33.65</v>
      </c>
      <c r="AL1003" t="s">
        <v>4555</v>
      </c>
      <c r="AM1003" t="s">
        <v>4555</v>
      </c>
      <c r="AN1003" s="24">
        <v>0</v>
      </c>
      <c r="AO1003">
        <f t="shared" si="85"/>
        <v>68</v>
      </c>
      <c r="AS1003" t="s">
        <v>1222</v>
      </c>
    </row>
    <row r="1004" spans="2:45" customFormat="1" x14ac:dyDescent="0.3">
      <c r="B1004" t="s">
        <v>3731</v>
      </c>
      <c r="M1004" s="7">
        <v>96372031</v>
      </c>
      <c r="N1004" s="39" t="s">
        <v>5385</v>
      </c>
      <c r="O1004" s="38" t="e">
        <v>#N/A</v>
      </c>
      <c r="P1004" s="38">
        <v>28.83</v>
      </c>
      <c r="Q1004" s="38">
        <v>1</v>
      </c>
      <c r="R1004">
        <v>2.4</v>
      </c>
      <c r="S1004" s="38">
        <v>28.83</v>
      </c>
      <c r="T1004" s="24">
        <v>109</v>
      </c>
      <c r="U1004" s="24">
        <v>0</v>
      </c>
      <c r="V1004">
        <f t="shared" si="83"/>
        <v>0</v>
      </c>
      <c r="W1004" s="24" t="s">
        <v>3731</v>
      </c>
      <c r="X1004" s="8" t="e">
        <f>ROUND(T1004*(1-#REF!),2)</f>
        <v>#REF!</v>
      </c>
      <c r="Y1004">
        <f t="shared" si="77"/>
        <v>76.3</v>
      </c>
      <c r="Z1004">
        <f t="shared" si="78"/>
        <v>76.3</v>
      </c>
      <c r="AA1004" s="24">
        <v>0.3</v>
      </c>
      <c r="AB1004" s="24">
        <v>0.3</v>
      </c>
      <c r="AC1004">
        <v>500</v>
      </c>
      <c r="AD1004">
        <v>380</v>
      </c>
      <c r="AE1004">
        <v>87</v>
      </c>
      <c r="AF1004" t="s">
        <v>2894</v>
      </c>
      <c r="AG1004" s="24"/>
      <c r="AI1004">
        <f t="shared" si="84"/>
        <v>27.72</v>
      </c>
      <c r="AL1004" t="s">
        <v>4903</v>
      </c>
      <c r="AM1004">
        <v>56.93</v>
      </c>
      <c r="AN1004" s="24">
        <v>0.3</v>
      </c>
      <c r="AO1004">
        <f t="shared" si="85"/>
        <v>76.3</v>
      </c>
      <c r="AS1004" t="s">
        <v>3730</v>
      </c>
    </row>
    <row r="1005" spans="2:45" customFormat="1" x14ac:dyDescent="0.3">
      <c r="B1005" t="s">
        <v>3733</v>
      </c>
      <c r="M1005" s="7">
        <v>96372032</v>
      </c>
      <c r="N1005" s="39" t="s">
        <v>5386</v>
      </c>
      <c r="O1005" s="38" t="e">
        <v>#N/A</v>
      </c>
      <c r="P1005" s="38">
        <v>30.36</v>
      </c>
      <c r="Q1005" s="38">
        <v>1</v>
      </c>
      <c r="R1005">
        <v>2.4</v>
      </c>
      <c r="S1005" s="38">
        <v>30.36</v>
      </c>
      <c r="T1005" s="24">
        <v>119</v>
      </c>
      <c r="U1005" s="24">
        <v>0</v>
      </c>
      <c r="V1005">
        <f t="shared" si="83"/>
        <v>0</v>
      </c>
      <c r="W1005" s="24" t="s">
        <v>3733</v>
      </c>
      <c r="X1005" s="8" t="e">
        <f>ROUND(T1005*(1-#REF!),2)</f>
        <v>#REF!</v>
      </c>
      <c r="Y1005">
        <f t="shared" si="77"/>
        <v>83.3</v>
      </c>
      <c r="Z1005">
        <f t="shared" si="78"/>
        <v>83.3</v>
      </c>
      <c r="AA1005" s="24">
        <v>0.3</v>
      </c>
      <c r="AB1005" s="24">
        <v>0.3</v>
      </c>
      <c r="AC1005">
        <v>500</v>
      </c>
      <c r="AD1005">
        <v>380</v>
      </c>
      <c r="AE1005">
        <v>87</v>
      </c>
      <c r="AF1005" t="s">
        <v>2894</v>
      </c>
      <c r="AG1005" s="24"/>
      <c r="AI1005">
        <f t="shared" si="84"/>
        <v>29.19</v>
      </c>
      <c r="AL1005" t="s">
        <v>4904</v>
      </c>
      <c r="AM1005">
        <v>56.93</v>
      </c>
      <c r="AN1005" s="24">
        <v>0.3</v>
      </c>
      <c r="AO1005">
        <f t="shared" si="85"/>
        <v>83.3</v>
      </c>
      <c r="AS1005" t="s">
        <v>3732</v>
      </c>
    </row>
    <row r="1006" spans="2:45" customFormat="1" x14ac:dyDescent="0.3">
      <c r="B1006" t="s">
        <v>3735</v>
      </c>
      <c r="M1006" s="7">
        <v>96372033</v>
      </c>
      <c r="N1006" s="39" t="s">
        <v>5387</v>
      </c>
      <c r="O1006" s="38" t="e">
        <v>#N/A</v>
      </c>
      <c r="P1006" s="38">
        <v>30.09</v>
      </c>
      <c r="Q1006" s="38">
        <v>1</v>
      </c>
      <c r="R1006">
        <v>2.4</v>
      </c>
      <c r="S1006" s="38">
        <v>30.09</v>
      </c>
      <c r="T1006" s="24">
        <v>119</v>
      </c>
      <c r="U1006" s="24">
        <v>0</v>
      </c>
      <c r="V1006">
        <f t="shared" si="83"/>
        <v>0</v>
      </c>
      <c r="W1006" s="24" t="s">
        <v>3735</v>
      </c>
      <c r="X1006" s="8" t="e">
        <f>ROUND(T1006*(1-#REF!),2)</f>
        <v>#REF!</v>
      </c>
      <c r="Y1006">
        <f t="shared" si="77"/>
        <v>83.3</v>
      </c>
      <c r="Z1006">
        <f t="shared" si="78"/>
        <v>83.3</v>
      </c>
      <c r="AA1006" s="24">
        <v>0.3</v>
      </c>
      <c r="AB1006" s="24">
        <v>0.3</v>
      </c>
      <c r="AC1006">
        <v>500</v>
      </c>
      <c r="AD1006">
        <v>380</v>
      </c>
      <c r="AE1006">
        <v>87</v>
      </c>
      <c r="AF1006" t="s">
        <v>2894</v>
      </c>
      <c r="AG1006" s="24"/>
      <c r="AI1006">
        <f t="shared" si="84"/>
        <v>28.93</v>
      </c>
      <c r="AL1006" t="s">
        <v>4905</v>
      </c>
      <c r="AM1006">
        <v>56.93</v>
      </c>
      <c r="AN1006" s="24">
        <v>0.3</v>
      </c>
      <c r="AO1006">
        <f t="shared" si="85"/>
        <v>83.3</v>
      </c>
      <c r="AS1006" t="s">
        <v>3734</v>
      </c>
    </row>
    <row r="1007" spans="2:45" customFormat="1" x14ac:dyDescent="0.3">
      <c r="B1007" t="s">
        <v>3737</v>
      </c>
      <c r="M1007" s="7">
        <v>96372034</v>
      </c>
      <c r="N1007" s="39" t="s">
        <v>5388</v>
      </c>
      <c r="O1007" s="38" t="e">
        <v>#N/A</v>
      </c>
      <c r="P1007" s="38">
        <v>31.73</v>
      </c>
      <c r="Q1007" s="38">
        <v>1</v>
      </c>
      <c r="R1007">
        <v>2.4</v>
      </c>
      <c r="S1007" s="38">
        <v>31.73</v>
      </c>
      <c r="T1007" s="24">
        <v>129</v>
      </c>
      <c r="U1007" s="24">
        <v>0</v>
      </c>
      <c r="V1007">
        <f t="shared" si="83"/>
        <v>0</v>
      </c>
      <c r="W1007" s="24" t="s">
        <v>3737</v>
      </c>
      <c r="X1007" s="8" t="e">
        <f>ROUND(T1007*(1-#REF!),2)</f>
        <v>#REF!</v>
      </c>
      <c r="Y1007">
        <f t="shared" si="77"/>
        <v>90.3</v>
      </c>
      <c r="Z1007">
        <f t="shared" si="78"/>
        <v>90.3</v>
      </c>
      <c r="AA1007" s="24">
        <v>0.3</v>
      </c>
      <c r="AB1007" s="24">
        <v>0.3</v>
      </c>
      <c r="AC1007">
        <v>500</v>
      </c>
      <c r="AD1007">
        <v>380</v>
      </c>
      <c r="AE1007">
        <v>87</v>
      </c>
      <c r="AF1007" t="s">
        <v>2894</v>
      </c>
      <c r="AG1007" s="24"/>
      <c r="AI1007">
        <f t="shared" si="84"/>
        <v>30.51</v>
      </c>
      <c r="AL1007" t="s">
        <v>4906</v>
      </c>
      <c r="AM1007">
        <v>56.93</v>
      </c>
      <c r="AN1007" s="24">
        <v>0.3</v>
      </c>
      <c r="AO1007">
        <f t="shared" si="85"/>
        <v>90.3</v>
      </c>
      <c r="AS1007" t="s">
        <v>3736</v>
      </c>
    </row>
    <row r="1008" spans="2:45" customFormat="1" x14ac:dyDescent="0.3">
      <c r="B1008" t="s">
        <v>3739</v>
      </c>
      <c r="M1008" s="7">
        <v>96372037</v>
      </c>
      <c r="N1008" s="39" t="s">
        <v>5389</v>
      </c>
      <c r="O1008" s="38" t="e">
        <v>#N/A</v>
      </c>
      <c r="P1008" s="38">
        <v>29.47</v>
      </c>
      <c r="Q1008" s="38">
        <v>1</v>
      </c>
      <c r="R1008">
        <v>2</v>
      </c>
      <c r="S1008" s="38">
        <v>29.47</v>
      </c>
      <c r="T1008" s="24">
        <v>89</v>
      </c>
      <c r="U1008" s="24">
        <v>0</v>
      </c>
      <c r="V1008">
        <f t="shared" si="83"/>
        <v>0</v>
      </c>
      <c r="W1008" s="24" t="s">
        <v>3739</v>
      </c>
      <c r="X1008" s="8" t="e">
        <f>ROUND(T1008*(1-#REF!),2)</f>
        <v>#REF!</v>
      </c>
      <c r="Y1008">
        <f t="shared" si="77"/>
        <v>62.3</v>
      </c>
      <c r="Z1008">
        <f t="shared" si="78"/>
        <v>62.3</v>
      </c>
      <c r="AA1008" s="24">
        <v>0.3</v>
      </c>
      <c r="AB1008" s="24">
        <v>0.3</v>
      </c>
      <c r="AC1008">
        <v>380</v>
      </c>
      <c r="AD1008">
        <v>270</v>
      </c>
      <c r="AE1008">
        <v>87</v>
      </c>
      <c r="AF1008" t="s">
        <v>2894</v>
      </c>
      <c r="AG1008" s="24"/>
      <c r="AI1008">
        <f t="shared" si="84"/>
        <v>28.34</v>
      </c>
      <c r="AL1008">
        <v>0</v>
      </c>
      <c r="AM1008">
        <v>49</v>
      </c>
      <c r="AN1008" s="24">
        <v>0.3</v>
      </c>
      <c r="AO1008">
        <f t="shared" si="85"/>
        <v>62.3</v>
      </c>
      <c r="AS1008" t="s">
        <v>3738</v>
      </c>
    </row>
    <row r="1009" spans="1:46" customFormat="1" x14ac:dyDescent="0.3">
      <c r="B1009" t="s">
        <v>3741</v>
      </c>
      <c r="M1009" s="7">
        <v>96372038</v>
      </c>
      <c r="N1009" s="39" t="s">
        <v>5390</v>
      </c>
      <c r="O1009" s="38" t="e">
        <v>#N/A</v>
      </c>
      <c r="P1009" s="38">
        <v>26.52</v>
      </c>
      <c r="Q1009" s="38">
        <v>1</v>
      </c>
      <c r="R1009">
        <v>1.8</v>
      </c>
      <c r="S1009" s="38">
        <v>26.52</v>
      </c>
      <c r="T1009" s="24">
        <v>79</v>
      </c>
      <c r="U1009" s="24">
        <v>0</v>
      </c>
      <c r="V1009">
        <f t="shared" si="83"/>
        <v>0</v>
      </c>
      <c r="W1009" s="24" t="s">
        <v>3741</v>
      </c>
      <c r="X1009" s="8" t="e">
        <f>ROUND(T1009*(1-#REF!),2)</f>
        <v>#REF!</v>
      </c>
      <c r="Y1009">
        <f t="shared" si="77"/>
        <v>55.3</v>
      </c>
      <c r="Z1009">
        <f t="shared" si="78"/>
        <v>55.3</v>
      </c>
      <c r="AA1009" s="24">
        <v>0.3</v>
      </c>
      <c r="AB1009" s="24">
        <v>0.3</v>
      </c>
      <c r="AC1009">
        <v>380</v>
      </c>
      <c r="AD1009">
        <v>270</v>
      </c>
      <c r="AE1009">
        <v>87</v>
      </c>
      <c r="AF1009" t="s">
        <v>2894</v>
      </c>
      <c r="AG1009" s="24"/>
      <c r="AI1009">
        <f t="shared" si="84"/>
        <v>25.5</v>
      </c>
      <c r="AL1009">
        <v>0</v>
      </c>
      <c r="AM1009">
        <v>45.5</v>
      </c>
      <c r="AN1009" s="24">
        <v>0.3</v>
      </c>
      <c r="AO1009">
        <f t="shared" si="85"/>
        <v>55.3</v>
      </c>
      <c r="AS1009" t="s">
        <v>3740</v>
      </c>
    </row>
    <row r="1010" spans="1:46" customFormat="1" x14ac:dyDescent="0.3">
      <c r="B1010" t="s">
        <v>3743</v>
      </c>
      <c r="M1010" s="7">
        <v>96372035</v>
      </c>
      <c r="N1010" s="39" t="s">
        <v>5391</v>
      </c>
      <c r="O1010" s="38" t="e">
        <v>#N/A</v>
      </c>
      <c r="P1010" s="38">
        <v>38.54</v>
      </c>
      <c r="Q1010" s="38">
        <v>1</v>
      </c>
      <c r="R1010">
        <v>4.4000000000000004</v>
      </c>
      <c r="S1010" s="38">
        <v>38.54</v>
      </c>
      <c r="T1010" s="24">
        <v>109</v>
      </c>
      <c r="U1010" s="24">
        <v>0</v>
      </c>
      <c r="V1010">
        <f t="shared" si="83"/>
        <v>0</v>
      </c>
      <c r="W1010" s="24" t="s">
        <v>3743</v>
      </c>
      <c r="X1010" s="8" t="e">
        <f>ROUND(T1010*(1-#REF!),2)</f>
        <v>#REF!</v>
      </c>
      <c r="Y1010">
        <f t="shared" si="77"/>
        <v>76.3</v>
      </c>
      <c r="Z1010">
        <f t="shared" si="78"/>
        <v>76.3</v>
      </c>
      <c r="AA1010" s="24">
        <v>0.3</v>
      </c>
      <c r="AB1010" s="24">
        <v>0.3</v>
      </c>
      <c r="AC1010">
        <v>500</v>
      </c>
      <c r="AD1010">
        <v>380</v>
      </c>
      <c r="AE1010">
        <v>140</v>
      </c>
      <c r="AF1010" t="s">
        <v>2894</v>
      </c>
      <c r="AG1010" s="24"/>
      <c r="AI1010">
        <f t="shared" si="84"/>
        <v>37.06</v>
      </c>
      <c r="AL1010">
        <v>0</v>
      </c>
      <c r="AM1010">
        <v>84</v>
      </c>
      <c r="AN1010" s="24">
        <v>0.3</v>
      </c>
      <c r="AO1010">
        <f t="shared" si="85"/>
        <v>76.3</v>
      </c>
      <c r="AS1010" t="s">
        <v>3742</v>
      </c>
    </row>
    <row r="1011" spans="1:46" customFormat="1" x14ac:dyDescent="0.3">
      <c r="B1011" t="s">
        <v>3745</v>
      </c>
      <c r="M1011" s="7">
        <v>96372036</v>
      </c>
      <c r="N1011" s="39" t="s">
        <v>5392</v>
      </c>
      <c r="O1011" s="38" t="e">
        <v>#N/A</v>
      </c>
      <c r="P1011" s="38">
        <v>40.630000000000003</v>
      </c>
      <c r="Q1011" s="38">
        <v>1</v>
      </c>
      <c r="R1011">
        <v>4.5999999999999996</v>
      </c>
      <c r="S1011" s="38">
        <v>40.630000000000003</v>
      </c>
      <c r="T1011" s="24">
        <v>119</v>
      </c>
      <c r="U1011" s="24">
        <v>0</v>
      </c>
      <c r="V1011">
        <f t="shared" si="83"/>
        <v>0</v>
      </c>
      <c r="W1011" s="24" t="s">
        <v>3745</v>
      </c>
      <c r="X1011" s="8" t="e">
        <f>ROUND(T1011*(1-#REF!),2)</f>
        <v>#REF!</v>
      </c>
      <c r="Y1011">
        <f t="shared" si="77"/>
        <v>83.3</v>
      </c>
      <c r="Z1011">
        <f t="shared" si="78"/>
        <v>83.3</v>
      </c>
      <c r="AA1011" s="24">
        <v>0.3</v>
      </c>
      <c r="AB1011" s="24">
        <v>0.3</v>
      </c>
      <c r="AC1011">
        <v>500</v>
      </c>
      <c r="AD1011">
        <v>380</v>
      </c>
      <c r="AE1011">
        <v>140</v>
      </c>
      <c r="AF1011" t="s">
        <v>2894</v>
      </c>
      <c r="AG1011" s="24"/>
      <c r="AI1011">
        <f t="shared" si="84"/>
        <v>39.07</v>
      </c>
      <c r="AL1011">
        <v>0</v>
      </c>
      <c r="AM1011">
        <v>91</v>
      </c>
      <c r="AN1011" s="24">
        <v>0.3</v>
      </c>
      <c r="AO1011">
        <f t="shared" si="85"/>
        <v>83.3</v>
      </c>
      <c r="AS1011" t="s">
        <v>3744</v>
      </c>
    </row>
    <row r="1012" spans="1:46" customFormat="1" x14ac:dyDescent="0.3">
      <c r="A1012" t="e">
        <f>CONCATENATE(C1012,D1012,H1012,#REF!,L1012)</f>
        <v>#REF!</v>
      </c>
      <c r="B1012" t="str">
        <f t="shared" ref="B1012:B1069" si="86">CONCATENATE(C1012,D1012,H1012)</f>
        <v>CITROENNEMOL1H1</v>
      </c>
      <c r="C1012" s="1" t="s">
        <v>12</v>
      </c>
      <c r="D1012" s="1" t="s">
        <v>13</v>
      </c>
      <c r="E1012" s="1">
        <v>2008</v>
      </c>
      <c r="F1012" s="1" t="s">
        <v>14</v>
      </c>
      <c r="G1012" s="1" t="s">
        <v>15</v>
      </c>
      <c r="H1012" s="1" t="s">
        <v>16</v>
      </c>
      <c r="I1012" s="1">
        <v>2513</v>
      </c>
      <c r="J1012" s="1" t="str">
        <f>CONCATENATE("TYP",K1012)</f>
        <v>TYP128</v>
      </c>
      <c r="K1012" s="1">
        <v>128</v>
      </c>
      <c r="L1012" s="1" t="s">
        <v>17</v>
      </c>
      <c r="M1012" s="27">
        <v>963940230</v>
      </c>
      <c r="N1012" s="37" t="s">
        <v>627</v>
      </c>
      <c r="O1012" s="38">
        <v>0</v>
      </c>
      <c r="P1012" s="38">
        <v>63.25</v>
      </c>
      <c r="Q1012" s="38">
        <v>1</v>
      </c>
      <c r="R1012">
        <v>13.5</v>
      </c>
      <c r="S1012" s="38">
        <v>63.25</v>
      </c>
      <c r="T1012" s="24">
        <v>159</v>
      </c>
      <c r="U1012" s="24">
        <v>15</v>
      </c>
      <c r="V1012">
        <f t="shared" si="83"/>
        <v>20</v>
      </c>
      <c r="W1012" s="24" t="s">
        <v>3856</v>
      </c>
      <c r="X1012" s="8" t="e">
        <f>ROUND(T1012*(1-#REF!),2)</f>
        <v>#REF!</v>
      </c>
      <c r="Y1012">
        <f t="shared" si="77"/>
        <v>143.1</v>
      </c>
      <c r="Z1012">
        <f t="shared" si="78"/>
        <v>143.1</v>
      </c>
      <c r="AA1012" s="24">
        <v>0.1</v>
      </c>
      <c r="AB1012" s="24">
        <v>0.1</v>
      </c>
      <c r="AC1012" t="s">
        <v>2879</v>
      </c>
      <c r="AD1012" t="s">
        <v>2879</v>
      </c>
      <c r="AE1012" t="s">
        <v>2879</v>
      </c>
      <c r="AF1012" t="s">
        <v>2899</v>
      </c>
      <c r="AG1012" s="24"/>
      <c r="AH1012" t="s">
        <v>13</v>
      </c>
      <c r="AI1012" s="11">
        <v>60.81</v>
      </c>
      <c r="AJ1012">
        <v>0.3</v>
      </c>
      <c r="AK1012">
        <f t="shared" ref="AK1012:AK1075" si="87">T1012*(1*(1-AJ1012))</f>
        <v>111.3</v>
      </c>
      <c r="AL1012" t="s">
        <v>4555</v>
      </c>
      <c r="AM1012" t="s">
        <v>4555</v>
      </c>
      <c r="AN1012" s="24">
        <v>0.1</v>
      </c>
      <c r="AO1012">
        <f t="shared" si="85"/>
        <v>143.1</v>
      </c>
      <c r="AS1012" t="s">
        <v>19</v>
      </c>
      <c r="AT1012" t="s">
        <v>581</v>
      </c>
    </row>
    <row r="1013" spans="1:46" customFormat="1" x14ac:dyDescent="0.3">
      <c r="A1013" t="e">
        <f>CONCATENATE(C1013,D1013,H1013,#REF!,L1013)</f>
        <v>#REF!</v>
      </c>
      <c r="B1013" t="str">
        <f t="shared" si="86"/>
        <v>CITROENNEMOL1H1</v>
      </c>
      <c r="C1013" s="1" t="s">
        <v>12</v>
      </c>
      <c r="D1013" s="1" t="s">
        <v>13</v>
      </c>
      <c r="E1013" s="1">
        <v>2008</v>
      </c>
      <c r="F1013" s="1" t="s">
        <v>14</v>
      </c>
      <c r="G1013" s="1" t="s">
        <v>15</v>
      </c>
      <c r="H1013" s="1" t="s">
        <v>16</v>
      </c>
      <c r="I1013" s="1">
        <v>2513</v>
      </c>
      <c r="J1013" s="1" t="str">
        <f t="shared" ref="J1013:J1070" si="88">CONCATENATE("TYP",K1013)</f>
        <v>TYP128</v>
      </c>
      <c r="K1013" s="1">
        <v>128</v>
      </c>
      <c r="L1013" s="1" t="s">
        <v>20</v>
      </c>
      <c r="M1013" s="27">
        <v>963940229</v>
      </c>
      <c r="N1013" s="37" t="s">
        <v>628</v>
      </c>
      <c r="O1013" s="38">
        <v>0</v>
      </c>
      <c r="P1013" s="38">
        <v>100.25</v>
      </c>
      <c r="Q1013" s="38">
        <v>1</v>
      </c>
      <c r="R1013">
        <v>15.5</v>
      </c>
      <c r="S1013" s="38">
        <v>100.25</v>
      </c>
      <c r="T1013" s="24">
        <v>259</v>
      </c>
      <c r="U1013" s="24">
        <v>15</v>
      </c>
      <c r="V1013">
        <f t="shared" si="83"/>
        <v>20</v>
      </c>
      <c r="W1013" s="24" t="s">
        <v>3857</v>
      </c>
      <c r="X1013" s="8" t="e">
        <f>ROUND(T1013*(1-#REF!),2)</f>
        <v>#REF!</v>
      </c>
      <c r="Y1013">
        <f t="shared" si="77"/>
        <v>233.1</v>
      </c>
      <c r="Z1013">
        <f t="shared" si="78"/>
        <v>233.1</v>
      </c>
      <c r="AA1013" s="24">
        <v>0.1</v>
      </c>
      <c r="AB1013" s="24">
        <v>0.1</v>
      </c>
      <c r="AC1013" t="s">
        <v>2879</v>
      </c>
      <c r="AD1013" t="s">
        <v>2879</v>
      </c>
      <c r="AE1013" t="s">
        <v>2879</v>
      </c>
      <c r="AF1013" t="s">
        <v>2899</v>
      </c>
      <c r="AG1013" s="24"/>
      <c r="AH1013" t="s">
        <v>13</v>
      </c>
      <c r="AI1013" s="11">
        <v>96.35</v>
      </c>
      <c r="AJ1013">
        <v>0.3</v>
      </c>
      <c r="AK1013">
        <f t="shared" si="87"/>
        <v>181.29999999999998</v>
      </c>
      <c r="AL1013" t="s">
        <v>4555</v>
      </c>
      <c r="AM1013" t="s">
        <v>4555</v>
      </c>
      <c r="AN1013" s="24">
        <v>0.1</v>
      </c>
      <c r="AO1013">
        <f t="shared" si="85"/>
        <v>233.1</v>
      </c>
      <c r="AS1013" t="s">
        <v>21</v>
      </c>
      <c r="AT1013" t="s">
        <v>582</v>
      </c>
    </row>
    <row r="1014" spans="1:46" customFormat="1" x14ac:dyDescent="0.3">
      <c r="A1014" t="e">
        <f>CONCATENATE(C1014,D1014,H1014,#REF!,L1014)</f>
        <v>#REF!</v>
      </c>
      <c r="B1014" t="str">
        <f t="shared" si="86"/>
        <v>CITROENBERLINGOL1H1</v>
      </c>
      <c r="C1014" s="1" t="s">
        <v>12</v>
      </c>
      <c r="D1014" s="1" t="s">
        <v>22</v>
      </c>
      <c r="E1014" s="1">
        <v>2008</v>
      </c>
      <c r="F1014" s="1" t="s">
        <v>14</v>
      </c>
      <c r="G1014" s="1" t="s">
        <v>15</v>
      </c>
      <c r="H1014" s="1" t="s">
        <v>16</v>
      </c>
      <c r="I1014" s="1">
        <v>2728</v>
      </c>
      <c r="J1014" s="1" t="str">
        <f t="shared" si="88"/>
        <v>TYP129</v>
      </c>
      <c r="K1014" s="1">
        <v>129</v>
      </c>
      <c r="L1014" s="1" t="s">
        <v>17</v>
      </c>
      <c r="M1014" s="27">
        <v>963940238</v>
      </c>
      <c r="N1014" s="37" t="s">
        <v>629</v>
      </c>
      <c r="O1014" s="38">
        <v>0</v>
      </c>
      <c r="P1014" s="38">
        <v>81.78</v>
      </c>
      <c r="Q1014" s="38">
        <v>1</v>
      </c>
      <c r="R1014">
        <v>14.5</v>
      </c>
      <c r="S1014" s="38">
        <v>81.78</v>
      </c>
      <c r="T1014" s="24">
        <v>199</v>
      </c>
      <c r="U1014" s="24">
        <v>15</v>
      </c>
      <c r="V1014">
        <f t="shared" si="83"/>
        <v>20</v>
      </c>
      <c r="W1014" s="24" t="s">
        <v>3858</v>
      </c>
      <c r="X1014" s="8" t="e">
        <f>ROUND(T1014*(1-#REF!),2)</f>
        <v>#REF!</v>
      </c>
      <c r="Y1014">
        <f t="shared" si="77"/>
        <v>179.1</v>
      </c>
      <c r="Z1014">
        <f t="shared" si="78"/>
        <v>179.1</v>
      </c>
      <c r="AA1014" s="24">
        <v>0.1</v>
      </c>
      <c r="AB1014" s="24">
        <v>0.1</v>
      </c>
      <c r="AC1014" t="s">
        <v>2879</v>
      </c>
      <c r="AD1014" t="s">
        <v>2879</v>
      </c>
      <c r="AE1014" t="s">
        <v>2879</v>
      </c>
      <c r="AF1014" t="s">
        <v>2899</v>
      </c>
      <c r="AG1014" s="24"/>
      <c r="AH1014" t="s">
        <v>3383</v>
      </c>
      <c r="AI1014" s="11">
        <v>78.62</v>
      </c>
      <c r="AJ1014">
        <v>0.3</v>
      </c>
      <c r="AK1014">
        <f t="shared" si="87"/>
        <v>139.29999999999998</v>
      </c>
      <c r="AL1014" t="s">
        <v>4555</v>
      </c>
      <c r="AM1014" t="s">
        <v>4555</v>
      </c>
      <c r="AN1014" s="24">
        <v>0.1</v>
      </c>
      <c r="AO1014">
        <f t="shared" si="85"/>
        <v>179.1</v>
      </c>
      <c r="AS1014" t="s">
        <v>23</v>
      </c>
      <c r="AT1014" t="s">
        <v>581</v>
      </c>
    </row>
    <row r="1015" spans="1:46" customFormat="1" x14ac:dyDescent="0.3">
      <c r="A1015" t="e">
        <f>CONCATENATE(C1015,D1015,H1015,#REF!,L1015)</f>
        <v>#REF!</v>
      </c>
      <c r="B1015" t="str">
        <f t="shared" si="86"/>
        <v>CITROENBERLINGOL1H1</v>
      </c>
      <c r="C1015" s="1" t="s">
        <v>12</v>
      </c>
      <c r="D1015" s="1" t="s">
        <v>22</v>
      </c>
      <c r="E1015" s="1">
        <v>2008</v>
      </c>
      <c r="F1015" s="1" t="s">
        <v>14</v>
      </c>
      <c r="G1015" s="1" t="s">
        <v>15</v>
      </c>
      <c r="H1015" s="1" t="s">
        <v>16</v>
      </c>
      <c r="I1015" s="1">
        <v>2728</v>
      </c>
      <c r="J1015" s="1" t="str">
        <f t="shared" si="88"/>
        <v>TYP129</v>
      </c>
      <c r="K1015" s="1">
        <v>129</v>
      </c>
      <c r="L1015" s="1" t="s">
        <v>20</v>
      </c>
      <c r="M1015" s="27">
        <v>963940237</v>
      </c>
      <c r="N1015" s="37" t="s">
        <v>630</v>
      </c>
      <c r="O1015" s="38">
        <v>0</v>
      </c>
      <c r="P1015" s="38">
        <v>125.81</v>
      </c>
      <c r="Q1015" s="38">
        <v>1</v>
      </c>
      <c r="R1015">
        <v>18.5</v>
      </c>
      <c r="S1015" s="38">
        <v>125.81</v>
      </c>
      <c r="T1015" s="24">
        <v>299</v>
      </c>
      <c r="U1015" s="24">
        <v>15</v>
      </c>
      <c r="V1015">
        <f t="shared" si="83"/>
        <v>20</v>
      </c>
      <c r="W1015" s="24" t="s">
        <v>3859</v>
      </c>
      <c r="X1015" s="8" t="e">
        <f>ROUND(T1015*(1-#REF!),2)</f>
        <v>#REF!</v>
      </c>
      <c r="Y1015">
        <f t="shared" si="77"/>
        <v>269.10000000000002</v>
      </c>
      <c r="Z1015">
        <f t="shared" si="78"/>
        <v>269.10000000000002</v>
      </c>
      <c r="AA1015" s="24">
        <v>0.1</v>
      </c>
      <c r="AB1015" s="24">
        <v>0.1</v>
      </c>
      <c r="AC1015" t="s">
        <v>2879</v>
      </c>
      <c r="AD1015" t="s">
        <v>2879</v>
      </c>
      <c r="AE1015" t="s">
        <v>2879</v>
      </c>
      <c r="AF1015" t="s">
        <v>2899</v>
      </c>
      <c r="AG1015" s="24"/>
      <c r="AH1015" t="s">
        <v>3383</v>
      </c>
      <c r="AI1015" s="11">
        <v>120.96</v>
      </c>
      <c r="AJ1015">
        <v>0.3</v>
      </c>
      <c r="AK1015">
        <f t="shared" si="87"/>
        <v>209.29999999999998</v>
      </c>
      <c r="AL1015" t="s">
        <v>4555</v>
      </c>
      <c r="AM1015" t="s">
        <v>4555</v>
      </c>
      <c r="AN1015" s="24">
        <v>0.1</v>
      </c>
      <c r="AO1015">
        <f t="shared" si="85"/>
        <v>269.10000000000002</v>
      </c>
      <c r="AS1015" t="s">
        <v>24</v>
      </c>
      <c r="AT1015" t="s">
        <v>582</v>
      </c>
    </row>
    <row r="1016" spans="1:46" customFormat="1" x14ac:dyDescent="0.3">
      <c r="A1016" t="e">
        <f>CONCATENATE(C1016,D1016,H1016,#REF!,L1016)</f>
        <v>#REF!</v>
      </c>
      <c r="B1016" t="str">
        <f t="shared" si="86"/>
        <v>CITROENBERLINGOL2H1</v>
      </c>
      <c r="C1016" s="1" t="s">
        <v>12</v>
      </c>
      <c r="D1016" s="1" t="s">
        <v>22</v>
      </c>
      <c r="E1016" s="1">
        <v>2008</v>
      </c>
      <c r="F1016" s="1" t="s">
        <v>25</v>
      </c>
      <c r="G1016" s="1" t="s">
        <v>15</v>
      </c>
      <c r="H1016" s="1" t="s">
        <v>26</v>
      </c>
      <c r="I1016" s="1">
        <v>2728</v>
      </c>
      <c r="J1016" s="1" t="str">
        <f t="shared" si="88"/>
        <v>TYP131</v>
      </c>
      <c r="K1016" s="1">
        <v>131</v>
      </c>
      <c r="L1016" s="1" t="s">
        <v>17</v>
      </c>
      <c r="M1016" s="27">
        <v>963940246</v>
      </c>
      <c r="N1016" s="37" t="s">
        <v>631</v>
      </c>
      <c r="O1016" s="38">
        <v>0</v>
      </c>
      <c r="P1016" s="38">
        <v>89.91</v>
      </c>
      <c r="Q1016" s="38">
        <v>1</v>
      </c>
      <c r="R1016">
        <v>16.5</v>
      </c>
      <c r="S1016" s="38">
        <v>89.91</v>
      </c>
      <c r="T1016" s="24">
        <v>229</v>
      </c>
      <c r="U1016" s="24">
        <v>20</v>
      </c>
      <c r="V1016">
        <f t="shared" si="83"/>
        <v>27</v>
      </c>
      <c r="W1016" s="24" t="s">
        <v>3860</v>
      </c>
      <c r="X1016" s="8" t="e">
        <f>ROUND(T1016*(1-#REF!),2)</f>
        <v>#REF!</v>
      </c>
      <c r="Y1016">
        <f t="shared" si="77"/>
        <v>206.1</v>
      </c>
      <c r="Z1016">
        <f t="shared" si="78"/>
        <v>206.1</v>
      </c>
      <c r="AA1016" s="24">
        <v>0.1</v>
      </c>
      <c r="AB1016" s="24">
        <v>0.1</v>
      </c>
      <c r="AC1016" t="s">
        <v>2879</v>
      </c>
      <c r="AD1016" t="s">
        <v>2879</v>
      </c>
      <c r="AE1016" t="s">
        <v>2879</v>
      </c>
      <c r="AF1016" t="s">
        <v>2899</v>
      </c>
      <c r="AG1016" s="24"/>
      <c r="AH1016" t="s">
        <v>3384</v>
      </c>
      <c r="AI1016" s="11">
        <v>86.44</v>
      </c>
      <c r="AJ1016">
        <v>0.3</v>
      </c>
      <c r="AK1016">
        <f t="shared" si="87"/>
        <v>160.29999999999998</v>
      </c>
      <c r="AL1016" t="s">
        <v>4555</v>
      </c>
      <c r="AM1016" t="s">
        <v>4555</v>
      </c>
      <c r="AN1016" s="24">
        <v>0.1</v>
      </c>
      <c r="AO1016">
        <f t="shared" si="85"/>
        <v>206.1</v>
      </c>
      <c r="AS1016" t="s">
        <v>27</v>
      </c>
      <c r="AT1016" t="s">
        <v>581</v>
      </c>
    </row>
    <row r="1017" spans="1:46" customFormat="1" x14ac:dyDescent="0.3">
      <c r="A1017" t="e">
        <f>CONCATENATE(C1017,D1017,H1017,#REF!,L1017)</f>
        <v>#REF!</v>
      </c>
      <c r="B1017" t="str">
        <f t="shared" si="86"/>
        <v>CITROENBERLINGOL2H1</v>
      </c>
      <c r="C1017" s="1" t="s">
        <v>12</v>
      </c>
      <c r="D1017" s="1" t="s">
        <v>22</v>
      </c>
      <c r="E1017" s="1">
        <v>2008</v>
      </c>
      <c r="F1017" s="1" t="s">
        <v>25</v>
      </c>
      <c r="G1017" s="1" t="s">
        <v>15</v>
      </c>
      <c r="H1017" s="1" t="s">
        <v>26</v>
      </c>
      <c r="I1017" s="1">
        <v>2728</v>
      </c>
      <c r="J1017" s="1" t="str">
        <f t="shared" si="88"/>
        <v>TYP131</v>
      </c>
      <c r="K1017" s="1">
        <v>131</v>
      </c>
      <c r="L1017" s="1" t="s">
        <v>20</v>
      </c>
      <c r="M1017" s="27">
        <v>963940245</v>
      </c>
      <c r="N1017" s="37" t="s">
        <v>632</v>
      </c>
      <c r="O1017" s="38">
        <v>0</v>
      </c>
      <c r="P1017" s="38">
        <v>141.01</v>
      </c>
      <c r="Q1017" s="38">
        <v>1</v>
      </c>
      <c r="R1017">
        <v>20.5</v>
      </c>
      <c r="S1017" s="38">
        <v>141.01</v>
      </c>
      <c r="T1017" s="24">
        <v>319</v>
      </c>
      <c r="U1017" s="24">
        <v>20</v>
      </c>
      <c r="V1017">
        <f t="shared" si="83"/>
        <v>27</v>
      </c>
      <c r="W1017" s="24" t="s">
        <v>3861</v>
      </c>
      <c r="X1017" s="8" t="e">
        <f>ROUND(T1017*(1-#REF!),2)</f>
        <v>#REF!</v>
      </c>
      <c r="Y1017">
        <f t="shared" si="77"/>
        <v>287.10000000000002</v>
      </c>
      <c r="Z1017">
        <f t="shared" si="78"/>
        <v>287.10000000000002</v>
      </c>
      <c r="AA1017" s="24">
        <v>0.1</v>
      </c>
      <c r="AB1017" s="24">
        <v>0.1</v>
      </c>
      <c r="AC1017" t="s">
        <v>2879</v>
      </c>
      <c r="AD1017" t="s">
        <v>2879</v>
      </c>
      <c r="AE1017" t="s">
        <v>2879</v>
      </c>
      <c r="AF1017" t="s">
        <v>2899</v>
      </c>
      <c r="AG1017" s="24"/>
      <c r="AH1017" t="s">
        <v>3384</v>
      </c>
      <c r="AI1017" s="11">
        <v>135.58000000000001</v>
      </c>
      <c r="AJ1017">
        <v>0.3</v>
      </c>
      <c r="AK1017">
        <f t="shared" si="87"/>
        <v>223.29999999999998</v>
      </c>
      <c r="AL1017" t="s">
        <v>4555</v>
      </c>
      <c r="AM1017" t="s">
        <v>4555</v>
      </c>
      <c r="AN1017" s="24">
        <v>0.1</v>
      </c>
      <c r="AO1017">
        <f t="shared" si="85"/>
        <v>287.10000000000002</v>
      </c>
      <c r="AS1017" t="s">
        <v>28</v>
      </c>
      <c r="AT1017" t="s">
        <v>582</v>
      </c>
    </row>
    <row r="1018" spans="1:46" s="5" customFormat="1" x14ac:dyDescent="0.3">
      <c r="A1018" s="5" t="e">
        <f>CONCATENATE(C1018,D1018,H1018,#REF!,L1018)</f>
        <v>#REF!</v>
      </c>
      <c r="B1018" s="5" t="str">
        <f t="shared" si="86"/>
        <v>CITROENJUMPYL2H1</v>
      </c>
      <c r="C1018" s="4" t="s">
        <v>12</v>
      </c>
      <c r="D1018" s="4" t="s">
        <v>29</v>
      </c>
      <c r="E1018" s="4">
        <v>2016</v>
      </c>
      <c r="F1018" s="4" t="s">
        <v>25</v>
      </c>
      <c r="G1018" s="4" t="s">
        <v>15</v>
      </c>
      <c r="H1018" s="4" t="s">
        <v>26</v>
      </c>
      <c r="I1018" s="4">
        <v>3275</v>
      </c>
      <c r="J1018" s="4" t="str">
        <f t="shared" si="88"/>
        <v>TYP173</v>
      </c>
      <c r="K1018" s="4">
        <v>173</v>
      </c>
      <c r="L1018" s="4" t="s">
        <v>17</v>
      </c>
      <c r="M1018" s="29">
        <v>963940693</v>
      </c>
      <c r="N1018" s="37" t="s">
        <v>633</v>
      </c>
      <c r="O1018" s="38">
        <v>0</v>
      </c>
      <c r="P1018" s="38">
        <v>102.42</v>
      </c>
      <c r="Q1018" s="38">
        <v>1</v>
      </c>
      <c r="R1018" s="5">
        <v>24.5</v>
      </c>
      <c r="S1018" s="38">
        <v>102.42</v>
      </c>
      <c r="T1018" s="24">
        <v>229</v>
      </c>
      <c r="U1018" s="24">
        <v>20</v>
      </c>
      <c r="V1018">
        <f t="shared" si="83"/>
        <v>27</v>
      </c>
      <c r="W1018" s="24" t="s">
        <v>3862</v>
      </c>
      <c r="X1018" s="12" t="e">
        <f>ROUND(T1018*(1-#REF!),2)</f>
        <v>#REF!</v>
      </c>
      <c r="Y1018" s="5">
        <f t="shared" si="77"/>
        <v>206.1</v>
      </c>
      <c r="Z1018" s="5">
        <f t="shared" si="78"/>
        <v>206.1</v>
      </c>
      <c r="AA1018" s="24">
        <v>0.1</v>
      </c>
      <c r="AB1018" s="24">
        <v>0.1</v>
      </c>
      <c r="AC1018" s="5" t="s">
        <v>2879</v>
      </c>
      <c r="AD1018" s="5" t="s">
        <v>2879</v>
      </c>
      <c r="AE1018" s="5" t="s">
        <v>2879</v>
      </c>
      <c r="AF1018" s="5" t="s">
        <v>2899</v>
      </c>
      <c r="AG1018" s="24"/>
      <c r="AH1018" s="5" t="s">
        <v>3385</v>
      </c>
      <c r="AI1018" s="11">
        <v>98.47</v>
      </c>
      <c r="AJ1018">
        <v>0.3</v>
      </c>
      <c r="AK1018">
        <f t="shared" si="87"/>
        <v>160.29999999999998</v>
      </c>
      <c r="AL1018" t="s">
        <v>4555</v>
      </c>
      <c r="AM1018" t="s">
        <v>4555</v>
      </c>
      <c r="AN1018" s="24">
        <v>0.1</v>
      </c>
      <c r="AO1018">
        <f t="shared" si="85"/>
        <v>206.1</v>
      </c>
      <c r="AS1018" s="5" t="s">
        <v>30</v>
      </c>
      <c r="AT1018" s="5" t="s">
        <v>581</v>
      </c>
    </row>
    <row r="1019" spans="1:46" s="5" customFormat="1" x14ac:dyDescent="0.3">
      <c r="A1019" s="5" t="e">
        <f>CONCATENATE(C1019,D1019,H1019,#REF!,L1019)</f>
        <v>#REF!</v>
      </c>
      <c r="B1019" s="5" t="str">
        <f t="shared" si="86"/>
        <v>CITROENJUMPYL2H1</v>
      </c>
      <c r="C1019" s="4" t="s">
        <v>12</v>
      </c>
      <c r="D1019" s="4" t="s">
        <v>29</v>
      </c>
      <c r="E1019" s="4">
        <v>2016</v>
      </c>
      <c r="F1019" s="4" t="s">
        <v>25</v>
      </c>
      <c r="G1019" s="4" t="s">
        <v>15</v>
      </c>
      <c r="H1019" s="4" t="s">
        <v>26</v>
      </c>
      <c r="I1019" s="4">
        <v>3275</v>
      </c>
      <c r="J1019" s="4" t="str">
        <f t="shared" si="88"/>
        <v>TYP173</v>
      </c>
      <c r="K1019" s="4">
        <v>173</v>
      </c>
      <c r="L1019" s="4" t="s">
        <v>20</v>
      </c>
      <c r="M1019" s="29">
        <v>963940692</v>
      </c>
      <c r="N1019" s="37" t="s">
        <v>634</v>
      </c>
      <c r="O1019" s="38">
        <v>0</v>
      </c>
      <c r="P1019" s="38">
        <v>154.6</v>
      </c>
      <c r="Q1019" s="38">
        <v>1</v>
      </c>
      <c r="R1019" s="5">
        <v>32.5</v>
      </c>
      <c r="S1019" s="38">
        <v>154.6</v>
      </c>
      <c r="T1019" s="24">
        <v>359</v>
      </c>
      <c r="U1019" s="24">
        <v>20</v>
      </c>
      <c r="V1019">
        <f t="shared" si="83"/>
        <v>27</v>
      </c>
      <c r="W1019" s="24" t="s">
        <v>3863</v>
      </c>
      <c r="X1019" s="12" t="e">
        <f>ROUND(T1019*(1-#REF!),2)</f>
        <v>#REF!</v>
      </c>
      <c r="Y1019" s="5">
        <f t="shared" si="77"/>
        <v>323.10000000000002</v>
      </c>
      <c r="Z1019" s="5">
        <f t="shared" si="78"/>
        <v>323.10000000000002</v>
      </c>
      <c r="AA1019" s="24">
        <v>0.1</v>
      </c>
      <c r="AB1019" s="24">
        <v>0.1</v>
      </c>
      <c r="AC1019" s="5" t="s">
        <v>2879</v>
      </c>
      <c r="AD1019" s="5" t="s">
        <v>2879</v>
      </c>
      <c r="AE1019" s="5" t="s">
        <v>2879</v>
      </c>
      <c r="AF1019" s="5" t="s">
        <v>2899</v>
      </c>
      <c r="AG1019" s="24"/>
      <c r="AH1019" s="5" t="s">
        <v>3385</v>
      </c>
      <c r="AI1019" s="11">
        <v>148.63999999999999</v>
      </c>
      <c r="AJ1019">
        <v>0.3</v>
      </c>
      <c r="AK1019">
        <f t="shared" si="87"/>
        <v>251.29999999999998</v>
      </c>
      <c r="AL1019" t="s">
        <v>4555</v>
      </c>
      <c r="AM1019" t="s">
        <v>4555</v>
      </c>
      <c r="AN1019" s="24">
        <v>0.1</v>
      </c>
      <c r="AO1019">
        <f t="shared" si="85"/>
        <v>323.10000000000002</v>
      </c>
      <c r="AS1019" s="5" t="s">
        <v>31</v>
      </c>
      <c r="AT1019" s="5" t="s">
        <v>582</v>
      </c>
    </row>
    <row r="1020" spans="1:46" customFormat="1" x14ac:dyDescent="0.3">
      <c r="A1020" t="e">
        <f>CONCATENATE(C1020,D1020,H1020,#REF!,L1020)</f>
        <v>#REF!</v>
      </c>
      <c r="B1020" t="str">
        <f t="shared" si="86"/>
        <v>CITROENJUMPERL1H1</v>
      </c>
      <c r="C1020" s="1" t="s">
        <v>12</v>
      </c>
      <c r="D1020" s="1" t="s">
        <v>32</v>
      </c>
      <c r="E1020" s="1">
        <v>2006</v>
      </c>
      <c r="F1020" s="1" t="s">
        <v>14</v>
      </c>
      <c r="G1020" s="1" t="s">
        <v>15</v>
      </c>
      <c r="H1020" s="1" t="s">
        <v>16</v>
      </c>
      <c r="I1020" s="1">
        <v>3000</v>
      </c>
      <c r="J1020" s="1" t="str">
        <f t="shared" si="88"/>
        <v>TYP120</v>
      </c>
      <c r="K1020" s="1">
        <v>120</v>
      </c>
      <c r="L1020" s="1" t="s">
        <v>17</v>
      </c>
      <c r="M1020" s="27">
        <v>963940144</v>
      </c>
      <c r="N1020" s="37" t="s">
        <v>635</v>
      </c>
      <c r="O1020" s="38">
        <v>0</v>
      </c>
      <c r="P1020" s="38">
        <v>118.82</v>
      </c>
      <c r="Q1020" s="38">
        <v>1</v>
      </c>
      <c r="R1020">
        <v>29.5</v>
      </c>
      <c r="S1020" s="38">
        <v>118.82</v>
      </c>
      <c r="T1020" s="24">
        <v>279</v>
      </c>
      <c r="U1020" s="24">
        <v>15</v>
      </c>
      <c r="V1020">
        <f t="shared" si="83"/>
        <v>20</v>
      </c>
      <c r="W1020" s="24" t="s">
        <v>3864</v>
      </c>
      <c r="X1020" s="8" t="e">
        <f>ROUND(T1020*(1-#REF!),2)</f>
        <v>#REF!</v>
      </c>
      <c r="Y1020">
        <f t="shared" si="77"/>
        <v>251.1</v>
      </c>
      <c r="Z1020">
        <f t="shared" si="78"/>
        <v>251.1</v>
      </c>
      <c r="AA1020" s="24">
        <v>0.1</v>
      </c>
      <c r="AB1020" s="24">
        <v>0.1</v>
      </c>
      <c r="AC1020" t="s">
        <v>2879</v>
      </c>
      <c r="AD1020" t="s">
        <v>2879</v>
      </c>
      <c r="AE1020" t="s">
        <v>2879</v>
      </c>
      <c r="AF1020" t="s">
        <v>2899</v>
      </c>
      <c r="AG1020" s="24"/>
      <c r="AH1020" t="s">
        <v>3386</v>
      </c>
      <c r="AI1020" s="11">
        <v>114.25</v>
      </c>
      <c r="AJ1020">
        <v>0.3</v>
      </c>
      <c r="AK1020">
        <f t="shared" si="87"/>
        <v>195.29999999999998</v>
      </c>
      <c r="AL1020" t="s">
        <v>4555</v>
      </c>
      <c r="AM1020" t="s">
        <v>4555</v>
      </c>
      <c r="AN1020" s="24">
        <v>0.1</v>
      </c>
      <c r="AO1020">
        <f t="shared" si="85"/>
        <v>251.1</v>
      </c>
      <c r="AS1020" t="s">
        <v>33</v>
      </c>
      <c r="AT1020" t="s">
        <v>581</v>
      </c>
    </row>
    <row r="1021" spans="1:46" customFormat="1" x14ac:dyDescent="0.3">
      <c r="A1021" t="e">
        <f>CONCATENATE(C1021,D1021,H1021,#REF!,L1021)</f>
        <v>#REF!</v>
      </c>
      <c r="B1021" t="str">
        <f t="shared" si="86"/>
        <v>CITROENJUMPERL1H1</v>
      </c>
      <c r="C1021" s="1" t="s">
        <v>12</v>
      </c>
      <c r="D1021" s="1" t="s">
        <v>32</v>
      </c>
      <c r="E1021" s="1">
        <v>2006</v>
      </c>
      <c r="F1021" s="1" t="s">
        <v>14</v>
      </c>
      <c r="G1021" s="1" t="s">
        <v>15</v>
      </c>
      <c r="H1021" s="1" t="s">
        <v>16</v>
      </c>
      <c r="I1021" s="1">
        <v>3000</v>
      </c>
      <c r="J1021" s="1" t="str">
        <f t="shared" si="88"/>
        <v>TYP120</v>
      </c>
      <c r="K1021" s="1">
        <v>120</v>
      </c>
      <c r="L1021" s="1" t="s">
        <v>20</v>
      </c>
      <c r="M1021" s="27">
        <v>963940143</v>
      </c>
      <c r="N1021" s="37" t="s">
        <v>636</v>
      </c>
      <c r="O1021" s="38">
        <v>0</v>
      </c>
      <c r="P1021" s="38">
        <v>177.01</v>
      </c>
      <c r="Q1021" s="38">
        <v>1</v>
      </c>
      <c r="R1021">
        <v>38.5</v>
      </c>
      <c r="S1021" s="38">
        <v>177.01</v>
      </c>
      <c r="T1021" s="24">
        <v>389</v>
      </c>
      <c r="U1021" s="24">
        <v>15</v>
      </c>
      <c r="V1021">
        <f t="shared" si="83"/>
        <v>20</v>
      </c>
      <c r="W1021" s="24" t="s">
        <v>3865</v>
      </c>
      <c r="X1021" s="8" t="e">
        <f>ROUND(T1021*(1-#REF!),2)</f>
        <v>#REF!</v>
      </c>
      <c r="Y1021">
        <f t="shared" si="77"/>
        <v>350.1</v>
      </c>
      <c r="Z1021">
        <f t="shared" si="78"/>
        <v>350.1</v>
      </c>
      <c r="AA1021" s="24">
        <v>0.1</v>
      </c>
      <c r="AB1021" s="24">
        <v>0.1</v>
      </c>
      <c r="AC1021" t="s">
        <v>2879</v>
      </c>
      <c r="AD1021" t="s">
        <v>2879</v>
      </c>
      <c r="AE1021" t="s">
        <v>2879</v>
      </c>
      <c r="AF1021" t="s">
        <v>2899</v>
      </c>
      <c r="AG1021" s="24"/>
      <c r="AH1021" t="s">
        <v>3386</v>
      </c>
      <c r="AI1021" s="11">
        <v>170.19</v>
      </c>
      <c r="AJ1021">
        <v>0.3</v>
      </c>
      <c r="AK1021">
        <f t="shared" si="87"/>
        <v>272.29999999999995</v>
      </c>
      <c r="AL1021" t="s">
        <v>4555</v>
      </c>
      <c r="AM1021" t="s">
        <v>4555</v>
      </c>
      <c r="AN1021" s="24">
        <v>0.1</v>
      </c>
      <c r="AO1021">
        <f t="shared" si="85"/>
        <v>350.1</v>
      </c>
      <c r="AS1021" t="s">
        <v>34</v>
      </c>
      <c r="AT1021" t="s">
        <v>582</v>
      </c>
    </row>
    <row r="1022" spans="1:46" customFormat="1" x14ac:dyDescent="0.3">
      <c r="A1022" t="e">
        <f>CONCATENATE(C1022,D1022,H1022,#REF!,L1022)</f>
        <v>#REF!</v>
      </c>
      <c r="B1022" t="str">
        <f t="shared" si="86"/>
        <v>CITROENJUMPERL2H1</v>
      </c>
      <c r="C1022" s="1" t="s">
        <v>12</v>
      </c>
      <c r="D1022" s="1" t="s">
        <v>32</v>
      </c>
      <c r="E1022" s="1">
        <v>2006</v>
      </c>
      <c r="F1022" s="1" t="s">
        <v>25</v>
      </c>
      <c r="G1022" s="1" t="s">
        <v>15</v>
      </c>
      <c r="H1022" s="1" t="s">
        <v>26</v>
      </c>
      <c r="I1022" s="1">
        <v>3450</v>
      </c>
      <c r="J1022" s="1" t="str">
        <f t="shared" si="88"/>
        <v>TYP121</v>
      </c>
      <c r="K1022" s="1">
        <v>121</v>
      </c>
      <c r="L1022" s="1" t="s">
        <v>17</v>
      </c>
      <c r="M1022" s="27">
        <v>963940160</v>
      </c>
      <c r="N1022" s="37" t="s">
        <v>637</v>
      </c>
      <c r="O1022" s="38">
        <v>0</v>
      </c>
      <c r="P1022" s="38">
        <v>137.35</v>
      </c>
      <c r="Q1022" s="38">
        <v>1</v>
      </c>
      <c r="R1022">
        <v>35.5</v>
      </c>
      <c r="S1022" s="38">
        <v>137.35</v>
      </c>
      <c r="T1022" s="24">
        <v>329</v>
      </c>
      <c r="U1022" s="24">
        <v>20</v>
      </c>
      <c r="V1022">
        <f t="shared" si="83"/>
        <v>27</v>
      </c>
      <c r="W1022" s="24" t="s">
        <v>3866</v>
      </c>
      <c r="X1022" s="8" t="e">
        <f>ROUND(T1022*(1-#REF!),2)</f>
        <v>#REF!</v>
      </c>
      <c r="Y1022">
        <f t="shared" si="77"/>
        <v>296.10000000000002</v>
      </c>
      <c r="Z1022">
        <f t="shared" si="78"/>
        <v>296.10000000000002</v>
      </c>
      <c r="AA1022" s="24">
        <v>0.1</v>
      </c>
      <c r="AB1022" s="24">
        <v>0.1</v>
      </c>
      <c r="AC1022" t="s">
        <v>2879</v>
      </c>
      <c r="AD1022" t="s">
        <v>2879</v>
      </c>
      <c r="AE1022" t="s">
        <v>2879</v>
      </c>
      <c r="AF1022" t="s">
        <v>2899</v>
      </c>
      <c r="AG1022" s="24"/>
      <c r="AH1022" t="s">
        <v>3387</v>
      </c>
      <c r="AI1022" s="11">
        <v>132.06</v>
      </c>
      <c r="AJ1022">
        <v>0.3</v>
      </c>
      <c r="AK1022">
        <f t="shared" si="87"/>
        <v>230.29999999999998</v>
      </c>
      <c r="AL1022" t="s">
        <v>4555</v>
      </c>
      <c r="AM1022" t="s">
        <v>4555</v>
      </c>
      <c r="AN1022" s="24">
        <v>0.1</v>
      </c>
      <c r="AO1022">
        <f t="shared" si="85"/>
        <v>296.10000000000002</v>
      </c>
      <c r="AS1022" t="s">
        <v>35</v>
      </c>
      <c r="AT1022" t="s">
        <v>581</v>
      </c>
    </row>
    <row r="1023" spans="1:46" customFormat="1" x14ac:dyDescent="0.3">
      <c r="A1023" t="e">
        <f>CONCATENATE(C1023,D1023,H1023,#REF!,L1023)</f>
        <v>#REF!</v>
      </c>
      <c r="B1023" t="str">
        <f t="shared" si="86"/>
        <v>CITROENJUMPERL2H1</v>
      </c>
      <c r="C1023" s="1" t="s">
        <v>12</v>
      </c>
      <c r="D1023" s="1" t="s">
        <v>32</v>
      </c>
      <c r="E1023" s="1">
        <v>2006</v>
      </c>
      <c r="F1023" s="1" t="s">
        <v>25</v>
      </c>
      <c r="G1023" s="1" t="s">
        <v>15</v>
      </c>
      <c r="H1023" s="1" t="s">
        <v>26</v>
      </c>
      <c r="I1023" s="1">
        <v>3450</v>
      </c>
      <c r="J1023" s="1" t="str">
        <f t="shared" si="88"/>
        <v>TYP121</v>
      </c>
      <c r="K1023" s="1">
        <v>121</v>
      </c>
      <c r="L1023" s="1" t="s">
        <v>20</v>
      </c>
      <c r="M1023" s="27">
        <v>963940159</v>
      </c>
      <c r="N1023" s="37" t="s">
        <v>638</v>
      </c>
      <c r="O1023" s="38">
        <v>0</v>
      </c>
      <c r="P1023" s="38">
        <v>202.61</v>
      </c>
      <c r="Q1023" s="38">
        <v>1</v>
      </c>
      <c r="R1023">
        <v>45.5</v>
      </c>
      <c r="S1023" s="38">
        <v>202.61</v>
      </c>
      <c r="T1023" s="24">
        <v>469</v>
      </c>
      <c r="U1023" s="24">
        <v>20</v>
      </c>
      <c r="V1023">
        <f t="shared" si="83"/>
        <v>27</v>
      </c>
      <c r="W1023" s="24" t="s">
        <v>3867</v>
      </c>
      <c r="X1023" s="8" t="e">
        <f>ROUND(T1023*(1-#REF!),2)</f>
        <v>#REF!</v>
      </c>
      <c r="Y1023">
        <f t="shared" si="77"/>
        <v>422.1</v>
      </c>
      <c r="Z1023">
        <f t="shared" si="78"/>
        <v>422.1</v>
      </c>
      <c r="AA1023" s="24">
        <v>0.1</v>
      </c>
      <c r="AB1023" s="24">
        <v>0.1</v>
      </c>
      <c r="AC1023" t="s">
        <v>2879</v>
      </c>
      <c r="AD1023" t="s">
        <v>2879</v>
      </c>
      <c r="AE1023" t="s">
        <v>2879</v>
      </c>
      <c r="AF1023" t="s">
        <v>2899</v>
      </c>
      <c r="AG1023" s="24"/>
      <c r="AH1023" t="s">
        <v>3387</v>
      </c>
      <c r="AI1023" s="11">
        <v>194.81</v>
      </c>
      <c r="AJ1023">
        <v>0.3</v>
      </c>
      <c r="AK1023">
        <f t="shared" si="87"/>
        <v>328.29999999999995</v>
      </c>
      <c r="AL1023" t="s">
        <v>4555</v>
      </c>
      <c r="AM1023" t="s">
        <v>4555</v>
      </c>
      <c r="AN1023" s="24">
        <v>0.1</v>
      </c>
      <c r="AO1023">
        <f t="shared" si="85"/>
        <v>422.1</v>
      </c>
      <c r="AS1023" t="s">
        <v>36</v>
      </c>
      <c r="AT1023" t="s">
        <v>582</v>
      </c>
    </row>
    <row r="1024" spans="1:46" customFormat="1" x14ac:dyDescent="0.3">
      <c r="A1024" t="e">
        <f>CONCATENATE(C1024,D1024,H1024,#REF!,L1024)</f>
        <v>#REF!</v>
      </c>
      <c r="B1024" t="str">
        <f t="shared" si="86"/>
        <v>CITROENJUMPERL1H2</v>
      </c>
      <c r="C1024" s="1" t="s">
        <v>12</v>
      </c>
      <c r="D1024" s="1" t="s">
        <v>32</v>
      </c>
      <c r="E1024" s="1">
        <v>2006</v>
      </c>
      <c r="F1024" s="1" t="s">
        <v>14</v>
      </c>
      <c r="G1024" s="1" t="s">
        <v>37</v>
      </c>
      <c r="H1024" s="1" t="s">
        <v>38</v>
      </c>
      <c r="I1024" s="1">
        <v>3000</v>
      </c>
      <c r="J1024" s="1" t="str">
        <f t="shared" si="88"/>
        <v>TYP120</v>
      </c>
      <c r="K1024" s="1">
        <v>120</v>
      </c>
      <c r="L1024" s="1" t="s">
        <v>17</v>
      </c>
      <c r="M1024" s="27">
        <v>963940150</v>
      </c>
      <c r="N1024" s="37" t="s">
        <v>639</v>
      </c>
      <c r="O1024" s="38">
        <v>0</v>
      </c>
      <c r="P1024" s="38">
        <v>118.82</v>
      </c>
      <c r="Q1024" s="38">
        <v>1</v>
      </c>
      <c r="R1024">
        <v>29.5</v>
      </c>
      <c r="S1024" s="38">
        <v>118.82</v>
      </c>
      <c r="T1024" s="24">
        <v>279</v>
      </c>
      <c r="U1024" s="24">
        <v>15</v>
      </c>
      <c r="V1024">
        <f t="shared" si="83"/>
        <v>20</v>
      </c>
      <c r="W1024" s="24" t="s">
        <v>3868</v>
      </c>
      <c r="X1024" s="8" t="e">
        <f>ROUND(T1024*(1-#REF!),2)</f>
        <v>#REF!</v>
      </c>
      <c r="Y1024">
        <f t="shared" si="77"/>
        <v>251.1</v>
      </c>
      <c r="Z1024">
        <f t="shared" si="78"/>
        <v>251.1</v>
      </c>
      <c r="AA1024" s="24">
        <v>0.1</v>
      </c>
      <c r="AB1024" s="24">
        <v>0.1</v>
      </c>
      <c r="AC1024" t="s">
        <v>2879</v>
      </c>
      <c r="AD1024" t="s">
        <v>2879</v>
      </c>
      <c r="AE1024" t="s">
        <v>2879</v>
      </c>
      <c r="AF1024" t="s">
        <v>2899</v>
      </c>
      <c r="AG1024" s="24"/>
      <c r="AH1024" t="s">
        <v>3388</v>
      </c>
      <c r="AI1024" s="11">
        <v>114.25</v>
      </c>
      <c r="AJ1024">
        <v>0.3</v>
      </c>
      <c r="AK1024">
        <f t="shared" si="87"/>
        <v>195.29999999999998</v>
      </c>
      <c r="AL1024" t="s">
        <v>4555</v>
      </c>
      <c r="AM1024" t="s">
        <v>4555</v>
      </c>
      <c r="AN1024" s="24">
        <v>0.1</v>
      </c>
      <c r="AO1024">
        <f t="shared" si="85"/>
        <v>251.1</v>
      </c>
      <c r="AS1024" t="s">
        <v>39</v>
      </c>
      <c r="AT1024" t="s">
        <v>581</v>
      </c>
    </row>
    <row r="1025" spans="1:46" customFormat="1" x14ac:dyDescent="0.3">
      <c r="A1025" t="e">
        <f>CONCATENATE(C1025,D1025,H1025,#REF!,L1025)</f>
        <v>#REF!</v>
      </c>
      <c r="B1025" t="str">
        <f t="shared" si="86"/>
        <v>CITROENJUMPERL1H2</v>
      </c>
      <c r="C1025" s="1" t="s">
        <v>12</v>
      </c>
      <c r="D1025" s="1" t="s">
        <v>32</v>
      </c>
      <c r="E1025" s="1">
        <v>2006</v>
      </c>
      <c r="F1025" s="1" t="s">
        <v>14</v>
      </c>
      <c r="G1025" s="1" t="s">
        <v>37</v>
      </c>
      <c r="H1025" s="1" t="s">
        <v>38</v>
      </c>
      <c r="I1025" s="1">
        <v>3000</v>
      </c>
      <c r="J1025" s="1" t="str">
        <f t="shared" si="88"/>
        <v>TYP120</v>
      </c>
      <c r="K1025" s="1">
        <v>120</v>
      </c>
      <c r="L1025" s="1" t="s">
        <v>20</v>
      </c>
      <c r="M1025" s="27">
        <v>963940149</v>
      </c>
      <c r="N1025" s="37" t="s">
        <v>640</v>
      </c>
      <c r="O1025" s="38">
        <v>0</v>
      </c>
      <c r="P1025" s="38">
        <v>177.01</v>
      </c>
      <c r="Q1025" s="38">
        <v>1</v>
      </c>
      <c r="R1025">
        <v>38.5</v>
      </c>
      <c r="S1025" s="38">
        <v>177.01</v>
      </c>
      <c r="T1025" s="24">
        <v>389</v>
      </c>
      <c r="U1025" s="24">
        <v>15</v>
      </c>
      <c r="V1025">
        <f t="shared" si="83"/>
        <v>20</v>
      </c>
      <c r="W1025" s="24" t="s">
        <v>3869</v>
      </c>
      <c r="X1025" s="8" t="e">
        <f>ROUND(T1025*(1-#REF!),2)</f>
        <v>#REF!</v>
      </c>
      <c r="Y1025">
        <f t="shared" si="77"/>
        <v>350.1</v>
      </c>
      <c r="Z1025">
        <f t="shared" si="78"/>
        <v>350.1</v>
      </c>
      <c r="AA1025" s="24">
        <v>0.1</v>
      </c>
      <c r="AB1025" s="24">
        <v>0.1</v>
      </c>
      <c r="AC1025" t="s">
        <v>2879</v>
      </c>
      <c r="AD1025" t="s">
        <v>2879</v>
      </c>
      <c r="AE1025" t="s">
        <v>2879</v>
      </c>
      <c r="AF1025" t="s">
        <v>2899</v>
      </c>
      <c r="AG1025" s="24"/>
      <c r="AH1025" t="s">
        <v>3388</v>
      </c>
      <c r="AI1025" s="11">
        <v>170.19</v>
      </c>
      <c r="AJ1025">
        <v>0.3</v>
      </c>
      <c r="AK1025">
        <f t="shared" si="87"/>
        <v>272.29999999999995</v>
      </c>
      <c r="AL1025" t="s">
        <v>4555</v>
      </c>
      <c r="AM1025" t="s">
        <v>4555</v>
      </c>
      <c r="AN1025" s="24">
        <v>0.1</v>
      </c>
      <c r="AO1025">
        <f t="shared" si="85"/>
        <v>350.1</v>
      </c>
      <c r="AS1025" t="s">
        <v>40</v>
      </c>
      <c r="AT1025" t="s">
        <v>582</v>
      </c>
    </row>
    <row r="1026" spans="1:46" customFormat="1" x14ac:dyDescent="0.3">
      <c r="A1026" t="e">
        <f>CONCATENATE(C1026,D1026,H1026,#REF!,L1026)</f>
        <v>#REF!</v>
      </c>
      <c r="B1026" t="str">
        <f t="shared" si="86"/>
        <v>CITROENJUMPERL2H2</v>
      </c>
      <c r="C1026" s="1" t="s">
        <v>12</v>
      </c>
      <c r="D1026" s="1" t="s">
        <v>32</v>
      </c>
      <c r="E1026" s="1">
        <v>2006</v>
      </c>
      <c r="F1026" s="1" t="s">
        <v>25</v>
      </c>
      <c r="G1026" s="1" t="s">
        <v>37</v>
      </c>
      <c r="H1026" s="1" t="s">
        <v>41</v>
      </c>
      <c r="I1026" s="1">
        <v>3450</v>
      </c>
      <c r="J1026" s="1" t="str">
        <f t="shared" si="88"/>
        <v>TYP121</v>
      </c>
      <c r="K1026" s="1">
        <v>121</v>
      </c>
      <c r="L1026" s="1" t="s">
        <v>17</v>
      </c>
      <c r="M1026" s="27">
        <v>963940166</v>
      </c>
      <c r="N1026" s="37" t="s">
        <v>641</v>
      </c>
      <c r="O1026" s="38">
        <v>0</v>
      </c>
      <c r="P1026" s="38">
        <v>137.35</v>
      </c>
      <c r="Q1026" s="38">
        <v>1</v>
      </c>
      <c r="R1026">
        <v>35.5</v>
      </c>
      <c r="S1026" s="38">
        <v>137.35</v>
      </c>
      <c r="T1026" s="24">
        <v>329</v>
      </c>
      <c r="U1026" s="24">
        <v>20</v>
      </c>
      <c r="V1026">
        <f t="shared" si="83"/>
        <v>27</v>
      </c>
      <c r="W1026" s="24" t="s">
        <v>3870</v>
      </c>
      <c r="X1026" s="8" t="e">
        <f>ROUND(T1026*(1-#REF!),2)</f>
        <v>#REF!</v>
      </c>
      <c r="Y1026">
        <f t="shared" ref="Y1026:Y1089" si="89">ROUND(T1026*(1-AA1026),2)</f>
        <v>296.10000000000002</v>
      </c>
      <c r="Z1026">
        <f t="shared" ref="Z1026:Z1089" si="90">ROUND(T1026*(1-AB1026),2)</f>
        <v>296.10000000000002</v>
      </c>
      <c r="AA1026" s="24">
        <v>0.1</v>
      </c>
      <c r="AB1026" s="24">
        <v>0.1</v>
      </c>
      <c r="AC1026" t="s">
        <v>2879</v>
      </c>
      <c r="AD1026" t="s">
        <v>2879</v>
      </c>
      <c r="AE1026" t="s">
        <v>2879</v>
      </c>
      <c r="AF1026" t="s">
        <v>2899</v>
      </c>
      <c r="AG1026" s="24"/>
      <c r="AH1026" t="s">
        <v>3389</v>
      </c>
      <c r="AI1026" s="11">
        <v>132.06</v>
      </c>
      <c r="AJ1026">
        <v>0.3</v>
      </c>
      <c r="AK1026">
        <f t="shared" si="87"/>
        <v>230.29999999999998</v>
      </c>
      <c r="AL1026" t="s">
        <v>4555</v>
      </c>
      <c r="AM1026" t="s">
        <v>4555</v>
      </c>
      <c r="AN1026" s="24">
        <v>0.1</v>
      </c>
      <c r="AO1026">
        <f t="shared" si="85"/>
        <v>296.10000000000002</v>
      </c>
      <c r="AS1026" t="s">
        <v>42</v>
      </c>
      <c r="AT1026" t="s">
        <v>581</v>
      </c>
    </row>
    <row r="1027" spans="1:46" customFormat="1" x14ac:dyDescent="0.3">
      <c r="A1027" t="e">
        <f>CONCATENATE(C1027,D1027,H1027,#REF!,L1027)</f>
        <v>#REF!</v>
      </c>
      <c r="B1027" t="str">
        <f t="shared" si="86"/>
        <v>CITROENJUMPERL2H2</v>
      </c>
      <c r="C1027" s="1" t="s">
        <v>12</v>
      </c>
      <c r="D1027" s="1" t="s">
        <v>32</v>
      </c>
      <c r="E1027" s="1">
        <v>2006</v>
      </c>
      <c r="F1027" s="1" t="s">
        <v>25</v>
      </c>
      <c r="G1027" s="1" t="s">
        <v>37</v>
      </c>
      <c r="H1027" s="1" t="s">
        <v>41</v>
      </c>
      <c r="I1027" s="1">
        <v>3450</v>
      </c>
      <c r="J1027" s="1" t="str">
        <f t="shared" si="88"/>
        <v>TYP121</v>
      </c>
      <c r="K1027" s="1">
        <v>121</v>
      </c>
      <c r="L1027" s="1" t="s">
        <v>20</v>
      </c>
      <c r="M1027" s="27">
        <v>963940165</v>
      </c>
      <c r="N1027" s="37" t="s">
        <v>642</v>
      </c>
      <c r="O1027" s="38">
        <v>0</v>
      </c>
      <c r="P1027" s="38">
        <v>202.61</v>
      </c>
      <c r="Q1027" s="38">
        <v>1</v>
      </c>
      <c r="R1027">
        <v>45.5</v>
      </c>
      <c r="S1027" s="38">
        <v>202.61</v>
      </c>
      <c r="T1027" s="24">
        <v>469</v>
      </c>
      <c r="U1027" s="24">
        <v>20</v>
      </c>
      <c r="V1027">
        <f t="shared" si="83"/>
        <v>27</v>
      </c>
      <c r="W1027" s="24" t="s">
        <v>3871</v>
      </c>
      <c r="X1027" s="8" t="e">
        <f>ROUND(T1027*(1-#REF!),2)</f>
        <v>#REF!</v>
      </c>
      <c r="Y1027">
        <f t="shared" si="89"/>
        <v>422.1</v>
      </c>
      <c r="Z1027">
        <f t="shared" si="90"/>
        <v>422.1</v>
      </c>
      <c r="AA1027" s="24">
        <v>0.1</v>
      </c>
      <c r="AB1027" s="24">
        <v>0.1</v>
      </c>
      <c r="AC1027" t="s">
        <v>2879</v>
      </c>
      <c r="AD1027" t="s">
        <v>2879</v>
      </c>
      <c r="AE1027" t="s">
        <v>2879</v>
      </c>
      <c r="AF1027" t="s">
        <v>2899</v>
      </c>
      <c r="AG1027" s="24"/>
      <c r="AH1027" t="s">
        <v>3389</v>
      </c>
      <c r="AI1027" s="11">
        <v>194.81</v>
      </c>
      <c r="AJ1027">
        <v>0.3</v>
      </c>
      <c r="AK1027">
        <f t="shared" si="87"/>
        <v>328.29999999999995</v>
      </c>
      <c r="AL1027" t="s">
        <v>4555</v>
      </c>
      <c r="AM1027" t="s">
        <v>4555</v>
      </c>
      <c r="AN1027" s="24">
        <v>0.1</v>
      </c>
      <c r="AO1027">
        <f t="shared" si="85"/>
        <v>422.1</v>
      </c>
      <c r="AS1027" t="s">
        <v>43</v>
      </c>
      <c r="AT1027" t="s">
        <v>582</v>
      </c>
    </row>
    <row r="1028" spans="1:46" customFormat="1" x14ac:dyDescent="0.3">
      <c r="A1028" t="e">
        <f>CONCATENATE(C1028,D1028,H1028,#REF!,L1028)</f>
        <v>#REF!</v>
      </c>
      <c r="B1028" t="str">
        <f t="shared" si="86"/>
        <v>CITROENJUMPERL3H2</v>
      </c>
      <c r="C1028" s="1" t="s">
        <v>12</v>
      </c>
      <c r="D1028" s="1" t="s">
        <v>32</v>
      </c>
      <c r="E1028" s="1">
        <v>2006</v>
      </c>
      <c r="F1028" s="1" t="s">
        <v>44</v>
      </c>
      <c r="G1028" s="1" t="s">
        <v>37</v>
      </c>
      <c r="H1028" s="1" t="s">
        <v>45</v>
      </c>
      <c r="I1028" s="1">
        <v>4035</v>
      </c>
      <c r="J1028" s="1" t="str">
        <f t="shared" si="88"/>
        <v>TYP122</v>
      </c>
      <c r="K1028" s="1">
        <v>122</v>
      </c>
      <c r="L1028" s="1" t="s">
        <v>20</v>
      </c>
      <c r="M1028" s="27">
        <v>963940179</v>
      </c>
      <c r="N1028" s="37" t="s">
        <v>643</v>
      </c>
      <c r="O1028" s="38">
        <v>0</v>
      </c>
      <c r="P1028" s="38">
        <v>228.21</v>
      </c>
      <c r="Q1028" s="38">
        <v>1</v>
      </c>
      <c r="R1028">
        <v>55.5</v>
      </c>
      <c r="S1028" s="38">
        <v>228.21</v>
      </c>
      <c r="T1028" s="24">
        <v>539</v>
      </c>
      <c r="U1028" s="24">
        <v>20</v>
      </c>
      <c r="V1028">
        <f t="shared" si="83"/>
        <v>27</v>
      </c>
      <c r="W1028" s="24" t="s">
        <v>3872</v>
      </c>
      <c r="X1028" s="8" t="e">
        <f>ROUND(T1028*(1-#REF!),2)</f>
        <v>#REF!</v>
      </c>
      <c r="Y1028">
        <f t="shared" si="89"/>
        <v>485.1</v>
      </c>
      <c r="Z1028">
        <f t="shared" si="90"/>
        <v>485.1</v>
      </c>
      <c r="AA1028" s="24">
        <v>0.1</v>
      </c>
      <c r="AB1028" s="24">
        <v>0.1</v>
      </c>
      <c r="AC1028" t="s">
        <v>2879</v>
      </c>
      <c r="AD1028" t="s">
        <v>2879</v>
      </c>
      <c r="AE1028" t="s">
        <v>2879</v>
      </c>
      <c r="AF1028" t="s">
        <v>2899</v>
      </c>
      <c r="AG1028" s="24"/>
      <c r="AH1028" t="s">
        <v>3390</v>
      </c>
      <c r="AI1028" s="11">
        <v>219.42</v>
      </c>
      <c r="AJ1028">
        <v>0.3</v>
      </c>
      <c r="AK1028">
        <f t="shared" si="87"/>
        <v>377.29999999999995</v>
      </c>
      <c r="AL1028" t="s">
        <v>4555</v>
      </c>
      <c r="AM1028" t="s">
        <v>4555</v>
      </c>
      <c r="AN1028" s="24">
        <v>0.1</v>
      </c>
      <c r="AO1028">
        <f t="shared" ref="AO1028:AO1085" si="91">ROUND(T1028*(1-AN1028),2)</f>
        <v>485.1</v>
      </c>
      <c r="AS1028" t="s">
        <v>46</v>
      </c>
      <c r="AT1028" t="s">
        <v>582</v>
      </c>
    </row>
    <row r="1029" spans="1:46" customFormat="1" x14ac:dyDescent="0.3">
      <c r="A1029" t="e">
        <f>CONCATENATE(C1029,D1029,H1029,#REF!,L1029)</f>
        <v>#REF!</v>
      </c>
      <c r="B1029" t="str">
        <f t="shared" si="86"/>
        <v>CITROENJUMPERL3H2</v>
      </c>
      <c r="C1029" s="1" t="s">
        <v>12</v>
      </c>
      <c r="D1029" s="1" t="s">
        <v>32</v>
      </c>
      <c r="E1029" s="1">
        <v>2006</v>
      </c>
      <c r="F1029" s="1" t="s">
        <v>44</v>
      </c>
      <c r="G1029" s="1" t="s">
        <v>37</v>
      </c>
      <c r="H1029" s="1" t="s">
        <v>45</v>
      </c>
      <c r="I1029" s="1">
        <v>4035</v>
      </c>
      <c r="J1029" s="1" t="str">
        <f t="shared" si="88"/>
        <v>TYP122</v>
      </c>
      <c r="K1029" s="1">
        <v>122</v>
      </c>
      <c r="L1029" s="1" t="s">
        <v>17</v>
      </c>
      <c r="M1029" s="27">
        <v>963940180</v>
      </c>
      <c r="N1029" s="37" t="s">
        <v>644</v>
      </c>
      <c r="O1029" s="38">
        <v>0</v>
      </c>
      <c r="P1029" s="38">
        <v>155.88</v>
      </c>
      <c r="Q1029" s="38">
        <v>1</v>
      </c>
      <c r="R1029">
        <v>41.5</v>
      </c>
      <c r="S1029" s="38">
        <v>155.88</v>
      </c>
      <c r="T1029" s="24">
        <v>369</v>
      </c>
      <c r="U1029" s="24">
        <v>20</v>
      </c>
      <c r="V1029">
        <f t="shared" si="83"/>
        <v>27</v>
      </c>
      <c r="W1029" s="24" t="s">
        <v>3873</v>
      </c>
      <c r="X1029" s="8" t="e">
        <f>ROUND(T1029*(1-#REF!),2)</f>
        <v>#REF!</v>
      </c>
      <c r="Y1029">
        <f t="shared" si="89"/>
        <v>332.1</v>
      </c>
      <c r="Z1029">
        <f t="shared" si="90"/>
        <v>332.1</v>
      </c>
      <c r="AA1029" s="24">
        <v>0.1</v>
      </c>
      <c r="AB1029" s="24">
        <v>0.1</v>
      </c>
      <c r="AC1029" t="s">
        <v>2879</v>
      </c>
      <c r="AD1029" t="s">
        <v>2879</v>
      </c>
      <c r="AE1029" t="s">
        <v>2879</v>
      </c>
      <c r="AF1029" t="s">
        <v>2899</v>
      </c>
      <c r="AG1029" s="24"/>
      <c r="AH1029" t="s">
        <v>3390</v>
      </c>
      <c r="AI1029" s="11">
        <v>149.87</v>
      </c>
      <c r="AJ1029">
        <v>0.3</v>
      </c>
      <c r="AK1029">
        <f t="shared" si="87"/>
        <v>258.3</v>
      </c>
      <c r="AL1029" t="s">
        <v>4555</v>
      </c>
      <c r="AM1029" t="s">
        <v>4555</v>
      </c>
      <c r="AN1029" s="24">
        <v>0.1</v>
      </c>
      <c r="AO1029">
        <f t="shared" si="91"/>
        <v>332.1</v>
      </c>
      <c r="AS1029" t="s">
        <v>47</v>
      </c>
      <c r="AT1029" t="s">
        <v>581</v>
      </c>
    </row>
    <row r="1030" spans="1:46" customFormat="1" x14ac:dyDescent="0.3">
      <c r="A1030" t="e">
        <f>CONCATENATE(C1030,D1030,H1030,#REF!,L1030)</f>
        <v>#REF!</v>
      </c>
      <c r="B1030" t="str">
        <f t="shared" si="86"/>
        <v>CITROENJUMPERL4H2</v>
      </c>
      <c r="C1030" s="1" t="s">
        <v>12</v>
      </c>
      <c r="D1030" s="1" t="s">
        <v>32</v>
      </c>
      <c r="E1030" s="1">
        <v>2006</v>
      </c>
      <c r="F1030" s="1" t="s">
        <v>48</v>
      </c>
      <c r="G1030" s="1" t="s">
        <v>37</v>
      </c>
      <c r="H1030" s="1" t="s">
        <v>49</v>
      </c>
      <c r="I1030" s="3" t="s">
        <v>50</v>
      </c>
      <c r="J1030" s="1" t="str">
        <f t="shared" si="88"/>
        <v>TYP123</v>
      </c>
      <c r="K1030" s="1">
        <v>123</v>
      </c>
      <c r="L1030" s="1" t="s">
        <v>20</v>
      </c>
      <c r="M1030" s="27">
        <v>963940192</v>
      </c>
      <c r="N1030" s="37" t="s">
        <v>645</v>
      </c>
      <c r="O1030" s="38">
        <v>0</v>
      </c>
      <c r="P1030" s="38">
        <v>253.81</v>
      </c>
      <c r="Q1030" s="38">
        <v>1</v>
      </c>
      <c r="R1030">
        <v>59.5</v>
      </c>
      <c r="S1030" s="38">
        <v>253.81</v>
      </c>
      <c r="T1030" s="24">
        <v>599</v>
      </c>
      <c r="U1030" s="24">
        <v>25</v>
      </c>
      <c r="V1030">
        <f t="shared" ref="V1030:V1087" si="92">IFERROR(ROUNDUP(U1030*(80/60),0),"")</f>
        <v>34</v>
      </c>
      <c r="W1030" s="24" t="s">
        <v>3874</v>
      </c>
      <c r="X1030" s="8" t="e">
        <f>ROUND(T1030*(1-#REF!),2)</f>
        <v>#REF!</v>
      </c>
      <c r="Y1030">
        <f t="shared" si="89"/>
        <v>539.1</v>
      </c>
      <c r="Z1030">
        <f t="shared" si="90"/>
        <v>539.1</v>
      </c>
      <c r="AA1030" s="24">
        <v>0.1</v>
      </c>
      <c r="AB1030" s="24">
        <v>0.1</v>
      </c>
      <c r="AC1030" t="s">
        <v>2879</v>
      </c>
      <c r="AD1030" t="s">
        <v>2879</v>
      </c>
      <c r="AE1030" t="s">
        <v>2879</v>
      </c>
      <c r="AF1030" t="s">
        <v>2899</v>
      </c>
      <c r="AG1030" s="24"/>
      <c r="AH1030" t="s">
        <v>3391</v>
      </c>
      <c r="AI1030" s="11">
        <v>244.04</v>
      </c>
      <c r="AJ1030">
        <v>0.3</v>
      </c>
      <c r="AK1030">
        <f t="shared" si="87"/>
        <v>419.29999999999995</v>
      </c>
      <c r="AL1030" t="s">
        <v>4555</v>
      </c>
      <c r="AM1030" t="s">
        <v>4555</v>
      </c>
      <c r="AN1030" s="24">
        <v>0.1</v>
      </c>
      <c r="AO1030">
        <f t="shared" si="91"/>
        <v>539.1</v>
      </c>
      <c r="AS1030" t="s">
        <v>51</v>
      </c>
      <c r="AT1030" t="s">
        <v>582</v>
      </c>
    </row>
    <row r="1031" spans="1:46" customFormat="1" x14ac:dyDescent="0.3">
      <c r="A1031" t="e">
        <f>CONCATENATE(C1031,D1031,H1031,#REF!,L1031)</f>
        <v>#REF!</v>
      </c>
      <c r="B1031" t="str">
        <f t="shared" si="86"/>
        <v>CITROENJUMPERL3H3</v>
      </c>
      <c r="C1031" s="1" t="s">
        <v>12</v>
      </c>
      <c r="D1031" s="1" t="s">
        <v>32</v>
      </c>
      <c r="E1031" s="1">
        <v>2006</v>
      </c>
      <c r="F1031" s="1" t="s">
        <v>44</v>
      </c>
      <c r="G1031" s="1" t="s">
        <v>52</v>
      </c>
      <c r="H1031" s="1" t="s">
        <v>53</v>
      </c>
      <c r="I1031" s="1">
        <v>4035</v>
      </c>
      <c r="J1031" s="1" t="str">
        <f t="shared" si="88"/>
        <v>TYP122</v>
      </c>
      <c r="K1031" s="1">
        <v>122</v>
      </c>
      <c r="L1031" s="1" t="s">
        <v>20</v>
      </c>
      <c r="M1031" s="27">
        <v>963940185</v>
      </c>
      <c r="N1031" s="37" t="s">
        <v>646</v>
      </c>
      <c r="O1031" s="38">
        <v>0</v>
      </c>
      <c r="P1031" s="38">
        <v>228.21</v>
      </c>
      <c r="Q1031" s="38">
        <v>1</v>
      </c>
      <c r="R1031">
        <v>55.5</v>
      </c>
      <c r="S1031" s="38">
        <v>228.21</v>
      </c>
      <c r="T1031" s="24">
        <v>539</v>
      </c>
      <c r="U1031" s="24">
        <v>20</v>
      </c>
      <c r="V1031">
        <f t="shared" si="92"/>
        <v>27</v>
      </c>
      <c r="W1031" s="24" t="s">
        <v>3875</v>
      </c>
      <c r="X1031" s="8" t="e">
        <f>ROUND(T1031*(1-#REF!),2)</f>
        <v>#REF!</v>
      </c>
      <c r="Y1031">
        <f t="shared" si="89"/>
        <v>485.1</v>
      </c>
      <c r="Z1031">
        <f t="shared" si="90"/>
        <v>485.1</v>
      </c>
      <c r="AA1031" s="24">
        <v>0.1</v>
      </c>
      <c r="AB1031" s="24">
        <v>0.1</v>
      </c>
      <c r="AC1031" t="s">
        <v>2879</v>
      </c>
      <c r="AD1031" t="s">
        <v>2879</v>
      </c>
      <c r="AE1031" t="s">
        <v>2879</v>
      </c>
      <c r="AF1031" t="s">
        <v>2899</v>
      </c>
      <c r="AG1031" s="24"/>
      <c r="AH1031" t="s">
        <v>3392</v>
      </c>
      <c r="AI1031" s="11">
        <v>219.42</v>
      </c>
      <c r="AJ1031">
        <v>0.3</v>
      </c>
      <c r="AK1031">
        <f t="shared" si="87"/>
        <v>377.29999999999995</v>
      </c>
      <c r="AL1031" t="s">
        <v>4555</v>
      </c>
      <c r="AM1031" t="s">
        <v>4555</v>
      </c>
      <c r="AN1031" s="24">
        <v>0.1</v>
      </c>
      <c r="AO1031">
        <f t="shared" si="91"/>
        <v>485.1</v>
      </c>
      <c r="AS1031" t="s">
        <v>54</v>
      </c>
      <c r="AT1031" t="s">
        <v>582</v>
      </c>
    </row>
    <row r="1032" spans="1:46" customFormat="1" x14ac:dyDescent="0.3">
      <c r="A1032" t="e">
        <f>CONCATENATE(C1032,D1032,H1032,#REF!,L1032)</f>
        <v>#REF!</v>
      </c>
      <c r="B1032" t="str">
        <f t="shared" si="86"/>
        <v>CITROENJUMPERL4H3</v>
      </c>
      <c r="C1032" s="1" t="s">
        <v>12</v>
      </c>
      <c r="D1032" s="1" t="s">
        <v>32</v>
      </c>
      <c r="E1032" s="1">
        <v>2006</v>
      </c>
      <c r="F1032" s="1" t="s">
        <v>48</v>
      </c>
      <c r="G1032" s="1" t="s">
        <v>52</v>
      </c>
      <c r="H1032" s="1" t="s">
        <v>55</v>
      </c>
      <c r="I1032" s="3" t="s">
        <v>50</v>
      </c>
      <c r="J1032" s="1" t="str">
        <f t="shared" si="88"/>
        <v>TYP123</v>
      </c>
      <c r="K1032" s="1">
        <v>123</v>
      </c>
      <c r="L1032" s="1" t="s">
        <v>20</v>
      </c>
      <c r="M1032" s="27">
        <v>963940197</v>
      </c>
      <c r="N1032" s="37" t="s">
        <v>647</v>
      </c>
      <c r="O1032" s="38">
        <v>0</v>
      </c>
      <c r="P1032" s="38">
        <v>253.9</v>
      </c>
      <c r="Q1032" s="38">
        <v>1</v>
      </c>
      <c r="R1032">
        <v>59.5</v>
      </c>
      <c r="S1032" s="38">
        <v>253.9</v>
      </c>
      <c r="T1032" s="24">
        <v>599</v>
      </c>
      <c r="U1032" s="24">
        <v>25</v>
      </c>
      <c r="V1032">
        <f t="shared" si="92"/>
        <v>34</v>
      </c>
      <c r="W1032" s="24" t="s">
        <v>3876</v>
      </c>
      <c r="X1032" s="8" t="e">
        <f>ROUND(T1032*(1-#REF!),2)</f>
        <v>#REF!</v>
      </c>
      <c r="Y1032">
        <f t="shared" si="89"/>
        <v>539.1</v>
      </c>
      <c r="Z1032">
        <f t="shared" si="90"/>
        <v>539.1</v>
      </c>
      <c r="AA1032" s="24">
        <v>0.1</v>
      </c>
      <c r="AB1032" s="24">
        <v>0.1</v>
      </c>
      <c r="AC1032" t="s">
        <v>2879</v>
      </c>
      <c r="AD1032" t="s">
        <v>2879</v>
      </c>
      <c r="AE1032" t="s">
        <v>2879</v>
      </c>
      <c r="AF1032" t="s">
        <v>2899</v>
      </c>
      <c r="AG1032" s="24"/>
      <c r="AH1032" t="s">
        <v>3393</v>
      </c>
      <c r="AI1032" s="11">
        <v>244.04</v>
      </c>
      <c r="AJ1032">
        <v>0.3</v>
      </c>
      <c r="AK1032">
        <f t="shared" si="87"/>
        <v>419.29999999999995</v>
      </c>
      <c r="AL1032" t="s">
        <v>4555</v>
      </c>
      <c r="AM1032" t="s">
        <v>4555</v>
      </c>
      <c r="AN1032" s="24">
        <v>0.1</v>
      </c>
      <c r="AO1032">
        <f t="shared" si="91"/>
        <v>539.1</v>
      </c>
      <c r="AS1032" t="s">
        <v>56</v>
      </c>
      <c r="AT1032" t="s">
        <v>582</v>
      </c>
    </row>
    <row r="1033" spans="1:46" customFormat="1" x14ac:dyDescent="0.3">
      <c r="A1033" t="e">
        <f>CONCATENATE(C1033,D1033,H1033,#REF!,L1033)</f>
        <v>#REF!</v>
      </c>
      <c r="B1033" t="str">
        <f t="shared" si="86"/>
        <v>DACIADOKKERL1H1</v>
      </c>
      <c r="C1033" s="1" t="s">
        <v>57</v>
      </c>
      <c r="D1033" s="1" t="s">
        <v>590</v>
      </c>
      <c r="E1033" s="1">
        <v>2009</v>
      </c>
      <c r="F1033" s="1" t="s">
        <v>14</v>
      </c>
      <c r="G1033" s="1" t="s">
        <v>15</v>
      </c>
      <c r="H1033" s="1" t="s">
        <v>16</v>
      </c>
      <c r="I1033" s="1">
        <v>2810</v>
      </c>
      <c r="J1033" s="1" t="str">
        <f t="shared" si="88"/>
        <v>TYP146</v>
      </c>
      <c r="K1033" s="1">
        <v>146</v>
      </c>
      <c r="L1033" s="1" t="s">
        <v>17</v>
      </c>
      <c r="M1033" s="27">
        <v>963940429</v>
      </c>
      <c r="N1033" s="37" t="s">
        <v>648</v>
      </c>
      <c r="O1033" s="38">
        <v>0</v>
      </c>
      <c r="P1033" s="38">
        <v>81.78</v>
      </c>
      <c r="Q1033" s="38">
        <v>1</v>
      </c>
      <c r="R1033">
        <v>14.5</v>
      </c>
      <c r="S1033" s="38">
        <v>81.78</v>
      </c>
      <c r="T1033" s="24">
        <v>209</v>
      </c>
      <c r="U1033" s="24">
        <v>15</v>
      </c>
      <c r="V1033">
        <f t="shared" si="92"/>
        <v>20</v>
      </c>
      <c r="W1033" s="24" t="s">
        <v>3877</v>
      </c>
      <c r="X1033" s="8" t="e">
        <f>ROUND(T1033*(1-#REF!),2)</f>
        <v>#REF!</v>
      </c>
      <c r="Y1033">
        <f t="shared" si="89"/>
        <v>188.1</v>
      </c>
      <c r="Z1033">
        <f t="shared" si="90"/>
        <v>188.1</v>
      </c>
      <c r="AA1033" s="24">
        <v>0.1</v>
      </c>
      <c r="AB1033" s="24">
        <v>0.1</v>
      </c>
      <c r="AC1033" t="s">
        <v>2879</v>
      </c>
      <c r="AD1033" t="s">
        <v>2879</v>
      </c>
      <c r="AE1033" t="s">
        <v>2879</v>
      </c>
      <c r="AF1033" t="s">
        <v>2899</v>
      </c>
      <c r="AG1033" s="24"/>
      <c r="AH1033" t="s">
        <v>3394</v>
      </c>
      <c r="AI1033" s="11">
        <v>78.62</v>
      </c>
      <c r="AJ1033">
        <v>0.3</v>
      </c>
      <c r="AK1033">
        <f t="shared" si="87"/>
        <v>146.29999999999998</v>
      </c>
      <c r="AL1033" t="s">
        <v>4555</v>
      </c>
      <c r="AM1033" t="s">
        <v>4555</v>
      </c>
      <c r="AN1033" s="24">
        <v>0.1</v>
      </c>
      <c r="AO1033">
        <f t="shared" si="91"/>
        <v>188.1</v>
      </c>
      <c r="AS1033" t="s">
        <v>58</v>
      </c>
      <c r="AT1033" t="s">
        <v>581</v>
      </c>
    </row>
    <row r="1034" spans="1:46" customFormat="1" x14ac:dyDescent="0.3">
      <c r="A1034" t="e">
        <f>CONCATENATE(C1034,D1034,H1034,#REF!,L1034)</f>
        <v>#REF!</v>
      </c>
      <c r="B1034" t="str">
        <f t="shared" si="86"/>
        <v>DACIADOKKERL1H1</v>
      </c>
      <c r="C1034" s="1" t="s">
        <v>57</v>
      </c>
      <c r="D1034" s="1" t="s">
        <v>590</v>
      </c>
      <c r="E1034" s="1">
        <v>2009</v>
      </c>
      <c r="F1034" s="1" t="s">
        <v>14</v>
      </c>
      <c r="G1034" s="1" t="s">
        <v>15</v>
      </c>
      <c r="H1034" s="1" t="s">
        <v>16</v>
      </c>
      <c r="I1034" s="1">
        <v>2810</v>
      </c>
      <c r="J1034" s="1" t="str">
        <f t="shared" si="88"/>
        <v>TYP146</v>
      </c>
      <c r="K1034" s="1">
        <v>146</v>
      </c>
      <c r="L1034" s="1" t="s">
        <v>20</v>
      </c>
      <c r="M1034" s="27">
        <v>963940428</v>
      </c>
      <c r="N1034" s="37" t="s">
        <v>649</v>
      </c>
      <c r="O1034" s="38">
        <v>0</v>
      </c>
      <c r="P1034" s="38">
        <v>125.85</v>
      </c>
      <c r="Q1034" s="38">
        <v>1</v>
      </c>
      <c r="R1034">
        <v>15.5</v>
      </c>
      <c r="S1034" s="38">
        <v>125.85</v>
      </c>
      <c r="T1034" s="24">
        <v>299</v>
      </c>
      <c r="U1034" s="24">
        <v>15</v>
      </c>
      <c r="V1034">
        <f t="shared" si="92"/>
        <v>20</v>
      </c>
      <c r="W1034" s="24" t="s">
        <v>3878</v>
      </c>
      <c r="X1034" s="8" t="e">
        <f>ROUND(T1034*(1-#REF!),2)</f>
        <v>#REF!</v>
      </c>
      <c r="Y1034">
        <f t="shared" si="89"/>
        <v>269.10000000000002</v>
      </c>
      <c r="Z1034">
        <f t="shared" si="90"/>
        <v>269.10000000000002</v>
      </c>
      <c r="AA1034" s="24">
        <v>0.1</v>
      </c>
      <c r="AB1034" s="24">
        <v>0.1</v>
      </c>
      <c r="AC1034" t="s">
        <v>2879</v>
      </c>
      <c r="AD1034" t="s">
        <v>2879</v>
      </c>
      <c r="AE1034" t="s">
        <v>2879</v>
      </c>
      <c r="AF1034" t="s">
        <v>2899</v>
      </c>
      <c r="AG1034" s="24"/>
      <c r="AH1034" t="s">
        <v>3394</v>
      </c>
      <c r="AI1034" s="11">
        <v>120.96</v>
      </c>
      <c r="AJ1034">
        <v>0.3</v>
      </c>
      <c r="AK1034">
        <f t="shared" si="87"/>
        <v>209.29999999999998</v>
      </c>
      <c r="AL1034" t="s">
        <v>4555</v>
      </c>
      <c r="AM1034" t="s">
        <v>4555</v>
      </c>
      <c r="AN1034" s="24">
        <v>0.1</v>
      </c>
      <c r="AO1034">
        <f t="shared" si="91"/>
        <v>269.10000000000002</v>
      </c>
      <c r="AS1034" t="s">
        <v>59</v>
      </c>
      <c r="AT1034" t="s">
        <v>582</v>
      </c>
    </row>
    <row r="1035" spans="1:46" customFormat="1" x14ac:dyDescent="0.3">
      <c r="A1035" t="e">
        <f>CONCATENATE(C1035,D1035,H1035,#REF!,L1035)</f>
        <v>#REF!</v>
      </c>
      <c r="B1035" t="str">
        <f t="shared" si="86"/>
        <v>FIATFIORINOL1H1</v>
      </c>
      <c r="C1035" s="1" t="s">
        <v>60</v>
      </c>
      <c r="D1035" s="1" t="s">
        <v>61</v>
      </c>
      <c r="E1035" s="1">
        <v>2008</v>
      </c>
      <c r="F1035" s="1" t="s">
        <v>14</v>
      </c>
      <c r="G1035" s="1" t="s">
        <v>15</v>
      </c>
      <c r="H1035" s="1" t="s">
        <v>16</v>
      </c>
      <c r="I1035" s="1">
        <v>2513</v>
      </c>
      <c r="J1035" s="1" t="str">
        <f t="shared" si="88"/>
        <v>TYP128</v>
      </c>
      <c r="K1035" s="1">
        <v>128</v>
      </c>
      <c r="L1035" s="1" t="s">
        <v>17</v>
      </c>
      <c r="M1035" s="27">
        <v>963940230</v>
      </c>
      <c r="N1035" s="37" t="s">
        <v>627</v>
      </c>
      <c r="O1035" s="38">
        <v>0</v>
      </c>
      <c r="P1035" s="38">
        <v>63.25</v>
      </c>
      <c r="Q1035" s="38">
        <v>1</v>
      </c>
      <c r="R1035">
        <v>13.5</v>
      </c>
      <c r="S1035" s="38">
        <v>63.25</v>
      </c>
      <c r="T1035" s="24">
        <v>159</v>
      </c>
      <c r="U1035" s="24">
        <v>15</v>
      </c>
      <c r="V1035">
        <f t="shared" si="92"/>
        <v>20</v>
      </c>
      <c r="W1035" s="24" t="s">
        <v>3856</v>
      </c>
      <c r="X1035" s="8" t="e">
        <f>ROUND(T1035*(1-#REF!),2)</f>
        <v>#REF!</v>
      </c>
      <c r="Y1035">
        <f t="shared" si="89"/>
        <v>143.1</v>
      </c>
      <c r="Z1035">
        <f t="shared" si="90"/>
        <v>143.1</v>
      </c>
      <c r="AA1035" s="24">
        <v>0.1</v>
      </c>
      <c r="AB1035" s="24">
        <v>0.1</v>
      </c>
      <c r="AC1035" t="s">
        <v>2879</v>
      </c>
      <c r="AD1035" t="s">
        <v>2879</v>
      </c>
      <c r="AE1035" t="s">
        <v>2879</v>
      </c>
      <c r="AF1035" t="s">
        <v>2899</v>
      </c>
      <c r="AG1035" s="24"/>
      <c r="AH1035" t="s">
        <v>3395</v>
      </c>
      <c r="AI1035" s="11">
        <v>60.81</v>
      </c>
      <c r="AJ1035">
        <v>0.3</v>
      </c>
      <c r="AK1035">
        <f t="shared" si="87"/>
        <v>111.3</v>
      </c>
      <c r="AL1035" t="s">
        <v>4555</v>
      </c>
      <c r="AM1035" t="s">
        <v>4555</v>
      </c>
      <c r="AN1035" s="24">
        <v>0.1</v>
      </c>
      <c r="AO1035">
        <f t="shared" si="91"/>
        <v>143.1</v>
      </c>
      <c r="AS1035" t="s">
        <v>19</v>
      </c>
      <c r="AT1035" t="s">
        <v>581</v>
      </c>
    </row>
    <row r="1036" spans="1:46" customFormat="1" x14ac:dyDescent="0.3">
      <c r="A1036" t="e">
        <f>CONCATENATE(C1036,D1036,H1036,#REF!,L1036)</f>
        <v>#REF!</v>
      </c>
      <c r="B1036" t="str">
        <f t="shared" si="86"/>
        <v>FIATFIORINOL1H1</v>
      </c>
      <c r="C1036" s="1" t="s">
        <v>60</v>
      </c>
      <c r="D1036" s="1" t="s">
        <v>61</v>
      </c>
      <c r="E1036" s="1">
        <v>2008</v>
      </c>
      <c r="F1036" s="1" t="s">
        <v>14</v>
      </c>
      <c r="G1036" s="1" t="s">
        <v>15</v>
      </c>
      <c r="H1036" s="1" t="s">
        <v>16</v>
      </c>
      <c r="I1036" s="1">
        <v>2513</v>
      </c>
      <c r="J1036" s="1" t="str">
        <f t="shared" si="88"/>
        <v>TYP128</v>
      </c>
      <c r="K1036" s="1">
        <v>128</v>
      </c>
      <c r="L1036" s="1" t="s">
        <v>20</v>
      </c>
      <c r="M1036" s="27">
        <v>963940229</v>
      </c>
      <c r="N1036" s="37" t="s">
        <v>628</v>
      </c>
      <c r="O1036" s="38">
        <v>0</v>
      </c>
      <c r="P1036" s="38">
        <v>100.25</v>
      </c>
      <c r="Q1036" s="38">
        <v>1</v>
      </c>
      <c r="R1036">
        <v>15.5</v>
      </c>
      <c r="S1036" s="38">
        <v>100.25</v>
      </c>
      <c r="T1036" s="24">
        <v>259</v>
      </c>
      <c r="U1036" s="24">
        <v>15</v>
      </c>
      <c r="V1036">
        <f t="shared" si="92"/>
        <v>20</v>
      </c>
      <c r="W1036" s="24" t="s">
        <v>3857</v>
      </c>
      <c r="X1036" s="8" t="e">
        <f>ROUND(T1036*(1-#REF!),2)</f>
        <v>#REF!</v>
      </c>
      <c r="Y1036">
        <f t="shared" si="89"/>
        <v>233.1</v>
      </c>
      <c r="Z1036">
        <f t="shared" si="90"/>
        <v>233.1</v>
      </c>
      <c r="AA1036" s="24">
        <v>0.1</v>
      </c>
      <c r="AB1036" s="24">
        <v>0.1</v>
      </c>
      <c r="AC1036" t="s">
        <v>2879</v>
      </c>
      <c r="AD1036" t="s">
        <v>2879</v>
      </c>
      <c r="AE1036" t="s">
        <v>2879</v>
      </c>
      <c r="AF1036" t="s">
        <v>2899</v>
      </c>
      <c r="AG1036" s="24"/>
      <c r="AH1036" t="s">
        <v>3395</v>
      </c>
      <c r="AI1036" s="11">
        <v>96.35</v>
      </c>
      <c r="AJ1036">
        <v>0.3</v>
      </c>
      <c r="AK1036">
        <f t="shared" si="87"/>
        <v>181.29999999999998</v>
      </c>
      <c r="AL1036" t="s">
        <v>4555</v>
      </c>
      <c r="AM1036" t="s">
        <v>4555</v>
      </c>
      <c r="AN1036" s="24">
        <v>0.1</v>
      </c>
      <c r="AO1036">
        <f t="shared" si="91"/>
        <v>233.1</v>
      </c>
      <c r="AS1036" t="s">
        <v>21</v>
      </c>
      <c r="AT1036" t="s">
        <v>582</v>
      </c>
    </row>
    <row r="1037" spans="1:46" customFormat="1" x14ac:dyDescent="0.3">
      <c r="A1037" t="e">
        <f>CONCATENATE(C1037,D1037,H1037,#REF!,L1037)</f>
        <v>#REF!</v>
      </c>
      <c r="B1037" t="str">
        <f t="shared" si="86"/>
        <v>FIATDOBLOL1H1</v>
      </c>
      <c r="C1037" s="1" t="s">
        <v>60</v>
      </c>
      <c r="D1037" s="1" t="s">
        <v>62</v>
      </c>
      <c r="E1037" s="1">
        <v>2010</v>
      </c>
      <c r="F1037" s="1" t="s">
        <v>14</v>
      </c>
      <c r="G1037" s="1" t="s">
        <v>15</v>
      </c>
      <c r="H1037" s="1" t="s">
        <v>16</v>
      </c>
      <c r="I1037" s="1">
        <v>2755</v>
      </c>
      <c r="J1037" s="1" t="str">
        <f t="shared" si="88"/>
        <v>TYP134</v>
      </c>
      <c r="K1037" s="1">
        <v>134</v>
      </c>
      <c r="L1037" s="1" t="s">
        <v>17</v>
      </c>
      <c r="M1037" s="27">
        <v>963940254</v>
      </c>
      <c r="N1037" s="37" t="s">
        <v>650</v>
      </c>
      <c r="O1037" s="38">
        <v>0</v>
      </c>
      <c r="P1037" s="38">
        <v>81.78</v>
      </c>
      <c r="Q1037" s="38">
        <v>1</v>
      </c>
      <c r="R1037">
        <v>16.5</v>
      </c>
      <c r="S1037" s="38">
        <v>81.78</v>
      </c>
      <c r="T1037" s="24">
        <v>199</v>
      </c>
      <c r="U1037" s="24">
        <v>15</v>
      </c>
      <c r="V1037">
        <f t="shared" si="92"/>
        <v>20</v>
      </c>
      <c r="W1037" s="24" t="s">
        <v>3879</v>
      </c>
      <c r="X1037" s="8" t="e">
        <f>ROUND(T1037*(1-#REF!),2)</f>
        <v>#REF!</v>
      </c>
      <c r="Y1037">
        <f t="shared" si="89"/>
        <v>179.1</v>
      </c>
      <c r="Z1037">
        <f t="shared" si="90"/>
        <v>179.1</v>
      </c>
      <c r="AA1037" s="24">
        <v>0.1</v>
      </c>
      <c r="AB1037" s="24">
        <v>0.1</v>
      </c>
      <c r="AC1037" t="s">
        <v>2879</v>
      </c>
      <c r="AD1037" t="s">
        <v>2879</v>
      </c>
      <c r="AE1037" t="s">
        <v>2879</v>
      </c>
      <c r="AF1037" t="s">
        <v>2899</v>
      </c>
      <c r="AG1037" s="24"/>
      <c r="AH1037" t="s">
        <v>3396</v>
      </c>
      <c r="AI1037" s="11">
        <v>78.62</v>
      </c>
      <c r="AJ1037">
        <v>0.3</v>
      </c>
      <c r="AK1037">
        <f t="shared" si="87"/>
        <v>139.29999999999998</v>
      </c>
      <c r="AL1037" t="s">
        <v>4555</v>
      </c>
      <c r="AM1037" t="s">
        <v>4555</v>
      </c>
      <c r="AN1037" s="24">
        <v>0.1</v>
      </c>
      <c r="AO1037">
        <f t="shared" si="91"/>
        <v>179.1</v>
      </c>
      <c r="AS1037" t="s">
        <v>63</v>
      </c>
      <c r="AT1037" t="s">
        <v>581</v>
      </c>
    </row>
    <row r="1038" spans="1:46" customFormat="1" x14ac:dyDescent="0.3">
      <c r="A1038" t="e">
        <f>CONCATENATE(C1038,D1038,H1038,#REF!,L1038)</f>
        <v>#REF!</v>
      </c>
      <c r="B1038" t="str">
        <f t="shared" si="86"/>
        <v>FIATDOBLOL1H1</v>
      </c>
      <c r="C1038" s="1" t="s">
        <v>60</v>
      </c>
      <c r="D1038" s="1" t="s">
        <v>62</v>
      </c>
      <c r="E1038" s="1">
        <v>2010</v>
      </c>
      <c r="F1038" s="1" t="s">
        <v>14</v>
      </c>
      <c r="G1038" s="1" t="s">
        <v>15</v>
      </c>
      <c r="H1038" s="1" t="s">
        <v>16</v>
      </c>
      <c r="I1038" s="1">
        <v>2755</v>
      </c>
      <c r="J1038" s="1" t="str">
        <f t="shared" si="88"/>
        <v>TYP134</v>
      </c>
      <c r="K1038" s="1">
        <v>134</v>
      </c>
      <c r="L1038" s="1" t="s">
        <v>20</v>
      </c>
      <c r="M1038" s="27">
        <v>963940253</v>
      </c>
      <c r="N1038" s="37" t="s">
        <v>651</v>
      </c>
      <c r="O1038" s="38">
        <v>0</v>
      </c>
      <c r="P1038" s="38">
        <v>125.81</v>
      </c>
      <c r="Q1038" s="38">
        <v>1</v>
      </c>
      <c r="R1038">
        <v>20.5</v>
      </c>
      <c r="S1038" s="38">
        <v>125.81</v>
      </c>
      <c r="T1038" s="24">
        <v>299</v>
      </c>
      <c r="U1038" s="24">
        <v>15</v>
      </c>
      <c r="V1038">
        <f t="shared" si="92"/>
        <v>20</v>
      </c>
      <c r="W1038" s="24" t="s">
        <v>3880</v>
      </c>
      <c r="X1038" s="8" t="e">
        <f>ROUND(T1038*(1-#REF!),2)</f>
        <v>#REF!</v>
      </c>
      <c r="Y1038">
        <f t="shared" si="89"/>
        <v>269.10000000000002</v>
      </c>
      <c r="Z1038">
        <f t="shared" si="90"/>
        <v>269.10000000000002</v>
      </c>
      <c r="AA1038" s="24">
        <v>0.1</v>
      </c>
      <c r="AB1038" s="24">
        <v>0.1</v>
      </c>
      <c r="AC1038" t="s">
        <v>2879</v>
      </c>
      <c r="AD1038" t="s">
        <v>2879</v>
      </c>
      <c r="AE1038" t="s">
        <v>2879</v>
      </c>
      <c r="AF1038" t="s">
        <v>2899</v>
      </c>
      <c r="AG1038" s="24"/>
      <c r="AH1038" t="s">
        <v>3396</v>
      </c>
      <c r="AI1038" s="11">
        <v>120.96</v>
      </c>
      <c r="AJ1038">
        <v>0.3</v>
      </c>
      <c r="AK1038">
        <f t="shared" si="87"/>
        <v>209.29999999999998</v>
      </c>
      <c r="AL1038" t="s">
        <v>4555</v>
      </c>
      <c r="AM1038" t="s">
        <v>4555</v>
      </c>
      <c r="AN1038" s="24">
        <v>0.1</v>
      </c>
      <c r="AO1038">
        <f t="shared" si="91"/>
        <v>269.10000000000002</v>
      </c>
      <c r="AS1038" t="s">
        <v>64</v>
      </c>
      <c r="AT1038" t="s">
        <v>582</v>
      </c>
    </row>
    <row r="1039" spans="1:46" customFormat="1" x14ac:dyDescent="0.3">
      <c r="A1039" t="e">
        <f>CONCATENATE(C1039,D1039,H1039,#REF!,L1039)</f>
        <v>#REF!</v>
      </c>
      <c r="B1039" t="str">
        <f t="shared" si="86"/>
        <v>FIATDOBLOL1H2</v>
      </c>
      <c r="C1039" s="1" t="s">
        <v>60</v>
      </c>
      <c r="D1039" s="1" t="s">
        <v>62</v>
      </c>
      <c r="E1039" s="1">
        <v>2010</v>
      </c>
      <c r="F1039" s="1" t="s">
        <v>14</v>
      </c>
      <c r="G1039" s="1" t="s">
        <v>37</v>
      </c>
      <c r="H1039" s="1" t="s">
        <v>38</v>
      </c>
      <c r="I1039" s="1">
        <v>2755</v>
      </c>
      <c r="J1039" s="1" t="str">
        <f t="shared" si="88"/>
        <v>TYP134</v>
      </c>
      <c r="K1039" s="1">
        <v>134</v>
      </c>
      <c r="L1039" s="1" t="s">
        <v>17</v>
      </c>
      <c r="M1039" s="27">
        <v>963940267</v>
      </c>
      <c r="N1039" s="37" t="s">
        <v>652</v>
      </c>
      <c r="O1039" s="38">
        <v>0</v>
      </c>
      <c r="P1039" s="38">
        <v>81.790000000000006</v>
      </c>
      <c r="Q1039" s="38">
        <v>1</v>
      </c>
      <c r="R1039">
        <v>16.5</v>
      </c>
      <c r="S1039" s="38">
        <v>81.790000000000006</v>
      </c>
      <c r="T1039" s="24">
        <v>199</v>
      </c>
      <c r="U1039" s="24">
        <v>15</v>
      </c>
      <c r="V1039">
        <f t="shared" si="92"/>
        <v>20</v>
      </c>
      <c r="W1039" s="24" t="s">
        <v>3881</v>
      </c>
      <c r="X1039" s="8" t="e">
        <f>ROUND(T1039*(1-#REF!),2)</f>
        <v>#REF!</v>
      </c>
      <c r="Y1039">
        <f t="shared" si="89"/>
        <v>179.1</v>
      </c>
      <c r="Z1039">
        <f t="shared" si="90"/>
        <v>179.1</v>
      </c>
      <c r="AA1039" s="24">
        <v>0.1</v>
      </c>
      <c r="AB1039" s="24">
        <v>0.1</v>
      </c>
      <c r="AC1039" t="s">
        <v>2879</v>
      </c>
      <c r="AD1039" t="s">
        <v>2879</v>
      </c>
      <c r="AE1039" t="s">
        <v>2879</v>
      </c>
      <c r="AF1039" t="s">
        <v>2899</v>
      </c>
      <c r="AG1039" s="24"/>
      <c r="AH1039" t="s">
        <v>3396</v>
      </c>
      <c r="AI1039" s="11">
        <v>78.62</v>
      </c>
      <c r="AJ1039">
        <v>0.3</v>
      </c>
      <c r="AK1039">
        <f t="shared" si="87"/>
        <v>139.29999999999998</v>
      </c>
      <c r="AL1039" t="s">
        <v>4555</v>
      </c>
      <c r="AM1039" t="s">
        <v>4555</v>
      </c>
      <c r="AN1039" s="24">
        <v>0.1</v>
      </c>
      <c r="AO1039">
        <f t="shared" si="91"/>
        <v>179.1</v>
      </c>
      <c r="AS1039" t="s">
        <v>65</v>
      </c>
      <c r="AT1039" t="s">
        <v>581</v>
      </c>
    </row>
    <row r="1040" spans="1:46" customFormat="1" x14ac:dyDescent="0.3">
      <c r="A1040" t="e">
        <f>CONCATENATE(C1040,D1040,H1040,#REF!,L1040)</f>
        <v>#REF!</v>
      </c>
      <c r="B1040" t="str">
        <f t="shared" si="86"/>
        <v>FIATDOBLOL1H2</v>
      </c>
      <c r="C1040" s="1" t="s">
        <v>60</v>
      </c>
      <c r="D1040" s="1" t="s">
        <v>62</v>
      </c>
      <c r="E1040" s="1">
        <v>2010</v>
      </c>
      <c r="F1040" s="1" t="s">
        <v>14</v>
      </c>
      <c r="G1040" s="1" t="s">
        <v>37</v>
      </c>
      <c r="H1040" s="1" t="s">
        <v>38</v>
      </c>
      <c r="I1040" s="1">
        <v>2755</v>
      </c>
      <c r="J1040" s="1" t="str">
        <f t="shared" si="88"/>
        <v>TYP134</v>
      </c>
      <c r="K1040" s="1">
        <v>134</v>
      </c>
      <c r="L1040" s="1" t="s">
        <v>20</v>
      </c>
      <c r="M1040" s="27">
        <v>963940266</v>
      </c>
      <c r="N1040" s="37" t="s">
        <v>653</v>
      </c>
      <c r="O1040" s="38">
        <v>0</v>
      </c>
      <c r="P1040" s="38">
        <v>125.85</v>
      </c>
      <c r="Q1040" s="38">
        <v>1</v>
      </c>
      <c r="R1040">
        <v>20.5</v>
      </c>
      <c r="S1040" s="38">
        <v>125.85</v>
      </c>
      <c r="T1040" s="24">
        <v>299</v>
      </c>
      <c r="U1040" s="24">
        <v>15</v>
      </c>
      <c r="V1040">
        <f t="shared" si="92"/>
        <v>20</v>
      </c>
      <c r="W1040" s="24" t="s">
        <v>3882</v>
      </c>
      <c r="X1040" s="8" t="e">
        <f>ROUND(T1040*(1-#REF!),2)</f>
        <v>#REF!</v>
      </c>
      <c r="Y1040">
        <f t="shared" si="89"/>
        <v>269.10000000000002</v>
      </c>
      <c r="Z1040">
        <f t="shared" si="90"/>
        <v>269.10000000000002</v>
      </c>
      <c r="AA1040" s="24">
        <v>0.1</v>
      </c>
      <c r="AB1040" s="24">
        <v>0.1</v>
      </c>
      <c r="AC1040" t="s">
        <v>2879</v>
      </c>
      <c r="AD1040" t="s">
        <v>2879</v>
      </c>
      <c r="AE1040" t="s">
        <v>2879</v>
      </c>
      <c r="AF1040" t="s">
        <v>2899</v>
      </c>
      <c r="AG1040" s="24"/>
      <c r="AH1040" t="s">
        <v>3396</v>
      </c>
      <c r="AI1040" s="11">
        <v>120.96</v>
      </c>
      <c r="AJ1040">
        <v>0.3</v>
      </c>
      <c r="AK1040">
        <f t="shared" si="87"/>
        <v>209.29999999999998</v>
      </c>
      <c r="AL1040" t="s">
        <v>4555</v>
      </c>
      <c r="AM1040" t="s">
        <v>4555</v>
      </c>
      <c r="AN1040" s="24">
        <v>0.1</v>
      </c>
      <c r="AO1040">
        <f t="shared" si="91"/>
        <v>269.10000000000002</v>
      </c>
      <c r="AS1040" t="s">
        <v>66</v>
      </c>
      <c r="AT1040" t="s">
        <v>582</v>
      </c>
    </row>
    <row r="1041" spans="1:46" customFormat="1" x14ac:dyDescent="0.3">
      <c r="A1041" t="e">
        <f>CONCATENATE(C1041,D1041,H1041,#REF!,L1041)</f>
        <v>#REF!</v>
      </c>
      <c r="B1041" t="str">
        <f t="shared" si="86"/>
        <v>FIATDOBLOL2H1</v>
      </c>
      <c r="C1041" s="1" t="s">
        <v>60</v>
      </c>
      <c r="D1041" s="1" t="s">
        <v>62</v>
      </c>
      <c r="E1041" s="1">
        <v>2010</v>
      </c>
      <c r="F1041" s="1" t="s">
        <v>25</v>
      </c>
      <c r="G1041" s="1" t="s">
        <v>15</v>
      </c>
      <c r="H1041" s="1" t="s">
        <v>26</v>
      </c>
      <c r="I1041" s="1">
        <v>3105</v>
      </c>
      <c r="J1041" s="1" t="str">
        <f t="shared" si="88"/>
        <v>TYP135</v>
      </c>
      <c r="K1041" s="1">
        <v>135</v>
      </c>
      <c r="L1041" s="1" t="s">
        <v>17</v>
      </c>
      <c r="M1041" s="27">
        <v>963940286</v>
      </c>
      <c r="N1041" s="37" t="s">
        <v>654</v>
      </c>
      <c r="O1041" s="38">
        <v>0</v>
      </c>
      <c r="P1041" s="38">
        <v>89.91</v>
      </c>
      <c r="Q1041" s="38">
        <v>1</v>
      </c>
      <c r="R1041">
        <v>18.5</v>
      </c>
      <c r="S1041" s="38">
        <v>89.91</v>
      </c>
      <c r="T1041" s="24">
        <v>219</v>
      </c>
      <c r="U1041" s="24">
        <v>20</v>
      </c>
      <c r="V1041">
        <f t="shared" si="92"/>
        <v>27</v>
      </c>
      <c r="W1041" s="24" t="s">
        <v>3883</v>
      </c>
      <c r="X1041" s="8" t="e">
        <f>ROUND(T1041*(1-#REF!),2)</f>
        <v>#REF!</v>
      </c>
      <c r="Y1041">
        <f t="shared" si="89"/>
        <v>197.1</v>
      </c>
      <c r="Z1041">
        <f t="shared" si="90"/>
        <v>197.1</v>
      </c>
      <c r="AA1041" s="24">
        <v>0.1</v>
      </c>
      <c r="AB1041" s="24">
        <v>0.1</v>
      </c>
      <c r="AC1041" t="s">
        <v>2879</v>
      </c>
      <c r="AD1041" t="s">
        <v>2879</v>
      </c>
      <c r="AE1041" t="s">
        <v>2879</v>
      </c>
      <c r="AF1041" t="s">
        <v>2899</v>
      </c>
      <c r="AG1041" s="24"/>
      <c r="AH1041" t="s">
        <v>3397</v>
      </c>
      <c r="AI1041" s="11">
        <v>86.44</v>
      </c>
      <c r="AJ1041">
        <v>0.3</v>
      </c>
      <c r="AK1041">
        <f t="shared" si="87"/>
        <v>153.29999999999998</v>
      </c>
      <c r="AL1041" t="s">
        <v>4555</v>
      </c>
      <c r="AM1041" t="s">
        <v>4555</v>
      </c>
      <c r="AN1041" s="24">
        <v>0.1</v>
      </c>
      <c r="AO1041">
        <f t="shared" si="91"/>
        <v>197.1</v>
      </c>
      <c r="AS1041" t="s">
        <v>67</v>
      </c>
      <c r="AT1041" t="s">
        <v>581</v>
      </c>
    </row>
    <row r="1042" spans="1:46" customFormat="1" x14ac:dyDescent="0.3">
      <c r="A1042" t="e">
        <f>CONCATENATE(C1042,D1042,H1042,#REF!,L1042)</f>
        <v>#REF!</v>
      </c>
      <c r="B1042" t="str">
        <f t="shared" si="86"/>
        <v>FIATDOBLOL2H1</v>
      </c>
      <c r="C1042" s="1" t="s">
        <v>60</v>
      </c>
      <c r="D1042" s="1" t="s">
        <v>62</v>
      </c>
      <c r="E1042" s="1">
        <v>2010</v>
      </c>
      <c r="F1042" s="1" t="s">
        <v>25</v>
      </c>
      <c r="G1042" s="1" t="s">
        <v>15</v>
      </c>
      <c r="H1042" s="1" t="s">
        <v>26</v>
      </c>
      <c r="I1042" s="1">
        <v>3105</v>
      </c>
      <c r="J1042" s="1" t="str">
        <f t="shared" si="88"/>
        <v>TYP135</v>
      </c>
      <c r="K1042" s="1">
        <v>135</v>
      </c>
      <c r="L1042" s="1" t="s">
        <v>20</v>
      </c>
      <c r="M1042" s="27">
        <v>963940285</v>
      </c>
      <c r="N1042" s="37" t="s">
        <v>655</v>
      </c>
      <c r="O1042" s="38">
        <v>0</v>
      </c>
      <c r="P1042" s="38">
        <v>141.06</v>
      </c>
      <c r="Q1042" s="38">
        <v>1</v>
      </c>
      <c r="R1042">
        <v>24.5</v>
      </c>
      <c r="S1042" s="38">
        <v>141.06</v>
      </c>
      <c r="T1042" s="24">
        <v>319</v>
      </c>
      <c r="U1042" s="24">
        <v>20</v>
      </c>
      <c r="V1042">
        <f t="shared" si="92"/>
        <v>27</v>
      </c>
      <c r="W1042" s="24" t="s">
        <v>3884</v>
      </c>
      <c r="X1042" s="8" t="e">
        <f>ROUND(T1042*(1-#REF!),2)</f>
        <v>#REF!</v>
      </c>
      <c r="Y1042">
        <f t="shared" si="89"/>
        <v>287.10000000000002</v>
      </c>
      <c r="Z1042">
        <f t="shared" si="90"/>
        <v>287.10000000000002</v>
      </c>
      <c r="AA1042" s="24">
        <v>0.1</v>
      </c>
      <c r="AB1042" s="24">
        <v>0.1</v>
      </c>
      <c r="AC1042" t="s">
        <v>2879</v>
      </c>
      <c r="AD1042" t="s">
        <v>2879</v>
      </c>
      <c r="AE1042" t="s">
        <v>2879</v>
      </c>
      <c r="AF1042" t="s">
        <v>2899</v>
      </c>
      <c r="AG1042" s="24"/>
      <c r="AH1042" t="s">
        <v>3397</v>
      </c>
      <c r="AI1042" s="11">
        <v>135.58000000000001</v>
      </c>
      <c r="AJ1042">
        <v>0.3</v>
      </c>
      <c r="AK1042">
        <f t="shared" si="87"/>
        <v>223.29999999999998</v>
      </c>
      <c r="AL1042" t="s">
        <v>4555</v>
      </c>
      <c r="AM1042" t="s">
        <v>4555</v>
      </c>
      <c r="AN1042" s="24">
        <v>0.1</v>
      </c>
      <c r="AO1042">
        <f t="shared" si="91"/>
        <v>287.10000000000002</v>
      </c>
      <c r="AS1042" t="s">
        <v>68</v>
      </c>
      <c r="AT1042" t="s">
        <v>582</v>
      </c>
    </row>
    <row r="1043" spans="1:46" customFormat="1" x14ac:dyDescent="0.3">
      <c r="A1043" t="e">
        <f>CONCATENATE(C1043,D1043,H1043,#REF!,L1043)</f>
        <v>#REF!</v>
      </c>
      <c r="B1043" t="str">
        <f t="shared" si="86"/>
        <v>FIATTALENTOL1H1</v>
      </c>
      <c r="C1043" s="1" t="s">
        <v>60</v>
      </c>
      <c r="D1043" s="1" t="s">
        <v>69</v>
      </c>
      <c r="E1043" s="1">
        <v>2016</v>
      </c>
      <c r="F1043" s="1" t="s">
        <v>14</v>
      </c>
      <c r="G1043" s="1" t="s">
        <v>15</v>
      </c>
      <c r="H1043" s="1" t="s">
        <v>16</v>
      </c>
      <c r="I1043" s="1">
        <v>3098</v>
      </c>
      <c r="J1043" s="1" t="str">
        <f t="shared" si="88"/>
        <v>TYP164</v>
      </c>
      <c r="K1043" s="1">
        <v>164</v>
      </c>
      <c r="L1043" s="1" t="s">
        <v>17</v>
      </c>
      <c r="M1043" s="27">
        <v>963940605</v>
      </c>
      <c r="N1043" s="37" t="s">
        <v>656</v>
      </c>
      <c r="O1043" s="38">
        <v>0</v>
      </c>
      <c r="P1043" s="38">
        <v>100.31</v>
      </c>
      <c r="Q1043" s="38">
        <v>1</v>
      </c>
      <c r="R1043">
        <v>22.5</v>
      </c>
      <c r="S1043" s="38">
        <v>100.31</v>
      </c>
      <c r="T1043" s="24">
        <v>229</v>
      </c>
      <c r="U1043" s="24">
        <v>15</v>
      </c>
      <c r="V1043">
        <f t="shared" si="92"/>
        <v>20</v>
      </c>
      <c r="W1043" s="24" t="s">
        <v>3885</v>
      </c>
      <c r="X1043" s="8" t="e">
        <f>ROUND(T1043*(1-#REF!),2)</f>
        <v>#REF!</v>
      </c>
      <c r="Y1043">
        <f t="shared" si="89"/>
        <v>206.1</v>
      </c>
      <c r="Z1043">
        <f t="shared" si="90"/>
        <v>206.1</v>
      </c>
      <c r="AA1043" s="24">
        <v>0.1</v>
      </c>
      <c r="AB1043" s="24">
        <v>0.1</v>
      </c>
      <c r="AC1043" t="s">
        <v>2879</v>
      </c>
      <c r="AD1043" t="s">
        <v>2879</v>
      </c>
      <c r="AE1043" t="s">
        <v>2879</v>
      </c>
      <c r="AF1043" t="s">
        <v>2899</v>
      </c>
      <c r="AG1043" s="24"/>
      <c r="AH1043" t="s">
        <v>3398</v>
      </c>
      <c r="AI1043" s="11">
        <v>96.44</v>
      </c>
      <c r="AJ1043">
        <v>0.3</v>
      </c>
      <c r="AK1043">
        <f t="shared" si="87"/>
        <v>160.29999999999998</v>
      </c>
      <c r="AL1043" t="s">
        <v>4555</v>
      </c>
      <c r="AM1043" t="s">
        <v>4555</v>
      </c>
      <c r="AN1043" s="24">
        <v>0.1</v>
      </c>
      <c r="AO1043">
        <f t="shared" si="91"/>
        <v>206.1</v>
      </c>
      <c r="AS1043" t="s">
        <v>70</v>
      </c>
      <c r="AT1043" t="s">
        <v>581</v>
      </c>
    </row>
    <row r="1044" spans="1:46" customFormat="1" x14ac:dyDescent="0.3">
      <c r="A1044" t="e">
        <f>CONCATENATE(C1044,D1044,H1044,#REF!,L1044)</f>
        <v>#REF!</v>
      </c>
      <c r="B1044" t="str">
        <f t="shared" si="86"/>
        <v>FIATTALENTOL1H1</v>
      </c>
      <c r="C1044" s="1" t="s">
        <v>60</v>
      </c>
      <c r="D1044" s="1" t="s">
        <v>69</v>
      </c>
      <c r="E1044" s="1">
        <v>2016</v>
      </c>
      <c r="F1044" s="1" t="s">
        <v>14</v>
      </c>
      <c r="G1044" s="1" t="s">
        <v>15</v>
      </c>
      <c r="H1044" s="1" t="s">
        <v>16</v>
      </c>
      <c r="I1044" s="1">
        <v>3098</v>
      </c>
      <c r="J1044" s="1" t="str">
        <f t="shared" si="88"/>
        <v>TYP164</v>
      </c>
      <c r="K1044" s="1">
        <v>164</v>
      </c>
      <c r="L1044" s="1" t="s">
        <v>20</v>
      </c>
      <c r="M1044" s="27">
        <v>963940604</v>
      </c>
      <c r="N1044" s="37" t="s">
        <v>657</v>
      </c>
      <c r="O1044" s="38">
        <v>0</v>
      </c>
      <c r="P1044" s="38">
        <v>154.6</v>
      </c>
      <c r="Q1044" s="38">
        <v>1</v>
      </c>
      <c r="R1044">
        <v>30.5</v>
      </c>
      <c r="S1044" s="38">
        <v>154.6</v>
      </c>
      <c r="T1044" s="24">
        <v>359</v>
      </c>
      <c r="U1044" s="24">
        <v>15</v>
      </c>
      <c r="V1044">
        <f t="shared" si="92"/>
        <v>20</v>
      </c>
      <c r="W1044" s="24" t="s">
        <v>3886</v>
      </c>
      <c r="X1044" s="8" t="e">
        <f>ROUND(T1044*(1-#REF!),2)</f>
        <v>#REF!</v>
      </c>
      <c r="Y1044">
        <f t="shared" si="89"/>
        <v>323.10000000000002</v>
      </c>
      <c r="Z1044">
        <f t="shared" si="90"/>
        <v>323.10000000000002</v>
      </c>
      <c r="AA1044" s="24">
        <v>0.1</v>
      </c>
      <c r="AB1044" s="24">
        <v>0.1</v>
      </c>
      <c r="AC1044" t="s">
        <v>2879</v>
      </c>
      <c r="AD1044" t="s">
        <v>2879</v>
      </c>
      <c r="AE1044" t="s">
        <v>2879</v>
      </c>
      <c r="AF1044" t="s">
        <v>2899</v>
      </c>
      <c r="AG1044" s="24"/>
      <c r="AH1044" t="s">
        <v>3398</v>
      </c>
      <c r="AI1044" s="11">
        <v>148.63999999999999</v>
      </c>
      <c r="AJ1044">
        <v>0.3</v>
      </c>
      <c r="AK1044">
        <f t="shared" si="87"/>
        <v>251.29999999999998</v>
      </c>
      <c r="AL1044" t="s">
        <v>4555</v>
      </c>
      <c r="AM1044" t="s">
        <v>4555</v>
      </c>
      <c r="AN1044" s="24">
        <v>0.1</v>
      </c>
      <c r="AO1044">
        <f t="shared" si="91"/>
        <v>323.10000000000002</v>
      </c>
      <c r="AS1044" t="s">
        <v>71</v>
      </c>
      <c r="AT1044" t="s">
        <v>582</v>
      </c>
    </row>
    <row r="1045" spans="1:46" customFormat="1" x14ac:dyDescent="0.3">
      <c r="A1045" t="e">
        <f>CONCATENATE(C1045,D1045,H1045,#REF!,L1045)</f>
        <v>#REF!</v>
      </c>
      <c r="B1045" t="str">
        <f t="shared" si="86"/>
        <v>FIATTALENTOL1H2</v>
      </c>
      <c r="C1045" s="1" t="s">
        <v>60</v>
      </c>
      <c r="D1045" s="1" t="s">
        <v>69</v>
      </c>
      <c r="E1045" s="1">
        <v>2016</v>
      </c>
      <c r="F1045" s="1" t="s">
        <v>14</v>
      </c>
      <c r="G1045" s="1" t="s">
        <v>37</v>
      </c>
      <c r="H1045" s="1" t="s">
        <v>38</v>
      </c>
      <c r="I1045" s="1">
        <v>3098</v>
      </c>
      <c r="J1045" s="1" t="str">
        <f t="shared" si="88"/>
        <v>TYP164</v>
      </c>
      <c r="K1045" s="1">
        <v>164</v>
      </c>
      <c r="L1045" s="1" t="s">
        <v>17</v>
      </c>
      <c r="M1045" s="27">
        <v>963940613</v>
      </c>
      <c r="N1045" s="37" t="s">
        <v>658</v>
      </c>
      <c r="O1045" s="38">
        <v>0</v>
      </c>
      <c r="P1045" s="38">
        <v>100.31</v>
      </c>
      <c r="Q1045" s="38">
        <v>1</v>
      </c>
      <c r="R1045">
        <v>22.5</v>
      </c>
      <c r="S1045" s="38">
        <v>100.31</v>
      </c>
      <c r="T1045" s="24">
        <v>229</v>
      </c>
      <c r="U1045" s="24">
        <v>15</v>
      </c>
      <c r="V1045">
        <f t="shared" si="92"/>
        <v>20</v>
      </c>
      <c r="W1045" s="24" t="s">
        <v>3887</v>
      </c>
      <c r="X1045" s="8" t="e">
        <f>ROUND(T1045*(1-#REF!),2)</f>
        <v>#REF!</v>
      </c>
      <c r="Y1045">
        <f t="shared" si="89"/>
        <v>206.1</v>
      </c>
      <c r="Z1045">
        <f t="shared" si="90"/>
        <v>206.1</v>
      </c>
      <c r="AA1045" s="24">
        <v>0.1</v>
      </c>
      <c r="AB1045" s="24">
        <v>0.1</v>
      </c>
      <c r="AC1045" t="s">
        <v>2879</v>
      </c>
      <c r="AD1045" t="s">
        <v>2879</v>
      </c>
      <c r="AE1045" t="s">
        <v>2879</v>
      </c>
      <c r="AF1045" t="s">
        <v>2899</v>
      </c>
      <c r="AG1045" s="24"/>
      <c r="AH1045" t="s">
        <v>3398</v>
      </c>
      <c r="AI1045" s="11">
        <v>96.44</v>
      </c>
      <c r="AJ1045">
        <v>0.3</v>
      </c>
      <c r="AK1045">
        <f t="shared" si="87"/>
        <v>160.29999999999998</v>
      </c>
      <c r="AL1045" t="s">
        <v>4555</v>
      </c>
      <c r="AM1045" t="s">
        <v>4555</v>
      </c>
      <c r="AN1045" s="24">
        <v>0.1</v>
      </c>
      <c r="AO1045">
        <f t="shared" si="91"/>
        <v>206.1</v>
      </c>
      <c r="AS1045" t="s">
        <v>72</v>
      </c>
      <c r="AT1045" t="s">
        <v>581</v>
      </c>
    </row>
    <row r="1046" spans="1:46" customFormat="1" x14ac:dyDescent="0.3">
      <c r="A1046" t="e">
        <f>CONCATENATE(C1046,D1046,H1046,#REF!,L1046)</f>
        <v>#REF!</v>
      </c>
      <c r="B1046" t="str">
        <f t="shared" si="86"/>
        <v>FIATTALENTOL1H2</v>
      </c>
      <c r="C1046" s="1" t="s">
        <v>60</v>
      </c>
      <c r="D1046" s="1" t="s">
        <v>69</v>
      </c>
      <c r="E1046" s="1">
        <v>2016</v>
      </c>
      <c r="F1046" s="1" t="s">
        <v>14</v>
      </c>
      <c r="G1046" s="1" t="s">
        <v>37</v>
      </c>
      <c r="H1046" s="1" t="s">
        <v>38</v>
      </c>
      <c r="I1046" s="1">
        <v>3098</v>
      </c>
      <c r="J1046" s="1" t="str">
        <f t="shared" si="88"/>
        <v>TYP164</v>
      </c>
      <c r="K1046" s="1">
        <v>164</v>
      </c>
      <c r="L1046" s="1" t="s">
        <v>20</v>
      </c>
      <c r="M1046" s="27">
        <v>963940612</v>
      </c>
      <c r="N1046" s="37" t="s">
        <v>659</v>
      </c>
      <c r="O1046" s="38">
        <v>0</v>
      </c>
      <c r="P1046" s="38">
        <v>154.6</v>
      </c>
      <c r="Q1046" s="38">
        <v>1</v>
      </c>
      <c r="R1046">
        <v>30.5</v>
      </c>
      <c r="S1046" s="38">
        <v>154.6</v>
      </c>
      <c r="T1046" s="24">
        <v>359</v>
      </c>
      <c r="U1046" s="24">
        <v>15</v>
      </c>
      <c r="V1046">
        <f t="shared" si="92"/>
        <v>20</v>
      </c>
      <c r="W1046" s="24" t="s">
        <v>3888</v>
      </c>
      <c r="X1046" s="8" t="e">
        <f>ROUND(T1046*(1-#REF!),2)</f>
        <v>#REF!</v>
      </c>
      <c r="Y1046">
        <f t="shared" si="89"/>
        <v>323.10000000000002</v>
      </c>
      <c r="Z1046">
        <f t="shared" si="90"/>
        <v>323.10000000000002</v>
      </c>
      <c r="AA1046" s="24">
        <v>0.1</v>
      </c>
      <c r="AB1046" s="24">
        <v>0.1</v>
      </c>
      <c r="AC1046" t="s">
        <v>2879</v>
      </c>
      <c r="AD1046" t="s">
        <v>2879</v>
      </c>
      <c r="AE1046" t="s">
        <v>2879</v>
      </c>
      <c r="AF1046" t="s">
        <v>2899</v>
      </c>
      <c r="AG1046" s="24"/>
      <c r="AH1046" t="s">
        <v>3398</v>
      </c>
      <c r="AI1046" s="11">
        <v>148.63999999999999</v>
      </c>
      <c r="AJ1046">
        <v>0.3</v>
      </c>
      <c r="AK1046">
        <f t="shared" si="87"/>
        <v>251.29999999999998</v>
      </c>
      <c r="AL1046" t="s">
        <v>4555</v>
      </c>
      <c r="AM1046" t="s">
        <v>4555</v>
      </c>
      <c r="AN1046" s="24">
        <v>0.1</v>
      </c>
      <c r="AO1046">
        <f t="shared" si="91"/>
        <v>323.10000000000002</v>
      </c>
      <c r="AS1046" t="s">
        <v>73</v>
      </c>
      <c r="AT1046" t="s">
        <v>582</v>
      </c>
    </row>
    <row r="1047" spans="1:46" customFormat="1" x14ac:dyDescent="0.3">
      <c r="A1047" t="e">
        <f>CONCATENATE(C1047,D1047,H1047,#REF!,L1047)</f>
        <v>#REF!</v>
      </c>
      <c r="B1047" t="str">
        <f t="shared" si="86"/>
        <v>FIATTALENTOL2H1</v>
      </c>
      <c r="C1047" s="1" t="s">
        <v>60</v>
      </c>
      <c r="D1047" s="1" t="s">
        <v>69</v>
      </c>
      <c r="E1047" s="1">
        <v>2016</v>
      </c>
      <c r="F1047" s="1" t="s">
        <v>25</v>
      </c>
      <c r="G1047" s="1" t="s">
        <v>15</v>
      </c>
      <c r="H1047" s="1" t="s">
        <v>26</v>
      </c>
      <c r="I1047" s="1">
        <v>3498</v>
      </c>
      <c r="J1047" s="1" t="str">
        <f t="shared" si="88"/>
        <v>TYP165</v>
      </c>
      <c r="K1047" s="1">
        <v>165</v>
      </c>
      <c r="L1047" s="1" t="s">
        <v>17</v>
      </c>
      <c r="M1047" s="27">
        <v>963940621</v>
      </c>
      <c r="N1047" s="37" t="s">
        <v>660</v>
      </c>
      <c r="O1047" s="38">
        <v>0</v>
      </c>
      <c r="P1047" s="38">
        <v>118.82</v>
      </c>
      <c r="Q1047" s="38">
        <v>1</v>
      </c>
      <c r="R1047">
        <v>27.5</v>
      </c>
      <c r="S1047" s="38">
        <v>118.82</v>
      </c>
      <c r="T1047" s="24">
        <v>279</v>
      </c>
      <c r="U1047" s="24">
        <v>20</v>
      </c>
      <c r="V1047">
        <f t="shared" si="92"/>
        <v>27</v>
      </c>
      <c r="W1047" s="24" t="s">
        <v>3889</v>
      </c>
      <c r="X1047" s="8" t="e">
        <f>ROUND(T1047*(1-#REF!),2)</f>
        <v>#REF!</v>
      </c>
      <c r="Y1047">
        <f t="shared" si="89"/>
        <v>251.1</v>
      </c>
      <c r="Z1047">
        <f t="shared" si="90"/>
        <v>251.1</v>
      </c>
      <c r="AA1047" s="24">
        <v>0.1</v>
      </c>
      <c r="AB1047" s="24">
        <v>0.1</v>
      </c>
      <c r="AC1047" t="s">
        <v>2879</v>
      </c>
      <c r="AD1047" t="s">
        <v>2879</v>
      </c>
      <c r="AE1047" t="s">
        <v>2879</v>
      </c>
      <c r="AF1047" t="s">
        <v>2899</v>
      </c>
      <c r="AG1047" s="24"/>
      <c r="AH1047" t="s">
        <v>3399</v>
      </c>
      <c r="AI1047" s="11">
        <v>114.25</v>
      </c>
      <c r="AJ1047">
        <v>0.3</v>
      </c>
      <c r="AK1047">
        <f t="shared" si="87"/>
        <v>195.29999999999998</v>
      </c>
      <c r="AL1047" t="s">
        <v>4555</v>
      </c>
      <c r="AM1047" t="s">
        <v>4555</v>
      </c>
      <c r="AN1047" s="24">
        <v>0.1</v>
      </c>
      <c r="AO1047">
        <f t="shared" si="91"/>
        <v>251.1</v>
      </c>
      <c r="AS1047" t="s">
        <v>74</v>
      </c>
      <c r="AT1047" t="s">
        <v>581</v>
      </c>
    </row>
    <row r="1048" spans="1:46" customFormat="1" x14ac:dyDescent="0.3">
      <c r="A1048" t="e">
        <f>CONCATENATE(C1048,D1048,H1048,#REF!,L1048)</f>
        <v>#REF!</v>
      </c>
      <c r="B1048" t="str">
        <f t="shared" si="86"/>
        <v>FIATTALENTOL2H1</v>
      </c>
      <c r="C1048" s="1" t="s">
        <v>60</v>
      </c>
      <c r="D1048" s="1" t="s">
        <v>69</v>
      </c>
      <c r="E1048" s="1">
        <v>2016</v>
      </c>
      <c r="F1048" s="1" t="s">
        <v>25</v>
      </c>
      <c r="G1048" s="1" t="s">
        <v>15</v>
      </c>
      <c r="H1048" s="1" t="s">
        <v>26</v>
      </c>
      <c r="I1048" s="1">
        <v>3498</v>
      </c>
      <c r="J1048" s="1" t="str">
        <f t="shared" si="88"/>
        <v>TYP165</v>
      </c>
      <c r="K1048" s="1">
        <v>165</v>
      </c>
      <c r="L1048" s="1" t="s">
        <v>20</v>
      </c>
      <c r="M1048" s="27">
        <v>963940620</v>
      </c>
      <c r="N1048" s="37" t="s">
        <v>661</v>
      </c>
      <c r="O1048" s="38">
        <v>0</v>
      </c>
      <c r="P1048" s="38">
        <v>177.01</v>
      </c>
      <c r="Q1048" s="38">
        <v>1</v>
      </c>
      <c r="R1048">
        <v>35.5</v>
      </c>
      <c r="S1048" s="38">
        <v>177.01</v>
      </c>
      <c r="T1048" s="24">
        <v>409</v>
      </c>
      <c r="U1048" s="24">
        <v>20</v>
      </c>
      <c r="V1048">
        <f t="shared" si="92"/>
        <v>27</v>
      </c>
      <c r="W1048" s="24" t="s">
        <v>3890</v>
      </c>
      <c r="X1048" s="8" t="e">
        <f>ROUND(T1048*(1-#REF!),2)</f>
        <v>#REF!</v>
      </c>
      <c r="Y1048">
        <f t="shared" si="89"/>
        <v>368.1</v>
      </c>
      <c r="Z1048">
        <f t="shared" si="90"/>
        <v>368.1</v>
      </c>
      <c r="AA1048" s="24">
        <v>0.1</v>
      </c>
      <c r="AB1048" s="24">
        <v>0.1</v>
      </c>
      <c r="AC1048" t="s">
        <v>2879</v>
      </c>
      <c r="AD1048" t="s">
        <v>2879</v>
      </c>
      <c r="AE1048" t="s">
        <v>2879</v>
      </c>
      <c r="AF1048" t="s">
        <v>2899</v>
      </c>
      <c r="AG1048" s="24"/>
      <c r="AH1048" t="s">
        <v>3399</v>
      </c>
      <c r="AI1048" s="11">
        <v>170.19</v>
      </c>
      <c r="AJ1048">
        <v>0.3</v>
      </c>
      <c r="AK1048">
        <f t="shared" si="87"/>
        <v>286.29999999999995</v>
      </c>
      <c r="AL1048" t="s">
        <v>4555</v>
      </c>
      <c r="AM1048" t="s">
        <v>4555</v>
      </c>
      <c r="AN1048" s="24">
        <v>0.1</v>
      </c>
      <c r="AO1048">
        <f t="shared" si="91"/>
        <v>368.1</v>
      </c>
      <c r="AS1048" t="s">
        <v>75</v>
      </c>
      <c r="AT1048" t="s">
        <v>582</v>
      </c>
    </row>
    <row r="1049" spans="1:46" customFormat="1" x14ac:dyDescent="0.3">
      <c r="A1049" t="e">
        <f>CONCATENATE(C1049,D1049,H1049,#REF!,L1049)</f>
        <v>#REF!</v>
      </c>
      <c r="B1049" t="str">
        <f t="shared" si="86"/>
        <v>FIATTALENTOL2H2</v>
      </c>
      <c r="C1049" s="1" t="s">
        <v>60</v>
      </c>
      <c r="D1049" s="1" t="s">
        <v>69</v>
      </c>
      <c r="E1049" s="1">
        <v>2016</v>
      </c>
      <c r="F1049" s="1" t="s">
        <v>25</v>
      </c>
      <c r="G1049" s="1" t="s">
        <v>37</v>
      </c>
      <c r="H1049" s="1" t="s">
        <v>41</v>
      </c>
      <c r="I1049" s="1">
        <v>3498</v>
      </c>
      <c r="J1049" s="1" t="str">
        <f t="shared" si="88"/>
        <v>TYP165</v>
      </c>
      <c r="K1049" s="1">
        <v>165</v>
      </c>
      <c r="L1049" s="1" t="s">
        <v>17</v>
      </c>
      <c r="M1049" s="27">
        <v>963940629</v>
      </c>
      <c r="N1049" s="37" t="s">
        <v>662</v>
      </c>
      <c r="O1049" s="38">
        <v>0</v>
      </c>
      <c r="P1049" s="38">
        <v>118.82</v>
      </c>
      <c r="Q1049" s="38">
        <v>1</v>
      </c>
      <c r="R1049">
        <v>27.5</v>
      </c>
      <c r="S1049" s="38">
        <v>118.82</v>
      </c>
      <c r="T1049" s="24">
        <v>279</v>
      </c>
      <c r="U1049" s="24">
        <v>20</v>
      </c>
      <c r="V1049">
        <f t="shared" si="92"/>
        <v>27</v>
      </c>
      <c r="W1049" s="24" t="s">
        <v>3891</v>
      </c>
      <c r="X1049" s="8" t="e">
        <f>ROUND(T1049*(1-#REF!),2)</f>
        <v>#REF!</v>
      </c>
      <c r="Y1049">
        <f t="shared" si="89"/>
        <v>251.1</v>
      </c>
      <c r="Z1049">
        <f t="shared" si="90"/>
        <v>251.1</v>
      </c>
      <c r="AA1049" s="24">
        <v>0.1</v>
      </c>
      <c r="AB1049" s="24">
        <v>0.1</v>
      </c>
      <c r="AC1049" t="s">
        <v>2879</v>
      </c>
      <c r="AD1049" t="s">
        <v>2879</v>
      </c>
      <c r="AE1049" t="s">
        <v>2879</v>
      </c>
      <c r="AF1049" t="s">
        <v>2899</v>
      </c>
      <c r="AG1049" s="24"/>
      <c r="AH1049" t="s">
        <v>3399</v>
      </c>
      <c r="AI1049" s="11">
        <v>114.25</v>
      </c>
      <c r="AJ1049">
        <v>0.3</v>
      </c>
      <c r="AK1049">
        <f t="shared" si="87"/>
        <v>195.29999999999998</v>
      </c>
      <c r="AL1049" t="s">
        <v>4555</v>
      </c>
      <c r="AM1049" t="s">
        <v>4555</v>
      </c>
      <c r="AN1049" s="24">
        <v>0.1</v>
      </c>
      <c r="AO1049">
        <f t="shared" si="91"/>
        <v>251.1</v>
      </c>
      <c r="AS1049" t="s">
        <v>76</v>
      </c>
      <c r="AT1049" t="s">
        <v>581</v>
      </c>
    </row>
    <row r="1050" spans="1:46" customFormat="1" x14ac:dyDescent="0.3">
      <c r="A1050" t="e">
        <f>CONCATENATE(C1050,D1050,H1050,#REF!,L1050)</f>
        <v>#REF!</v>
      </c>
      <c r="B1050" t="str">
        <f t="shared" si="86"/>
        <v>FIATTALENTOL2H2</v>
      </c>
      <c r="C1050" s="1" t="s">
        <v>60</v>
      </c>
      <c r="D1050" s="1" t="s">
        <v>69</v>
      </c>
      <c r="E1050" s="1">
        <v>2016</v>
      </c>
      <c r="F1050" s="1" t="s">
        <v>25</v>
      </c>
      <c r="G1050" s="1" t="s">
        <v>37</v>
      </c>
      <c r="H1050" s="1" t="s">
        <v>41</v>
      </c>
      <c r="I1050" s="1">
        <v>3498</v>
      </c>
      <c r="J1050" s="1" t="str">
        <f t="shared" si="88"/>
        <v>TYP165</v>
      </c>
      <c r="K1050" s="1">
        <v>165</v>
      </c>
      <c r="L1050" s="1" t="s">
        <v>20</v>
      </c>
      <c r="M1050" s="27">
        <v>963940628</v>
      </c>
      <c r="N1050" s="37" t="s">
        <v>663</v>
      </c>
      <c r="O1050" s="38">
        <v>0</v>
      </c>
      <c r="P1050" s="38">
        <v>177.01</v>
      </c>
      <c r="Q1050" s="38">
        <v>1</v>
      </c>
      <c r="R1050">
        <v>35.5</v>
      </c>
      <c r="S1050" s="38">
        <v>177.01</v>
      </c>
      <c r="T1050" s="24">
        <v>409</v>
      </c>
      <c r="U1050" s="24">
        <v>20</v>
      </c>
      <c r="V1050">
        <f t="shared" si="92"/>
        <v>27</v>
      </c>
      <c r="W1050" s="24" t="s">
        <v>3892</v>
      </c>
      <c r="X1050" s="8" t="e">
        <f>ROUND(T1050*(1-#REF!),2)</f>
        <v>#REF!</v>
      </c>
      <c r="Y1050">
        <f t="shared" si="89"/>
        <v>368.1</v>
      </c>
      <c r="Z1050">
        <f t="shared" si="90"/>
        <v>368.1</v>
      </c>
      <c r="AA1050" s="24">
        <v>0.1</v>
      </c>
      <c r="AB1050" s="24">
        <v>0.1</v>
      </c>
      <c r="AC1050" t="s">
        <v>2879</v>
      </c>
      <c r="AD1050" t="s">
        <v>2879</v>
      </c>
      <c r="AE1050" t="s">
        <v>2879</v>
      </c>
      <c r="AF1050" t="s">
        <v>2899</v>
      </c>
      <c r="AG1050" s="24"/>
      <c r="AH1050" t="s">
        <v>3399</v>
      </c>
      <c r="AI1050" s="11">
        <v>170.19</v>
      </c>
      <c r="AJ1050">
        <v>0.3</v>
      </c>
      <c r="AK1050">
        <f t="shared" si="87"/>
        <v>286.29999999999995</v>
      </c>
      <c r="AL1050" t="s">
        <v>4555</v>
      </c>
      <c r="AM1050" t="s">
        <v>4555</v>
      </c>
      <c r="AN1050" s="24">
        <v>0.1</v>
      </c>
      <c r="AO1050">
        <f t="shared" si="91"/>
        <v>368.1</v>
      </c>
      <c r="AS1050" t="s">
        <v>77</v>
      </c>
      <c r="AT1050" t="s">
        <v>582</v>
      </c>
    </row>
    <row r="1051" spans="1:46" customFormat="1" x14ac:dyDescent="0.3">
      <c r="A1051" t="e">
        <f>CONCATENATE(C1051,D1051,H1051,#REF!,L1051)</f>
        <v>#REF!</v>
      </c>
      <c r="B1051" t="str">
        <f t="shared" si="86"/>
        <v>FIATDUCATOL1H1</v>
      </c>
      <c r="C1051" s="1" t="s">
        <v>60</v>
      </c>
      <c r="D1051" s="1" t="s">
        <v>78</v>
      </c>
      <c r="E1051" s="1">
        <v>2006</v>
      </c>
      <c r="F1051" s="1" t="s">
        <v>14</v>
      </c>
      <c r="G1051" s="1" t="s">
        <v>15</v>
      </c>
      <c r="H1051" s="1" t="s">
        <v>16</v>
      </c>
      <c r="I1051" s="1">
        <v>3000</v>
      </c>
      <c r="J1051" s="1" t="str">
        <f t="shared" si="88"/>
        <v>TYP120</v>
      </c>
      <c r="K1051" s="1">
        <v>120</v>
      </c>
      <c r="L1051" s="1" t="s">
        <v>17</v>
      </c>
      <c r="M1051" s="27">
        <v>963940144</v>
      </c>
      <c r="N1051" s="37" t="s">
        <v>635</v>
      </c>
      <c r="O1051" s="38">
        <v>0</v>
      </c>
      <c r="P1051" s="38">
        <v>118.82</v>
      </c>
      <c r="Q1051" s="38">
        <v>1</v>
      </c>
      <c r="R1051">
        <v>29.5</v>
      </c>
      <c r="S1051" s="38">
        <v>118.82</v>
      </c>
      <c r="T1051" s="24">
        <v>279</v>
      </c>
      <c r="U1051" s="24">
        <v>15</v>
      </c>
      <c r="V1051">
        <f t="shared" si="92"/>
        <v>20</v>
      </c>
      <c r="W1051" s="24" t="s">
        <v>3864</v>
      </c>
      <c r="X1051" s="8" t="e">
        <f>ROUND(T1051*(1-#REF!),2)</f>
        <v>#REF!</v>
      </c>
      <c r="Y1051">
        <f t="shared" si="89"/>
        <v>251.1</v>
      </c>
      <c r="Z1051">
        <f t="shared" si="90"/>
        <v>251.1</v>
      </c>
      <c r="AA1051" s="24">
        <v>0.1</v>
      </c>
      <c r="AB1051" s="24">
        <v>0.1</v>
      </c>
      <c r="AC1051" t="s">
        <v>2879</v>
      </c>
      <c r="AD1051" t="s">
        <v>2879</v>
      </c>
      <c r="AE1051" t="s">
        <v>2879</v>
      </c>
      <c r="AF1051" t="s">
        <v>2899</v>
      </c>
      <c r="AG1051" s="24"/>
      <c r="AH1051" t="s">
        <v>3400</v>
      </c>
      <c r="AI1051" s="11">
        <v>114.25</v>
      </c>
      <c r="AJ1051">
        <v>0.3</v>
      </c>
      <c r="AK1051">
        <f t="shared" si="87"/>
        <v>195.29999999999998</v>
      </c>
      <c r="AL1051" t="s">
        <v>4555</v>
      </c>
      <c r="AM1051" t="s">
        <v>4555</v>
      </c>
      <c r="AN1051" s="24">
        <v>0.1</v>
      </c>
      <c r="AO1051">
        <f t="shared" si="91"/>
        <v>251.1</v>
      </c>
      <c r="AS1051" t="s">
        <v>33</v>
      </c>
      <c r="AT1051" t="s">
        <v>581</v>
      </c>
    </row>
    <row r="1052" spans="1:46" customFormat="1" x14ac:dyDescent="0.3">
      <c r="A1052" t="e">
        <f>CONCATENATE(C1052,D1052,H1052,#REF!,L1052)</f>
        <v>#REF!</v>
      </c>
      <c r="B1052" t="str">
        <f t="shared" si="86"/>
        <v>FIATDUCATOL1H1</v>
      </c>
      <c r="C1052" s="1" t="s">
        <v>60</v>
      </c>
      <c r="D1052" s="1" t="s">
        <v>78</v>
      </c>
      <c r="E1052" s="1">
        <v>2006</v>
      </c>
      <c r="F1052" s="1" t="s">
        <v>14</v>
      </c>
      <c r="G1052" s="1" t="s">
        <v>15</v>
      </c>
      <c r="H1052" s="1" t="s">
        <v>16</v>
      </c>
      <c r="I1052" s="1">
        <v>3000</v>
      </c>
      <c r="J1052" s="1" t="str">
        <f t="shared" si="88"/>
        <v>TYP120</v>
      </c>
      <c r="K1052" s="1">
        <v>120</v>
      </c>
      <c r="L1052" s="1" t="s">
        <v>20</v>
      </c>
      <c r="M1052" s="27">
        <v>963940143</v>
      </c>
      <c r="N1052" s="37" t="s">
        <v>636</v>
      </c>
      <c r="O1052" s="38">
        <v>0</v>
      </c>
      <c r="P1052" s="38">
        <v>177.01</v>
      </c>
      <c r="Q1052" s="38">
        <v>1</v>
      </c>
      <c r="R1052">
        <v>38.5</v>
      </c>
      <c r="S1052" s="38">
        <v>177.01</v>
      </c>
      <c r="T1052" s="24">
        <v>389</v>
      </c>
      <c r="U1052" s="24">
        <v>15</v>
      </c>
      <c r="V1052">
        <f t="shared" si="92"/>
        <v>20</v>
      </c>
      <c r="W1052" s="24" t="s">
        <v>3865</v>
      </c>
      <c r="X1052" s="8" t="e">
        <f>ROUND(T1052*(1-#REF!),2)</f>
        <v>#REF!</v>
      </c>
      <c r="Y1052">
        <f t="shared" si="89"/>
        <v>350.1</v>
      </c>
      <c r="Z1052">
        <f t="shared" si="90"/>
        <v>350.1</v>
      </c>
      <c r="AA1052" s="24">
        <v>0.1</v>
      </c>
      <c r="AB1052" s="24">
        <v>0.1</v>
      </c>
      <c r="AC1052" t="s">
        <v>2879</v>
      </c>
      <c r="AD1052" t="s">
        <v>2879</v>
      </c>
      <c r="AE1052" t="s">
        <v>2879</v>
      </c>
      <c r="AF1052" t="s">
        <v>2899</v>
      </c>
      <c r="AG1052" s="24"/>
      <c r="AH1052" t="s">
        <v>3400</v>
      </c>
      <c r="AI1052" s="11">
        <v>170.19</v>
      </c>
      <c r="AJ1052">
        <v>0.3</v>
      </c>
      <c r="AK1052">
        <f t="shared" si="87"/>
        <v>272.29999999999995</v>
      </c>
      <c r="AL1052" t="s">
        <v>4555</v>
      </c>
      <c r="AM1052" t="s">
        <v>4555</v>
      </c>
      <c r="AN1052" s="24">
        <v>0.1</v>
      </c>
      <c r="AO1052">
        <f t="shared" si="91"/>
        <v>350.1</v>
      </c>
      <c r="AS1052" t="s">
        <v>34</v>
      </c>
      <c r="AT1052" t="s">
        <v>582</v>
      </c>
    </row>
    <row r="1053" spans="1:46" customFormat="1" x14ac:dyDescent="0.3">
      <c r="A1053" t="e">
        <f>CONCATENATE(C1053,D1053,H1053,#REF!,L1053)</f>
        <v>#REF!</v>
      </c>
      <c r="B1053" t="str">
        <f t="shared" si="86"/>
        <v>FIATDUCATOL2H1</v>
      </c>
      <c r="C1053" s="1" t="s">
        <v>60</v>
      </c>
      <c r="D1053" s="1" t="s">
        <v>78</v>
      </c>
      <c r="E1053" s="1">
        <v>2006</v>
      </c>
      <c r="F1053" s="1" t="s">
        <v>25</v>
      </c>
      <c r="G1053" s="1" t="s">
        <v>15</v>
      </c>
      <c r="H1053" s="1" t="s">
        <v>26</v>
      </c>
      <c r="I1053" s="1">
        <v>3450</v>
      </c>
      <c r="J1053" s="1" t="str">
        <f t="shared" si="88"/>
        <v>TYP121</v>
      </c>
      <c r="K1053" s="1">
        <v>121</v>
      </c>
      <c r="L1053" s="1" t="s">
        <v>17</v>
      </c>
      <c r="M1053" s="27">
        <v>963940160</v>
      </c>
      <c r="N1053" s="37" t="s">
        <v>637</v>
      </c>
      <c r="O1053" s="38">
        <v>0</v>
      </c>
      <c r="P1053" s="38">
        <v>137.35</v>
      </c>
      <c r="Q1053" s="38">
        <v>1</v>
      </c>
      <c r="R1053">
        <v>35.5</v>
      </c>
      <c r="S1053" s="38">
        <v>137.35</v>
      </c>
      <c r="T1053" s="24">
        <v>329</v>
      </c>
      <c r="U1053" s="24">
        <v>20</v>
      </c>
      <c r="V1053">
        <f t="shared" si="92"/>
        <v>27</v>
      </c>
      <c r="W1053" s="24" t="s">
        <v>3866</v>
      </c>
      <c r="X1053" s="8" t="e">
        <f>ROUND(T1053*(1-#REF!),2)</f>
        <v>#REF!</v>
      </c>
      <c r="Y1053">
        <f t="shared" si="89"/>
        <v>296.10000000000002</v>
      </c>
      <c r="Z1053">
        <f t="shared" si="90"/>
        <v>296.10000000000002</v>
      </c>
      <c r="AA1053" s="24">
        <v>0.1</v>
      </c>
      <c r="AB1053" s="24">
        <v>0.1</v>
      </c>
      <c r="AC1053" t="s">
        <v>2879</v>
      </c>
      <c r="AD1053" t="s">
        <v>2879</v>
      </c>
      <c r="AE1053" t="s">
        <v>2879</v>
      </c>
      <c r="AF1053" t="s">
        <v>2899</v>
      </c>
      <c r="AG1053" s="24"/>
      <c r="AH1053" t="s">
        <v>3401</v>
      </c>
      <c r="AI1053" s="11">
        <v>132.06</v>
      </c>
      <c r="AJ1053">
        <v>0.3</v>
      </c>
      <c r="AK1053">
        <f t="shared" si="87"/>
        <v>230.29999999999998</v>
      </c>
      <c r="AL1053" t="s">
        <v>4555</v>
      </c>
      <c r="AM1053" t="s">
        <v>4555</v>
      </c>
      <c r="AN1053" s="24">
        <v>0.1</v>
      </c>
      <c r="AO1053">
        <f t="shared" si="91"/>
        <v>296.10000000000002</v>
      </c>
      <c r="AS1053" t="s">
        <v>35</v>
      </c>
      <c r="AT1053" t="s">
        <v>581</v>
      </c>
    </row>
    <row r="1054" spans="1:46" customFormat="1" x14ac:dyDescent="0.3">
      <c r="A1054" t="e">
        <f>CONCATENATE(C1054,D1054,H1054,#REF!,L1054)</f>
        <v>#REF!</v>
      </c>
      <c r="B1054" t="str">
        <f t="shared" si="86"/>
        <v>FIATDUCATOL2H1</v>
      </c>
      <c r="C1054" s="1" t="s">
        <v>60</v>
      </c>
      <c r="D1054" s="1" t="s">
        <v>78</v>
      </c>
      <c r="E1054" s="1">
        <v>2006</v>
      </c>
      <c r="F1054" s="1" t="s">
        <v>25</v>
      </c>
      <c r="G1054" s="1" t="s">
        <v>15</v>
      </c>
      <c r="H1054" s="1" t="s">
        <v>26</v>
      </c>
      <c r="I1054" s="1">
        <v>3450</v>
      </c>
      <c r="J1054" s="1" t="str">
        <f t="shared" si="88"/>
        <v>TYP121</v>
      </c>
      <c r="K1054" s="1">
        <v>121</v>
      </c>
      <c r="L1054" s="1" t="s">
        <v>20</v>
      </c>
      <c r="M1054" s="27">
        <v>963940159</v>
      </c>
      <c r="N1054" s="37" t="s">
        <v>638</v>
      </c>
      <c r="O1054" s="38">
        <v>0</v>
      </c>
      <c r="P1054" s="38">
        <v>202.61</v>
      </c>
      <c r="Q1054" s="38">
        <v>1</v>
      </c>
      <c r="R1054">
        <v>45.5</v>
      </c>
      <c r="S1054" s="38">
        <v>202.61</v>
      </c>
      <c r="T1054" s="24">
        <v>469</v>
      </c>
      <c r="U1054" s="24">
        <v>20</v>
      </c>
      <c r="V1054">
        <f t="shared" si="92"/>
        <v>27</v>
      </c>
      <c r="W1054" s="24" t="s">
        <v>3867</v>
      </c>
      <c r="X1054" s="8" t="e">
        <f>ROUND(T1054*(1-#REF!),2)</f>
        <v>#REF!</v>
      </c>
      <c r="Y1054">
        <f t="shared" si="89"/>
        <v>422.1</v>
      </c>
      <c r="Z1054">
        <f t="shared" si="90"/>
        <v>422.1</v>
      </c>
      <c r="AA1054" s="24">
        <v>0.1</v>
      </c>
      <c r="AB1054" s="24">
        <v>0.1</v>
      </c>
      <c r="AC1054" t="s">
        <v>2879</v>
      </c>
      <c r="AD1054" t="s">
        <v>2879</v>
      </c>
      <c r="AE1054" t="s">
        <v>2879</v>
      </c>
      <c r="AF1054" t="s">
        <v>2899</v>
      </c>
      <c r="AG1054" s="24"/>
      <c r="AH1054" t="s">
        <v>3401</v>
      </c>
      <c r="AI1054" s="11">
        <v>194.81</v>
      </c>
      <c r="AJ1054">
        <v>0.3</v>
      </c>
      <c r="AK1054">
        <f t="shared" si="87"/>
        <v>328.29999999999995</v>
      </c>
      <c r="AL1054" t="s">
        <v>4555</v>
      </c>
      <c r="AM1054" t="s">
        <v>4555</v>
      </c>
      <c r="AN1054" s="24">
        <v>0.1</v>
      </c>
      <c r="AO1054">
        <f t="shared" si="91"/>
        <v>422.1</v>
      </c>
      <c r="AS1054" t="s">
        <v>36</v>
      </c>
      <c r="AT1054" t="s">
        <v>582</v>
      </c>
    </row>
    <row r="1055" spans="1:46" customFormat="1" x14ac:dyDescent="0.3">
      <c r="A1055" t="e">
        <f>CONCATENATE(C1055,D1055,H1055,#REF!,L1055)</f>
        <v>#REF!</v>
      </c>
      <c r="B1055" t="str">
        <f t="shared" si="86"/>
        <v>FIATDUCATOL1H2</v>
      </c>
      <c r="C1055" s="1" t="s">
        <v>60</v>
      </c>
      <c r="D1055" s="1" t="s">
        <v>78</v>
      </c>
      <c r="E1055" s="1">
        <v>2006</v>
      </c>
      <c r="F1055" s="1" t="s">
        <v>14</v>
      </c>
      <c r="G1055" s="1" t="s">
        <v>37</v>
      </c>
      <c r="H1055" s="1" t="s">
        <v>38</v>
      </c>
      <c r="I1055" s="1">
        <v>3000</v>
      </c>
      <c r="J1055" s="1" t="str">
        <f t="shared" si="88"/>
        <v>TYP120</v>
      </c>
      <c r="K1055" s="1">
        <v>120</v>
      </c>
      <c r="L1055" s="1" t="s">
        <v>17</v>
      </c>
      <c r="M1055" s="27">
        <v>963940150</v>
      </c>
      <c r="N1055" s="37" t="s">
        <v>639</v>
      </c>
      <c r="O1055" s="38">
        <v>0</v>
      </c>
      <c r="P1055" s="38">
        <v>118.82</v>
      </c>
      <c r="Q1055" s="38">
        <v>1</v>
      </c>
      <c r="R1055">
        <v>29.5</v>
      </c>
      <c r="S1055" s="38">
        <v>118.82</v>
      </c>
      <c r="T1055" s="24">
        <v>279</v>
      </c>
      <c r="U1055" s="24">
        <v>15</v>
      </c>
      <c r="V1055">
        <f t="shared" si="92"/>
        <v>20</v>
      </c>
      <c r="W1055" s="24" t="s">
        <v>3868</v>
      </c>
      <c r="X1055" s="8" t="e">
        <f>ROUND(T1055*(1-#REF!),2)</f>
        <v>#REF!</v>
      </c>
      <c r="Y1055">
        <f t="shared" si="89"/>
        <v>251.1</v>
      </c>
      <c r="Z1055">
        <f t="shared" si="90"/>
        <v>251.1</v>
      </c>
      <c r="AA1055" s="24">
        <v>0.1</v>
      </c>
      <c r="AB1055" s="24">
        <v>0.1</v>
      </c>
      <c r="AC1055" t="s">
        <v>2879</v>
      </c>
      <c r="AD1055" t="s">
        <v>2879</v>
      </c>
      <c r="AE1055" t="s">
        <v>2879</v>
      </c>
      <c r="AF1055" t="s">
        <v>2899</v>
      </c>
      <c r="AG1055" s="24"/>
      <c r="AH1055" t="s">
        <v>3402</v>
      </c>
      <c r="AI1055" s="11">
        <v>114.25</v>
      </c>
      <c r="AJ1055">
        <v>0.3</v>
      </c>
      <c r="AK1055">
        <f t="shared" si="87"/>
        <v>195.29999999999998</v>
      </c>
      <c r="AL1055" t="s">
        <v>4555</v>
      </c>
      <c r="AM1055" t="s">
        <v>4555</v>
      </c>
      <c r="AN1055" s="24">
        <v>0.1</v>
      </c>
      <c r="AO1055">
        <f t="shared" si="91"/>
        <v>251.1</v>
      </c>
      <c r="AS1055" t="s">
        <v>39</v>
      </c>
      <c r="AT1055" t="s">
        <v>581</v>
      </c>
    </row>
    <row r="1056" spans="1:46" customFormat="1" x14ac:dyDescent="0.3">
      <c r="A1056" t="e">
        <f>CONCATENATE(C1056,D1056,H1056,#REF!,L1056)</f>
        <v>#REF!</v>
      </c>
      <c r="B1056" t="str">
        <f t="shared" si="86"/>
        <v>FIATDUCATOL1H2</v>
      </c>
      <c r="C1056" s="1" t="s">
        <v>60</v>
      </c>
      <c r="D1056" s="1" t="s">
        <v>78</v>
      </c>
      <c r="E1056" s="1">
        <v>2006</v>
      </c>
      <c r="F1056" s="1" t="s">
        <v>14</v>
      </c>
      <c r="G1056" s="1" t="s">
        <v>37</v>
      </c>
      <c r="H1056" s="1" t="s">
        <v>38</v>
      </c>
      <c r="I1056" s="1">
        <v>3000</v>
      </c>
      <c r="J1056" s="1" t="str">
        <f t="shared" si="88"/>
        <v>TYP120</v>
      </c>
      <c r="K1056" s="1">
        <v>120</v>
      </c>
      <c r="L1056" s="1" t="s">
        <v>20</v>
      </c>
      <c r="M1056" s="27">
        <v>963940149</v>
      </c>
      <c r="N1056" s="37" t="s">
        <v>640</v>
      </c>
      <c r="O1056" s="38">
        <v>0</v>
      </c>
      <c r="P1056" s="38">
        <v>177.01</v>
      </c>
      <c r="Q1056" s="38">
        <v>1</v>
      </c>
      <c r="R1056">
        <v>38.5</v>
      </c>
      <c r="S1056" s="38">
        <v>177.01</v>
      </c>
      <c r="T1056" s="24">
        <v>389</v>
      </c>
      <c r="U1056" s="24">
        <v>15</v>
      </c>
      <c r="V1056">
        <f t="shared" si="92"/>
        <v>20</v>
      </c>
      <c r="W1056" s="24" t="s">
        <v>3869</v>
      </c>
      <c r="X1056" s="8" t="e">
        <f>ROUND(T1056*(1-#REF!),2)</f>
        <v>#REF!</v>
      </c>
      <c r="Y1056">
        <f t="shared" si="89"/>
        <v>350.1</v>
      </c>
      <c r="Z1056">
        <f t="shared" si="90"/>
        <v>350.1</v>
      </c>
      <c r="AA1056" s="24">
        <v>0.1</v>
      </c>
      <c r="AB1056" s="24">
        <v>0.1</v>
      </c>
      <c r="AC1056" t="s">
        <v>2879</v>
      </c>
      <c r="AD1056" t="s">
        <v>2879</v>
      </c>
      <c r="AE1056" t="s">
        <v>2879</v>
      </c>
      <c r="AF1056" t="s">
        <v>2899</v>
      </c>
      <c r="AG1056" s="24"/>
      <c r="AH1056" t="s">
        <v>3402</v>
      </c>
      <c r="AI1056" s="11">
        <v>170.19</v>
      </c>
      <c r="AJ1056">
        <v>0.3</v>
      </c>
      <c r="AK1056">
        <f t="shared" si="87"/>
        <v>272.29999999999995</v>
      </c>
      <c r="AL1056" t="s">
        <v>4555</v>
      </c>
      <c r="AM1056" t="s">
        <v>4555</v>
      </c>
      <c r="AN1056" s="24">
        <v>0.1</v>
      </c>
      <c r="AO1056">
        <f t="shared" si="91"/>
        <v>350.1</v>
      </c>
      <c r="AS1056" t="s">
        <v>40</v>
      </c>
      <c r="AT1056" t="s">
        <v>582</v>
      </c>
    </row>
    <row r="1057" spans="1:46" customFormat="1" x14ac:dyDescent="0.3">
      <c r="A1057" t="e">
        <f>CONCATENATE(C1057,D1057,H1057,#REF!,L1057)</f>
        <v>#REF!</v>
      </c>
      <c r="B1057" t="str">
        <f t="shared" si="86"/>
        <v>FIATDUCATOL2H2</v>
      </c>
      <c r="C1057" s="1" t="s">
        <v>60</v>
      </c>
      <c r="D1057" s="1" t="s">
        <v>78</v>
      </c>
      <c r="E1057" s="1">
        <v>2006</v>
      </c>
      <c r="F1057" s="1" t="s">
        <v>25</v>
      </c>
      <c r="G1057" s="1" t="s">
        <v>37</v>
      </c>
      <c r="H1057" s="1" t="s">
        <v>41</v>
      </c>
      <c r="I1057" s="1">
        <v>3450</v>
      </c>
      <c r="J1057" s="1" t="str">
        <f t="shared" si="88"/>
        <v>TYP121</v>
      </c>
      <c r="K1057" s="1">
        <v>121</v>
      </c>
      <c r="L1057" s="1" t="s">
        <v>17</v>
      </c>
      <c r="M1057" s="27">
        <v>963940166</v>
      </c>
      <c r="N1057" s="37" t="s">
        <v>641</v>
      </c>
      <c r="O1057" s="38">
        <v>0</v>
      </c>
      <c r="P1057" s="38">
        <v>137.35</v>
      </c>
      <c r="Q1057" s="38">
        <v>1</v>
      </c>
      <c r="R1057">
        <v>35.5</v>
      </c>
      <c r="S1057" s="38">
        <v>137.35</v>
      </c>
      <c r="T1057" s="24">
        <v>329</v>
      </c>
      <c r="U1057" s="24">
        <v>20</v>
      </c>
      <c r="V1057">
        <f t="shared" si="92"/>
        <v>27</v>
      </c>
      <c r="W1057" s="24" t="s">
        <v>3870</v>
      </c>
      <c r="X1057" s="8" t="e">
        <f>ROUND(T1057*(1-#REF!),2)</f>
        <v>#REF!</v>
      </c>
      <c r="Y1057">
        <f t="shared" si="89"/>
        <v>296.10000000000002</v>
      </c>
      <c r="Z1057">
        <f t="shared" si="90"/>
        <v>296.10000000000002</v>
      </c>
      <c r="AA1057" s="24">
        <v>0.1</v>
      </c>
      <c r="AB1057" s="24">
        <v>0.1</v>
      </c>
      <c r="AC1057" t="s">
        <v>2879</v>
      </c>
      <c r="AD1057" t="s">
        <v>2879</v>
      </c>
      <c r="AE1057" t="s">
        <v>2879</v>
      </c>
      <c r="AF1057" t="s">
        <v>2899</v>
      </c>
      <c r="AG1057" s="24"/>
      <c r="AH1057" t="s">
        <v>3403</v>
      </c>
      <c r="AI1057" s="11">
        <v>132.06</v>
      </c>
      <c r="AJ1057">
        <v>0.3</v>
      </c>
      <c r="AK1057">
        <f t="shared" si="87"/>
        <v>230.29999999999998</v>
      </c>
      <c r="AL1057" t="s">
        <v>4555</v>
      </c>
      <c r="AM1057" t="s">
        <v>4555</v>
      </c>
      <c r="AN1057" s="24">
        <v>0.1</v>
      </c>
      <c r="AO1057">
        <f t="shared" si="91"/>
        <v>296.10000000000002</v>
      </c>
      <c r="AS1057" t="s">
        <v>42</v>
      </c>
      <c r="AT1057" t="s">
        <v>581</v>
      </c>
    </row>
    <row r="1058" spans="1:46" customFormat="1" x14ac:dyDescent="0.3">
      <c r="A1058" t="e">
        <f>CONCATENATE(C1058,D1058,H1058,#REF!,L1058)</f>
        <v>#REF!</v>
      </c>
      <c r="B1058" t="str">
        <f t="shared" si="86"/>
        <v>FIATDUCATOL2H2</v>
      </c>
      <c r="C1058" s="1" t="s">
        <v>60</v>
      </c>
      <c r="D1058" s="1" t="s">
        <v>78</v>
      </c>
      <c r="E1058" s="1">
        <v>2006</v>
      </c>
      <c r="F1058" s="1" t="s">
        <v>25</v>
      </c>
      <c r="G1058" s="1" t="s">
        <v>37</v>
      </c>
      <c r="H1058" s="1" t="s">
        <v>41</v>
      </c>
      <c r="I1058" s="1">
        <v>3450</v>
      </c>
      <c r="J1058" s="1" t="str">
        <f t="shared" si="88"/>
        <v>TYP121</v>
      </c>
      <c r="K1058" s="1">
        <v>121</v>
      </c>
      <c r="L1058" s="1" t="s">
        <v>20</v>
      </c>
      <c r="M1058" s="27">
        <v>963940165</v>
      </c>
      <c r="N1058" s="37" t="s">
        <v>642</v>
      </c>
      <c r="O1058" s="38">
        <v>0</v>
      </c>
      <c r="P1058" s="38">
        <v>202.61</v>
      </c>
      <c r="Q1058" s="38">
        <v>1</v>
      </c>
      <c r="R1058">
        <v>45.5</v>
      </c>
      <c r="S1058" s="38">
        <v>202.61</v>
      </c>
      <c r="T1058" s="24">
        <v>469</v>
      </c>
      <c r="U1058" s="24">
        <v>20</v>
      </c>
      <c r="V1058">
        <f t="shared" si="92"/>
        <v>27</v>
      </c>
      <c r="W1058" s="24" t="s">
        <v>3871</v>
      </c>
      <c r="X1058" s="8" t="e">
        <f>ROUND(T1058*(1-#REF!),2)</f>
        <v>#REF!</v>
      </c>
      <c r="Y1058">
        <f t="shared" si="89"/>
        <v>422.1</v>
      </c>
      <c r="Z1058">
        <f t="shared" si="90"/>
        <v>422.1</v>
      </c>
      <c r="AA1058" s="24">
        <v>0.1</v>
      </c>
      <c r="AB1058" s="24">
        <v>0.1</v>
      </c>
      <c r="AC1058" t="s">
        <v>2879</v>
      </c>
      <c r="AD1058" t="s">
        <v>2879</v>
      </c>
      <c r="AE1058" t="s">
        <v>2879</v>
      </c>
      <c r="AF1058" t="s">
        <v>2899</v>
      </c>
      <c r="AG1058" s="24"/>
      <c r="AH1058" t="s">
        <v>3403</v>
      </c>
      <c r="AI1058" s="11">
        <v>194.81</v>
      </c>
      <c r="AJ1058">
        <v>0.3</v>
      </c>
      <c r="AK1058">
        <f t="shared" si="87"/>
        <v>328.29999999999995</v>
      </c>
      <c r="AL1058" t="s">
        <v>4555</v>
      </c>
      <c r="AM1058" t="s">
        <v>4555</v>
      </c>
      <c r="AN1058" s="24">
        <v>0.1</v>
      </c>
      <c r="AO1058">
        <f t="shared" si="91"/>
        <v>422.1</v>
      </c>
      <c r="AS1058" t="s">
        <v>43</v>
      </c>
      <c r="AT1058" t="s">
        <v>582</v>
      </c>
    </row>
    <row r="1059" spans="1:46" customFormat="1" x14ac:dyDescent="0.3">
      <c r="A1059" t="e">
        <f>CONCATENATE(C1059,D1059,H1059,#REF!,L1059)</f>
        <v>#REF!</v>
      </c>
      <c r="B1059" t="str">
        <f t="shared" si="86"/>
        <v>FIATDUCATOL4H2</v>
      </c>
      <c r="C1059" s="1" t="s">
        <v>60</v>
      </c>
      <c r="D1059" s="1" t="s">
        <v>78</v>
      </c>
      <c r="E1059" s="1">
        <v>2006</v>
      </c>
      <c r="F1059" s="1" t="s">
        <v>48</v>
      </c>
      <c r="G1059" s="1" t="s">
        <v>37</v>
      </c>
      <c r="H1059" s="1" t="s">
        <v>49</v>
      </c>
      <c r="I1059" s="1">
        <v>4035</v>
      </c>
      <c r="J1059" s="1" t="str">
        <f t="shared" si="88"/>
        <v>TYP122</v>
      </c>
      <c r="K1059" s="1">
        <v>122</v>
      </c>
      <c r="L1059" s="1" t="s">
        <v>20</v>
      </c>
      <c r="M1059" s="27">
        <v>963940179</v>
      </c>
      <c r="N1059" s="37" t="s">
        <v>643</v>
      </c>
      <c r="O1059" s="38">
        <v>0</v>
      </c>
      <c r="P1059" s="38">
        <v>228.21</v>
      </c>
      <c r="Q1059" s="38">
        <v>1</v>
      </c>
      <c r="R1059">
        <v>55.5</v>
      </c>
      <c r="S1059" s="38">
        <v>228.21</v>
      </c>
      <c r="T1059" s="24">
        <v>539</v>
      </c>
      <c r="U1059" s="24">
        <v>25</v>
      </c>
      <c r="V1059">
        <f t="shared" si="92"/>
        <v>34</v>
      </c>
      <c r="W1059" s="24" t="s">
        <v>3893</v>
      </c>
      <c r="X1059" s="8" t="e">
        <f>ROUND(T1059*(1-#REF!),2)</f>
        <v>#REF!</v>
      </c>
      <c r="Y1059">
        <f t="shared" si="89"/>
        <v>485.1</v>
      </c>
      <c r="Z1059">
        <f t="shared" si="90"/>
        <v>485.1</v>
      </c>
      <c r="AA1059" s="24">
        <v>0.1</v>
      </c>
      <c r="AB1059" s="24">
        <v>0.1</v>
      </c>
      <c r="AC1059" t="s">
        <v>2879</v>
      </c>
      <c r="AD1059" t="s">
        <v>2879</v>
      </c>
      <c r="AE1059" t="s">
        <v>2879</v>
      </c>
      <c r="AF1059" t="s">
        <v>2899</v>
      </c>
      <c r="AG1059" s="24"/>
      <c r="AH1059" t="s">
        <v>3404</v>
      </c>
      <c r="AI1059" s="11">
        <v>219.42</v>
      </c>
      <c r="AJ1059">
        <v>0.3</v>
      </c>
      <c r="AK1059">
        <f t="shared" si="87"/>
        <v>377.29999999999995</v>
      </c>
      <c r="AL1059" t="s">
        <v>4555</v>
      </c>
      <c r="AM1059" t="s">
        <v>4555</v>
      </c>
      <c r="AN1059" s="24">
        <v>0.1</v>
      </c>
      <c r="AO1059">
        <f t="shared" si="91"/>
        <v>485.1</v>
      </c>
      <c r="AS1059" t="s">
        <v>46</v>
      </c>
      <c r="AT1059" t="s">
        <v>582</v>
      </c>
    </row>
    <row r="1060" spans="1:46" customFormat="1" x14ac:dyDescent="0.3">
      <c r="A1060" t="e">
        <f>CONCATENATE(C1060,D1060,H1060,#REF!,L1060)</f>
        <v>#REF!</v>
      </c>
      <c r="B1060" t="str">
        <f t="shared" si="86"/>
        <v>FIATDUCATOL4H2</v>
      </c>
      <c r="C1060" s="1" t="s">
        <v>60</v>
      </c>
      <c r="D1060" s="1" t="s">
        <v>78</v>
      </c>
      <c r="E1060" s="1">
        <v>2006</v>
      </c>
      <c r="F1060" s="1" t="s">
        <v>48</v>
      </c>
      <c r="G1060" s="1" t="s">
        <v>37</v>
      </c>
      <c r="H1060" s="1" t="s">
        <v>49</v>
      </c>
      <c r="I1060" s="1">
        <v>4035</v>
      </c>
      <c r="J1060" s="1" t="str">
        <f t="shared" si="88"/>
        <v>TYP122</v>
      </c>
      <c r="K1060" s="1">
        <v>122</v>
      </c>
      <c r="L1060" s="1" t="s">
        <v>17</v>
      </c>
      <c r="M1060" s="27">
        <v>963940180</v>
      </c>
      <c r="N1060" s="37" t="s">
        <v>644</v>
      </c>
      <c r="O1060" s="38">
        <v>0</v>
      </c>
      <c r="P1060" s="38">
        <v>155.88</v>
      </c>
      <c r="Q1060" s="38">
        <v>1</v>
      </c>
      <c r="R1060">
        <v>41.5</v>
      </c>
      <c r="S1060" s="38">
        <v>155.88</v>
      </c>
      <c r="T1060" s="24">
        <v>369</v>
      </c>
      <c r="U1060" s="24">
        <v>25</v>
      </c>
      <c r="V1060">
        <f t="shared" si="92"/>
        <v>34</v>
      </c>
      <c r="W1060" s="24" t="s">
        <v>3894</v>
      </c>
      <c r="X1060" s="8" t="e">
        <f>ROUND(T1060*(1-#REF!),2)</f>
        <v>#REF!</v>
      </c>
      <c r="Y1060">
        <f t="shared" si="89"/>
        <v>332.1</v>
      </c>
      <c r="Z1060">
        <f t="shared" si="90"/>
        <v>332.1</v>
      </c>
      <c r="AA1060" s="24">
        <v>0.1</v>
      </c>
      <c r="AB1060" s="24">
        <v>0.1</v>
      </c>
      <c r="AC1060" t="s">
        <v>2879</v>
      </c>
      <c r="AD1060" t="s">
        <v>2879</v>
      </c>
      <c r="AE1060" t="s">
        <v>2879</v>
      </c>
      <c r="AF1060" t="s">
        <v>2899</v>
      </c>
      <c r="AG1060" s="24"/>
      <c r="AH1060" t="s">
        <v>3404</v>
      </c>
      <c r="AI1060" s="11">
        <v>149.87</v>
      </c>
      <c r="AJ1060">
        <v>0.3</v>
      </c>
      <c r="AK1060">
        <f t="shared" si="87"/>
        <v>258.3</v>
      </c>
      <c r="AL1060" t="s">
        <v>4555</v>
      </c>
      <c r="AM1060" t="s">
        <v>4555</v>
      </c>
      <c r="AN1060" s="24">
        <v>0.1</v>
      </c>
      <c r="AO1060">
        <f t="shared" si="91"/>
        <v>332.1</v>
      </c>
      <c r="AS1060" t="s">
        <v>47</v>
      </c>
      <c r="AT1060" t="s">
        <v>581</v>
      </c>
    </row>
    <row r="1061" spans="1:46" customFormat="1" x14ac:dyDescent="0.3">
      <c r="A1061" t="e">
        <f>CONCATENATE(C1061,D1061,H1061,#REF!,L1061)</f>
        <v>#REF!</v>
      </c>
      <c r="B1061" t="str">
        <f t="shared" si="86"/>
        <v>FIATDUCATOL5H2</v>
      </c>
      <c r="C1061" s="1" t="s">
        <v>60</v>
      </c>
      <c r="D1061" s="1" t="s">
        <v>78</v>
      </c>
      <c r="E1061" s="1">
        <v>2006</v>
      </c>
      <c r="F1061" s="1" t="s">
        <v>79</v>
      </c>
      <c r="G1061" s="1" t="s">
        <v>37</v>
      </c>
      <c r="H1061" s="1" t="s">
        <v>80</v>
      </c>
      <c r="I1061" s="3" t="s">
        <v>50</v>
      </c>
      <c r="J1061" s="1" t="str">
        <f t="shared" si="88"/>
        <v>TYP123</v>
      </c>
      <c r="K1061" s="1">
        <v>123</v>
      </c>
      <c r="L1061" s="1" t="s">
        <v>20</v>
      </c>
      <c r="M1061" s="27">
        <v>963940192</v>
      </c>
      <c r="N1061" s="37" t="s">
        <v>645</v>
      </c>
      <c r="O1061" s="38">
        <v>0</v>
      </c>
      <c r="P1061" s="38">
        <v>253.81</v>
      </c>
      <c r="Q1061" s="38">
        <v>1</v>
      </c>
      <c r="R1061">
        <v>59.5</v>
      </c>
      <c r="S1061" s="38">
        <v>253.81</v>
      </c>
      <c r="T1061" s="24">
        <v>599</v>
      </c>
      <c r="U1061" s="24">
        <v>25</v>
      </c>
      <c r="V1061">
        <f t="shared" si="92"/>
        <v>34</v>
      </c>
      <c r="W1061" s="24" t="s">
        <v>3895</v>
      </c>
      <c r="X1061" s="8" t="e">
        <f>ROUND(T1061*(1-#REF!),2)</f>
        <v>#REF!</v>
      </c>
      <c r="Y1061">
        <f t="shared" si="89"/>
        <v>539.1</v>
      </c>
      <c r="Z1061">
        <f t="shared" si="90"/>
        <v>539.1</v>
      </c>
      <c r="AA1061" s="24">
        <v>0.1</v>
      </c>
      <c r="AB1061" s="24">
        <v>0.1</v>
      </c>
      <c r="AC1061" t="s">
        <v>2879</v>
      </c>
      <c r="AD1061" t="s">
        <v>2879</v>
      </c>
      <c r="AE1061" t="s">
        <v>2879</v>
      </c>
      <c r="AF1061" t="s">
        <v>2899</v>
      </c>
      <c r="AG1061" s="24"/>
      <c r="AH1061" t="s">
        <v>3405</v>
      </c>
      <c r="AI1061" s="11">
        <v>244.04</v>
      </c>
      <c r="AJ1061">
        <v>0.3</v>
      </c>
      <c r="AK1061">
        <f t="shared" si="87"/>
        <v>419.29999999999995</v>
      </c>
      <c r="AL1061" t="s">
        <v>4555</v>
      </c>
      <c r="AM1061" t="s">
        <v>4555</v>
      </c>
      <c r="AN1061" s="24">
        <v>0.1</v>
      </c>
      <c r="AO1061">
        <f t="shared" si="91"/>
        <v>539.1</v>
      </c>
      <c r="AS1061" t="s">
        <v>51</v>
      </c>
      <c r="AT1061" t="s">
        <v>582</v>
      </c>
    </row>
    <row r="1062" spans="1:46" customFormat="1" x14ac:dyDescent="0.3">
      <c r="A1062" t="e">
        <f>CONCATENATE(C1062,D1062,H1062,#REF!,L1062)</f>
        <v>#REF!</v>
      </c>
      <c r="B1062" t="str">
        <f t="shared" si="86"/>
        <v>FIATDUCATOL4H3</v>
      </c>
      <c r="C1062" s="1" t="s">
        <v>60</v>
      </c>
      <c r="D1062" s="1" t="s">
        <v>78</v>
      </c>
      <c r="E1062" s="1">
        <v>2006</v>
      </c>
      <c r="F1062" s="1" t="s">
        <v>48</v>
      </c>
      <c r="G1062" s="1" t="s">
        <v>52</v>
      </c>
      <c r="H1062" s="1" t="s">
        <v>55</v>
      </c>
      <c r="I1062" s="1">
        <v>4035</v>
      </c>
      <c r="J1062" s="1" t="str">
        <f t="shared" si="88"/>
        <v>TYP122</v>
      </c>
      <c r="K1062" s="1">
        <v>122</v>
      </c>
      <c r="L1062" s="1" t="s">
        <v>20</v>
      </c>
      <c r="M1062" s="27">
        <v>963940185</v>
      </c>
      <c r="N1062" s="37" t="s">
        <v>646</v>
      </c>
      <c r="O1062" s="38">
        <v>0</v>
      </c>
      <c r="P1062" s="38">
        <v>228.21</v>
      </c>
      <c r="Q1062" s="38">
        <v>1</v>
      </c>
      <c r="R1062">
        <v>55.5</v>
      </c>
      <c r="S1062" s="38">
        <v>228.21</v>
      </c>
      <c r="T1062" s="24">
        <v>539</v>
      </c>
      <c r="U1062" s="24">
        <v>25</v>
      </c>
      <c r="V1062">
        <f t="shared" si="92"/>
        <v>34</v>
      </c>
      <c r="W1062" s="24" t="s">
        <v>3896</v>
      </c>
      <c r="X1062" s="8" t="e">
        <f>ROUND(T1062*(1-#REF!),2)</f>
        <v>#REF!</v>
      </c>
      <c r="Y1062">
        <f t="shared" si="89"/>
        <v>485.1</v>
      </c>
      <c r="Z1062">
        <f t="shared" si="90"/>
        <v>485.1</v>
      </c>
      <c r="AA1062" s="24">
        <v>0.1</v>
      </c>
      <c r="AB1062" s="24">
        <v>0.1</v>
      </c>
      <c r="AC1062" t="s">
        <v>2879</v>
      </c>
      <c r="AD1062" t="s">
        <v>2879</v>
      </c>
      <c r="AE1062" t="s">
        <v>2879</v>
      </c>
      <c r="AF1062" t="s">
        <v>2899</v>
      </c>
      <c r="AG1062" s="24"/>
      <c r="AH1062" t="s">
        <v>3406</v>
      </c>
      <c r="AI1062" s="11">
        <v>219.42</v>
      </c>
      <c r="AJ1062">
        <v>0.3</v>
      </c>
      <c r="AK1062">
        <f t="shared" si="87"/>
        <v>377.29999999999995</v>
      </c>
      <c r="AL1062" t="s">
        <v>4555</v>
      </c>
      <c r="AM1062" t="s">
        <v>4555</v>
      </c>
      <c r="AN1062" s="24">
        <v>0.1</v>
      </c>
      <c r="AO1062">
        <f t="shared" si="91"/>
        <v>485.1</v>
      </c>
      <c r="AS1062" t="s">
        <v>54</v>
      </c>
      <c r="AT1062" t="s">
        <v>582</v>
      </c>
    </row>
    <row r="1063" spans="1:46" customFormat="1" x14ac:dyDescent="0.3">
      <c r="A1063" t="e">
        <f>CONCATENATE(C1063,D1063,H1063,#REF!,L1063)</f>
        <v>#REF!</v>
      </c>
      <c r="B1063" t="str">
        <f t="shared" si="86"/>
        <v>FIATDUCATOL5H3</v>
      </c>
      <c r="C1063" s="1" t="s">
        <v>60</v>
      </c>
      <c r="D1063" s="1" t="s">
        <v>78</v>
      </c>
      <c r="E1063" s="1">
        <v>2006</v>
      </c>
      <c r="F1063" s="1" t="s">
        <v>79</v>
      </c>
      <c r="G1063" s="1" t="s">
        <v>52</v>
      </c>
      <c r="H1063" s="1" t="s">
        <v>81</v>
      </c>
      <c r="I1063" s="3" t="s">
        <v>50</v>
      </c>
      <c r="J1063" s="1" t="str">
        <f t="shared" si="88"/>
        <v>TYP123</v>
      </c>
      <c r="K1063" s="1">
        <v>123</v>
      </c>
      <c r="L1063" s="1" t="s">
        <v>20</v>
      </c>
      <c r="M1063" s="27">
        <v>963940197</v>
      </c>
      <c r="N1063" s="37" t="s">
        <v>647</v>
      </c>
      <c r="O1063" s="38">
        <v>0</v>
      </c>
      <c r="P1063" s="38">
        <v>253.9</v>
      </c>
      <c r="Q1063" s="38">
        <v>1</v>
      </c>
      <c r="R1063">
        <v>59.5</v>
      </c>
      <c r="S1063" s="38">
        <v>253.9</v>
      </c>
      <c r="T1063" s="24">
        <v>599</v>
      </c>
      <c r="U1063" s="24">
        <v>25</v>
      </c>
      <c r="V1063">
        <f t="shared" si="92"/>
        <v>34</v>
      </c>
      <c r="W1063" s="24" t="s">
        <v>3897</v>
      </c>
      <c r="X1063" s="8" t="e">
        <f>ROUND(T1063*(1-#REF!),2)</f>
        <v>#REF!</v>
      </c>
      <c r="Y1063">
        <f t="shared" si="89"/>
        <v>539.1</v>
      </c>
      <c r="Z1063">
        <f t="shared" si="90"/>
        <v>539.1</v>
      </c>
      <c r="AA1063" s="24">
        <v>0.1</v>
      </c>
      <c r="AB1063" s="24">
        <v>0.1</v>
      </c>
      <c r="AC1063" t="s">
        <v>2879</v>
      </c>
      <c r="AD1063" t="s">
        <v>2879</v>
      </c>
      <c r="AE1063" t="s">
        <v>2879</v>
      </c>
      <c r="AF1063" t="s">
        <v>2899</v>
      </c>
      <c r="AG1063" s="24"/>
      <c r="AH1063" t="s">
        <v>3407</v>
      </c>
      <c r="AI1063" s="11">
        <v>244.04</v>
      </c>
      <c r="AJ1063">
        <v>0.3</v>
      </c>
      <c r="AK1063">
        <f t="shared" si="87"/>
        <v>419.29999999999995</v>
      </c>
      <c r="AL1063" t="s">
        <v>4555</v>
      </c>
      <c r="AM1063" t="s">
        <v>4555</v>
      </c>
      <c r="AN1063" s="24">
        <v>0.1</v>
      </c>
      <c r="AO1063">
        <f t="shared" si="91"/>
        <v>539.1</v>
      </c>
      <c r="AS1063" t="s">
        <v>56</v>
      </c>
      <c r="AT1063" t="s">
        <v>582</v>
      </c>
    </row>
    <row r="1064" spans="1:46" customFormat="1" x14ac:dyDescent="0.3">
      <c r="A1064" t="e">
        <f>CONCATENATE(C1064,D1064,H1064,#REF!,L1064)</f>
        <v>#REF!</v>
      </c>
      <c r="B1064" t="str">
        <f t="shared" si="86"/>
        <v>FORDTRANSIT_COURIERL1H1</v>
      </c>
      <c r="C1064" s="1" t="s">
        <v>82</v>
      </c>
      <c r="D1064" s="1" t="s">
        <v>602</v>
      </c>
      <c r="E1064" s="1">
        <v>2014</v>
      </c>
      <c r="F1064" s="1" t="s">
        <v>14</v>
      </c>
      <c r="G1064" s="1" t="s">
        <v>15</v>
      </c>
      <c r="H1064" s="1" t="s">
        <v>16</v>
      </c>
      <c r="I1064" s="1">
        <v>2489</v>
      </c>
      <c r="J1064" s="1" t="str">
        <f t="shared" si="88"/>
        <v>TYP160</v>
      </c>
      <c r="K1064" s="1">
        <v>160</v>
      </c>
      <c r="L1064" s="1" t="s">
        <v>17</v>
      </c>
      <c r="M1064" s="27">
        <v>963940573</v>
      </c>
      <c r="N1064" s="37" t="s">
        <v>664</v>
      </c>
      <c r="O1064" s="38">
        <v>0</v>
      </c>
      <c r="P1064" s="38">
        <v>63.25</v>
      </c>
      <c r="Q1064" s="38">
        <v>1</v>
      </c>
      <c r="R1064">
        <v>13.5</v>
      </c>
      <c r="S1064" s="38">
        <v>63.25</v>
      </c>
      <c r="T1064" s="24">
        <v>159</v>
      </c>
      <c r="U1064" s="24">
        <v>15</v>
      </c>
      <c r="V1064">
        <f t="shared" si="92"/>
        <v>20</v>
      </c>
      <c r="W1064" s="24" t="s">
        <v>3898</v>
      </c>
      <c r="X1064" s="8" t="e">
        <f>ROUND(T1064*(1-#REF!),2)</f>
        <v>#REF!</v>
      </c>
      <c r="Y1064">
        <f t="shared" si="89"/>
        <v>143.1</v>
      </c>
      <c r="Z1064">
        <f t="shared" si="90"/>
        <v>143.1</v>
      </c>
      <c r="AA1064" s="24">
        <v>0.1</v>
      </c>
      <c r="AB1064" s="24">
        <v>0.1</v>
      </c>
      <c r="AC1064" t="s">
        <v>2879</v>
      </c>
      <c r="AD1064" t="s">
        <v>2879</v>
      </c>
      <c r="AE1064" t="s">
        <v>2879</v>
      </c>
      <c r="AF1064" t="s">
        <v>2899</v>
      </c>
      <c r="AG1064" s="24"/>
      <c r="AH1064" t="s">
        <v>3663</v>
      </c>
      <c r="AI1064" s="11">
        <v>60.81</v>
      </c>
      <c r="AJ1064">
        <v>0.3</v>
      </c>
      <c r="AK1064">
        <f t="shared" si="87"/>
        <v>111.3</v>
      </c>
      <c r="AL1064" t="s">
        <v>4555</v>
      </c>
      <c r="AM1064" t="s">
        <v>4555</v>
      </c>
      <c r="AN1064" s="24">
        <v>0.1</v>
      </c>
      <c r="AO1064">
        <f t="shared" si="91"/>
        <v>143.1</v>
      </c>
      <c r="AS1064" t="s">
        <v>83</v>
      </c>
      <c r="AT1064" t="s">
        <v>581</v>
      </c>
    </row>
    <row r="1065" spans="1:46" customFormat="1" x14ac:dyDescent="0.3">
      <c r="A1065" t="e">
        <f>CONCATENATE(C1065,D1065,H1065,#REF!,L1065)</f>
        <v>#REF!</v>
      </c>
      <c r="B1065" t="str">
        <f t="shared" si="86"/>
        <v>FORDTRANSIT_COURIERL1H1</v>
      </c>
      <c r="C1065" s="1" t="s">
        <v>82</v>
      </c>
      <c r="D1065" s="1" t="s">
        <v>602</v>
      </c>
      <c r="E1065" s="1">
        <v>2014</v>
      </c>
      <c r="F1065" s="1" t="s">
        <v>14</v>
      </c>
      <c r="G1065" s="1" t="s">
        <v>15</v>
      </c>
      <c r="H1065" s="1" t="s">
        <v>16</v>
      </c>
      <c r="I1065" s="1">
        <v>2489</v>
      </c>
      <c r="J1065" s="1" t="str">
        <f t="shared" si="88"/>
        <v>TYP160</v>
      </c>
      <c r="K1065" s="1">
        <v>160</v>
      </c>
      <c r="L1065" s="1" t="s">
        <v>20</v>
      </c>
      <c r="M1065" s="27">
        <v>963940572</v>
      </c>
      <c r="N1065" s="37" t="s">
        <v>665</v>
      </c>
      <c r="O1065" s="38">
        <v>0</v>
      </c>
      <c r="P1065" s="38">
        <v>100.21</v>
      </c>
      <c r="Q1065" s="38">
        <v>1</v>
      </c>
      <c r="R1065">
        <v>13.5</v>
      </c>
      <c r="S1065" s="38">
        <v>100.21</v>
      </c>
      <c r="T1065" s="24">
        <v>259</v>
      </c>
      <c r="U1065" s="24">
        <v>15</v>
      </c>
      <c r="V1065">
        <f t="shared" si="92"/>
        <v>20</v>
      </c>
      <c r="W1065" s="24" t="s">
        <v>3899</v>
      </c>
      <c r="X1065" s="8" t="e">
        <f>ROUND(T1065*(1-#REF!),2)</f>
        <v>#REF!</v>
      </c>
      <c r="Y1065">
        <f t="shared" si="89"/>
        <v>233.1</v>
      </c>
      <c r="Z1065">
        <f t="shared" si="90"/>
        <v>233.1</v>
      </c>
      <c r="AA1065" s="24">
        <v>0.1</v>
      </c>
      <c r="AB1065" s="24">
        <v>0.1</v>
      </c>
      <c r="AC1065" t="s">
        <v>2879</v>
      </c>
      <c r="AD1065" t="s">
        <v>2879</v>
      </c>
      <c r="AE1065" t="s">
        <v>2879</v>
      </c>
      <c r="AF1065" t="s">
        <v>2899</v>
      </c>
      <c r="AG1065" s="24"/>
      <c r="AH1065" t="s">
        <v>3663</v>
      </c>
      <c r="AI1065" s="11">
        <v>96.35</v>
      </c>
      <c r="AJ1065">
        <v>0.3</v>
      </c>
      <c r="AK1065">
        <f t="shared" si="87"/>
        <v>181.29999999999998</v>
      </c>
      <c r="AL1065" t="s">
        <v>4555</v>
      </c>
      <c r="AM1065" t="s">
        <v>4555</v>
      </c>
      <c r="AN1065" s="24">
        <v>0.1</v>
      </c>
      <c r="AO1065">
        <f t="shared" si="91"/>
        <v>233.1</v>
      </c>
      <c r="AS1065" t="s">
        <v>84</v>
      </c>
      <c r="AT1065" t="s">
        <v>582</v>
      </c>
    </row>
    <row r="1066" spans="1:46" customFormat="1" x14ac:dyDescent="0.3">
      <c r="A1066" t="e">
        <f>CONCATENATE(C1066,D1066,H1066,#REF!,L1066)</f>
        <v>#REF!</v>
      </c>
      <c r="B1066" t="str">
        <f t="shared" si="86"/>
        <v>FORDTRANSIT_CONNECTL1H1</v>
      </c>
      <c r="C1066" s="1" t="s">
        <v>82</v>
      </c>
      <c r="D1066" s="1" t="s">
        <v>601</v>
      </c>
      <c r="E1066" s="1">
        <v>2014</v>
      </c>
      <c r="F1066" s="1" t="s">
        <v>14</v>
      </c>
      <c r="G1066" s="1" t="s">
        <v>15</v>
      </c>
      <c r="H1066" s="1" t="s">
        <v>16</v>
      </c>
      <c r="I1066" s="1">
        <v>2662</v>
      </c>
      <c r="J1066" s="1" t="str">
        <f t="shared" si="88"/>
        <v>TYP147</v>
      </c>
      <c r="K1066" s="1">
        <v>147</v>
      </c>
      <c r="L1066" s="1" t="s">
        <v>17</v>
      </c>
      <c r="M1066" s="27">
        <v>963940437</v>
      </c>
      <c r="N1066" s="37" t="s">
        <v>666</v>
      </c>
      <c r="O1066" s="38">
        <v>0</v>
      </c>
      <c r="P1066" s="38">
        <v>81.78</v>
      </c>
      <c r="Q1066" s="38">
        <v>1</v>
      </c>
      <c r="R1066">
        <v>15.5</v>
      </c>
      <c r="S1066" s="38">
        <v>81.78</v>
      </c>
      <c r="T1066" s="24">
        <v>199</v>
      </c>
      <c r="U1066" s="24">
        <v>15</v>
      </c>
      <c r="V1066">
        <f t="shared" si="92"/>
        <v>20</v>
      </c>
      <c r="W1066" s="24" t="s">
        <v>3900</v>
      </c>
      <c r="X1066" s="8" t="e">
        <f>ROUND(T1066*(1-#REF!),2)</f>
        <v>#REF!</v>
      </c>
      <c r="Y1066">
        <f t="shared" si="89"/>
        <v>179.1</v>
      </c>
      <c r="Z1066">
        <f t="shared" si="90"/>
        <v>179.1</v>
      </c>
      <c r="AA1066" s="24">
        <v>0.1</v>
      </c>
      <c r="AB1066" s="24">
        <v>0.1</v>
      </c>
      <c r="AC1066" t="s">
        <v>2879</v>
      </c>
      <c r="AD1066" t="s">
        <v>2879</v>
      </c>
      <c r="AE1066" t="s">
        <v>2879</v>
      </c>
      <c r="AF1066" t="s">
        <v>2899</v>
      </c>
      <c r="AG1066" s="24"/>
      <c r="AH1066" t="s">
        <v>3664</v>
      </c>
      <c r="AI1066" s="11">
        <v>78.62</v>
      </c>
      <c r="AJ1066">
        <v>0.3</v>
      </c>
      <c r="AK1066">
        <f t="shared" si="87"/>
        <v>139.29999999999998</v>
      </c>
      <c r="AL1066" t="s">
        <v>4555</v>
      </c>
      <c r="AM1066" t="s">
        <v>4555</v>
      </c>
      <c r="AN1066" s="24">
        <v>0.1</v>
      </c>
      <c r="AO1066">
        <f t="shared" si="91"/>
        <v>179.1</v>
      </c>
      <c r="AS1066" t="s">
        <v>85</v>
      </c>
      <c r="AT1066" t="s">
        <v>581</v>
      </c>
    </row>
    <row r="1067" spans="1:46" customFormat="1" x14ac:dyDescent="0.3">
      <c r="A1067" t="e">
        <f>CONCATENATE(C1067,D1067,H1067,#REF!,L1067)</f>
        <v>#REF!</v>
      </c>
      <c r="B1067" t="str">
        <f t="shared" si="86"/>
        <v>FORDTRANSIT_CONNECTL1H1</v>
      </c>
      <c r="C1067" s="1" t="s">
        <v>82</v>
      </c>
      <c r="D1067" s="1" t="s">
        <v>601</v>
      </c>
      <c r="E1067" s="1">
        <v>2014</v>
      </c>
      <c r="F1067" s="1" t="s">
        <v>14</v>
      </c>
      <c r="G1067" s="1" t="s">
        <v>15</v>
      </c>
      <c r="H1067" s="1" t="s">
        <v>16</v>
      </c>
      <c r="I1067" s="1">
        <v>2662</v>
      </c>
      <c r="J1067" s="1" t="str">
        <f t="shared" si="88"/>
        <v>TYP147</v>
      </c>
      <c r="K1067" s="1">
        <v>147</v>
      </c>
      <c r="L1067" s="1" t="s">
        <v>20</v>
      </c>
      <c r="M1067" s="27">
        <v>963940436</v>
      </c>
      <c r="N1067" s="37" t="s">
        <v>667</v>
      </c>
      <c r="O1067" s="38">
        <v>0</v>
      </c>
      <c r="P1067" s="38">
        <v>125.81</v>
      </c>
      <c r="Q1067" s="38">
        <v>1</v>
      </c>
      <c r="R1067">
        <v>15.5</v>
      </c>
      <c r="S1067" s="38">
        <v>125.81</v>
      </c>
      <c r="T1067" s="24">
        <v>299</v>
      </c>
      <c r="U1067" s="24">
        <v>15</v>
      </c>
      <c r="V1067">
        <f t="shared" si="92"/>
        <v>20</v>
      </c>
      <c r="W1067" s="24" t="s">
        <v>3901</v>
      </c>
      <c r="X1067" s="8" t="e">
        <f>ROUND(T1067*(1-#REF!),2)</f>
        <v>#REF!</v>
      </c>
      <c r="Y1067">
        <f t="shared" si="89"/>
        <v>269.10000000000002</v>
      </c>
      <c r="Z1067">
        <f t="shared" si="90"/>
        <v>269.10000000000002</v>
      </c>
      <c r="AA1067" s="24">
        <v>0.1</v>
      </c>
      <c r="AB1067" s="24">
        <v>0.1</v>
      </c>
      <c r="AC1067" t="s">
        <v>2879</v>
      </c>
      <c r="AD1067" t="s">
        <v>2879</v>
      </c>
      <c r="AE1067" t="s">
        <v>2879</v>
      </c>
      <c r="AF1067" t="s">
        <v>2899</v>
      </c>
      <c r="AG1067" s="24"/>
      <c r="AH1067" t="s">
        <v>3664</v>
      </c>
      <c r="AI1067" s="11">
        <v>120.96</v>
      </c>
      <c r="AJ1067">
        <v>0.3</v>
      </c>
      <c r="AK1067">
        <f t="shared" si="87"/>
        <v>209.29999999999998</v>
      </c>
      <c r="AL1067" t="s">
        <v>4555</v>
      </c>
      <c r="AM1067" t="s">
        <v>4555</v>
      </c>
      <c r="AN1067" s="24">
        <v>0.1</v>
      </c>
      <c r="AO1067">
        <f t="shared" si="91"/>
        <v>269.10000000000002</v>
      </c>
      <c r="AS1067" t="s">
        <v>86</v>
      </c>
      <c r="AT1067" t="s">
        <v>582</v>
      </c>
    </row>
    <row r="1068" spans="1:46" customFormat="1" x14ac:dyDescent="0.3">
      <c r="A1068" t="e">
        <f>CONCATENATE(C1068,D1068,H1068,#REF!,L1068)</f>
        <v>#REF!</v>
      </c>
      <c r="B1068" t="str">
        <f t="shared" si="86"/>
        <v>FORDTRANSIT_CONNECTL2H1</v>
      </c>
      <c r="C1068" s="1" t="s">
        <v>82</v>
      </c>
      <c r="D1068" s="1" t="s">
        <v>601</v>
      </c>
      <c r="E1068" s="1">
        <v>2014</v>
      </c>
      <c r="F1068" s="1" t="s">
        <v>25</v>
      </c>
      <c r="G1068" s="1" t="s">
        <v>15</v>
      </c>
      <c r="H1068" s="1" t="s">
        <v>26</v>
      </c>
      <c r="I1068" s="1">
        <v>3062</v>
      </c>
      <c r="J1068" s="1" t="str">
        <f t="shared" si="88"/>
        <v>TYP148</v>
      </c>
      <c r="K1068" s="1">
        <v>148</v>
      </c>
      <c r="L1068" s="1" t="s">
        <v>17</v>
      </c>
      <c r="M1068" s="27">
        <v>963940445</v>
      </c>
      <c r="N1068" s="37" t="s">
        <v>668</v>
      </c>
      <c r="O1068" s="38">
        <v>0</v>
      </c>
      <c r="P1068" s="38">
        <v>89.91</v>
      </c>
      <c r="Q1068" s="38">
        <v>1</v>
      </c>
      <c r="R1068">
        <v>16.5</v>
      </c>
      <c r="S1068" s="38">
        <v>89.91</v>
      </c>
      <c r="T1068" s="24">
        <v>219</v>
      </c>
      <c r="U1068" s="24">
        <v>20</v>
      </c>
      <c r="V1068">
        <f t="shared" si="92"/>
        <v>27</v>
      </c>
      <c r="W1068" s="24" t="s">
        <v>3902</v>
      </c>
      <c r="X1068" s="8" t="e">
        <f>ROUND(T1068*(1-#REF!),2)</f>
        <v>#REF!</v>
      </c>
      <c r="Y1068">
        <f t="shared" si="89"/>
        <v>197.1</v>
      </c>
      <c r="Z1068">
        <f t="shared" si="90"/>
        <v>197.1</v>
      </c>
      <c r="AA1068" s="24">
        <v>0.1</v>
      </c>
      <c r="AB1068" s="24">
        <v>0.1</v>
      </c>
      <c r="AC1068" t="s">
        <v>2879</v>
      </c>
      <c r="AD1068" t="s">
        <v>2879</v>
      </c>
      <c r="AE1068" t="s">
        <v>2879</v>
      </c>
      <c r="AF1068" t="s">
        <v>2899</v>
      </c>
      <c r="AG1068" s="24"/>
      <c r="AH1068" t="s">
        <v>3665</v>
      </c>
      <c r="AI1068" s="11">
        <v>86.44</v>
      </c>
      <c r="AJ1068">
        <v>0.3</v>
      </c>
      <c r="AK1068">
        <f t="shared" si="87"/>
        <v>153.29999999999998</v>
      </c>
      <c r="AL1068" t="s">
        <v>4555</v>
      </c>
      <c r="AM1068" t="s">
        <v>4555</v>
      </c>
      <c r="AN1068" s="24">
        <v>0.1</v>
      </c>
      <c r="AO1068">
        <f t="shared" si="91"/>
        <v>197.1</v>
      </c>
      <c r="AS1068" t="s">
        <v>87</v>
      </c>
      <c r="AT1068" t="s">
        <v>581</v>
      </c>
    </row>
    <row r="1069" spans="1:46" customFormat="1" x14ac:dyDescent="0.3">
      <c r="A1069" t="e">
        <f>CONCATENATE(C1069,D1069,H1069,#REF!,L1069)</f>
        <v>#REF!</v>
      </c>
      <c r="B1069" t="str">
        <f t="shared" si="86"/>
        <v>FORDTRANSIT_CONNECTL2H1</v>
      </c>
      <c r="C1069" s="1" t="s">
        <v>82</v>
      </c>
      <c r="D1069" s="1" t="s">
        <v>601</v>
      </c>
      <c r="E1069" s="1">
        <v>2014</v>
      </c>
      <c r="F1069" s="1" t="s">
        <v>25</v>
      </c>
      <c r="G1069" s="1" t="s">
        <v>15</v>
      </c>
      <c r="H1069" s="1" t="s">
        <v>26</v>
      </c>
      <c r="I1069" s="1">
        <v>3062</v>
      </c>
      <c r="J1069" s="1" t="str">
        <f t="shared" si="88"/>
        <v>TYP148</v>
      </c>
      <c r="K1069" s="1">
        <v>148</v>
      </c>
      <c r="L1069" s="1" t="s">
        <v>20</v>
      </c>
      <c r="M1069" s="27">
        <v>963940444</v>
      </c>
      <c r="N1069" s="37" t="s">
        <v>669</v>
      </c>
      <c r="O1069" s="38">
        <v>0</v>
      </c>
      <c r="P1069" s="38">
        <v>141.01</v>
      </c>
      <c r="Q1069" s="38">
        <v>1</v>
      </c>
      <c r="R1069">
        <v>22.5</v>
      </c>
      <c r="S1069" s="38">
        <v>141.01</v>
      </c>
      <c r="T1069" s="24">
        <v>319</v>
      </c>
      <c r="U1069" s="24">
        <v>20</v>
      </c>
      <c r="V1069">
        <f t="shared" si="92"/>
        <v>27</v>
      </c>
      <c r="W1069" s="24" t="s">
        <v>3903</v>
      </c>
      <c r="X1069" s="8" t="e">
        <f>ROUND(T1069*(1-#REF!),2)</f>
        <v>#REF!</v>
      </c>
      <c r="Y1069">
        <f t="shared" si="89"/>
        <v>287.10000000000002</v>
      </c>
      <c r="Z1069">
        <f t="shared" si="90"/>
        <v>287.10000000000002</v>
      </c>
      <c r="AA1069" s="24">
        <v>0.1</v>
      </c>
      <c r="AB1069" s="24">
        <v>0.1</v>
      </c>
      <c r="AC1069" t="s">
        <v>2879</v>
      </c>
      <c r="AD1069" t="s">
        <v>2879</v>
      </c>
      <c r="AE1069" t="s">
        <v>2879</v>
      </c>
      <c r="AF1069" t="s">
        <v>2899</v>
      </c>
      <c r="AG1069" s="24"/>
      <c r="AH1069" t="s">
        <v>3665</v>
      </c>
      <c r="AI1069" s="11">
        <v>135.58000000000001</v>
      </c>
      <c r="AJ1069">
        <v>0.3</v>
      </c>
      <c r="AK1069">
        <f t="shared" si="87"/>
        <v>223.29999999999998</v>
      </c>
      <c r="AL1069" t="s">
        <v>4555</v>
      </c>
      <c r="AM1069" t="s">
        <v>4555</v>
      </c>
      <c r="AN1069" s="24">
        <v>0.1</v>
      </c>
      <c r="AO1069">
        <f t="shared" si="91"/>
        <v>287.10000000000002</v>
      </c>
      <c r="AS1069" t="s">
        <v>88</v>
      </c>
      <c r="AT1069" t="s">
        <v>582</v>
      </c>
    </row>
    <row r="1070" spans="1:46" customFormat="1" x14ac:dyDescent="0.3">
      <c r="A1070" t="e">
        <f>CONCATENATE(C1070,D1070,H1070,#REF!,L1070)</f>
        <v>#REF!</v>
      </c>
      <c r="B1070" t="str">
        <f t="shared" ref="B1070:B1130" si="93">CONCATENATE(C1070,D1070,H1070)</f>
        <v>FORDCUSTOML1H1</v>
      </c>
      <c r="C1070" s="1" t="s">
        <v>82</v>
      </c>
      <c r="D1070" s="1" t="s">
        <v>89</v>
      </c>
      <c r="E1070" s="1">
        <v>2012</v>
      </c>
      <c r="F1070" s="1" t="s">
        <v>14</v>
      </c>
      <c r="G1070" s="1" t="s">
        <v>15</v>
      </c>
      <c r="H1070" s="1" t="s">
        <v>16</v>
      </c>
      <c r="I1070" s="1">
        <v>2933</v>
      </c>
      <c r="J1070" s="1" t="str">
        <f t="shared" si="88"/>
        <v>TYP144</v>
      </c>
      <c r="K1070" s="1">
        <v>144</v>
      </c>
      <c r="L1070" s="1" t="s">
        <v>17</v>
      </c>
      <c r="M1070" s="27">
        <v>963940397</v>
      </c>
      <c r="N1070" s="37" t="s">
        <v>670</v>
      </c>
      <c r="O1070" s="38">
        <v>0</v>
      </c>
      <c r="P1070" s="38">
        <v>100.31</v>
      </c>
      <c r="Q1070" s="38">
        <v>1</v>
      </c>
      <c r="R1070">
        <v>26.5</v>
      </c>
      <c r="S1070" s="38">
        <v>100.31</v>
      </c>
      <c r="T1070" s="24">
        <v>229</v>
      </c>
      <c r="U1070" s="24">
        <v>15</v>
      </c>
      <c r="V1070">
        <f t="shared" si="92"/>
        <v>20</v>
      </c>
      <c r="W1070" s="24" t="s">
        <v>3904</v>
      </c>
      <c r="X1070" s="8" t="e">
        <f>ROUND(T1070*(1-#REF!),2)</f>
        <v>#REF!</v>
      </c>
      <c r="Y1070">
        <f t="shared" si="89"/>
        <v>206.1</v>
      </c>
      <c r="Z1070">
        <f t="shared" si="90"/>
        <v>206.1</v>
      </c>
      <c r="AA1070" s="24">
        <v>0.1</v>
      </c>
      <c r="AB1070" s="24">
        <v>0.1</v>
      </c>
      <c r="AC1070" t="s">
        <v>2879</v>
      </c>
      <c r="AD1070" t="s">
        <v>2879</v>
      </c>
      <c r="AE1070" t="s">
        <v>2879</v>
      </c>
      <c r="AF1070" t="s">
        <v>2899</v>
      </c>
      <c r="AG1070" s="24"/>
      <c r="AH1070" t="s">
        <v>3666</v>
      </c>
      <c r="AI1070" s="11">
        <v>96.44</v>
      </c>
      <c r="AJ1070">
        <v>0.3</v>
      </c>
      <c r="AK1070">
        <f t="shared" si="87"/>
        <v>160.29999999999998</v>
      </c>
      <c r="AL1070" t="s">
        <v>4555</v>
      </c>
      <c r="AM1070" t="s">
        <v>4555</v>
      </c>
      <c r="AN1070" s="24">
        <v>0.1</v>
      </c>
      <c r="AO1070">
        <f t="shared" si="91"/>
        <v>206.1</v>
      </c>
      <c r="AS1070" t="s">
        <v>90</v>
      </c>
      <c r="AT1070" t="s">
        <v>581</v>
      </c>
    </row>
    <row r="1071" spans="1:46" customFormat="1" x14ac:dyDescent="0.3">
      <c r="A1071" t="e">
        <f>CONCATENATE(C1071,D1071,H1071,#REF!,L1071)</f>
        <v>#REF!</v>
      </c>
      <c r="B1071" t="str">
        <f t="shared" si="93"/>
        <v>FORDCUSTOML1H1</v>
      </c>
      <c r="C1071" s="1" t="s">
        <v>82</v>
      </c>
      <c r="D1071" s="1" t="s">
        <v>89</v>
      </c>
      <c r="E1071" s="1">
        <v>2012</v>
      </c>
      <c r="F1071" s="1" t="s">
        <v>14</v>
      </c>
      <c r="G1071" s="1" t="s">
        <v>15</v>
      </c>
      <c r="H1071" s="1" t="s">
        <v>16</v>
      </c>
      <c r="I1071" s="1">
        <v>2933</v>
      </c>
      <c r="J1071" s="1" t="str">
        <f t="shared" ref="J1071:J1131" si="94">CONCATENATE("TYP",K1071)</f>
        <v>TYP144</v>
      </c>
      <c r="K1071" s="1">
        <v>144</v>
      </c>
      <c r="L1071" s="1" t="s">
        <v>20</v>
      </c>
      <c r="M1071" s="27">
        <v>963940396</v>
      </c>
      <c r="N1071" s="37" t="s">
        <v>671</v>
      </c>
      <c r="O1071" s="38">
        <v>0</v>
      </c>
      <c r="P1071" s="38">
        <v>151.41</v>
      </c>
      <c r="Q1071" s="38">
        <v>1</v>
      </c>
      <c r="R1071">
        <v>35.5</v>
      </c>
      <c r="S1071" s="38">
        <v>151.41</v>
      </c>
      <c r="T1071" s="24">
        <v>359</v>
      </c>
      <c r="U1071" s="24">
        <v>15</v>
      </c>
      <c r="V1071">
        <f t="shared" si="92"/>
        <v>20</v>
      </c>
      <c r="W1071" s="24" t="s">
        <v>3905</v>
      </c>
      <c r="X1071" s="8" t="e">
        <f>ROUND(T1071*(1-#REF!),2)</f>
        <v>#REF!</v>
      </c>
      <c r="Y1071">
        <f t="shared" si="89"/>
        <v>323.10000000000002</v>
      </c>
      <c r="Z1071">
        <f t="shared" si="90"/>
        <v>323.10000000000002</v>
      </c>
      <c r="AA1071" s="24">
        <v>0.1</v>
      </c>
      <c r="AB1071" s="24">
        <v>0.1</v>
      </c>
      <c r="AC1071" t="s">
        <v>2879</v>
      </c>
      <c r="AD1071" t="s">
        <v>2879</v>
      </c>
      <c r="AE1071" t="s">
        <v>2879</v>
      </c>
      <c r="AF1071" t="s">
        <v>2899</v>
      </c>
      <c r="AG1071" s="24"/>
      <c r="AH1071" t="s">
        <v>3666</v>
      </c>
      <c r="AI1071" s="11">
        <v>145.58000000000001</v>
      </c>
      <c r="AJ1071">
        <v>0.3</v>
      </c>
      <c r="AK1071">
        <f t="shared" si="87"/>
        <v>251.29999999999998</v>
      </c>
      <c r="AL1071" t="s">
        <v>4555</v>
      </c>
      <c r="AM1071" t="s">
        <v>4555</v>
      </c>
      <c r="AN1071" s="24">
        <v>0.1</v>
      </c>
      <c r="AO1071">
        <f t="shared" si="91"/>
        <v>323.10000000000002</v>
      </c>
      <c r="AS1071" t="s">
        <v>91</v>
      </c>
      <c r="AT1071" t="s">
        <v>582</v>
      </c>
    </row>
    <row r="1072" spans="1:46" customFormat="1" x14ac:dyDescent="0.3">
      <c r="A1072" t="e">
        <f>CONCATENATE(C1072,D1072,H1072,#REF!,L1072)</f>
        <v>#REF!</v>
      </c>
      <c r="B1072" t="str">
        <f t="shared" si="93"/>
        <v>FORDCUSTOML1H2</v>
      </c>
      <c r="C1072" s="1" t="s">
        <v>82</v>
      </c>
      <c r="D1072" s="1" t="s">
        <v>89</v>
      </c>
      <c r="E1072" s="1">
        <v>2012</v>
      </c>
      <c r="F1072" s="1" t="s">
        <v>14</v>
      </c>
      <c r="G1072" s="1" t="s">
        <v>37</v>
      </c>
      <c r="H1072" s="1" t="s">
        <v>38</v>
      </c>
      <c r="I1072" s="1">
        <v>2933</v>
      </c>
      <c r="J1072" s="1" t="str">
        <f t="shared" si="94"/>
        <v>TYP144</v>
      </c>
      <c r="K1072" s="1">
        <v>144</v>
      </c>
      <c r="L1072" s="1" t="s">
        <v>17</v>
      </c>
      <c r="M1072" s="27">
        <v>963940403</v>
      </c>
      <c r="N1072" s="37" t="s">
        <v>672</v>
      </c>
      <c r="O1072" s="38">
        <v>0</v>
      </c>
      <c r="P1072" s="38">
        <v>100.31</v>
      </c>
      <c r="Q1072" s="38">
        <v>1</v>
      </c>
      <c r="R1072">
        <v>26.5</v>
      </c>
      <c r="S1072" s="38">
        <v>100.31</v>
      </c>
      <c r="T1072" s="24">
        <v>229</v>
      </c>
      <c r="U1072" s="24">
        <v>15</v>
      </c>
      <c r="V1072">
        <f t="shared" si="92"/>
        <v>20</v>
      </c>
      <c r="W1072" s="24" t="s">
        <v>3906</v>
      </c>
      <c r="X1072" s="8" t="e">
        <f>ROUND(T1072*(1-#REF!),2)</f>
        <v>#REF!</v>
      </c>
      <c r="Y1072">
        <f t="shared" si="89"/>
        <v>206.1</v>
      </c>
      <c r="Z1072">
        <f t="shared" si="90"/>
        <v>206.1</v>
      </c>
      <c r="AA1072" s="24">
        <v>0.1</v>
      </c>
      <c r="AB1072" s="24">
        <v>0.1</v>
      </c>
      <c r="AC1072" t="s">
        <v>2879</v>
      </c>
      <c r="AD1072" t="s">
        <v>2879</v>
      </c>
      <c r="AE1072" t="s">
        <v>2879</v>
      </c>
      <c r="AF1072" t="s">
        <v>2899</v>
      </c>
      <c r="AG1072" s="24"/>
      <c r="AH1072" t="s">
        <v>3666</v>
      </c>
      <c r="AI1072" s="11">
        <v>96.44</v>
      </c>
      <c r="AJ1072">
        <v>0.3</v>
      </c>
      <c r="AK1072">
        <f t="shared" si="87"/>
        <v>160.29999999999998</v>
      </c>
      <c r="AL1072" t="s">
        <v>4555</v>
      </c>
      <c r="AM1072" t="s">
        <v>4555</v>
      </c>
      <c r="AN1072" s="24">
        <v>0.1</v>
      </c>
      <c r="AO1072">
        <f t="shared" si="91"/>
        <v>206.1</v>
      </c>
      <c r="AS1072" t="s">
        <v>92</v>
      </c>
      <c r="AT1072" t="s">
        <v>581</v>
      </c>
    </row>
    <row r="1073" spans="1:46" customFormat="1" x14ac:dyDescent="0.3">
      <c r="A1073" t="e">
        <f>CONCATENATE(C1073,D1073,H1073,#REF!,L1073)</f>
        <v>#REF!</v>
      </c>
      <c r="B1073" t="str">
        <f t="shared" si="93"/>
        <v>FORDCUSTOML1H2</v>
      </c>
      <c r="C1073" s="1" t="s">
        <v>82</v>
      </c>
      <c r="D1073" s="1" t="s">
        <v>89</v>
      </c>
      <c r="E1073" s="1">
        <v>2012</v>
      </c>
      <c r="F1073" s="1" t="s">
        <v>14</v>
      </c>
      <c r="G1073" s="1" t="s">
        <v>37</v>
      </c>
      <c r="H1073" s="1" t="s">
        <v>38</v>
      </c>
      <c r="I1073" s="1">
        <v>2933</v>
      </c>
      <c r="J1073" s="1" t="str">
        <f t="shared" si="94"/>
        <v>TYP144</v>
      </c>
      <c r="K1073" s="1">
        <v>144</v>
      </c>
      <c r="L1073" s="1" t="s">
        <v>20</v>
      </c>
      <c r="M1073" s="27">
        <v>963940402</v>
      </c>
      <c r="N1073" s="37" t="s">
        <v>673</v>
      </c>
      <c r="O1073" s="38">
        <v>0</v>
      </c>
      <c r="P1073" s="38">
        <v>151.46</v>
      </c>
      <c r="Q1073" s="38">
        <v>1</v>
      </c>
      <c r="R1073">
        <v>35.5</v>
      </c>
      <c r="S1073" s="38">
        <v>151.46</v>
      </c>
      <c r="T1073" s="24">
        <v>359</v>
      </c>
      <c r="U1073" s="24">
        <v>15</v>
      </c>
      <c r="V1073">
        <f t="shared" si="92"/>
        <v>20</v>
      </c>
      <c r="W1073" s="24" t="s">
        <v>3907</v>
      </c>
      <c r="X1073" s="8" t="e">
        <f>ROUND(T1073*(1-#REF!),2)</f>
        <v>#REF!</v>
      </c>
      <c r="Y1073">
        <f t="shared" si="89"/>
        <v>323.10000000000002</v>
      </c>
      <c r="Z1073">
        <f t="shared" si="90"/>
        <v>323.10000000000002</v>
      </c>
      <c r="AA1073" s="24">
        <v>0.1</v>
      </c>
      <c r="AB1073" s="24">
        <v>0.1</v>
      </c>
      <c r="AC1073" t="s">
        <v>2879</v>
      </c>
      <c r="AD1073" t="s">
        <v>2879</v>
      </c>
      <c r="AE1073" t="s">
        <v>2879</v>
      </c>
      <c r="AF1073" t="s">
        <v>2899</v>
      </c>
      <c r="AG1073" s="24"/>
      <c r="AH1073" t="s">
        <v>3666</v>
      </c>
      <c r="AI1073" s="11">
        <v>145.58000000000001</v>
      </c>
      <c r="AJ1073">
        <v>0.3</v>
      </c>
      <c r="AK1073">
        <f t="shared" si="87"/>
        <v>251.29999999999998</v>
      </c>
      <c r="AL1073" t="s">
        <v>4555</v>
      </c>
      <c r="AM1073" t="s">
        <v>4555</v>
      </c>
      <c r="AN1073" s="24">
        <v>0.1</v>
      </c>
      <c r="AO1073">
        <f t="shared" si="91"/>
        <v>323.10000000000002</v>
      </c>
      <c r="AS1073" t="s">
        <v>93</v>
      </c>
      <c r="AT1073" t="s">
        <v>582</v>
      </c>
    </row>
    <row r="1074" spans="1:46" customFormat="1" x14ac:dyDescent="0.3">
      <c r="A1074" t="e">
        <f>CONCATENATE(C1074,D1074,H1074,#REF!,L1074)</f>
        <v>#REF!</v>
      </c>
      <c r="B1074" t="str">
        <f t="shared" si="93"/>
        <v>FORDCUSTOML2H1</v>
      </c>
      <c r="C1074" s="1" t="s">
        <v>82</v>
      </c>
      <c r="D1074" s="1" t="s">
        <v>89</v>
      </c>
      <c r="E1074" s="1">
        <v>2012</v>
      </c>
      <c r="F1074" s="1" t="s">
        <v>25</v>
      </c>
      <c r="G1074" s="1" t="s">
        <v>15</v>
      </c>
      <c r="H1074" s="1" t="s">
        <v>26</v>
      </c>
      <c r="I1074" s="1">
        <v>3300</v>
      </c>
      <c r="J1074" s="1" t="str">
        <f t="shared" si="94"/>
        <v>TYP145</v>
      </c>
      <c r="K1074" s="1">
        <v>145</v>
      </c>
      <c r="L1074" s="1" t="s">
        <v>17</v>
      </c>
      <c r="M1074" s="27">
        <v>963940413</v>
      </c>
      <c r="N1074" s="37" t="s">
        <v>674</v>
      </c>
      <c r="O1074" s="38">
        <v>0</v>
      </c>
      <c r="P1074" s="38">
        <v>118.82</v>
      </c>
      <c r="Q1074" s="38">
        <v>1</v>
      </c>
      <c r="R1074">
        <v>31.5</v>
      </c>
      <c r="S1074" s="38">
        <v>118.82</v>
      </c>
      <c r="T1074" s="24">
        <v>279</v>
      </c>
      <c r="U1074" s="24">
        <v>20</v>
      </c>
      <c r="V1074">
        <f t="shared" si="92"/>
        <v>27</v>
      </c>
      <c r="W1074" s="24" t="s">
        <v>3908</v>
      </c>
      <c r="X1074" s="8" t="e">
        <f>ROUND(T1074*(1-#REF!),2)</f>
        <v>#REF!</v>
      </c>
      <c r="Y1074">
        <f t="shared" si="89"/>
        <v>251.1</v>
      </c>
      <c r="Z1074">
        <f t="shared" si="90"/>
        <v>251.1</v>
      </c>
      <c r="AA1074" s="24">
        <v>0.1</v>
      </c>
      <c r="AB1074" s="24">
        <v>0.1</v>
      </c>
      <c r="AC1074" t="s">
        <v>2879</v>
      </c>
      <c r="AD1074" t="s">
        <v>2879</v>
      </c>
      <c r="AE1074" t="s">
        <v>2879</v>
      </c>
      <c r="AF1074" t="s">
        <v>2899</v>
      </c>
      <c r="AG1074" s="24"/>
      <c r="AH1074" t="s">
        <v>3667</v>
      </c>
      <c r="AI1074" s="11">
        <v>114.25</v>
      </c>
      <c r="AJ1074">
        <v>0.3</v>
      </c>
      <c r="AK1074">
        <f t="shared" si="87"/>
        <v>195.29999999999998</v>
      </c>
      <c r="AL1074" t="s">
        <v>4555</v>
      </c>
      <c r="AM1074" t="s">
        <v>4555</v>
      </c>
      <c r="AN1074" s="24">
        <v>0.1</v>
      </c>
      <c r="AO1074">
        <f t="shared" si="91"/>
        <v>251.1</v>
      </c>
      <c r="AS1074" t="s">
        <v>94</v>
      </c>
      <c r="AT1074" t="s">
        <v>581</v>
      </c>
    </row>
    <row r="1075" spans="1:46" customFormat="1" x14ac:dyDescent="0.3">
      <c r="A1075" t="e">
        <f>CONCATENATE(C1075,D1075,H1075,#REF!,L1075)</f>
        <v>#REF!</v>
      </c>
      <c r="B1075" t="str">
        <f t="shared" si="93"/>
        <v>FORDCUSTOML2H1</v>
      </c>
      <c r="C1075" s="1" t="s">
        <v>82</v>
      </c>
      <c r="D1075" s="1" t="s">
        <v>89</v>
      </c>
      <c r="E1075" s="1">
        <v>2012</v>
      </c>
      <c r="F1075" s="1" t="s">
        <v>25</v>
      </c>
      <c r="G1075" s="1" t="s">
        <v>15</v>
      </c>
      <c r="H1075" s="1" t="s">
        <v>26</v>
      </c>
      <c r="I1075" s="1">
        <v>3300</v>
      </c>
      <c r="J1075" s="1" t="str">
        <f t="shared" si="94"/>
        <v>TYP145</v>
      </c>
      <c r="K1075" s="1">
        <v>145</v>
      </c>
      <c r="L1075" s="1" t="s">
        <v>20</v>
      </c>
      <c r="M1075" s="27">
        <v>963940412</v>
      </c>
      <c r="N1075" s="37" t="s">
        <v>675</v>
      </c>
      <c r="O1075" s="38">
        <v>0</v>
      </c>
      <c r="P1075" s="38">
        <v>177.01</v>
      </c>
      <c r="Q1075" s="38">
        <v>1</v>
      </c>
      <c r="R1075">
        <v>41.5</v>
      </c>
      <c r="S1075" s="38">
        <v>177.01</v>
      </c>
      <c r="T1075" s="24">
        <v>409</v>
      </c>
      <c r="U1075" s="24">
        <v>20</v>
      </c>
      <c r="V1075">
        <f t="shared" si="92"/>
        <v>27</v>
      </c>
      <c r="W1075" s="24" t="s">
        <v>3909</v>
      </c>
      <c r="X1075" s="8" t="e">
        <f>ROUND(T1075*(1-#REF!),2)</f>
        <v>#REF!</v>
      </c>
      <c r="Y1075">
        <f t="shared" si="89"/>
        <v>368.1</v>
      </c>
      <c r="Z1075">
        <f t="shared" si="90"/>
        <v>368.1</v>
      </c>
      <c r="AA1075" s="24">
        <v>0.1</v>
      </c>
      <c r="AB1075" s="24">
        <v>0.1</v>
      </c>
      <c r="AC1075" t="s">
        <v>2879</v>
      </c>
      <c r="AD1075" t="s">
        <v>2879</v>
      </c>
      <c r="AE1075" t="s">
        <v>2879</v>
      </c>
      <c r="AF1075" t="s">
        <v>2899</v>
      </c>
      <c r="AG1075" s="24"/>
      <c r="AH1075" t="s">
        <v>3667</v>
      </c>
      <c r="AI1075" s="11">
        <v>170.19</v>
      </c>
      <c r="AJ1075">
        <v>0.3</v>
      </c>
      <c r="AK1075">
        <f t="shared" si="87"/>
        <v>286.29999999999995</v>
      </c>
      <c r="AL1075" t="s">
        <v>4555</v>
      </c>
      <c r="AM1075" t="s">
        <v>4555</v>
      </c>
      <c r="AN1075" s="24">
        <v>0.1</v>
      </c>
      <c r="AO1075">
        <f t="shared" si="91"/>
        <v>368.1</v>
      </c>
      <c r="AS1075" t="s">
        <v>95</v>
      </c>
      <c r="AT1075" t="s">
        <v>582</v>
      </c>
    </row>
    <row r="1076" spans="1:46" customFormat="1" x14ac:dyDescent="0.3">
      <c r="A1076" t="e">
        <f>CONCATENATE(C1076,D1076,H1076,#REF!,L1076)</f>
        <v>#REF!</v>
      </c>
      <c r="B1076" t="str">
        <f t="shared" si="93"/>
        <v>FORDCUSTOML2H2</v>
      </c>
      <c r="C1076" s="1" t="s">
        <v>82</v>
      </c>
      <c r="D1076" s="1" t="s">
        <v>89</v>
      </c>
      <c r="E1076" s="1">
        <v>2012</v>
      </c>
      <c r="F1076" s="1" t="s">
        <v>25</v>
      </c>
      <c r="G1076" s="1" t="s">
        <v>37</v>
      </c>
      <c r="H1076" s="1" t="s">
        <v>41</v>
      </c>
      <c r="I1076" s="1">
        <v>3300</v>
      </c>
      <c r="J1076" s="1" t="str">
        <f t="shared" si="94"/>
        <v>TYP145</v>
      </c>
      <c r="K1076" s="1">
        <v>145</v>
      </c>
      <c r="L1076" s="1" t="s">
        <v>17</v>
      </c>
      <c r="M1076" s="27">
        <v>963940419</v>
      </c>
      <c r="N1076" s="37" t="s">
        <v>676</v>
      </c>
      <c r="O1076" s="38">
        <v>0</v>
      </c>
      <c r="P1076" s="38">
        <v>118.82</v>
      </c>
      <c r="Q1076" s="38">
        <v>1</v>
      </c>
      <c r="R1076">
        <v>31.5</v>
      </c>
      <c r="S1076" s="38">
        <v>118.82</v>
      </c>
      <c r="T1076" s="24">
        <v>279</v>
      </c>
      <c r="U1076" s="24">
        <v>20</v>
      </c>
      <c r="V1076">
        <f t="shared" si="92"/>
        <v>27</v>
      </c>
      <c r="W1076" s="24" t="s">
        <v>3910</v>
      </c>
      <c r="X1076" s="8" t="e">
        <f>ROUND(T1076*(1-#REF!),2)</f>
        <v>#REF!</v>
      </c>
      <c r="Y1076">
        <f t="shared" si="89"/>
        <v>251.1</v>
      </c>
      <c r="Z1076">
        <f t="shared" si="90"/>
        <v>251.1</v>
      </c>
      <c r="AA1076" s="24">
        <v>0.1</v>
      </c>
      <c r="AB1076" s="24">
        <v>0.1</v>
      </c>
      <c r="AC1076" t="s">
        <v>2879</v>
      </c>
      <c r="AD1076" t="s">
        <v>2879</v>
      </c>
      <c r="AE1076" t="s">
        <v>2879</v>
      </c>
      <c r="AF1076" t="s">
        <v>2899</v>
      </c>
      <c r="AG1076" s="24"/>
      <c r="AH1076" t="s">
        <v>3667</v>
      </c>
      <c r="AI1076" s="11">
        <v>114.25</v>
      </c>
      <c r="AJ1076">
        <v>0.3</v>
      </c>
      <c r="AK1076">
        <f t="shared" ref="AK1076:AK1139" si="95">T1076*(1*(1-AJ1076))</f>
        <v>195.29999999999998</v>
      </c>
      <c r="AL1076" t="s">
        <v>4555</v>
      </c>
      <c r="AM1076" t="s">
        <v>4555</v>
      </c>
      <c r="AN1076" s="24">
        <v>0.1</v>
      </c>
      <c r="AO1076">
        <f t="shared" si="91"/>
        <v>251.1</v>
      </c>
      <c r="AS1076" t="s">
        <v>96</v>
      </c>
      <c r="AT1076" t="s">
        <v>581</v>
      </c>
    </row>
    <row r="1077" spans="1:46" customFormat="1" x14ac:dyDescent="0.3">
      <c r="A1077" t="e">
        <f>CONCATENATE(C1077,D1077,H1077,#REF!,L1077)</f>
        <v>#REF!</v>
      </c>
      <c r="B1077" t="str">
        <f t="shared" si="93"/>
        <v>FORDCUSTOML2H2</v>
      </c>
      <c r="C1077" s="1" t="s">
        <v>82</v>
      </c>
      <c r="D1077" s="1" t="s">
        <v>89</v>
      </c>
      <c r="E1077" s="1">
        <v>2012</v>
      </c>
      <c r="F1077" s="1" t="s">
        <v>25</v>
      </c>
      <c r="G1077" s="1" t="s">
        <v>37</v>
      </c>
      <c r="H1077" s="1" t="s">
        <v>41</v>
      </c>
      <c r="I1077" s="1">
        <v>3300</v>
      </c>
      <c r="J1077" s="1" t="str">
        <f t="shared" si="94"/>
        <v>TYP145</v>
      </c>
      <c r="K1077" s="1">
        <v>145</v>
      </c>
      <c r="L1077" s="1" t="s">
        <v>20</v>
      </c>
      <c r="M1077" s="27">
        <v>963940418</v>
      </c>
      <c r="N1077" s="37" t="s">
        <v>677</v>
      </c>
      <c r="O1077" s="38">
        <v>0</v>
      </c>
      <c r="P1077" s="38">
        <v>177.01</v>
      </c>
      <c r="Q1077" s="38">
        <v>1</v>
      </c>
      <c r="R1077">
        <v>41.5</v>
      </c>
      <c r="S1077" s="38">
        <v>177.01</v>
      </c>
      <c r="T1077" s="24">
        <v>409</v>
      </c>
      <c r="U1077" s="24">
        <v>20</v>
      </c>
      <c r="V1077">
        <f t="shared" si="92"/>
        <v>27</v>
      </c>
      <c r="W1077" s="24" t="s">
        <v>3911</v>
      </c>
      <c r="X1077" s="8" t="e">
        <f>ROUND(T1077*(1-#REF!),2)</f>
        <v>#REF!</v>
      </c>
      <c r="Y1077">
        <f t="shared" si="89"/>
        <v>368.1</v>
      </c>
      <c r="Z1077">
        <f t="shared" si="90"/>
        <v>368.1</v>
      </c>
      <c r="AA1077" s="24">
        <v>0.1</v>
      </c>
      <c r="AB1077" s="24">
        <v>0.1</v>
      </c>
      <c r="AC1077" t="s">
        <v>2879</v>
      </c>
      <c r="AD1077" t="s">
        <v>2879</v>
      </c>
      <c r="AE1077" t="s">
        <v>2879</v>
      </c>
      <c r="AF1077" t="s">
        <v>2899</v>
      </c>
      <c r="AG1077" s="24"/>
      <c r="AH1077" t="s">
        <v>3667</v>
      </c>
      <c r="AI1077" s="11">
        <v>170.19</v>
      </c>
      <c r="AJ1077">
        <v>0.3</v>
      </c>
      <c r="AK1077">
        <f t="shared" si="95"/>
        <v>286.29999999999995</v>
      </c>
      <c r="AL1077" t="s">
        <v>4555</v>
      </c>
      <c r="AM1077" t="s">
        <v>4555</v>
      </c>
      <c r="AN1077" s="24">
        <v>0.1</v>
      </c>
      <c r="AO1077">
        <f t="shared" si="91"/>
        <v>368.1</v>
      </c>
      <c r="AS1077" t="s">
        <v>97</v>
      </c>
      <c r="AT1077" t="s">
        <v>582</v>
      </c>
    </row>
    <row r="1078" spans="1:46" customFormat="1" x14ac:dyDescent="0.3">
      <c r="A1078" t="e">
        <f>CONCATENATE(C1078,D1078,H1078,#REF!,L1078)</f>
        <v>#REF!</v>
      </c>
      <c r="B1078" t="str">
        <f t="shared" si="93"/>
        <v>FORDTRANSIT_TRACTIONL2H2</v>
      </c>
      <c r="C1078" s="1" t="s">
        <v>82</v>
      </c>
      <c r="D1078" s="1" t="s">
        <v>600</v>
      </c>
      <c r="E1078" s="1">
        <v>2014</v>
      </c>
      <c r="F1078" s="1" t="s">
        <v>25</v>
      </c>
      <c r="G1078" s="1" t="s">
        <v>37</v>
      </c>
      <c r="H1078" s="1" t="s">
        <v>41</v>
      </c>
      <c r="I1078" s="1">
        <v>3300</v>
      </c>
      <c r="J1078" s="1" t="str">
        <f t="shared" si="94"/>
        <v>TYP150</v>
      </c>
      <c r="K1078" s="1">
        <v>150</v>
      </c>
      <c r="L1078" s="1" t="s">
        <v>17</v>
      </c>
      <c r="M1078" s="27">
        <v>963940453</v>
      </c>
      <c r="N1078" s="37" t="s">
        <v>678</v>
      </c>
      <c r="O1078" s="38">
        <v>0</v>
      </c>
      <c r="P1078" s="38">
        <v>118.82</v>
      </c>
      <c r="Q1078" s="38">
        <v>1</v>
      </c>
      <c r="R1078">
        <v>31.5</v>
      </c>
      <c r="S1078" s="38">
        <v>118.82</v>
      </c>
      <c r="T1078" s="24">
        <v>279</v>
      </c>
      <c r="U1078" s="24">
        <v>20</v>
      </c>
      <c r="V1078">
        <f t="shared" si="92"/>
        <v>27</v>
      </c>
      <c r="W1078" s="24" t="s">
        <v>3912</v>
      </c>
      <c r="X1078" s="8" t="e">
        <f>ROUND(T1078*(1-#REF!),2)</f>
        <v>#REF!</v>
      </c>
      <c r="Y1078">
        <f t="shared" si="89"/>
        <v>251.1</v>
      </c>
      <c r="Z1078">
        <f t="shared" si="90"/>
        <v>251.1</v>
      </c>
      <c r="AA1078" s="24">
        <v>0.1</v>
      </c>
      <c r="AB1078" s="24">
        <v>0.1</v>
      </c>
      <c r="AC1078" t="s">
        <v>2879</v>
      </c>
      <c r="AD1078" t="s">
        <v>2879</v>
      </c>
      <c r="AE1078" t="s">
        <v>2879</v>
      </c>
      <c r="AF1078" t="s">
        <v>2899</v>
      </c>
      <c r="AG1078" s="24"/>
      <c r="AH1078" t="s">
        <v>3668</v>
      </c>
      <c r="AI1078" s="11">
        <v>114.25</v>
      </c>
      <c r="AJ1078">
        <v>0.3</v>
      </c>
      <c r="AK1078">
        <f t="shared" si="95"/>
        <v>195.29999999999998</v>
      </c>
      <c r="AL1078" t="s">
        <v>4555</v>
      </c>
      <c r="AM1078" t="s">
        <v>4555</v>
      </c>
      <c r="AN1078" s="24">
        <v>0.1</v>
      </c>
      <c r="AO1078">
        <f t="shared" si="91"/>
        <v>251.1</v>
      </c>
      <c r="AS1078" t="s">
        <v>98</v>
      </c>
      <c r="AT1078" t="s">
        <v>581</v>
      </c>
    </row>
    <row r="1079" spans="1:46" customFormat="1" x14ac:dyDescent="0.3">
      <c r="A1079" t="e">
        <f>CONCATENATE(C1079,D1079,H1079,#REF!,L1079)</f>
        <v>#REF!</v>
      </c>
      <c r="B1079" t="str">
        <f t="shared" si="93"/>
        <v>FORDTRANSIT_TRACTIONL2H2</v>
      </c>
      <c r="C1079" s="1" t="s">
        <v>82</v>
      </c>
      <c r="D1079" s="1" t="s">
        <v>600</v>
      </c>
      <c r="E1079" s="1">
        <v>2014</v>
      </c>
      <c r="F1079" s="1" t="s">
        <v>25</v>
      </c>
      <c r="G1079" s="1" t="s">
        <v>37</v>
      </c>
      <c r="H1079" s="1" t="s">
        <v>41</v>
      </c>
      <c r="I1079" s="1">
        <v>3300</v>
      </c>
      <c r="J1079" s="1" t="str">
        <f t="shared" si="94"/>
        <v>TYP150</v>
      </c>
      <c r="K1079" s="1">
        <v>150</v>
      </c>
      <c r="L1079" s="1" t="s">
        <v>20</v>
      </c>
      <c r="M1079" s="27">
        <v>963940452</v>
      </c>
      <c r="N1079" s="37" t="s">
        <v>679</v>
      </c>
      <c r="O1079" s="38">
        <v>0</v>
      </c>
      <c r="P1079" s="38">
        <v>177.01</v>
      </c>
      <c r="Q1079" s="38">
        <v>1</v>
      </c>
      <c r="R1079">
        <v>40.5</v>
      </c>
      <c r="S1079" s="38">
        <v>177.01</v>
      </c>
      <c r="T1079" s="24">
        <v>389</v>
      </c>
      <c r="U1079" s="24">
        <v>20</v>
      </c>
      <c r="V1079">
        <f t="shared" si="92"/>
        <v>27</v>
      </c>
      <c r="W1079" s="24" t="s">
        <v>3913</v>
      </c>
      <c r="X1079" s="8" t="e">
        <f>ROUND(T1079*(1-#REF!),2)</f>
        <v>#REF!</v>
      </c>
      <c r="Y1079">
        <f t="shared" si="89"/>
        <v>350.1</v>
      </c>
      <c r="Z1079">
        <f t="shared" si="90"/>
        <v>350.1</v>
      </c>
      <c r="AA1079" s="24">
        <v>0.1</v>
      </c>
      <c r="AB1079" s="24">
        <v>0.1</v>
      </c>
      <c r="AC1079" t="s">
        <v>2879</v>
      </c>
      <c r="AD1079" t="s">
        <v>2879</v>
      </c>
      <c r="AE1079" t="s">
        <v>2879</v>
      </c>
      <c r="AF1079" t="s">
        <v>2899</v>
      </c>
      <c r="AG1079" s="24"/>
      <c r="AH1079" t="s">
        <v>3668</v>
      </c>
      <c r="AI1079" s="11">
        <v>170.19</v>
      </c>
      <c r="AJ1079">
        <v>0.3</v>
      </c>
      <c r="AK1079">
        <f t="shared" si="95"/>
        <v>272.29999999999995</v>
      </c>
      <c r="AL1079" t="s">
        <v>4555</v>
      </c>
      <c r="AM1079" t="s">
        <v>4555</v>
      </c>
      <c r="AN1079" s="24">
        <v>0.1</v>
      </c>
      <c r="AO1079">
        <f t="shared" si="91"/>
        <v>350.1</v>
      </c>
      <c r="AS1079" t="s">
        <v>99</v>
      </c>
      <c r="AT1079" t="s">
        <v>582</v>
      </c>
    </row>
    <row r="1080" spans="1:46" customFormat="1" x14ac:dyDescent="0.3">
      <c r="A1080" t="e">
        <f>CONCATENATE(C1080,D1080,H1080,#REF!,L1080)</f>
        <v>#REF!</v>
      </c>
      <c r="B1080" t="str">
        <f t="shared" si="93"/>
        <v>FORDTRANSIT_PROPULSIONL2H2</v>
      </c>
      <c r="C1080" s="1" t="s">
        <v>82</v>
      </c>
      <c r="D1080" s="1" t="s">
        <v>603</v>
      </c>
      <c r="E1080" s="1">
        <v>2014</v>
      </c>
      <c r="F1080" s="1" t="s">
        <v>25</v>
      </c>
      <c r="G1080" s="1" t="s">
        <v>37</v>
      </c>
      <c r="H1080" s="1" t="s">
        <v>41</v>
      </c>
      <c r="I1080" s="1">
        <v>3300</v>
      </c>
      <c r="J1080" s="1" t="str">
        <f t="shared" si="94"/>
        <v>TYP151</v>
      </c>
      <c r="K1080" s="1">
        <v>151</v>
      </c>
      <c r="L1080" s="1" t="s">
        <v>17</v>
      </c>
      <c r="M1080" s="27">
        <v>963940469</v>
      </c>
      <c r="N1080" s="37" t="s">
        <v>680</v>
      </c>
      <c r="O1080" s="38">
        <v>0</v>
      </c>
      <c r="P1080" s="38">
        <v>118.87</v>
      </c>
      <c r="Q1080" s="38">
        <v>1</v>
      </c>
      <c r="R1080">
        <v>31.5</v>
      </c>
      <c r="S1080" s="38">
        <v>118.87</v>
      </c>
      <c r="T1080" s="24">
        <v>279</v>
      </c>
      <c r="U1080" s="24">
        <v>20</v>
      </c>
      <c r="V1080">
        <f t="shared" si="92"/>
        <v>27</v>
      </c>
      <c r="W1080" s="24" t="s">
        <v>3914</v>
      </c>
      <c r="X1080" s="8" t="e">
        <f>ROUND(T1080*(1-#REF!),2)</f>
        <v>#REF!</v>
      </c>
      <c r="Y1080">
        <f t="shared" si="89"/>
        <v>251.1</v>
      </c>
      <c r="Z1080">
        <f t="shared" si="90"/>
        <v>251.1</v>
      </c>
      <c r="AA1080" s="24">
        <v>0.1</v>
      </c>
      <c r="AB1080" s="24">
        <v>0.1</v>
      </c>
      <c r="AC1080" t="s">
        <v>2879</v>
      </c>
      <c r="AD1080" t="s">
        <v>2879</v>
      </c>
      <c r="AE1080" t="s">
        <v>2879</v>
      </c>
      <c r="AF1080" t="s">
        <v>2899</v>
      </c>
      <c r="AG1080" s="24"/>
      <c r="AH1080" t="s">
        <v>3668</v>
      </c>
      <c r="AI1080" s="11">
        <v>114.25</v>
      </c>
      <c r="AJ1080">
        <v>0.3</v>
      </c>
      <c r="AK1080">
        <f t="shared" si="95"/>
        <v>195.29999999999998</v>
      </c>
      <c r="AL1080" t="s">
        <v>4555</v>
      </c>
      <c r="AM1080" t="s">
        <v>4555</v>
      </c>
      <c r="AN1080" s="24">
        <v>0.1</v>
      </c>
      <c r="AO1080">
        <f t="shared" si="91"/>
        <v>251.1</v>
      </c>
      <c r="AS1080" t="s">
        <v>100</v>
      </c>
      <c r="AT1080" t="s">
        <v>581</v>
      </c>
    </row>
    <row r="1081" spans="1:46" customFormat="1" x14ac:dyDescent="0.3">
      <c r="A1081" t="e">
        <f>CONCATENATE(C1081,D1081,H1081,#REF!,L1081)</f>
        <v>#REF!</v>
      </c>
      <c r="B1081" t="str">
        <f t="shared" si="93"/>
        <v>FORDTRANSIT_PROPULSIONL2H2</v>
      </c>
      <c r="C1081" s="1" t="s">
        <v>82</v>
      </c>
      <c r="D1081" s="1" t="s">
        <v>603</v>
      </c>
      <c r="E1081" s="1">
        <v>2014</v>
      </c>
      <c r="F1081" s="1" t="s">
        <v>25</v>
      </c>
      <c r="G1081" s="1" t="s">
        <v>37</v>
      </c>
      <c r="H1081" s="1" t="s">
        <v>41</v>
      </c>
      <c r="I1081" s="1">
        <v>3300</v>
      </c>
      <c r="J1081" s="1" t="str">
        <f t="shared" si="94"/>
        <v>TYP151</v>
      </c>
      <c r="K1081" s="1">
        <v>151</v>
      </c>
      <c r="L1081" s="1" t="s">
        <v>20</v>
      </c>
      <c r="M1081" s="27">
        <v>963940468</v>
      </c>
      <c r="N1081" s="37" t="s">
        <v>681</v>
      </c>
      <c r="O1081" s="38">
        <v>0</v>
      </c>
      <c r="P1081" s="38">
        <v>207.49</v>
      </c>
      <c r="Q1081" s="38">
        <v>1</v>
      </c>
      <c r="R1081">
        <v>47.5</v>
      </c>
      <c r="S1081" s="38">
        <v>207.49</v>
      </c>
      <c r="T1081" s="24">
        <v>389</v>
      </c>
      <c r="U1081" s="24">
        <v>20</v>
      </c>
      <c r="V1081">
        <f t="shared" si="92"/>
        <v>27</v>
      </c>
      <c r="W1081" s="24" t="s">
        <v>3915</v>
      </c>
      <c r="X1081" s="8" t="e">
        <f>ROUND(T1081*(1-#REF!),2)</f>
        <v>#REF!</v>
      </c>
      <c r="Y1081">
        <f t="shared" si="89"/>
        <v>350.1</v>
      </c>
      <c r="Z1081">
        <f t="shared" si="90"/>
        <v>350.1</v>
      </c>
      <c r="AA1081" s="24">
        <v>0.1</v>
      </c>
      <c r="AB1081" s="24">
        <v>0.1</v>
      </c>
      <c r="AC1081" t="s">
        <v>2879</v>
      </c>
      <c r="AD1081" t="s">
        <v>2879</v>
      </c>
      <c r="AE1081" t="s">
        <v>2879</v>
      </c>
      <c r="AF1081" t="s">
        <v>2899</v>
      </c>
      <c r="AG1081" s="24"/>
      <c r="AH1081" t="s">
        <v>3668</v>
      </c>
      <c r="AI1081" s="11">
        <v>170.19</v>
      </c>
      <c r="AJ1081">
        <v>0.3</v>
      </c>
      <c r="AK1081">
        <f t="shared" si="95"/>
        <v>272.29999999999995</v>
      </c>
      <c r="AL1081" t="s">
        <v>4555</v>
      </c>
      <c r="AM1081" t="s">
        <v>4555</v>
      </c>
      <c r="AN1081" s="24">
        <v>0.1</v>
      </c>
      <c r="AO1081">
        <f t="shared" si="91"/>
        <v>350.1</v>
      </c>
      <c r="AS1081" t="s">
        <v>101</v>
      </c>
      <c r="AT1081" t="s">
        <v>582</v>
      </c>
    </row>
    <row r="1082" spans="1:46" customFormat="1" x14ac:dyDescent="0.3">
      <c r="A1082" t="e">
        <f>CONCATENATE(C1082,D1082,H1082,#REF!,L1082)</f>
        <v>#REF!</v>
      </c>
      <c r="B1082" t="str">
        <f t="shared" si="93"/>
        <v>FORDTRANSIT_TRACTIONL3H2</v>
      </c>
      <c r="C1082" s="1" t="s">
        <v>82</v>
      </c>
      <c r="D1082" s="1" t="s">
        <v>600</v>
      </c>
      <c r="E1082" s="1">
        <v>2014</v>
      </c>
      <c r="F1082" s="1" t="s">
        <v>44</v>
      </c>
      <c r="G1082" s="1" t="s">
        <v>37</v>
      </c>
      <c r="H1082" s="1" t="s">
        <v>45</v>
      </c>
      <c r="I1082" s="1">
        <v>3750</v>
      </c>
      <c r="J1082" s="1" t="str">
        <f t="shared" si="94"/>
        <v>TYP152</v>
      </c>
      <c r="K1082" s="1">
        <v>152</v>
      </c>
      <c r="L1082" s="1" t="s">
        <v>17</v>
      </c>
      <c r="M1082" s="27">
        <v>963940485</v>
      </c>
      <c r="N1082" s="37" t="s">
        <v>682</v>
      </c>
      <c r="O1082" s="38">
        <v>0</v>
      </c>
      <c r="P1082" s="38">
        <v>137.35</v>
      </c>
      <c r="Q1082" s="38">
        <v>1</v>
      </c>
      <c r="R1082">
        <v>36.5</v>
      </c>
      <c r="S1082" s="38">
        <v>137.35</v>
      </c>
      <c r="T1082" s="24">
        <v>339</v>
      </c>
      <c r="U1082" s="24">
        <v>20</v>
      </c>
      <c r="V1082">
        <f t="shared" si="92"/>
        <v>27</v>
      </c>
      <c r="W1082" s="24" t="s">
        <v>3916</v>
      </c>
      <c r="X1082" s="8" t="e">
        <f>ROUND(T1082*(1-#REF!),2)</f>
        <v>#REF!</v>
      </c>
      <c r="Y1082">
        <f t="shared" si="89"/>
        <v>305.10000000000002</v>
      </c>
      <c r="Z1082">
        <f t="shared" si="90"/>
        <v>305.10000000000002</v>
      </c>
      <c r="AA1082" s="24">
        <v>0.1</v>
      </c>
      <c r="AB1082" s="24">
        <v>0.1</v>
      </c>
      <c r="AC1082" t="s">
        <v>2879</v>
      </c>
      <c r="AD1082" t="s">
        <v>2879</v>
      </c>
      <c r="AE1082" t="s">
        <v>2879</v>
      </c>
      <c r="AF1082" t="s">
        <v>2899</v>
      </c>
      <c r="AG1082" s="24"/>
      <c r="AH1082" t="s">
        <v>3669</v>
      </c>
      <c r="AI1082" s="11">
        <v>132.06</v>
      </c>
      <c r="AJ1082">
        <v>0.3</v>
      </c>
      <c r="AK1082">
        <f t="shared" si="95"/>
        <v>237.29999999999998</v>
      </c>
      <c r="AL1082" t="s">
        <v>4555</v>
      </c>
      <c r="AM1082" t="s">
        <v>4555</v>
      </c>
      <c r="AN1082" s="24">
        <v>0.1</v>
      </c>
      <c r="AO1082">
        <f t="shared" si="91"/>
        <v>305.10000000000002</v>
      </c>
      <c r="AS1082" t="s">
        <v>102</v>
      </c>
      <c r="AT1082" t="s">
        <v>581</v>
      </c>
    </row>
    <row r="1083" spans="1:46" customFormat="1" x14ac:dyDescent="0.3">
      <c r="A1083" t="e">
        <f>CONCATENATE(C1083,D1083,H1083,#REF!,L1083)</f>
        <v>#REF!</v>
      </c>
      <c r="B1083" t="str">
        <f t="shared" si="93"/>
        <v>FORDTRANSIT_TRACTIONL3H2</v>
      </c>
      <c r="C1083" s="1" t="s">
        <v>82</v>
      </c>
      <c r="D1083" s="1" t="s">
        <v>600</v>
      </c>
      <c r="E1083" s="1">
        <v>2014</v>
      </c>
      <c r="F1083" s="1" t="s">
        <v>44</v>
      </c>
      <c r="G1083" s="1" t="s">
        <v>37</v>
      </c>
      <c r="H1083" s="1" t="s">
        <v>45</v>
      </c>
      <c r="I1083" s="1">
        <v>3750</v>
      </c>
      <c r="J1083" s="1" t="str">
        <f t="shared" si="94"/>
        <v>TYP152</v>
      </c>
      <c r="K1083" s="1">
        <v>152</v>
      </c>
      <c r="L1083" s="1" t="s">
        <v>20</v>
      </c>
      <c r="M1083" s="27">
        <v>963940484</v>
      </c>
      <c r="N1083" s="37" t="s">
        <v>683</v>
      </c>
      <c r="O1083" s="38">
        <v>0</v>
      </c>
      <c r="P1083" s="38">
        <v>202.61</v>
      </c>
      <c r="Q1083" s="38">
        <v>1</v>
      </c>
      <c r="R1083">
        <v>47.5</v>
      </c>
      <c r="S1083" s="38">
        <v>202.61</v>
      </c>
      <c r="T1083" s="24">
        <v>469</v>
      </c>
      <c r="U1083" s="24">
        <v>20</v>
      </c>
      <c r="V1083">
        <f t="shared" si="92"/>
        <v>27</v>
      </c>
      <c r="W1083" s="24" t="s">
        <v>3917</v>
      </c>
      <c r="X1083" s="8" t="e">
        <f>ROUND(T1083*(1-#REF!),2)</f>
        <v>#REF!</v>
      </c>
      <c r="Y1083">
        <f t="shared" si="89"/>
        <v>422.1</v>
      </c>
      <c r="Z1083">
        <f t="shared" si="90"/>
        <v>422.1</v>
      </c>
      <c r="AA1083" s="24">
        <v>0.1</v>
      </c>
      <c r="AB1083" s="24">
        <v>0.1</v>
      </c>
      <c r="AC1083" t="s">
        <v>2879</v>
      </c>
      <c r="AD1083" t="s">
        <v>2879</v>
      </c>
      <c r="AE1083" t="s">
        <v>2879</v>
      </c>
      <c r="AF1083" t="s">
        <v>2899</v>
      </c>
      <c r="AG1083" s="24"/>
      <c r="AH1083" t="s">
        <v>3669</v>
      </c>
      <c r="AI1083" s="11">
        <v>194.81</v>
      </c>
      <c r="AJ1083">
        <v>0.3</v>
      </c>
      <c r="AK1083">
        <f t="shared" si="95"/>
        <v>328.29999999999995</v>
      </c>
      <c r="AL1083" t="s">
        <v>4555</v>
      </c>
      <c r="AM1083" t="s">
        <v>4555</v>
      </c>
      <c r="AN1083" s="24">
        <v>0.1</v>
      </c>
      <c r="AO1083">
        <f t="shared" si="91"/>
        <v>422.1</v>
      </c>
      <c r="AS1083" t="s">
        <v>103</v>
      </c>
      <c r="AT1083" t="s">
        <v>582</v>
      </c>
    </row>
    <row r="1084" spans="1:46" customFormat="1" x14ac:dyDescent="0.3">
      <c r="A1084" t="e">
        <f>CONCATENATE(C1084,D1084,H1084,#REF!,L1084)</f>
        <v>#REF!</v>
      </c>
      <c r="B1084" t="str">
        <f t="shared" si="93"/>
        <v>FORDTRANSIT_TRACTIONL2H3</v>
      </c>
      <c r="C1084" s="1" t="s">
        <v>82</v>
      </c>
      <c r="D1084" s="1" t="s">
        <v>600</v>
      </c>
      <c r="E1084" s="1">
        <v>2014</v>
      </c>
      <c r="F1084" s="1" t="s">
        <v>25</v>
      </c>
      <c r="G1084" s="1" t="s">
        <v>52</v>
      </c>
      <c r="H1084" s="1" t="s">
        <v>104</v>
      </c>
      <c r="I1084" s="1">
        <v>3300</v>
      </c>
      <c r="J1084" s="1" t="str">
        <f t="shared" si="94"/>
        <v>TYP150</v>
      </c>
      <c r="K1084" s="1">
        <v>150</v>
      </c>
      <c r="L1084" s="1" t="s">
        <v>17</v>
      </c>
      <c r="M1084" s="27">
        <v>963940461</v>
      </c>
      <c r="N1084" s="37" t="s">
        <v>684</v>
      </c>
      <c r="O1084" s="38">
        <v>0</v>
      </c>
      <c r="P1084" s="38">
        <v>133.94</v>
      </c>
      <c r="Q1084" s="38">
        <v>1</v>
      </c>
      <c r="R1084">
        <v>31.5</v>
      </c>
      <c r="S1084" s="38">
        <v>133.94</v>
      </c>
      <c r="T1084" s="24">
        <v>279</v>
      </c>
      <c r="U1084" s="24">
        <v>20</v>
      </c>
      <c r="V1084">
        <f t="shared" si="92"/>
        <v>27</v>
      </c>
      <c r="W1084" s="24" t="s">
        <v>3918</v>
      </c>
      <c r="X1084" s="8" t="e">
        <f>ROUND(T1084*(1-#REF!),2)</f>
        <v>#REF!</v>
      </c>
      <c r="Y1084">
        <f t="shared" si="89"/>
        <v>251.1</v>
      </c>
      <c r="Z1084">
        <f t="shared" si="90"/>
        <v>251.1</v>
      </c>
      <c r="AA1084" s="24">
        <v>0.1</v>
      </c>
      <c r="AB1084" s="24">
        <v>0.1</v>
      </c>
      <c r="AC1084" t="s">
        <v>2879</v>
      </c>
      <c r="AD1084" t="s">
        <v>2879</v>
      </c>
      <c r="AE1084" t="s">
        <v>2879</v>
      </c>
      <c r="AF1084" t="s">
        <v>2899</v>
      </c>
      <c r="AG1084" s="24"/>
      <c r="AH1084" t="s">
        <v>3668</v>
      </c>
      <c r="AI1084" s="11">
        <v>114.25</v>
      </c>
      <c r="AJ1084">
        <v>0.3</v>
      </c>
      <c r="AK1084">
        <f t="shared" si="95"/>
        <v>195.29999999999998</v>
      </c>
      <c r="AL1084" t="s">
        <v>4555</v>
      </c>
      <c r="AM1084" t="s">
        <v>4555</v>
      </c>
      <c r="AN1084" s="24">
        <v>0.1</v>
      </c>
      <c r="AO1084">
        <f t="shared" si="91"/>
        <v>251.1</v>
      </c>
      <c r="AS1084" t="s">
        <v>105</v>
      </c>
      <c r="AT1084" t="s">
        <v>581</v>
      </c>
    </row>
    <row r="1085" spans="1:46" customFormat="1" x14ac:dyDescent="0.3">
      <c r="A1085" t="e">
        <f>CONCATENATE(C1085,D1085,H1085,#REF!,L1085)</f>
        <v>#REF!</v>
      </c>
      <c r="B1085" t="str">
        <f t="shared" si="93"/>
        <v>FORDTRANSIT_TRACTIONL2H3</v>
      </c>
      <c r="C1085" s="1" t="s">
        <v>82</v>
      </c>
      <c r="D1085" s="1" t="s">
        <v>600</v>
      </c>
      <c r="E1085" s="1">
        <v>2014</v>
      </c>
      <c r="F1085" s="1" t="s">
        <v>25</v>
      </c>
      <c r="G1085" s="1" t="s">
        <v>52</v>
      </c>
      <c r="H1085" s="1" t="s">
        <v>104</v>
      </c>
      <c r="I1085" s="1">
        <v>3300</v>
      </c>
      <c r="J1085" s="1" t="str">
        <f t="shared" si="94"/>
        <v>TYP150</v>
      </c>
      <c r="K1085" s="1">
        <v>150</v>
      </c>
      <c r="L1085" s="1" t="s">
        <v>20</v>
      </c>
      <c r="M1085" s="27">
        <v>963940460</v>
      </c>
      <c r="N1085" s="37" t="s">
        <v>685</v>
      </c>
      <c r="O1085" s="38">
        <v>0</v>
      </c>
      <c r="P1085" s="38">
        <v>177.01</v>
      </c>
      <c r="Q1085" s="38">
        <v>1</v>
      </c>
      <c r="R1085">
        <v>40.5</v>
      </c>
      <c r="S1085" s="38">
        <v>177.01</v>
      </c>
      <c r="T1085" s="24">
        <v>389</v>
      </c>
      <c r="U1085" s="24">
        <v>20</v>
      </c>
      <c r="V1085">
        <f t="shared" si="92"/>
        <v>27</v>
      </c>
      <c r="W1085" s="24" t="s">
        <v>3919</v>
      </c>
      <c r="X1085" s="8" t="e">
        <f>ROUND(T1085*(1-#REF!),2)</f>
        <v>#REF!</v>
      </c>
      <c r="Y1085">
        <f t="shared" si="89"/>
        <v>350.1</v>
      </c>
      <c r="Z1085">
        <f t="shared" si="90"/>
        <v>350.1</v>
      </c>
      <c r="AA1085" s="24">
        <v>0.1</v>
      </c>
      <c r="AB1085" s="24">
        <v>0.1</v>
      </c>
      <c r="AC1085" t="s">
        <v>2879</v>
      </c>
      <c r="AD1085" t="s">
        <v>2879</v>
      </c>
      <c r="AE1085" t="s">
        <v>2879</v>
      </c>
      <c r="AF1085" t="s">
        <v>2899</v>
      </c>
      <c r="AG1085" s="24"/>
      <c r="AH1085" t="s">
        <v>3668</v>
      </c>
      <c r="AI1085" s="11">
        <v>170.19</v>
      </c>
      <c r="AJ1085">
        <v>0.3</v>
      </c>
      <c r="AK1085">
        <f t="shared" si="95"/>
        <v>272.29999999999995</v>
      </c>
      <c r="AL1085" t="s">
        <v>4555</v>
      </c>
      <c r="AM1085" t="s">
        <v>4555</v>
      </c>
      <c r="AN1085" s="24">
        <v>0.1</v>
      </c>
      <c r="AO1085">
        <f t="shared" si="91"/>
        <v>350.1</v>
      </c>
      <c r="AS1085" t="s">
        <v>106</v>
      </c>
      <c r="AT1085" t="s">
        <v>582</v>
      </c>
    </row>
    <row r="1086" spans="1:46" customFormat="1" x14ac:dyDescent="0.3">
      <c r="A1086" t="e">
        <f>CONCATENATE(C1086,D1086,H1086,#REF!,L1086)</f>
        <v>#REF!</v>
      </c>
      <c r="B1086" t="str">
        <f t="shared" si="93"/>
        <v>FORDTRANSIT_PROPULSIONL2H3</v>
      </c>
      <c r="C1086" s="1" t="s">
        <v>82</v>
      </c>
      <c r="D1086" s="1" t="s">
        <v>603</v>
      </c>
      <c r="E1086" s="1">
        <v>2014</v>
      </c>
      <c r="F1086" s="1" t="s">
        <v>25</v>
      </c>
      <c r="G1086" s="1" t="s">
        <v>52</v>
      </c>
      <c r="H1086" s="1" t="s">
        <v>104</v>
      </c>
      <c r="I1086" s="1">
        <v>3300</v>
      </c>
      <c r="J1086" s="1" t="str">
        <f t="shared" si="94"/>
        <v>TYP151</v>
      </c>
      <c r="K1086" s="1">
        <v>151</v>
      </c>
      <c r="L1086" s="1" t="s">
        <v>17</v>
      </c>
      <c r="M1086" s="27">
        <v>963940477</v>
      </c>
      <c r="N1086" s="37" t="s">
        <v>686</v>
      </c>
      <c r="O1086" s="38">
        <v>0</v>
      </c>
      <c r="P1086" s="38">
        <v>118.87</v>
      </c>
      <c r="Q1086" s="38">
        <v>1</v>
      </c>
      <c r="R1086">
        <v>31.5</v>
      </c>
      <c r="S1086" s="38">
        <v>118.87</v>
      </c>
      <c r="T1086" s="24">
        <v>279</v>
      </c>
      <c r="U1086" s="24">
        <v>20</v>
      </c>
      <c r="V1086">
        <f t="shared" si="92"/>
        <v>27</v>
      </c>
      <c r="W1086" s="24" t="s">
        <v>3920</v>
      </c>
      <c r="X1086" s="8" t="e">
        <f>ROUND(T1086*(1-#REF!),2)</f>
        <v>#REF!</v>
      </c>
      <c r="Y1086">
        <f t="shared" si="89"/>
        <v>251.1</v>
      </c>
      <c r="Z1086">
        <f t="shared" si="90"/>
        <v>251.1</v>
      </c>
      <c r="AA1086" s="24">
        <v>0.1</v>
      </c>
      <c r="AB1086" s="24">
        <v>0.1</v>
      </c>
      <c r="AC1086" t="s">
        <v>2879</v>
      </c>
      <c r="AD1086" t="s">
        <v>2879</v>
      </c>
      <c r="AE1086" t="s">
        <v>2879</v>
      </c>
      <c r="AF1086" t="s">
        <v>2899</v>
      </c>
      <c r="AG1086" s="24"/>
      <c r="AH1086" t="s">
        <v>3668</v>
      </c>
      <c r="AI1086" s="11">
        <v>114.25</v>
      </c>
      <c r="AJ1086">
        <v>0.3</v>
      </c>
      <c r="AK1086">
        <f t="shared" si="95"/>
        <v>195.29999999999998</v>
      </c>
      <c r="AL1086" t="s">
        <v>4555</v>
      </c>
      <c r="AM1086" t="s">
        <v>4555</v>
      </c>
      <c r="AN1086" s="24">
        <v>0.1</v>
      </c>
      <c r="AO1086">
        <f t="shared" ref="AO1086:AO1144" si="96">ROUND(T1086*(1-AN1086),2)</f>
        <v>251.1</v>
      </c>
      <c r="AS1086" t="s">
        <v>107</v>
      </c>
      <c r="AT1086" t="s">
        <v>581</v>
      </c>
    </row>
    <row r="1087" spans="1:46" customFormat="1" x14ac:dyDescent="0.3">
      <c r="A1087" t="e">
        <f>CONCATENATE(C1087,D1087,H1087,#REF!,L1087)</f>
        <v>#REF!</v>
      </c>
      <c r="B1087" t="str">
        <f t="shared" si="93"/>
        <v>FORDTRANSIT_PROPULSIONL2H3</v>
      </c>
      <c r="C1087" s="1" t="s">
        <v>82</v>
      </c>
      <c r="D1087" s="1" t="s">
        <v>603</v>
      </c>
      <c r="E1087" s="1">
        <v>2014</v>
      </c>
      <c r="F1087" s="1" t="s">
        <v>25</v>
      </c>
      <c r="G1087" s="1" t="s">
        <v>52</v>
      </c>
      <c r="H1087" s="1" t="s">
        <v>104</v>
      </c>
      <c r="I1087" s="1">
        <v>3300</v>
      </c>
      <c r="J1087" s="1" t="str">
        <f t="shared" si="94"/>
        <v>TYP151</v>
      </c>
      <c r="K1087" s="1">
        <v>151</v>
      </c>
      <c r="L1087" s="1" t="s">
        <v>20</v>
      </c>
      <c r="M1087" s="27">
        <v>963940476</v>
      </c>
      <c r="N1087" s="37" t="s">
        <v>687</v>
      </c>
      <c r="O1087" s="38">
        <v>0</v>
      </c>
      <c r="P1087" s="38">
        <v>207.49</v>
      </c>
      <c r="Q1087" s="38">
        <v>1</v>
      </c>
      <c r="R1087">
        <v>47.5</v>
      </c>
      <c r="S1087" s="38">
        <v>207.49</v>
      </c>
      <c r="T1087" s="24">
        <v>389</v>
      </c>
      <c r="U1087" s="24">
        <v>20</v>
      </c>
      <c r="V1087">
        <f t="shared" si="92"/>
        <v>27</v>
      </c>
      <c r="W1087" s="24" t="s">
        <v>3921</v>
      </c>
      <c r="X1087" s="8" t="e">
        <f>ROUND(T1087*(1-#REF!),2)</f>
        <v>#REF!</v>
      </c>
      <c r="Y1087">
        <f t="shared" si="89"/>
        <v>350.1</v>
      </c>
      <c r="Z1087">
        <f t="shared" si="90"/>
        <v>350.1</v>
      </c>
      <c r="AA1087" s="24">
        <v>0.1</v>
      </c>
      <c r="AB1087" s="24">
        <v>0.1</v>
      </c>
      <c r="AC1087" t="s">
        <v>2879</v>
      </c>
      <c r="AD1087" t="s">
        <v>2879</v>
      </c>
      <c r="AE1087" t="s">
        <v>2879</v>
      </c>
      <c r="AF1087" t="s">
        <v>2899</v>
      </c>
      <c r="AG1087" s="24"/>
      <c r="AH1087" t="s">
        <v>3668</v>
      </c>
      <c r="AI1087" s="11">
        <v>170.19</v>
      </c>
      <c r="AJ1087">
        <v>0.3</v>
      </c>
      <c r="AK1087">
        <f t="shared" si="95"/>
        <v>272.29999999999995</v>
      </c>
      <c r="AL1087" t="s">
        <v>4555</v>
      </c>
      <c r="AM1087" t="s">
        <v>4555</v>
      </c>
      <c r="AN1087" s="24">
        <v>0.1</v>
      </c>
      <c r="AO1087">
        <f t="shared" si="96"/>
        <v>350.1</v>
      </c>
      <c r="AS1087" t="s">
        <v>108</v>
      </c>
      <c r="AT1087" t="s">
        <v>582</v>
      </c>
    </row>
    <row r="1088" spans="1:46" customFormat="1" x14ac:dyDescent="0.3">
      <c r="A1088" t="e">
        <f>CONCATENATE(C1088,D1088,H1088,#REF!,L1088)</f>
        <v>#REF!</v>
      </c>
      <c r="B1088" t="str">
        <f t="shared" si="93"/>
        <v>FORDTRANSIT_PROPULSIONL3H2</v>
      </c>
      <c r="C1088" s="1" t="s">
        <v>82</v>
      </c>
      <c r="D1088" s="1" t="s">
        <v>603</v>
      </c>
      <c r="E1088" s="1">
        <v>2014</v>
      </c>
      <c r="F1088" s="1" t="s">
        <v>44</v>
      </c>
      <c r="G1088" s="1" t="s">
        <v>37</v>
      </c>
      <c r="H1088" s="1" t="s">
        <v>45</v>
      </c>
      <c r="I1088" s="1">
        <v>3750</v>
      </c>
      <c r="J1088" s="1" t="str">
        <f t="shared" si="94"/>
        <v>TYP153</v>
      </c>
      <c r="K1088" s="1">
        <v>153</v>
      </c>
      <c r="L1088" s="1" t="s">
        <v>17</v>
      </c>
      <c r="M1088" s="27">
        <v>963940501</v>
      </c>
      <c r="N1088" s="37" t="s">
        <v>688</v>
      </c>
      <c r="O1088" s="38">
        <v>0</v>
      </c>
      <c r="P1088" s="38">
        <v>137.35</v>
      </c>
      <c r="Q1088" s="38">
        <v>1</v>
      </c>
      <c r="R1088">
        <v>35.5</v>
      </c>
      <c r="S1088" s="38">
        <v>137.35</v>
      </c>
      <c r="T1088" s="24">
        <v>329</v>
      </c>
      <c r="U1088" s="24">
        <v>20</v>
      </c>
      <c r="V1088">
        <f t="shared" ref="V1088:V1146" si="97">IFERROR(ROUNDUP(U1088*(80/60),0),"")</f>
        <v>27</v>
      </c>
      <c r="W1088" s="24" t="s">
        <v>3922</v>
      </c>
      <c r="X1088" s="8" t="e">
        <f>ROUND(T1088*(1-#REF!),2)</f>
        <v>#REF!</v>
      </c>
      <c r="Y1088">
        <f t="shared" si="89"/>
        <v>296.10000000000002</v>
      </c>
      <c r="Z1088">
        <f t="shared" si="90"/>
        <v>296.10000000000002</v>
      </c>
      <c r="AA1088" s="24">
        <v>0.1</v>
      </c>
      <c r="AB1088" s="24">
        <v>0.1</v>
      </c>
      <c r="AC1088" t="s">
        <v>2879</v>
      </c>
      <c r="AD1088" t="s">
        <v>2879</v>
      </c>
      <c r="AE1088" t="s">
        <v>2879</v>
      </c>
      <c r="AF1088" t="s">
        <v>2899</v>
      </c>
      <c r="AG1088" s="24"/>
      <c r="AH1088" t="s">
        <v>3669</v>
      </c>
      <c r="AI1088" s="11">
        <v>132.06</v>
      </c>
      <c r="AJ1088">
        <v>0.3</v>
      </c>
      <c r="AK1088">
        <f t="shared" si="95"/>
        <v>230.29999999999998</v>
      </c>
      <c r="AL1088" t="s">
        <v>4555</v>
      </c>
      <c r="AM1088" t="s">
        <v>4555</v>
      </c>
      <c r="AN1088" s="24">
        <v>0.1</v>
      </c>
      <c r="AO1088">
        <f t="shared" si="96"/>
        <v>296.10000000000002</v>
      </c>
      <c r="AS1088" t="s">
        <v>109</v>
      </c>
      <c r="AT1088" t="s">
        <v>581</v>
      </c>
    </row>
    <row r="1089" spans="1:46" customFormat="1" x14ac:dyDescent="0.3">
      <c r="A1089" t="e">
        <f>CONCATENATE(C1089,D1089,H1089,#REF!,L1089)</f>
        <v>#REF!</v>
      </c>
      <c r="B1089" t="str">
        <f t="shared" si="93"/>
        <v>FORDTRANSIT_PROPULSIONL3H2</v>
      </c>
      <c r="C1089" s="1" t="s">
        <v>82</v>
      </c>
      <c r="D1089" s="1" t="s">
        <v>603</v>
      </c>
      <c r="E1089" s="1">
        <v>2014</v>
      </c>
      <c r="F1089" s="1" t="s">
        <v>44</v>
      </c>
      <c r="G1089" s="1" t="s">
        <v>37</v>
      </c>
      <c r="H1089" s="1" t="s">
        <v>45</v>
      </c>
      <c r="I1089" s="1">
        <v>3750</v>
      </c>
      <c r="J1089" s="1" t="str">
        <f t="shared" si="94"/>
        <v>TYP153</v>
      </c>
      <c r="K1089" s="1">
        <v>153</v>
      </c>
      <c r="L1089" s="1" t="s">
        <v>20</v>
      </c>
      <c r="M1089" s="27">
        <v>963940500</v>
      </c>
      <c r="N1089" s="37" t="s">
        <v>689</v>
      </c>
      <c r="O1089" s="38">
        <v>0</v>
      </c>
      <c r="P1089" s="38">
        <v>234.71</v>
      </c>
      <c r="Q1089" s="38">
        <v>1</v>
      </c>
      <c r="R1089">
        <v>49.5</v>
      </c>
      <c r="S1089" s="38">
        <v>234.71</v>
      </c>
      <c r="T1089" s="24">
        <v>469</v>
      </c>
      <c r="U1089" s="24">
        <v>20</v>
      </c>
      <c r="V1089">
        <f t="shared" si="97"/>
        <v>27</v>
      </c>
      <c r="W1089" s="24" t="s">
        <v>3923</v>
      </c>
      <c r="X1089" s="8" t="e">
        <f>ROUND(T1089*(1-#REF!),2)</f>
        <v>#REF!</v>
      </c>
      <c r="Y1089">
        <f t="shared" si="89"/>
        <v>422.1</v>
      </c>
      <c r="Z1089">
        <f t="shared" si="90"/>
        <v>422.1</v>
      </c>
      <c r="AA1089" s="24">
        <v>0.1</v>
      </c>
      <c r="AB1089" s="24">
        <v>0.1</v>
      </c>
      <c r="AC1089" t="s">
        <v>2879</v>
      </c>
      <c r="AD1089" t="s">
        <v>2879</v>
      </c>
      <c r="AE1089" t="s">
        <v>2879</v>
      </c>
      <c r="AF1089" t="s">
        <v>2899</v>
      </c>
      <c r="AG1089" s="24"/>
      <c r="AH1089" t="s">
        <v>3669</v>
      </c>
      <c r="AI1089" s="11">
        <v>194.81</v>
      </c>
      <c r="AJ1089">
        <v>0.3</v>
      </c>
      <c r="AK1089">
        <f t="shared" si="95"/>
        <v>328.29999999999995</v>
      </c>
      <c r="AL1089" t="s">
        <v>4555</v>
      </c>
      <c r="AM1089" t="s">
        <v>4555</v>
      </c>
      <c r="AN1089" s="24">
        <v>0.1</v>
      </c>
      <c r="AO1089">
        <f t="shared" si="96"/>
        <v>422.1</v>
      </c>
      <c r="AS1089" t="s">
        <v>110</v>
      </c>
      <c r="AT1089" t="s">
        <v>582</v>
      </c>
    </row>
    <row r="1090" spans="1:46" customFormat="1" x14ac:dyDescent="0.3">
      <c r="A1090" t="e">
        <f>CONCATENATE(C1090,D1090,H1090,#REF!,L1090)</f>
        <v>#REF!</v>
      </c>
      <c r="B1090" t="str">
        <f t="shared" si="93"/>
        <v>FORDTRANSIT_TRACTIONL3H3</v>
      </c>
      <c r="C1090" s="1" t="s">
        <v>82</v>
      </c>
      <c r="D1090" s="1" t="s">
        <v>600</v>
      </c>
      <c r="E1090" s="1">
        <v>2014</v>
      </c>
      <c r="F1090" s="1" t="s">
        <v>44</v>
      </c>
      <c r="G1090" s="1" t="s">
        <v>52</v>
      </c>
      <c r="H1090" s="1" t="s">
        <v>53</v>
      </c>
      <c r="I1090" s="1">
        <v>3750</v>
      </c>
      <c r="J1090" s="1" t="str">
        <f t="shared" si="94"/>
        <v>TYP152</v>
      </c>
      <c r="K1090" s="1">
        <v>152</v>
      </c>
      <c r="L1090" s="1" t="s">
        <v>17</v>
      </c>
      <c r="M1090" s="27">
        <v>963940493</v>
      </c>
      <c r="N1090" s="37" t="s">
        <v>690</v>
      </c>
      <c r="O1090" s="38">
        <v>0</v>
      </c>
      <c r="P1090" s="38">
        <v>152.46</v>
      </c>
      <c r="Q1090" s="38">
        <v>1</v>
      </c>
      <c r="R1090">
        <v>36.5</v>
      </c>
      <c r="S1090" s="38">
        <v>152.46</v>
      </c>
      <c r="T1090" s="24">
        <v>329</v>
      </c>
      <c r="U1090" s="24">
        <v>20</v>
      </c>
      <c r="V1090">
        <f t="shared" si="97"/>
        <v>27</v>
      </c>
      <c r="W1090" s="24" t="s">
        <v>3924</v>
      </c>
      <c r="X1090" s="8" t="e">
        <f>ROUND(T1090*(1-#REF!),2)</f>
        <v>#REF!</v>
      </c>
      <c r="Y1090">
        <f t="shared" ref="Y1090:Y1153" si="98">ROUND(T1090*(1-AA1090),2)</f>
        <v>296.10000000000002</v>
      </c>
      <c r="Z1090">
        <f t="shared" ref="Z1090:Z1153" si="99">ROUND(T1090*(1-AB1090),2)</f>
        <v>296.10000000000002</v>
      </c>
      <c r="AA1090" s="24">
        <v>0.1</v>
      </c>
      <c r="AB1090" s="24">
        <v>0.1</v>
      </c>
      <c r="AC1090" t="s">
        <v>2879</v>
      </c>
      <c r="AD1090" t="s">
        <v>2879</v>
      </c>
      <c r="AE1090" t="s">
        <v>2879</v>
      </c>
      <c r="AF1090" t="s">
        <v>2899</v>
      </c>
      <c r="AG1090" s="24"/>
      <c r="AH1090" t="s">
        <v>3669</v>
      </c>
      <c r="AI1090" s="11">
        <v>132.06</v>
      </c>
      <c r="AJ1090">
        <v>0.3</v>
      </c>
      <c r="AK1090">
        <f t="shared" si="95"/>
        <v>230.29999999999998</v>
      </c>
      <c r="AL1090" t="s">
        <v>4555</v>
      </c>
      <c r="AM1090" t="s">
        <v>4555</v>
      </c>
      <c r="AN1090" s="24">
        <v>0.1</v>
      </c>
      <c r="AO1090">
        <f t="shared" si="96"/>
        <v>296.10000000000002</v>
      </c>
      <c r="AS1090" t="s">
        <v>111</v>
      </c>
      <c r="AT1090" t="s">
        <v>581</v>
      </c>
    </row>
    <row r="1091" spans="1:46" customFormat="1" x14ac:dyDescent="0.3">
      <c r="A1091" t="e">
        <f>CONCATENATE(C1091,D1091,H1091,#REF!,L1091)</f>
        <v>#REF!</v>
      </c>
      <c r="B1091" t="str">
        <f t="shared" si="93"/>
        <v>FORDTRANSIT_TRACTIONL3H3</v>
      </c>
      <c r="C1091" s="1" t="s">
        <v>82</v>
      </c>
      <c r="D1091" s="1" t="s">
        <v>600</v>
      </c>
      <c r="E1091" s="1">
        <v>2014</v>
      </c>
      <c r="F1091" s="1" t="s">
        <v>44</v>
      </c>
      <c r="G1091" s="1" t="s">
        <v>52</v>
      </c>
      <c r="H1091" s="1" t="s">
        <v>53</v>
      </c>
      <c r="I1091" s="1">
        <v>3750</v>
      </c>
      <c r="J1091" s="1" t="str">
        <f t="shared" si="94"/>
        <v>TYP152</v>
      </c>
      <c r="K1091" s="1">
        <v>152</v>
      </c>
      <c r="L1091" s="1" t="s">
        <v>20</v>
      </c>
      <c r="M1091" s="27">
        <v>963940492</v>
      </c>
      <c r="N1091" s="37" t="s">
        <v>691</v>
      </c>
      <c r="O1091" s="38">
        <v>0</v>
      </c>
      <c r="P1091" s="38">
        <v>202.61</v>
      </c>
      <c r="Q1091" s="38">
        <v>1</v>
      </c>
      <c r="R1091">
        <v>47.5</v>
      </c>
      <c r="S1091" s="38">
        <v>202.61</v>
      </c>
      <c r="T1091" s="24">
        <v>469</v>
      </c>
      <c r="U1091" s="24">
        <v>20</v>
      </c>
      <c r="V1091">
        <f t="shared" si="97"/>
        <v>27</v>
      </c>
      <c r="W1091" s="24" t="s">
        <v>3925</v>
      </c>
      <c r="X1091" s="8" t="e">
        <f>ROUND(T1091*(1-#REF!),2)</f>
        <v>#REF!</v>
      </c>
      <c r="Y1091">
        <f t="shared" si="98"/>
        <v>422.1</v>
      </c>
      <c r="Z1091">
        <f t="shared" si="99"/>
        <v>422.1</v>
      </c>
      <c r="AA1091" s="24">
        <v>0.1</v>
      </c>
      <c r="AB1091" s="24">
        <v>0.1</v>
      </c>
      <c r="AC1091" t="s">
        <v>2879</v>
      </c>
      <c r="AD1091" t="s">
        <v>2879</v>
      </c>
      <c r="AE1091" t="s">
        <v>2879</v>
      </c>
      <c r="AF1091" t="s">
        <v>2899</v>
      </c>
      <c r="AG1091" s="24"/>
      <c r="AH1091" t="s">
        <v>3669</v>
      </c>
      <c r="AI1091" s="11">
        <v>194.81</v>
      </c>
      <c r="AJ1091">
        <v>0.3</v>
      </c>
      <c r="AK1091">
        <f t="shared" si="95"/>
        <v>328.29999999999995</v>
      </c>
      <c r="AL1091" t="s">
        <v>4555</v>
      </c>
      <c r="AM1091" t="s">
        <v>4555</v>
      </c>
      <c r="AN1091" s="24">
        <v>0.1</v>
      </c>
      <c r="AO1091">
        <f t="shared" si="96"/>
        <v>422.1</v>
      </c>
      <c r="AS1091" t="s">
        <v>112</v>
      </c>
      <c r="AT1091" t="s">
        <v>582</v>
      </c>
    </row>
    <row r="1092" spans="1:46" customFormat="1" x14ac:dyDescent="0.3">
      <c r="A1092" t="e">
        <f>CONCATENATE(C1092,D1092,H1092,#REF!,L1092)</f>
        <v>#REF!</v>
      </c>
      <c r="B1092" t="str">
        <f t="shared" si="93"/>
        <v>FORDTRANSIT_PROPULSIONL3H3</v>
      </c>
      <c r="C1092" s="1" t="s">
        <v>82</v>
      </c>
      <c r="D1092" s="1" t="s">
        <v>603</v>
      </c>
      <c r="E1092" s="1">
        <v>2014</v>
      </c>
      <c r="F1092" s="1" t="s">
        <v>44</v>
      </c>
      <c r="G1092" s="1" t="s">
        <v>52</v>
      </c>
      <c r="H1092" s="1" t="s">
        <v>53</v>
      </c>
      <c r="I1092" s="1">
        <v>3750</v>
      </c>
      <c r="J1092" s="1" t="str">
        <f t="shared" si="94"/>
        <v>TYP153</v>
      </c>
      <c r="K1092" s="1">
        <v>153</v>
      </c>
      <c r="L1092" s="1" t="s">
        <v>17</v>
      </c>
      <c r="M1092" s="27">
        <v>963940509</v>
      </c>
      <c r="N1092" s="37" t="s">
        <v>692</v>
      </c>
      <c r="O1092" s="38">
        <v>0</v>
      </c>
      <c r="P1092" s="38">
        <v>152.46</v>
      </c>
      <c r="Q1092" s="38">
        <v>1</v>
      </c>
      <c r="R1092">
        <v>35.5</v>
      </c>
      <c r="S1092" s="38">
        <v>152.46</v>
      </c>
      <c r="T1092" s="24">
        <v>329</v>
      </c>
      <c r="U1092" s="24">
        <v>20</v>
      </c>
      <c r="V1092">
        <f t="shared" si="97"/>
        <v>27</v>
      </c>
      <c r="W1092" s="24" t="s">
        <v>3926</v>
      </c>
      <c r="X1092" s="8" t="e">
        <f>ROUND(T1092*(1-#REF!),2)</f>
        <v>#REF!</v>
      </c>
      <c r="Y1092">
        <f t="shared" si="98"/>
        <v>296.10000000000002</v>
      </c>
      <c r="Z1092">
        <f t="shared" si="99"/>
        <v>296.10000000000002</v>
      </c>
      <c r="AA1092" s="24">
        <v>0.1</v>
      </c>
      <c r="AB1092" s="24">
        <v>0.1</v>
      </c>
      <c r="AC1092" t="s">
        <v>2879</v>
      </c>
      <c r="AD1092" t="s">
        <v>2879</v>
      </c>
      <c r="AE1092" t="s">
        <v>2879</v>
      </c>
      <c r="AF1092" t="s">
        <v>2899</v>
      </c>
      <c r="AG1092" s="24"/>
      <c r="AH1092" t="s">
        <v>3669</v>
      </c>
      <c r="AI1092" s="11">
        <v>132.06</v>
      </c>
      <c r="AJ1092">
        <v>0.3</v>
      </c>
      <c r="AK1092">
        <f t="shared" si="95"/>
        <v>230.29999999999998</v>
      </c>
      <c r="AL1092" t="s">
        <v>4555</v>
      </c>
      <c r="AM1092" t="s">
        <v>4555</v>
      </c>
      <c r="AN1092" s="24">
        <v>0.1</v>
      </c>
      <c r="AO1092">
        <f t="shared" si="96"/>
        <v>296.10000000000002</v>
      </c>
      <c r="AS1092" t="s">
        <v>113</v>
      </c>
      <c r="AT1092" t="s">
        <v>581</v>
      </c>
    </row>
    <row r="1093" spans="1:46" customFormat="1" x14ac:dyDescent="0.3">
      <c r="A1093" t="e">
        <f>CONCATENATE(C1093,D1093,H1093,#REF!,L1093)</f>
        <v>#REF!</v>
      </c>
      <c r="B1093" t="str">
        <f t="shared" si="93"/>
        <v>FORDTRANSIT_PROPULSIONL3H3</v>
      </c>
      <c r="C1093" s="1" t="s">
        <v>82</v>
      </c>
      <c r="D1093" s="1" t="s">
        <v>603</v>
      </c>
      <c r="E1093" s="1">
        <v>2014</v>
      </c>
      <c r="F1093" s="1" t="s">
        <v>44</v>
      </c>
      <c r="G1093" s="1" t="s">
        <v>52</v>
      </c>
      <c r="H1093" s="1" t="s">
        <v>53</v>
      </c>
      <c r="I1093" s="1">
        <v>3750</v>
      </c>
      <c r="J1093" s="1" t="str">
        <f t="shared" si="94"/>
        <v>TYP153</v>
      </c>
      <c r="K1093" s="1">
        <v>153</v>
      </c>
      <c r="L1093" s="1" t="s">
        <v>20</v>
      </c>
      <c r="M1093" s="27">
        <v>963940508</v>
      </c>
      <c r="N1093" s="37" t="s">
        <v>693</v>
      </c>
      <c r="O1093" s="38">
        <v>0</v>
      </c>
      <c r="P1093" s="38">
        <v>234.71</v>
      </c>
      <c r="Q1093" s="38">
        <v>1</v>
      </c>
      <c r="R1093">
        <v>49.5</v>
      </c>
      <c r="S1093" s="38">
        <v>234.71</v>
      </c>
      <c r="T1093" s="24">
        <v>469</v>
      </c>
      <c r="U1093" s="24">
        <v>20</v>
      </c>
      <c r="V1093">
        <f t="shared" si="97"/>
        <v>27</v>
      </c>
      <c r="W1093" s="24" t="s">
        <v>3927</v>
      </c>
      <c r="X1093" s="8" t="e">
        <f>ROUND(T1093*(1-#REF!),2)</f>
        <v>#REF!</v>
      </c>
      <c r="Y1093">
        <f t="shared" si="98"/>
        <v>422.1</v>
      </c>
      <c r="Z1093">
        <f t="shared" si="99"/>
        <v>422.1</v>
      </c>
      <c r="AA1093" s="24">
        <v>0.1</v>
      </c>
      <c r="AB1093" s="24">
        <v>0.1</v>
      </c>
      <c r="AC1093" t="s">
        <v>2879</v>
      </c>
      <c r="AD1093" t="s">
        <v>2879</v>
      </c>
      <c r="AE1093" t="s">
        <v>2879</v>
      </c>
      <c r="AF1093" t="s">
        <v>2899</v>
      </c>
      <c r="AG1093" s="24"/>
      <c r="AH1093" t="s">
        <v>3669</v>
      </c>
      <c r="AI1093" s="11">
        <v>194.81</v>
      </c>
      <c r="AJ1093">
        <v>0.3</v>
      </c>
      <c r="AK1093">
        <f t="shared" si="95"/>
        <v>328.29999999999995</v>
      </c>
      <c r="AL1093" t="s">
        <v>4555</v>
      </c>
      <c r="AM1093" t="s">
        <v>4555</v>
      </c>
      <c r="AN1093" s="24">
        <v>0.1</v>
      </c>
      <c r="AO1093">
        <f t="shared" si="96"/>
        <v>422.1</v>
      </c>
      <c r="AS1093" t="s">
        <v>114</v>
      </c>
      <c r="AT1093" t="s">
        <v>582</v>
      </c>
    </row>
    <row r="1094" spans="1:46" customFormat="1" x14ac:dyDescent="0.3">
      <c r="A1094" t="e">
        <f>CONCATENATE(C1094,D1094,H1094,#REF!,L1094)</f>
        <v>#REF!</v>
      </c>
      <c r="B1094" t="str">
        <f t="shared" si="93"/>
        <v>FORDTRANSIT_PROPULSIONL4H3</v>
      </c>
      <c r="C1094" s="1" t="s">
        <v>82</v>
      </c>
      <c r="D1094" s="1" t="s">
        <v>603</v>
      </c>
      <c r="E1094" s="1">
        <v>2014</v>
      </c>
      <c r="F1094" s="1" t="s">
        <v>48</v>
      </c>
      <c r="G1094" s="1" t="s">
        <v>52</v>
      </c>
      <c r="H1094" s="1" t="s">
        <v>55</v>
      </c>
      <c r="I1094" s="1">
        <v>3750</v>
      </c>
      <c r="J1094" s="1" t="str">
        <f t="shared" si="94"/>
        <v>TYP154</v>
      </c>
      <c r="K1094" s="1">
        <v>154</v>
      </c>
      <c r="L1094" s="1" t="s">
        <v>17</v>
      </c>
      <c r="M1094" s="27">
        <v>963940517</v>
      </c>
      <c r="N1094" s="37" t="s">
        <v>694</v>
      </c>
      <c r="O1094" s="38">
        <v>0</v>
      </c>
      <c r="P1094" s="38">
        <v>188.66</v>
      </c>
      <c r="Q1094" s="38">
        <v>1</v>
      </c>
      <c r="R1094">
        <v>44.5</v>
      </c>
      <c r="S1094" s="38">
        <v>188.66</v>
      </c>
      <c r="T1094" s="24">
        <v>419</v>
      </c>
      <c r="U1094" s="24">
        <v>25</v>
      </c>
      <c r="V1094">
        <f t="shared" si="97"/>
        <v>34</v>
      </c>
      <c r="W1094" s="24" t="s">
        <v>3928</v>
      </c>
      <c r="X1094" s="8" t="e">
        <f>ROUND(T1094*(1-#REF!),2)</f>
        <v>#REF!</v>
      </c>
      <c r="Y1094">
        <f t="shared" si="98"/>
        <v>377.1</v>
      </c>
      <c r="Z1094">
        <f t="shared" si="99"/>
        <v>377.1</v>
      </c>
      <c r="AA1094" s="24">
        <v>0.1</v>
      </c>
      <c r="AB1094" s="24">
        <v>0.1</v>
      </c>
      <c r="AC1094" t="s">
        <v>2879</v>
      </c>
      <c r="AD1094" t="s">
        <v>2879</v>
      </c>
      <c r="AE1094" t="s">
        <v>2879</v>
      </c>
      <c r="AF1094" t="s">
        <v>2899</v>
      </c>
      <c r="AG1094" s="24"/>
      <c r="AH1094" t="s">
        <v>3670</v>
      </c>
      <c r="AI1094" s="11">
        <v>167.67</v>
      </c>
      <c r="AJ1094">
        <v>0.3</v>
      </c>
      <c r="AK1094">
        <f t="shared" si="95"/>
        <v>293.29999999999995</v>
      </c>
      <c r="AL1094" t="s">
        <v>4555</v>
      </c>
      <c r="AM1094" t="s">
        <v>4555</v>
      </c>
      <c r="AN1094" s="24">
        <v>0.1</v>
      </c>
      <c r="AO1094">
        <f t="shared" si="96"/>
        <v>377.1</v>
      </c>
      <c r="AS1094" t="s">
        <v>115</v>
      </c>
      <c r="AT1094" t="s">
        <v>581</v>
      </c>
    </row>
    <row r="1095" spans="1:46" customFormat="1" x14ac:dyDescent="0.3">
      <c r="A1095" t="e">
        <f>CONCATENATE(C1095,D1095,H1095,#REF!,L1095)</f>
        <v>#REF!</v>
      </c>
      <c r="B1095" t="str">
        <f t="shared" si="93"/>
        <v>FORDTRANSIT_PROPULSIONL4H3</v>
      </c>
      <c r="C1095" s="1" t="s">
        <v>82</v>
      </c>
      <c r="D1095" s="1" t="s">
        <v>603</v>
      </c>
      <c r="E1095" s="1">
        <v>2014</v>
      </c>
      <c r="F1095" s="1" t="s">
        <v>48</v>
      </c>
      <c r="G1095" s="1" t="s">
        <v>52</v>
      </c>
      <c r="H1095" s="1" t="s">
        <v>55</v>
      </c>
      <c r="I1095" s="1">
        <v>3750</v>
      </c>
      <c r="J1095" s="1" t="str">
        <f t="shared" si="94"/>
        <v>TYP154</v>
      </c>
      <c r="K1095" s="1">
        <v>154</v>
      </c>
      <c r="L1095" s="1" t="s">
        <v>20</v>
      </c>
      <c r="M1095" s="27">
        <v>963940516</v>
      </c>
      <c r="N1095" s="37" t="s">
        <v>695</v>
      </c>
      <c r="O1095" s="38">
        <v>0</v>
      </c>
      <c r="P1095" s="38">
        <v>283.06</v>
      </c>
      <c r="Q1095" s="38">
        <v>1</v>
      </c>
      <c r="R1095">
        <v>57.5</v>
      </c>
      <c r="S1095" s="38">
        <v>283.06</v>
      </c>
      <c r="T1095" s="24">
        <v>599</v>
      </c>
      <c r="U1095" s="24">
        <v>25</v>
      </c>
      <c r="V1095">
        <f t="shared" si="97"/>
        <v>34</v>
      </c>
      <c r="W1095" s="24" t="s">
        <v>3929</v>
      </c>
      <c r="X1095" s="8" t="e">
        <f>ROUND(T1095*(1-#REF!),2)</f>
        <v>#REF!</v>
      </c>
      <c r="Y1095">
        <f t="shared" si="98"/>
        <v>539.1</v>
      </c>
      <c r="Z1095">
        <f t="shared" si="99"/>
        <v>539.1</v>
      </c>
      <c r="AA1095" s="24">
        <v>0.1</v>
      </c>
      <c r="AB1095" s="24">
        <v>0.1</v>
      </c>
      <c r="AC1095" t="s">
        <v>2879</v>
      </c>
      <c r="AD1095" t="s">
        <v>2879</v>
      </c>
      <c r="AE1095" t="s">
        <v>2879</v>
      </c>
      <c r="AF1095" t="s">
        <v>2899</v>
      </c>
      <c r="AG1095" s="24"/>
      <c r="AH1095" t="s">
        <v>3670</v>
      </c>
      <c r="AI1095" s="11">
        <v>244.04</v>
      </c>
      <c r="AJ1095">
        <v>0.3</v>
      </c>
      <c r="AK1095">
        <f t="shared" si="95"/>
        <v>419.29999999999995</v>
      </c>
      <c r="AL1095" t="s">
        <v>4555</v>
      </c>
      <c r="AM1095" t="s">
        <v>4555</v>
      </c>
      <c r="AN1095" s="24">
        <v>0.1</v>
      </c>
      <c r="AO1095">
        <f t="shared" si="96"/>
        <v>539.1</v>
      </c>
      <c r="AS1095" t="s">
        <v>116</v>
      </c>
      <c r="AT1095" t="s">
        <v>582</v>
      </c>
    </row>
    <row r="1096" spans="1:46" customFormat="1" x14ac:dyDescent="0.3">
      <c r="A1096" t="e">
        <f>CONCATENATE(C1096,D1096,H1096,#REF!,L1096)</f>
        <v>#REF!</v>
      </c>
      <c r="B1096" t="str">
        <f t="shared" si="93"/>
        <v>IVECODAILYL2H1</v>
      </c>
      <c r="C1096" s="1" t="s">
        <v>117</v>
      </c>
      <c r="D1096" s="1" t="s">
        <v>118</v>
      </c>
      <c r="E1096" s="1">
        <v>2014</v>
      </c>
      <c r="F1096" s="1" t="s">
        <v>25</v>
      </c>
      <c r="G1096" s="1" t="s">
        <v>15</v>
      </c>
      <c r="H1096" s="1" t="s">
        <v>26</v>
      </c>
      <c r="I1096" s="1">
        <v>3520</v>
      </c>
      <c r="J1096" s="1" t="str">
        <f t="shared" si="94"/>
        <v>TYP156</v>
      </c>
      <c r="K1096" s="1">
        <v>156</v>
      </c>
      <c r="L1096" s="1" t="s">
        <v>17</v>
      </c>
      <c r="M1096" s="27">
        <v>963940525</v>
      </c>
      <c r="N1096" s="37" t="s">
        <v>696</v>
      </c>
      <c r="O1096" s="38">
        <v>0</v>
      </c>
      <c r="P1096" s="38">
        <v>137.38999999999999</v>
      </c>
      <c r="Q1096" s="38">
        <v>1</v>
      </c>
      <c r="R1096">
        <v>32.5</v>
      </c>
      <c r="S1096" s="38">
        <v>137.38999999999999</v>
      </c>
      <c r="T1096" s="24">
        <v>299</v>
      </c>
      <c r="U1096" s="24">
        <v>20</v>
      </c>
      <c r="V1096">
        <f t="shared" si="97"/>
        <v>27</v>
      </c>
      <c r="W1096" s="24" t="s">
        <v>3930</v>
      </c>
      <c r="X1096" s="8" t="e">
        <f>ROUND(T1096*(1-#REF!),2)</f>
        <v>#REF!</v>
      </c>
      <c r="Y1096">
        <f t="shared" si="98"/>
        <v>269.10000000000002</v>
      </c>
      <c r="Z1096">
        <f t="shared" si="99"/>
        <v>269.10000000000002</v>
      </c>
      <c r="AA1096" s="24">
        <v>0.1</v>
      </c>
      <c r="AB1096" s="24">
        <v>0.1</v>
      </c>
      <c r="AC1096" t="s">
        <v>2879</v>
      </c>
      <c r="AD1096" t="s">
        <v>2879</v>
      </c>
      <c r="AE1096" t="s">
        <v>2879</v>
      </c>
      <c r="AF1096" t="s">
        <v>2899</v>
      </c>
      <c r="AG1096" s="24"/>
      <c r="AH1096" t="str">
        <f t="shared" ref="AH1096:AH1107" si="100">CONCATENATE("Iveco New Daily"," ",C1096)</f>
        <v>Iveco New Daily IVECO</v>
      </c>
      <c r="AI1096" s="11">
        <v>114.25</v>
      </c>
      <c r="AJ1096">
        <v>0.3</v>
      </c>
      <c r="AK1096">
        <f t="shared" si="95"/>
        <v>209.29999999999998</v>
      </c>
      <c r="AL1096" t="s">
        <v>4555</v>
      </c>
      <c r="AM1096" t="s">
        <v>4555</v>
      </c>
      <c r="AN1096" s="24">
        <v>0.1</v>
      </c>
      <c r="AO1096">
        <f t="shared" si="96"/>
        <v>269.10000000000002</v>
      </c>
      <c r="AS1096" t="s">
        <v>119</v>
      </c>
      <c r="AT1096" t="s">
        <v>581</v>
      </c>
    </row>
    <row r="1097" spans="1:46" customFormat="1" x14ac:dyDescent="0.3">
      <c r="A1097" t="e">
        <f>CONCATENATE(C1097,D1097,H1097,#REF!,L1097)</f>
        <v>#REF!</v>
      </c>
      <c r="B1097" t="str">
        <f t="shared" si="93"/>
        <v>IVECODAILYL2H1</v>
      </c>
      <c r="C1097" s="1" t="s">
        <v>117</v>
      </c>
      <c r="D1097" s="1" t="s">
        <v>118</v>
      </c>
      <c r="E1097" s="1">
        <v>2014</v>
      </c>
      <c r="F1097" s="1" t="s">
        <v>25</v>
      </c>
      <c r="G1097" s="1" t="s">
        <v>15</v>
      </c>
      <c r="H1097" s="1" t="s">
        <v>26</v>
      </c>
      <c r="I1097" s="1">
        <v>3520</v>
      </c>
      <c r="J1097" s="1" t="str">
        <f t="shared" si="94"/>
        <v>TYP156</v>
      </c>
      <c r="K1097" s="1">
        <v>156</v>
      </c>
      <c r="L1097" s="1" t="s">
        <v>20</v>
      </c>
      <c r="M1097" s="27">
        <v>963940524</v>
      </c>
      <c r="N1097" s="37" t="s">
        <v>697</v>
      </c>
      <c r="O1097" s="38">
        <v>0</v>
      </c>
      <c r="P1097" s="38">
        <v>177.01</v>
      </c>
      <c r="Q1097" s="38">
        <v>1</v>
      </c>
      <c r="R1097">
        <v>42.5</v>
      </c>
      <c r="S1097" s="38">
        <v>177.01</v>
      </c>
      <c r="T1097" s="24">
        <v>389</v>
      </c>
      <c r="U1097" s="24">
        <v>20</v>
      </c>
      <c r="V1097">
        <f t="shared" si="97"/>
        <v>27</v>
      </c>
      <c r="W1097" s="24" t="s">
        <v>3931</v>
      </c>
      <c r="X1097" s="8" t="e">
        <f>ROUND(T1097*(1-#REF!),2)</f>
        <v>#REF!</v>
      </c>
      <c r="Y1097">
        <f t="shared" si="98"/>
        <v>350.1</v>
      </c>
      <c r="Z1097">
        <f t="shared" si="99"/>
        <v>350.1</v>
      </c>
      <c r="AA1097" s="24">
        <v>0.1</v>
      </c>
      <c r="AB1097" s="24">
        <v>0.1</v>
      </c>
      <c r="AC1097" t="s">
        <v>2879</v>
      </c>
      <c r="AD1097" t="s">
        <v>2879</v>
      </c>
      <c r="AE1097" t="s">
        <v>2879</v>
      </c>
      <c r="AF1097" t="s">
        <v>2899</v>
      </c>
      <c r="AG1097" s="24"/>
      <c r="AH1097" t="str">
        <f t="shared" si="100"/>
        <v>Iveco New Daily IVECO</v>
      </c>
      <c r="AI1097" s="11">
        <v>170.19</v>
      </c>
      <c r="AJ1097">
        <v>0.3</v>
      </c>
      <c r="AK1097">
        <f t="shared" si="95"/>
        <v>272.29999999999995</v>
      </c>
      <c r="AL1097" t="s">
        <v>4555</v>
      </c>
      <c r="AM1097" t="s">
        <v>4555</v>
      </c>
      <c r="AN1097" s="24">
        <v>0.1</v>
      </c>
      <c r="AO1097">
        <f t="shared" si="96"/>
        <v>350.1</v>
      </c>
      <c r="AS1097" t="s">
        <v>120</v>
      </c>
      <c r="AT1097" t="s">
        <v>582</v>
      </c>
    </row>
    <row r="1098" spans="1:46" customFormat="1" x14ac:dyDescent="0.3">
      <c r="A1098" t="e">
        <f>CONCATENATE(C1098,D1098,H1098,#REF!,L1098)</f>
        <v>#REF!</v>
      </c>
      <c r="B1098" t="str">
        <f t="shared" si="93"/>
        <v>IVECODAILYL2H2</v>
      </c>
      <c r="C1098" s="1" t="s">
        <v>117</v>
      </c>
      <c r="D1098" s="1" t="s">
        <v>118</v>
      </c>
      <c r="E1098" s="1">
        <v>2014</v>
      </c>
      <c r="F1098" s="1" t="s">
        <v>25</v>
      </c>
      <c r="G1098" s="1" t="s">
        <v>37</v>
      </c>
      <c r="H1098" s="1" t="s">
        <v>41</v>
      </c>
      <c r="I1098" s="1">
        <v>3520</v>
      </c>
      <c r="J1098" s="1" t="str">
        <f t="shared" si="94"/>
        <v>TYP156</v>
      </c>
      <c r="K1098" s="1">
        <v>156</v>
      </c>
      <c r="L1098" s="1" t="s">
        <v>17</v>
      </c>
      <c r="M1098" s="27">
        <v>963940533</v>
      </c>
      <c r="N1098" s="37" t="s">
        <v>698</v>
      </c>
      <c r="O1098" s="38">
        <v>0</v>
      </c>
      <c r="P1098" s="38">
        <v>137.38999999999999</v>
      </c>
      <c r="Q1098" s="38">
        <v>1</v>
      </c>
      <c r="R1098">
        <v>32.5</v>
      </c>
      <c r="S1098" s="38">
        <v>137.38999999999999</v>
      </c>
      <c r="T1098" s="24">
        <v>299</v>
      </c>
      <c r="U1098" s="24">
        <v>20</v>
      </c>
      <c r="V1098">
        <f t="shared" si="97"/>
        <v>27</v>
      </c>
      <c r="W1098" s="24" t="s">
        <v>3932</v>
      </c>
      <c r="X1098" s="8" t="e">
        <f>ROUND(T1098*(1-#REF!),2)</f>
        <v>#REF!</v>
      </c>
      <c r="Y1098">
        <f t="shared" si="98"/>
        <v>269.10000000000002</v>
      </c>
      <c r="Z1098">
        <f t="shared" si="99"/>
        <v>269.10000000000002</v>
      </c>
      <c r="AA1098" s="24">
        <v>0.1</v>
      </c>
      <c r="AB1098" s="24">
        <v>0.1</v>
      </c>
      <c r="AC1098" t="s">
        <v>2879</v>
      </c>
      <c r="AD1098" t="s">
        <v>2879</v>
      </c>
      <c r="AE1098" t="s">
        <v>2879</v>
      </c>
      <c r="AF1098" t="s">
        <v>2899</v>
      </c>
      <c r="AG1098" s="24"/>
      <c r="AH1098" t="str">
        <f t="shared" si="100"/>
        <v>Iveco New Daily IVECO</v>
      </c>
      <c r="AI1098" s="11">
        <v>114.25</v>
      </c>
      <c r="AJ1098">
        <v>0.3</v>
      </c>
      <c r="AK1098">
        <f t="shared" si="95"/>
        <v>209.29999999999998</v>
      </c>
      <c r="AL1098" t="s">
        <v>4555</v>
      </c>
      <c r="AM1098" t="s">
        <v>4555</v>
      </c>
      <c r="AN1098" s="24">
        <v>0.1</v>
      </c>
      <c r="AO1098">
        <f t="shared" si="96"/>
        <v>269.10000000000002</v>
      </c>
      <c r="AS1098" t="s">
        <v>121</v>
      </c>
      <c r="AT1098" t="s">
        <v>581</v>
      </c>
    </row>
    <row r="1099" spans="1:46" customFormat="1" x14ac:dyDescent="0.3">
      <c r="A1099" t="e">
        <f>CONCATENATE(C1099,D1099,H1099,#REF!,L1099)</f>
        <v>#REF!</v>
      </c>
      <c r="B1099" t="str">
        <f t="shared" si="93"/>
        <v>IVECODAILYL2H2</v>
      </c>
      <c r="C1099" s="1" t="s">
        <v>117</v>
      </c>
      <c r="D1099" s="1" t="s">
        <v>118</v>
      </c>
      <c r="E1099" s="1">
        <v>2014</v>
      </c>
      <c r="F1099" s="1" t="s">
        <v>25</v>
      </c>
      <c r="G1099" s="1" t="s">
        <v>37</v>
      </c>
      <c r="H1099" s="1" t="s">
        <v>41</v>
      </c>
      <c r="I1099" s="1">
        <v>3520</v>
      </c>
      <c r="J1099" s="1" t="str">
        <f t="shared" si="94"/>
        <v>TYP156</v>
      </c>
      <c r="K1099" s="1">
        <v>156</v>
      </c>
      <c r="L1099" s="1" t="s">
        <v>20</v>
      </c>
      <c r="M1099" s="27">
        <v>963940532</v>
      </c>
      <c r="N1099" s="37" t="s">
        <v>699</v>
      </c>
      <c r="O1099" s="38">
        <v>0</v>
      </c>
      <c r="P1099" s="38">
        <v>177.01</v>
      </c>
      <c r="Q1099" s="38">
        <v>1</v>
      </c>
      <c r="R1099">
        <v>42.5</v>
      </c>
      <c r="S1099" s="38">
        <v>177.01</v>
      </c>
      <c r="T1099" s="24">
        <v>389</v>
      </c>
      <c r="U1099" s="24">
        <v>20</v>
      </c>
      <c r="V1099">
        <f t="shared" si="97"/>
        <v>27</v>
      </c>
      <c r="W1099" s="24" t="s">
        <v>3933</v>
      </c>
      <c r="X1099" s="8" t="e">
        <f>ROUND(T1099*(1-#REF!),2)</f>
        <v>#REF!</v>
      </c>
      <c r="Y1099">
        <f t="shared" si="98"/>
        <v>350.1</v>
      </c>
      <c r="Z1099">
        <f t="shared" si="99"/>
        <v>350.1</v>
      </c>
      <c r="AA1099" s="24">
        <v>0.1</v>
      </c>
      <c r="AB1099" s="24">
        <v>0.1</v>
      </c>
      <c r="AC1099" t="s">
        <v>2879</v>
      </c>
      <c r="AD1099" t="s">
        <v>2879</v>
      </c>
      <c r="AE1099" t="s">
        <v>2879</v>
      </c>
      <c r="AF1099" t="s">
        <v>2899</v>
      </c>
      <c r="AG1099" s="24"/>
      <c r="AH1099" t="str">
        <f t="shared" si="100"/>
        <v>Iveco New Daily IVECO</v>
      </c>
      <c r="AI1099" s="11">
        <v>170.19</v>
      </c>
      <c r="AJ1099">
        <v>0.3</v>
      </c>
      <c r="AK1099">
        <f t="shared" si="95"/>
        <v>272.29999999999995</v>
      </c>
      <c r="AL1099" t="s">
        <v>4555</v>
      </c>
      <c r="AM1099" t="s">
        <v>4555</v>
      </c>
      <c r="AN1099" s="24">
        <v>0.1</v>
      </c>
      <c r="AO1099">
        <f t="shared" si="96"/>
        <v>350.1</v>
      </c>
      <c r="AS1099" t="s">
        <v>122</v>
      </c>
      <c r="AT1099" t="s">
        <v>582</v>
      </c>
    </row>
    <row r="1100" spans="1:46" customFormat="1" x14ac:dyDescent="0.3">
      <c r="A1100" t="e">
        <f>CONCATENATE(C1100,D1100,H1100,#REF!,L1100)</f>
        <v>#REF!</v>
      </c>
      <c r="B1100" t="str">
        <f t="shared" si="93"/>
        <v>IVECODAILYL3H2</v>
      </c>
      <c r="C1100" s="1" t="s">
        <v>117</v>
      </c>
      <c r="D1100" s="1" t="s">
        <v>118</v>
      </c>
      <c r="E1100" s="1">
        <v>2014</v>
      </c>
      <c r="F1100" s="1" t="s">
        <v>44</v>
      </c>
      <c r="G1100" s="1" t="s">
        <v>37</v>
      </c>
      <c r="H1100" s="1" t="s">
        <v>45</v>
      </c>
      <c r="I1100" s="3" t="s">
        <v>123</v>
      </c>
      <c r="J1100" s="1" t="str">
        <f t="shared" si="94"/>
        <v>TYP157</v>
      </c>
      <c r="K1100" s="1">
        <v>157</v>
      </c>
      <c r="L1100" s="1" t="s">
        <v>17</v>
      </c>
      <c r="M1100" s="27">
        <v>963940541</v>
      </c>
      <c r="N1100" s="37" t="s">
        <v>700</v>
      </c>
      <c r="O1100" s="38">
        <v>0</v>
      </c>
      <c r="P1100" s="38">
        <v>137.35</v>
      </c>
      <c r="Q1100" s="38">
        <v>1</v>
      </c>
      <c r="R1100">
        <v>39.5</v>
      </c>
      <c r="S1100" s="38">
        <v>137.35</v>
      </c>
      <c r="T1100" s="24">
        <v>339</v>
      </c>
      <c r="U1100" s="24">
        <v>20</v>
      </c>
      <c r="V1100">
        <f t="shared" si="97"/>
        <v>27</v>
      </c>
      <c r="W1100" s="24" t="s">
        <v>3934</v>
      </c>
      <c r="X1100" s="8" t="e">
        <f>ROUND(T1100*(1-#REF!),2)</f>
        <v>#REF!</v>
      </c>
      <c r="Y1100">
        <f t="shared" si="98"/>
        <v>305.10000000000002</v>
      </c>
      <c r="Z1100">
        <f t="shared" si="99"/>
        <v>305.10000000000002</v>
      </c>
      <c r="AA1100" s="24">
        <v>0.1</v>
      </c>
      <c r="AB1100" s="24">
        <v>0.1</v>
      </c>
      <c r="AC1100" t="s">
        <v>2879</v>
      </c>
      <c r="AD1100" t="s">
        <v>2879</v>
      </c>
      <c r="AE1100" t="s">
        <v>2879</v>
      </c>
      <c r="AF1100" t="s">
        <v>2899</v>
      </c>
      <c r="AG1100" s="24"/>
      <c r="AH1100" t="str">
        <f t="shared" si="100"/>
        <v>Iveco New Daily IVECO</v>
      </c>
      <c r="AI1100" s="11">
        <v>132.06</v>
      </c>
      <c r="AJ1100">
        <v>0.3</v>
      </c>
      <c r="AK1100">
        <f t="shared" si="95"/>
        <v>237.29999999999998</v>
      </c>
      <c r="AL1100" t="s">
        <v>4555</v>
      </c>
      <c r="AM1100" t="s">
        <v>4555</v>
      </c>
      <c r="AN1100" s="24">
        <v>0.1</v>
      </c>
      <c r="AO1100">
        <f t="shared" si="96"/>
        <v>305.10000000000002</v>
      </c>
      <c r="AS1100" t="s">
        <v>124</v>
      </c>
      <c r="AT1100" t="s">
        <v>581</v>
      </c>
    </row>
    <row r="1101" spans="1:46" customFormat="1" x14ac:dyDescent="0.3">
      <c r="A1101" t="e">
        <f>CONCATENATE(C1101,D1101,H1101,#REF!,L1101)</f>
        <v>#REF!</v>
      </c>
      <c r="B1101" t="str">
        <f t="shared" si="93"/>
        <v>IVECODAILYL3H2</v>
      </c>
      <c r="C1101" s="1" t="s">
        <v>117</v>
      </c>
      <c r="D1101" s="1" t="s">
        <v>118</v>
      </c>
      <c r="E1101" s="1">
        <v>2014</v>
      </c>
      <c r="F1101" s="1" t="s">
        <v>44</v>
      </c>
      <c r="G1101" s="1" t="s">
        <v>37</v>
      </c>
      <c r="H1101" s="1" t="s">
        <v>45</v>
      </c>
      <c r="I1101" s="3" t="s">
        <v>123</v>
      </c>
      <c r="J1101" s="1" t="str">
        <f t="shared" si="94"/>
        <v>TYP157</v>
      </c>
      <c r="K1101" s="1">
        <v>157</v>
      </c>
      <c r="L1101" s="1" t="s">
        <v>20</v>
      </c>
      <c r="M1101" s="27">
        <v>963940540</v>
      </c>
      <c r="N1101" s="37" t="s">
        <v>701</v>
      </c>
      <c r="O1101" s="38">
        <v>0</v>
      </c>
      <c r="P1101" s="38">
        <v>202.61</v>
      </c>
      <c r="Q1101" s="38">
        <v>1</v>
      </c>
      <c r="R1101">
        <v>50.5</v>
      </c>
      <c r="S1101" s="38">
        <v>202.61</v>
      </c>
      <c r="T1101" s="24">
        <v>469</v>
      </c>
      <c r="U1101" s="24">
        <v>20</v>
      </c>
      <c r="V1101">
        <f t="shared" si="97"/>
        <v>27</v>
      </c>
      <c r="W1101" s="24" t="s">
        <v>3935</v>
      </c>
      <c r="X1101" s="8" t="e">
        <f>ROUND(T1101*(1-#REF!),2)</f>
        <v>#REF!</v>
      </c>
      <c r="Y1101">
        <f t="shared" si="98"/>
        <v>422.1</v>
      </c>
      <c r="Z1101">
        <f t="shared" si="99"/>
        <v>422.1</v>
      </c>
      <c r="AA1101" s="24">
        <v>0.1</v>
      </c>
      <c r="AB1101" s="24">
        <v>0.1</v>
      </c>
      <c r="AC1101" t="s">
        <v>2879</v>
      </c>
      <c r="AD1101" t="s">
        <v>2879</v>
      </c>
      <c r="AE1101" t="s">
        <v>2879</v>
      </c>
      <c r="AF1101" t="s">
        <v>2899</v>
      </c>
      <c r="AG1101" s="24"/>
      <c r="AH1101" t="str">
        <f t="shared" si="100"/>
        <v>Iveco New Daily IVECO</v>
      </c>
      <c r="AI1101" s="11">
        <v>194.81</v>
      </c>
      <c r="AJ1101">
        <v>0.3</v>
      </c>
      <c r="AK1101">
        <f t="shared" si="95"/>
        <v>328.29999999999995</v>
      </c>
      <c r="AL1101" t="s">
        <v>4555</v>
      </c>
      <c r="AM1101" t="s">
        <v>4555</v>
      </c>
      <c r="AN1101" s="24">
        <v>0.1</v>
      </c>
      <c r="AO1101">
        <f t="shared" si="96"/>
        <v>422.1</v>
      </c>
      <c r="AS1101" t="s">
        <v>125</v>
      </c>
      <c r="AT1101" t="s">
        <v>582</v>
      </c>
    </row>
    <row r="1102" spans="1:46" customFormat="1" x14ac:dyDescent="0.3">
      <c r="A1102" t="e">
        <f>CONCATENATE(C1102,D1102,H1102,#REF!,L1102)</f>
        <v>#REF!</v>
      </c>
      <c r="B1102" t="str">
        <f t="shared" si="93"/>
        <v>IVECODAILYL3H3</v>
      </c>
      <c r="C1102" s="1" t="s">
        <v>117</v>
      </c>
      <c r="D1102" s="1" t="s">
        <v>118</v>
      </c>
      <c r="E1102" s="1">
        <v>2014</v>
      </c>
      <c r="F1102" s="1" t="s">
        <v>44</v>
      </c>
      <c r="G1102" s="1" t="s">
        <v>52</v>
      </c>
      <c r="H1102" s="1" t="s">
        <v>53</v>
      </c>
      <c r="I1102" s="3" t="s">
        <v>123</v>
      </c>
      <c r="J1102" s="1" t="str">
        <f t="shared" si="94"/>
        <v>TYP157</v>
      </c>
      <c r="K1102" s="1">
        <v>157</v>
      </c>
      <c r="L1102" s="1" t="s">
        <v>17</v>
      </c>
      <c r="M1102" s="27">
        <v>963940549</v>
      </c>
      <c r="N1102" s="37" t="s">
        <v>702</v>
      </c>
      <c r="O1102" s="38">
        <v>0</v>
      </c>
      <c r="P1102" s="38">
        <v>137.35</v>
      </c>
      <c r="Q1102" s="38">
        <v>1</v>
      </c>
      <c r="R1102">
        <v>39.5</v>
      </c>
      <c r="S1102" s="38">
        <v>137.35</v>
      </c>
      <c r="T1102" s="24">
        <v>329</v>
      </c>
      <c r="U1102" s="24">
        <v>20</v>
      </c>
      <c r="V1102">
        <f t="shared" si="97"/>
        <v>27</v>
      </c>
      <c r="W1102" s="24" t="s">
        <v>3936</v>
      </c>
      <c r="X1102" s="8" t="e">
        <f>ROUND(T1102*(1-#REF!),2)</f>
        <v>#REF!</v>
      </c>
      <c r="Y1102">
        <f t="shared" si="98"/>
        <v>296.10000000000002</v>
      </c>
      <c r="Z1102">
        <f t="shared" si="99"/>
        <v>296.10000000000002</v>
      </c>
      <c r="AA1102" s="24">
        <v>0.1</v>
      </c>
      <c r="AB1102" s="24">
        <v>0.1</v>
      </c>
      <c r="AC1102" t="s">
        <v>2879</v>
      </c>
      <c r="AD1102" t="s">
        <v>2879</v>
      </c>
      <c r="AE1102" t="s">
        <v>2879</v>
      </c>
      <c r="AF1102" t="s">
        <v>2899</v>
      </c>
      <c r="AG1102" s="24"/>
      <c r="AH1102" t="str">
        <f t="shared" si="100"/>
        <v>Iveco New Daily IVECO</v>
      </c>
      <c r="AI1102" s="11">
        <v>132.06</v>
      </c>
      <c r="AJ1102">
        <v>0.3</v>
      </c>
      <c r="AK1102">
        <f t="shared" si="95"/>
        <v>230.29999999999998</v>
      </c>
      <c r="AL1102" t="s">
        <v>4555</v>
      </c>
      <c r="AM1102" t="s">
        <v>4555</v>
      </c>
      <c r="AN1102" s="24">
        <v>0.1</v>
      </c>
      <c r="AO1102">
        <f t="shared" si="96"/>
        <v>296.10000000000002</v>
      </c>
      <c r="AS1102" t="s">
        <v>126</v>
      </c>
      <c r="AT1102" t="s">
        <v>581</v>
      </c>
    </row>
    <row r="1103" spans="1:46" customFormat="1" x14ac:dyDescent="0.3">
      <c r="A1103" t="e">
        <f>CONCATENATE(C1103,D1103,H1103,#REF!,L1103)</f>
        <v>#REF!</v>
      </c>
      <c r="B1103" t="str">
        <f t="shared" si="93"/>
        <v>IVECODAILYL3H3</v>
      </c>
      <c r="C1103" s="1" t="s">
        <v>117</v>
      </c>
      <c r="D1103" s="1" t="s">
        <v>118</v>
      </c>
      <c r="E1103" s="1">
        <v>2014</v>
      </c>
      <c r="F1103" s="1" t="s">
        <v>44</v>
      </c>
      <c r="G1103" s="1" t="s">
        <v>52</v>
      </c>
      <c r="H1103" s="1" t="s">
        <v>53</v>
      </c>
      <c r="I1103" s="3" t="s">
        <v>123</v>
      </c>
      <c r="J1103" s="1" t="str">
        <f t="shared" si="94"/>
        <v>TYP157</v>
      </c>
      <c r="K1103" s="1">
        <v>157</v>
      </c>
      <c r="L1103" s="1" t="s">
        <v>20</v>
      </c>
      <c r="M1103" s="27">
        <v>963940548</v>
      </c>
      <c r="N1103" s="37" t="s">
        <v>703</v>
      </c>
      <c r="O1103" s="38">
        <v>0</v>
      </c>
      <c r="P1103" s="38">
        <v>228.29</v>
      </c>
      <c r="Q1103" s="38">
        <v>1</v>
      </c>
      <c r="R1103">
        <v>50.5</v>
      </c>
      <c r="S1103" s="38">
        <v>228.29</v>
      </c>
      <c r="T1103" s="24">
        <v>499</v>
      </c>
      <c r="U1103" s="24">
        <v>20</v>
      </c>
      <c r="V1103">
        <f t="shared" si="97"/>
        <v>27</v>
      </c>
      <c r="W1103" s="24" t="s">
        <v>3937</v>
      </c>
      <c r="X1103" s="8" t="e">
        <f>ROUND(T1103*(1-#REF!),2)</f>
        <v>#REF!</v>
      </c>
      <c r="Y1103">
        <f t="shared" si="98"/>
        <v>449.1</v>
      </c>
      <c r="Z1103">
        <f t="shared" si="99"/>
        <v>449.1</v>
      </c>
      <c r="AA1103" s="24">
        <v>0.1</v>
      </c>
      <c r="AB1103" s="24">
        <v>0.1</v>
      </c>
      <c r="AC1103" t="s">
        <v>2879</v>
      </c>
      <c r="AD1103" t="s">
        <v>2879</v>
      </c>
      <c r="AE1103" t="s">
        <v>2879</v>
      </c>
      <c r="AF1103" t="s">
        <v>2899</v>
      </c>
      <c r="AG1103" s="24"/>
      <c r="AH1103" t="str">
        <f t="shared" si="100"/>
        <v>Iveco New Daily IVECO</v>
      </c>
      <c r="AI1103" s="11">
        <v>194.81</v>
      </c>
      <c r="AJ1103">
        <v>0.3</v>
      </c>
      <c r="AK1103">
        <f t="shared" si="95"/>
        <v>349.29999999999995</v>
      </c>
      <c r="AL1103" t="s">
        <v>4555</v>
      </c>
      <c r="AM1103" t="s">
        <v>4555</v>
      </c>
      <c r="AN1103" s="24">
        <v>0.1</v>
      </c>
      <c r="AO1103">
        <f t="shared" si="96"/>
        <v>449.1</v>
      </c>
      <c r="AS1103" t="s">
        <v>127</v>
      </c>
      <c r="AT1103" t="s">
        <v>582</v>
      </c>
    </row>
    <row r="1104" spans="1:46" customFormat="1" x14ac:dyDescent="0.3">
      <c r="A1104" t="e">
        <f>CONCATENATE(C1104,D1104,H1104,#REF!,L1104)</f>
        <v>#REF!</v>
      </c>
      <c r="B1104" t="str">
        <f t="shared" si="93"/>
        <v>IVECODAILYL4H2</v>
      </c>
      <c r="C1104" s="1" t="s">
        <v>117</v>
      </c>
      <c r="D1104" s="1" t="s">
        <v>118</v>
      </c>
      <c r="E1104" s="1">
        <v>2014</v>
      </c>
      <c r="F1104" s="1" t="s">
        <v>48</v>
      </c>
      <c r="G1104" s="1" t="s">
        <v>37</v>
      </c>
      <c r="H1104" s="1" t="s">
        <v>49</v>
      </c>
      <c r="I1104" s="1">
        <v>4100</v>
      </c>
      <c r="J1104" s="1" t="str">
        <f t="shared" si="94"/>
        <v>TYP158</v>
      </c>
      <c r="K1104" s="1">
        <v>158</v>
      </c>
      <c r="L1104" s="1" t="s">
        <v>17</v>
      </c>
      <c r="M1104" s="27">
        <v>963940557</v>
      </c>
      <c r="N1104" s="37" t="s">
        <v>704</v>
      </c>
      <c r="O1104" s="38">
        <v>0</v>
      </c>
      <c r="P1104" s="38">
        <v>192.98</v>
      </c>
      <c r="Q1104" s="38">
        <v>1</v>
      </c>
      <c r="R1104">
        <v>50.5</v>
      </c>
      <c r="S1104" s="38">
        <v>192.98</v>
      </c>
      <c r="T1104" s="24">
        <v>369</v>
      </c>
      <c r="U1104" s="24">
        <v>25</v>
      </c>
      <c r="V1104">
        <f t="shared" si="97"/>
        <v>34</v>
      </c>
      <c r="W1104" s="24" t="s">
        <v>3938</v>
      </c>
      <c r="X1104" s="8" t="e">
        <f>ROUND(T1104*(1-#REF!),2)</f>
        <v>#REF!</v>
      </c>
      <c r="Y1104">
        <f t="shared" si="98"/>
        <v>332.1</v>
      </c>
      <c r="Z1104">
        <f t="shared" si="99"/>
        <v>332.1</v>
      </c>
      <c r="AA1104" s="24">
        <v>0.1</v>
      </c>
      <c r="AB1104" s="24">
        <v>0.1</v>
      </c>
      <c r="AC1104" t="s">
        <v>2879</v>
      </c>
      <c r="AD1104" t="s">
        <v>2879</v>
      </c>
      <c r="AE1104" t="s">
        <v>2879</v>
      </c>
      <c r="AF1104" t="s">
        <v>2899</v>
      </c>
      <c r="AG1104" s="24"/>
      <c r="AH1104" t="str">
        <f t="shared" si="100"/>
        <v>Iveco New Daily IVECO</v>
      </c>
      <c r="AI1104" s="11">
        <v>149.87</v>
      </c>
      <c r="AJ1104">
        <v>0.3</v>
      </c>
      <c r="AK1104">
        <f t="shared" si="95"/>
        <v>258.3</v>
      </c>
      <c r="AL1104" t="s">
        <v>4555</v>
      </c>
      <c r="AM1104" t="s">
        <v>4555</v>
      </c>
      <c r="AN1104" s="24">
        <v>0.1</v>
      </c>
      <c r="AO1104">
        <f t="shared" si="96"/>
        <v>332.1</v>
      </c>
      <c r="AS1104" t="s">
        <v>128</v>
      </c>
      <c r="AT1104" t="s">
        <v>581</v>
      </c>
    </row>
    <row r="1105" spans="1:46" customFormat="1" x14ac:dyDescent="0.3">
      <c r="A1105" t="e">
        <f>CONCATENATE(C1105,D1105,H1105,#REF!,L1105)</f>
        <v>#REF!</v>
      </c>
      <c r="B1105" t="str">
        <f t="shared" si="93"/>
        <v>IVECODAILYL4H2</v>
      </c>
      <c r="C1105" s="1" t="s">
        <v>117</v>
      </c>
      <c r="D1105" s="1" t="s">
        <v>118</v>
      </c>
      <c r="E1105" s="1">
        <v>2014</v>
      </c>
      <c r="F1105" s="1" t="s">
        <v>48</v>
      </c>
      <c r="G1105" s="1" t="s">
        <v>37</v>
      </c>
      <c r="H1105" s="1" t="s">
        <v>49</v>
      </c>
      <c r="I1105" s="1">
        <v>4100</v>
      </c>
      <c r="J1105" s="1" t="str">
        <f t="shared" si="94"/>
        <v>TYP158</v>
      </c>
      <c r="K1105" s="1">
        <v>158</v>
      </c>
      <c r="L1105" s="1" t="s">
        <v>20</v>
      </c>
      <c r="M1105" s="27">
        <v>963940556</v>
      </c>
      <c r="N1105" s="37" t="s">
        <v>705</v>
      </c>
      <c r="O1105" s="38">
        <v>0</v>
      </c>
      <c r="P1105" s="38">
        <v>228.21</v>
      </c>
      <c r="Q1105" s="38">
        <v>1</v>
      </c>
      <c r="R1105">
        <v>65.5</v>
      </c>
      <c r="S1105" s="38">
        <v>228.21</v>
      </c>
      <c r="T1105" s="24">
        <v>539</v>
      </c>
      <c r="U1105" s="24">
        <v>25</v>
      </c>
      <c r="V1105">
        <f t="shared" si="97"/>
        <v>34</v>
      </c>
      <c r="W1105" s="24" t="s">
        <v>3939</v>
      </c>
      <c r="X1105" s="8" t="e">
        <f>ROUND(T1105*(1-#REF!),2)</f>
        <v>#REF!</v>
      </c>
      <c r="Y1105">
        <f t="shared" si="98"/>
        <v>485.1</v>
      </c>
      <c r="Z1105">
        <f t="shared" si="99"/>
        <v>485.1</v>
      </c>
      <c r="AA1105" s="24">
        <v>0.1</v>
      </c>
      <c r="AB1105" s="24">
        <v>0.1</v>
      </c>
      <c r="AC1105" t="s">
        <v>2879</v>
      </c>
      <c r="AD1105" t="s">
        <v>2879</v>
      </c>
      <c r="AE1105" t="s">
        <v>2879</v>
      </c>
      <c r="AF1105" t="s">
        <v>2899</v>
      </c>
      <c r="AG1105" s="24"/>
      <c r="AH1105" t="str">
        <f t="shared" si="100"/>
        <v>Iveco New Daily IVECO</v>
      </c>
      <c r="AI1105" s="11">
        <v>219.42</v>
      </c>
      <c r="AJ1105">
        <v>0.3</v>
      </c>
      <c r="AK1105">
        <f t="shared" si="95"/>
        <v>377.29999999999995</v>
      </c>
      <c r="AL1105" t="s">
        <v>4555</v>
      </c>
      <c r="AM1105" t="s">
        <v>4555</v>
      </c>
      <c r="AN1105" s="24">
        <v>0.1</v>
      </c>
      <c r="AO1105">
        <f t="shared" si="96"/>
        <v>485.1</v>
      </c>
      <c r="AS1105" t="s">
        <v>129</v>
      </c>
      <c r="AT1105" t="s">
        <v>582</v>
      </c>
    </row>
    <row r="1106" spans="1:46" customFormat="1" x14ac:dyDescent="0.3">
      <c r="A1106" t="e">
        <f>CONCATENATE(C1106,D1106,H1106,#REF!,L1106)</f>
        <v>#REF!</v>
      </c>
      <c r="B1106" t="str">
        <f t="shared" si="93"/>
        <v>IVECODAILYL4H3</v>
      </c>
      <c r="C1106" s="1" t="s">
        <v>117</v>
      </c>
      <c r="D1106" s="1" t="s">
        <v>118</v>
      </c>
      <c r="E1106" s="1">
        <v>2014</v>
      </c>
      <c r="F1106" s="1" t="s">
        <v>48</v>
      </c>
      <c r="G1106" s="1" t="s">
        <v>52</v>
      </c>
      <c r="H1106" s="1" t="s">
        <v>55</v>
      </c>
      <c r="I1106" s="1">
        <v>4100</v>
      </c>
      <c r="J1106" s="1" t="str">
        <f t="shared" si="94"/>
        <v>TYP158</v>
      </c>
      <c r="K1106" s="1">
        <v>158</v>
      </c>
      <c r="L1106" s="1" t="s">
        <v>17</v>
      </c>
      <c r="M1106" s="27">
        <v>963940565</v>
      </c>
      <c r="N1106" s="37" t="s">
        <v>706</v>
      </c>
      <c r="O1106" s="38">
        <v>0</v>
      </c>
      <c r="P1106" s="38">
        <v>192.98</v>
      </c>
      <c r="Q1106" s="38">
        <v>1</v>
      </c>
      <c r="R1106">
        <v>50.5</v>
      </c>
      <c r="S1106" s="38">
        <v>192.98</v>
      </c>
      <c r="T1106" s="24">
        <v>429</v>
      </c>
      <c r="U1106" s="24">
        <v>25</v>
      </c>
      <c r="V1106">
        <f t="shared" si="97"/>
        <v>34</v>
      </c>
      <c r="W1106" s="24" t="s">
        <v>3940</v>
      </c>
      <c r="X1106" s="8" t="e">
        <f>ROUND(T1106*(1-#REF!),2)</f>
        <v>#REF!</v>
      </c>
      <c r="Y1106">
        <f t="shared" si="98"/>
        <v>386.1</v>
      </c>
      <c r="Z1106">
        <f t="shared" si="99"/>
        <v>386.1</v>
      </c>
      <c r="AA1106" s="24">
        <v>0.1</v>
      </c>
      <c r="AB1106" s="24">
        <v>0.1</v>
      </c>
      <c r="AC1106" t="s">
        <v>2879</v>
      </c>
      <c r="AD1106" t="s">
        <v>2879</v>
      </c>
      <c r="AE1106" t="s">
        <v>2879</v>
      </c>
      <c r="AF1106" t="s">
        <v>2899</v>
      </c>
      <c r="AG1106" s="24"/>
      <c r="AH1106" t="str">
        <f t="shared" si="100"/>
        <v>Iveco New Daily IVECO</v>
      </c>
      <c r="AI1106" s="11">
        <v>149.87</v>
      </c>
      <c r="AJ1106">
        <v>0.3</v>
      </c>
      <c r="AK1106">
        <f t="shared" si="95"/>
        <v>300.29999999999995</v>
      </c>
      <c r="AL1106" t="s">
        <v>4555</v>
      </c>
      <c r="AM1106" t="s">
        <v>4555</v>
      </c>
      <c r="AN1106" s="24">
        <v>0.1</v>
      </c>
      <c r="AO1106">
        <f t="shared" si="96"/>
        <v>386.1</v>
      </c>
      <c r="AS1106" t="s">
        <v>130</v>
      </c>
      <c r="AT1106" t="s">
        <v>581</v>
      </c>
    </row>
    <row r="1107" spans="1:46" customFormat="1" x14ac:dyDescent="0.3">
      <c r="A1107" t="e">
        <f>CONCATENATE(C1107,D1107,H1107,#REF!,L1107)</f>
        <v>#REF!</v>
      </c>
      <c r="B1107" t="str">
        <f t="shared" si="93"/>
        <v>IVECODAILYL4H3</v>
      </c>
      <c r="C1107" s="1" t="s">
        <v>117</v>
      </c>
      <c r="D1107" s="1" t="s">
        <v>118</v>
      </c>
      <c r="E1107" s="1">
        <v>2014</v>
      </c>
      <c r="F1107" s="1" t="s">
        <v>48</v>
      </c>
      <c r="G1107" s="1" t="s">
        <v>52</v>
      </c>
      <c r="H1107" s="1" t="s">
        <v>55</v>
      </c>
      <c r="I1107" s="1">
        <v>4100</v>
      </c>
      <c r="J1107" s="1" t="str">
        <f t="shared" si="94"/>
        <v>TYP158</v>
      </c>
      <c r="K1107" s="1">
        <v>158</v>
      </c>
      <c r="L1107" s="1" t="s">
        <v>20</v>
      </c>
      <c r="M1107" s="27">
        <v>963940564</v>
      </c>
      <c r="N1107" s="37" t="s">
        <v>707</v>
      </c>
      <c r="O1107" s="38">
        <v>0</v>
      </c>
      <c r="P1107" s="38">
        <v>228.21</v>
      </c>
      <c r="Q1107" s="38">
        <v>1</v>
      </c>
      <c r="R1107">
        <v>65.5</v>
      </c>
      <c r="S1107" s="38">
        <v>228.21</v>
      </c>
      <c r="T1107" s="24">
        <v>539</v>
      </c>
      <c r="U1107" s="24">
        <v>25</v>
      </c>
      <c r="V1107">
        <f t="shared" si="97"/>
        <v>34</v>
      </c>
      <c r="W1107" s="24" t="s">
        <v>3941</v>
      </c>
      <c r="X1107" s="8" t="e">
        <f>ROUND(T1107*(1-#REF!),2)</f>
        <v>#REF!</v>
      </c>
      <c r="Y1107">
        <f t="shared" si="98"/>
        <v>485.1</v>
      </c>
      <c r="Z1107">
        <f t="shared" si="99"/>
        <v>485.1</v>
      </c>
      <c r="AA1107" s="24">
        <v>0.1</v>
      </c>
      <c r="AB1107" s="24">
        <v>0.1</v>
      </c>
      <c r="AC1107" t="s">
        <v>2879</v>
      </c>
      <c r="AD1107" t="s">
        <v>2879</v>
      </c>
      <c r="AE1107" t="s">
        <v>2879</v>
      </c>
      <c r="AF1107" t="s">
        <v>2899</v>
      </c>
      <c r="AG1107" s="24"/>
      <c r="AH1107" t="str">
        <f t="shared" si="100"/>
        <v>Iveco New Daily IVECO</v>
      </c>
      <c r="AI1107" s="11">
        <v>219.42</v>
      </c>
      <c r="AJ1107">
        <v>0.3</v>
      </c>
      <c r="AK1107">
        <f t="shared" si="95"/>
        <v>377.29999999999995</v>
      </c>
      <c r="AL1107" t="s">
        <v>4555</v>
      </c>
      <c r="AM1107" t="s">
        <v>4555</v>
      </c>
      <c r="AN1107" s="24">
        <v>0.1</v>
      </c>
      <c r="AO1107">
        <f t="shared" si="96"/>
        <v>485.1</v>
      </c>
      <c r="AS1107" t="s">
        <v>131</v>
      </c>
      <c r="AT1107" t="s">
        <v>582</v>
      </c>
    </row>
    <row r="1108" spans="1:46" customFormat="1" x14ac:dyDescent="0.3">
      <c r="A1108" t="e">
        <f>CONCATENATE(C1108,D1108,H1108,#REF!,L1108)</f>
        <v>#REF!</v>
      </c>
      <c r="B1108" t="str">
        <f t="shared" si="93"/>
        <v>MERCEDESCITANL1H1</v>
      </c>
      <c r="C1108" s="1" t="s">
        <v>132</v>
      </c>
      <c r="D1108" s="1" t="s">
        <v>133</v>
      </c>
      <c r="E1108" s="1">
        <v>2012</v>
      </c>
      <c r="F1108" s="1" t="s">
        <v>14</v>
      </c>
      <c r="G1108" s="1" t="s">
        <v>15</v>
      </c>
      <c r="H1108" s="1" t="s">
        <v>16</v>
      </c>
      <c r="I1108" s="1">
        <v>2313</v>
      </c>
      <c r="J1108" s="1" t="str">
        <f t="shared" si="94"/>
        <v>TYP95</v>
      </c>
      <c r="K1108" s="1">
        <v>95</v>
      </c>
      <c r="L1108" s="1" t="s">
        <v>17</v>
      </c>
      <c r="M1108" s="27">
        <v>963940018</v>
      </c>
      <c r="N1108" s="37" t="s">
        <v>708</v>
      </c>
      <c r="O1108" s="38">
        <v>0</v>
      </c>
      <c r="P1108" s="38">
        <v>63.28</v>
      </c>
      <c r="Q1108" s="38">
        <v>1</v>
      </c>
      <c r="R1108">
        <v>11.5</v>
      </c>
      <c r="S1108" s="38">
        <v>63.28</v>
      </c>
      <c r="T1108" s="24">
        <v>159</v>
      </c>
      <c r="U1108" s="24">
        <v>15</v>
      </c>
      <c r="V1108">
        <f t="shared" si="97"/>
        <v>20</v>
      </c>
      <c r="W1108" s="24" t="s">
        <v>3942</v>
      </c>
      <c r="X1108" s="8" t="e">
        <f>ROUND(T1108*(1-#REF!),2)</f>
        <v>#REF!</v>
      </c>
      <c r="Y1108">
        <f t="shared" si="98"/>
        <v>143.1</v>
      </c>
      <c r="Z1108">
        <f t="shared" si="99"/>
        <v>143.1</v>
      </c>
      <c r="AA1108" s="24">
        <v>0.1</v>
      </c>
      <c r="AB1108" s="24">
        <v>0.1</v>
      </c>
      <c r="AC1108" t="s">
        <v>2879</v>
      </c>
      <c r="AD1108" t="s">
        <v>2879</v>
      </c>
      <c r="AE1108" t="s">
        <v>2879</v>
      </c>
      <c r="AF1108" t="s">
        <v>2899</v>
      </c>
      <c r="AG1108" s="24"/>
      <c r="AH1108" t="s">
        <v>4907</v>
      </c>
      <c r="AI1108" s="11">
        <v>60.81</v>
      </c>
      <c r="AJ1108">
        <v>0.3</v>
      </c>
      <c r="AK1108">
        <f t="shared" si="95"/>
        <v>111.3</v>
      </c>
      <c r="AL1108" t="s">
        <v>4555</v>
      </c>
      <c r="AM1108" t="s">
        <v>4555</v>
      </c>
      <c r="AN1108" s="24">
        <v>0.1</v>
      </c>
      <c r="AO1108">
        <f t="shared" si="96"/>
        <v>143.1</v>
      </c>
      <c r="AS1108" t="s">
        <v>134</v>
      </c>
      <c r="AT1108" t="s">
        <v>581</v>
      </c>
    </row>
    <row r="1109" spans="1:46" customFormat="1" x14ac:dyDescent="0.3">
      <c r="A1109" t="e">
        <f>CONCATENATE(C1109,D1109,H1109,#REF!,L1109)</f>
        <v>#REF!</v>
      </c>
      <c r="B1109" t="str">
        <f t="shared" si="93"/>
        <v>MERCEDESCITANL1H1</v>
      </c>
      <c r="C1109" s="1" t="s">
        <v>132</v>
      </c>
      <c r="D1109" s="1" t="s">
        <v>133</v>
      </c>
      <c r="E1109" s="1">
        <v>2012</v>
      </c>
      <c r="F1109" s="1" t="s">
        <v>14</v>
      </c>
      <c r="G1109" s="1" t="s">
        <v>15</v>
      </c>
      <c r="H1109" s="1" t="s">
        <v>16</v>
      </c>
      <c r="I1109" s="1">
        <v>2313</v>
      </c>
      <c r="J1109" s="1" t="str">
        <f t="shared" si="94"/>
        <v>TYP95</v>
      </c>
      <c r="K1109" s="1">
        <v>95</v>
      </c>
      <c r="L1109" s="1" t="s">
        <v>20</v>
      </c>
      <c r="M1109" s="27">
        <v>963940017</v>
      </c>
      <c r="N1109" s="37" t="s">
        <v>709</v>
      </c>
      <c r="O1109" s="38">
        <v>0</v>
      </c>
      <c r="P1109" s="38">
        <v>100.25</v>
      </c>
      <c r="Q1109" s="38">
        <v>1</v>
      </c>
      <c r="R1109">
        <v>13.5</v>
      </c>
      <c r="S1109" s="38">
        <v>100.25</v>
      </c>
      <c r="T1109" s="24">
        <v>259</v>
      </c>
      <c r="U1109" s="24">
        <v>15</v>
      </c>
      <c r="V1109">
        <f t="shared" si="97"/>
        <v>20</v>
      </c>
      <c r="W1109" s="24" t="s">
        <v>3943</v>
      </c>
      <c r="X1109" s="8" t="e">
        <f>ROUND(T1109*(1-#REF!),2)</f>
        <v>#REF!</v>
      </c>
      <c r="Y1109">
        <f t="shared" si="98"/>
        <v>233.1</v>
      </c>
      <c r="Z1109">
        <f t="shared" si="99"/>
        <v>233.1</v>
      </c>
      <c r="AA1109" s="24">
        <v>0.1</v>
      </c>
      <c r="AB1109" s="24">
        <v>0.1</v>
      </c>
      <c r="AC1109" t="s">
        <v>2879</v>
      </c>
      <c r="AD1109" t="s">
        <v>2879</v>
      </c>
      <c r="AE1109" t="s">
        <v>2879</v>
      </c>
      <c r="AF1109" t="s">
        <v>2899</v>
      </c>
      <c r="AG1109" s="24"/>
      <c r="AH1109" t="s">
        <v>4907</v>
      </c>
      <c r="AI1109" s="11">
        <v>96.35</v>
      </c>
      <c r="AJ1109">
        <v>0.3</v>
      </c>
      <c r="AK1109">
        <f t="shared" si="95"/>
        <v>181.29999999999998</v>
      </c>
      <c r="AL1109" t="s">
        <v>4555</v>
      </c>
      <c r="AM1109" t="s">
        <v>4555</v>
      </c>
      <c r="AN1109" s="24">
        <v>0.1</v>
      </c>
      <c r="AO1109">
        <f t="shared" si="96"/>
        <v>233.1</v>
      </c>
      <c r="AS1109" t="s">
        <v>135</v>
      </c>
      <c r="AT1109" t="s">
        <v>582</v>
      </c>
    </row>
    <row r="1110" spans="1:46" customFormat="1" x14ac:dyDescent="0.3">
      <c r="A1110" t="e">
        <f>CONCATENATE(C1110,D1110,H1110,#REF!,L1110)</f>
        <v>#REF!</v>
      </c>
      <c r="B1110" t="str">
        <f t="shared" si="93"/>
        <v>MERCEDESCITANL2H1</v>
      </c>
      <c r="C1110" s="1" t="s">
        <v>132</v>
      </c>
      <c r="D1110" s="1" t="s">
        <v>133</v>
      </c>
      <c r="E1110" s="1">
        <v>2012</v>
      </c>
      <c r="F1110" s="1" t="s">
        <v>25</v>
      </c>
      <c r="G1110" s="1" t="s">
        <v>15</v>
      </c>
      <c r="H1110" s="1" t="s">
        <v>26</v>
      </c>
      <c r="I1110" s="1">
        <v>2697</v>
      </c>
      <c r="J1110" s="1" t="str">
        <f t="shared" si="94"/>
        <v>TYP96</v>
      </c>
      <c r="K1110" s="1">
        <v>96</v>
      </c>
      <c r="L1110" s="1" t="s">
        <v>17</v>
      </c>
      <c r="M1110" s="27">
        <v>963940026</v>
      </c>
      <c r="N1110" s="37" t="s">
        <v>710</v>
      </c>
      <c r="O1110" s="38">
        <v>0</v>
      </c>
      <c r="P1110" s="38">
        <v>81.78</v>
      </c>
      <c r="Q1110" s="38">
        <v>1</v>
      </c>
      <c r="R1110">
        <v>14.5</v>
      </c>
      <c r="S1110" s="38">
        <v>81.78</v>
      </c>
      <c r="T1110" s="24">
        <v>199</v>
      </c>
      <c r="U1110" s="24">
        <v>20</v>
      </c>
      <c r="V1110">
        <f t="shared" si="97"/>
        <v>27</v>
      </c>
      <c r="W1110" s="24" t="s">
        <v>3944</v>
      </c>
      <c r="X1110" s="8" t="e">
        <f>ROUND(T1110*(1-#REF!),2)</f>
        <v>#REF!</v>
      </c>
      <c r="Y1110">
        <f t="shared" si="98"/>
        <v>179.1</v>
      </c>
      <c r="Z1110">
        <f t="shared" si="99"/>
        <v>179.1</v>
      </c>
      <c r="AA1110" s="24">
        <v>0.1</v>
      </c>
      <c r="AB1110" s="24">
        <v>0.1</v>
      </c>
      <c r="AC1110" t="s">
        <v>2879</v>
      </c>
      <c r="AD1110" t="s">
        <v>2879</v>
      </c>
      <c r="AE1110" t="s">
        <v>2879</v>
      </c>
      <c r="AF1110" t="s">
        <v>2899</v>
      </c>
      <c r="AG1110" s="24"/>
      <c r="AH1110" t="s">
        <v>4908</v>
      </c>
      <c r="AI1110" s="11">
        <v>78.62</v>
      </c>
      <c r="AJ1110">
        <v>0.3</v>
      </c>
      <c r="AK1110">
        <f t="shared" si="95"/>
        <v>139.29999999999998</v>
      </c>
      <c r="AL1110" t="s">
        <v>4555</v>
      </c>
      <c r="AM1110" t="s">
        <v>4555</v>
      </c>
      <c r="AN1110" s="24">
        <v>0.1</v>
      </c>
      <c r="AO1110">
        <f t="shared" si="96"/>
        <v>179.1</v>
      </c>
      <c r="AS1110" t="s">
        <v>136</v>
      </c>
      <c r="AT1110" t="s">
        <v>581</v>
      </c>
    </row>
    <row r="1111" spans="1:46" customFormat="1" x14ac:dyDescent="0.3">
      <c r="A1111" t="e">
        <f>CONCATENATE(C1111,D1111,H1111,#REF!,L1111)</f>
        <v>#REF!</v>
      </c>
      <c r="B1111" t="str">
        <f t="shared" si="93"/>
        <v>MERCEDESCITANL2H1</v>
      </c>
      <c r="C1111" s="1" t="s">
        <v>132</v>
      </c>
      <c r="D1111" s="1" t="s">
        <v>133</v>
      </c>
      <c r="E1111" s="1">
        <v>2012</v>
      </c>
      <c r="F1111" s="1" t="s">
        <v>25</v>
      </c>
      <c r="G1111" s="1" t="s">
        <v>15</v>
      </c>
      <c r="H1111" s="1" t="s">
        <v>26</v>
      </c>
      <c r="I1111" s="1">
        <v>2697</v>
      </c>
      <c r="J1111" s="1" t="str">
        <f t="shared" si="94"/>
        <v>TYP96</v>
      </c>
      <c r="K1111" s="1">
        <v>96</v>
      </c>
      <c r="L1111" s="1" t="s">
        <v>20</v>
      </c>
      <c r="M1111" s="27">
        <v>963940025</v>
      </c>
      <c r="N1111" s="37" t="s">
        <v>711</v>
      </c>
      <c r="O1111" s="38">
        <v>0</v>
      </c>
      <c r="P1111" s="38">
        <v>125.81</v>
      </c>
      <c r="Q1111" s="38">
        <v>1</v>
      </c>
      <c r="R1111">
        <v>18.5</v>
      </c>
      <c r="S1111" s="38">
        <v>125.81</v>
      </c>
      <c r="T1111" s="24">
        <v>299</v>
      </c>
      <c r="U1111" s="24">
        <v>20</v>
      </c>
      <c r="V1111">
        <f t="shared" si="97"/>
        <v>27</v>
      </c>
      <c r="W1111" s="24" t="s">
        <v>3945</v>
      </c>
      <c r="X1111" s="8" t="e">
        <f>ROUND(T1111*(1-#REF!),2)</f>
        <v>#REF!</v>
      </c>
      <c r="Y1111">
        <f t="shared" si="98"/>
        <v>269.10000000000002</v>
      </c>
      <c r="Z1111">
        <f t="shared" si="99"/>
        <v>269.10000000000002</v>
      </c>
      <c r="AA1111" s="24">
        <v>0.1</v>
      </c>
      <c r="AB1111" s="24">
        <v>0.1</v>
      </c>
      <c r="AC1111" t="s">
        <v>2879</v>
      </c>
      <c r="AD1111" t="s">
        <v>2879</v>
      </c>
      <c r="AE1111" t="s">
        <v>2879</v>
      </c>
      <c r="AF1111" t="s">
        <v>2899</v>
      </c>
      <c r="AG1111" s="24"/>
      <c r="AH1111" t="s">
        <v>4908</v>
      </c>
      <c r="AI1111" s="11">
        <v>120.96</v>
      </c>
      <c r="AJ1111">
        <v>0.3</v>
      </c>
      <c r="AK1111">
        <f t="shared" si="95"/>
        <v>209.29999999999998</v>
      </c>
      <c r="AL1111" t="s">
        <v>4555</v>
      </c>
      <c r="AM1111" t="s">
        <v>4555</v>
      </c>
      <c r="AN1111" s="24">
        <v>0.1</v>
      </c>
      <c r="AO1111">
        <f t="shared" si="96"/>
        <v>269.10000000000002</v>
      </c>
      <c r="AS1111" t="s">
        <v>137</v>
      </c>
      <c r="AT1111" t="s">
        <v>582</v>
      </c>
    </row>
    <row r="1112" spans="1:46" customFormat="1" x14ac:dyDescent="0.3">
      <c r="A1112" t="e">
        <f>CONCATENATE(C1112,D1112,H1112,#REF!,L1112)</f>
        <v>#REF!</v>
      </c>
      <c r="B1112" t="str">
        <f t="shared" si="93"/>
        <v>MERCEDESCITANL3H1</v>
      </c>
      <c r="C1112" s="1" t="s">
        <v>132</v>
      </c>
      <c r="D1112" s="1" t="s">
        <v>133</v>
      </c>
      <c r="E1112" s="1">
        <v>2012</v>
      </c>
      <c r="F1112" s="1" t="s">
        <v>44</v>
      </c>
      <c r="G1112" s="1" t="s">
        <v>15</v>
      </c>
      <c r="H1112" s="1" t="s">
        <v>138</v>
      </c>
      <c r="I1112" s="1">
        <v>3081</v>
      </c>
      <c r="J1112" s="1" t="str">
        <f t="shared" si="94"/>
        <v>TYP97</v>
      </c>
      <c r="K1112" s="1">
        <v>97</v>
      </c>
      <c r="L1112" s="1" t="s">
        <v>17</v>
      </c>
      <c r="M1112" s="27">
        <v>963940034</v>
      </c>
      <c r="N1112" s="37" t="s">
        <v>712</v>
      </c>
      <c r="O1112" s="38">
        <v>0</v>
      </c>
      <c r="P1112" s="38">
        <v>89.93</v>
      </c>
      <c r="Q1112" s="38">
        <v>1</v>
      </c>
      <c r="R1112">
        <v>18.5</v>
      </c>
      <c r="S1112" s="38">
        <v>89.93</v>
      </c>
      <c r="T1112" s="24">
        <v>219</v>
      </c>
      <c r="U1112" s="24">
        <v>20</v>
      </c>
      <c r="V1112">
        <f t="shared" si="97"/>
        <v>27</v>
      </c>
      <c r="W1112" s="24" t="s">
        <v>3946</v>
      </c>
      <c r="X1112" s="8" t="e">
        <f>ROUND(T1112*(1-#REF!),2)</f>
        <v>#REF!</v>
      </c>
      <c r="Y1112">
        <f t="shared" si="98"/>
        <v>197.1</v>
      </c>
      <c r="Z1112">
        <f t="shared" si="99"/>
        <v>197.1</v>
      </c>
      <c r="AA1112" s="24">
        <v>0.1</v>
      </c>
      <c r="AB1112" s="24">
        <v>0.1</v>
      </c>
      <c r="AC1112" t="s">
        <v>2879</v>
      </c>
      <c r="AD1112" t="s">
        <v>2879</v>
      </c>
      <c r="AE1112" t="s">
        <v>2879</v>
      </c>
      <c r="AF1112" t="s">
        <v>2899</v>
      </c>
      <c r="AG1112" s="24"/>
      <c r="AH1112" t="s">
        <v>4909</v>
      </c>
      <c r="AI1112" s="11">
        <v>86.44</v>
      </c>
      <c r="AJ1112">
        <v>0.3</v>
      </c>
      <c r="AK1112">
        <f t="shared" si="95"/>
        <v>153.29999999999998</v>
      </c>
      <c r="AL1112" t="s">
        <v>4555</v>
      </c>
      <c r="AM1112" t="s">
        <v>4555</v>
      </c>
      <c r="AN1112" s="24">
        <v>0.1</v>
      </c>
      <c r="AO1112">
        <f t="shared" si="96"/>
        <v>197.1</v>
      </c>
      <c r="AS1112" t="s">
        <v>139</v>
      </c>
      <c r="AT1112" t="s">
        <v>581</v>
      </c>
    </row>
    <row r="1113" spans="1:46" customFormat="1" x14ac:dyDescent="0.3">
      <c r="A1113" t="e">
        <f>CONCATENATE(C1113,D1113,H1113,#REF!,L1113)</f>
        <v>#REF!</v>
      </c>
      <c r="B1113" t="str">
        <f t="shared" si="93"/>
        <v>MERCEDESCITANL3H1</v>
      </c>
      <c r="C1113" s="1" t="s">
        <v>132</v>
      </c>
      <c r="D1113" s="1" t="s">
        <v>133</v>
      </c>
      <c r="E1113" s="1">
        <v>2012</v>
      </c>
      <c r="F1113" s="1" t="s">
        <v>44</v>
      </c>
      <c r="G1113" s="1" t="s">
        <v>15</v>
      </c>
      <c r="H1113" s="1" t="s">
        <v>138</v>
      </c>
      <c r="I1113" s="1">
        <v>3081</v>
      </c>
      <c r="J1113" s="1" t="str">
        <f t="shared" si="94"/>
        <v>TYP97</v>
      </c>
      <c r="K1113" s="1">
        <v>97</v>
      </c>
      <c r="L1113" s="1" t="s">
        <v>20</v>
      </c>
      <c r="M1113" s="27">
        <v>963940033</v>
      </c>
      <c r="N1113" s="37" t="s">
        <v>713</v>
      </c>
      <c r="O1113" s="38">
        <v>0</v>
      </c>
      <c r="P1113" s="38">
        <v>141.06</v>
      </c>
      <c r="Q1113" s="38">
        <v>1</v>
      </c>
      <c r="R1113">
        <v>23.5</v>
      </c>
      <c r="S1113" s="38">
        <v>141.06</v>
      </c>
      <c r="T1113" s="24">
        <v>319</v>
      </c>
      <c r="U1113" s="24">
        <v>20</v>
      </c>
      <c r="V1113">
        <f t="shared" si="97"/>
        <v>27</v>
      </c>
      <c r="W1113" s="24" t="s">
        <v>3947</v>
      </c>
      <c r="X1113" s="8" t="e">
        <f>ROUND(T1113*(1-#REF!),2)</f>
        <v>#REF!</v>
      </c>
      <c r="Y1113">
        <f t="shared" si="98"/>
        <v>287.10000000000002</v>
      </c>
      <c r="Z1113">
        <f t="shared" si="99"/>
        <v>287.10000000000002</v>
      </c>
      <c r="AA1113" s="24">
        <v>0.1</v>
      </c>
      <c r="AB1113" s="24">
        <v>0.1</v>
      </c>
      <c r="AC1113" t="s">
        <v>2879</v>
      </c>
      <c r="AD1113" t="s">
        <v>2879</v>
      </c>
      <c r="AE1113" t="s">
        <v>2879</v>
      </c>
      <c r="AF1113" t="s">
        <v>2899</v>
      </c>
      <c r="AG1113" s="24"/>
      <c r="AH1113" t="s">
        <v>4909</v>
      </c>
      <c r="AI1113" s="11">
        <v>135.58000000000001</v>
      </c>
      <c r="AJ1113">
        <v>0.3</v>
      </c>
      <c r="AK1113">
        <f t="shared" si="95"/>
        <v>223.29999999999998</v>
      </c>
      <c r="AL1113" t="s">
        <v>4555</v>
      </c>
      <c r="AM1113" t="s">
        <v>4555</v>
      </c>
      <c r="AN1113" s="24">
        <v>0.1</v>
      </c>
      <c r="AO1113">
        <f t="shared" si="96"/>
        <v>287.10000000000002</v>
      </c>
      <c r="AS1113" t="s">
        <v>140</v>
      </c>
      <c r="AT1113" t="s">
        <v>582</v>
      </c>
    </row>
    <row r="1114" spans="1:46" customFormat="1" x14ac:dyDescent="0.3">
      <c r="A1114" t="e">
        <f>CONCATENATE(C1114,D1114,H1114,#REF!,L1114)</f>
        <v>#REF!</v>
      </c>
      <c r="B1114" t="str">
        <f t="shared" si="93"/>
        <v>MERCEDESVITOL1H1</v>
      </c>
      <c r="C1114" s="1" t="s">
        <v>132</v>
      </c>
      <c r="D1114" s="1" t="s">
        <v>141</v>
      </c>
      <c r="E1114" s="1">
        <v>2014</v>
      </c>
      <c r="F1114" s="1" t="s">
        <v>14</v>
      </c>
      <c r="G1114" s="1" t="s">
        <v>15</v>
      </c>
      <c r="H1114" s="1" t="s">
        <v>16</v>
      </c>
      <c r="I1114" s="1">
        <v>3200</v>
      </c>
      <c r="J1114" s="1" t="str">
        <f t="shared" si="94"/>
        <v>TYP161</v>
      </c>
      <c r="K1114" s="1">
        <v>161</v>
      </c>
      <c r="L1114" s="1" t="s">
        <v>17</v>
      </c>
      <c r="M1114" s="27">
        <v>963940581</v>
      </c>
      <c r="N1114" s="37" t="s">
        <v>714</v>
      </c>
      <c r="O1114" s="38">
        <v>0</v>
      </c>
      <c r="P1114" s="38">
        <v>100.31</v>
      </c>
      <c r="Q1114" s="38">
        <v>1</v>
      </c>
      <c r="R1114">
        <v>23.5</v>
      </c>
      <c r="S1114" s="38">
        <v>100.31</v>
      </c>
      <c r="T1114" s="24">
        <v>229</v>
      </c>
      <c r="U1114" s="24">
        <v>15</v>
      </c>
      <c r="V1114">
        <f t="shared" si="97"/>
        <v>20</v>
      </c>
      <c r="W1114" s="24" t="s">
        <v>3948</v>
      </c>
      <c r="X1114" s="8" t="e">
        <f>ROUND(T1114*(1-#REF!),2)</f>
        <v>#REF!</v>
      </c>
      <c r="Y1114">
        <f t="shared" si="98"/>
        <v>206.1</v>
      </c>
      <c r="Z1114">
        <f t="shared" si="99"/>
        <v>206.1</v>
      </c>
      <c r="AA1114" s="24">
        <v>0.1</v>
      </c>
      <c r="AB1114" s="24">
        <v>0.1</v>
      </c>
      <c r="AC1114" t="s">
        <v>2879</v>
      </c>
      <c r="AD1114" t="s">
        <v>2879</v>
      </c>
      <c r="AE1114" t="s">
        <v>2879</v>
      </c>
      <c r="AF1114" t="s">
        <v>2899</v>
      </c>
      <c r="AG1114" s="24"/>
      <c r="AH1114" t="s">
        <v>4910</v>
      </c>
      <c r="AI1114" s="11">
        <v>96.44</v>
      </c>
      <c r="AJ1114">
        <v>0.3</v>
      </c>
      <c r="AK1114">
        <f t="shared" si="95"/>
        <v>160.29999999999998</v>
      </c>
      <c r="AL1114" t="s">
        <v>4555</v>
      </c>
      <c r="AM1114" t="s">
        <v>4555</v>
      </c>
      <c r="AN1114" s="24">
        <v>0.1</v>
      </c>
      <c r="AO1114">
        <f t="shared" si="96"/>
        <v>206.1</v>
      </c>
      <c r="AS1114" t="s">
        <v>142</v>
      </c>
      <c r="AT1114" t="s">
        <v>581</v>
      </c>
    </row>
    <row r="1115" spans="1:46" customFormat="1" x14ac:dyDescent="0.3">
      <c r="A1115" t="e">
        <f>CONCATENATE(C1115,D1115,H1115,#REF!,L1115)</f>
        <v>#REF!</v>
      </c>
      <c r="B1115" t="str">
        <f t="shared" si="93"/>
        <v>MERCEDESVITOL1H1</v>
      </c>
      <c r="C1115" s="1" t="s">
        <v>132</v>
      </c>
      <c r="D1115" s="1" t="s">
        <v>141</v>
      </c>
      <c r="E1115" s="1">
        <v>2014</v>
      </c>
      <c r="F1115" s="1" t="s">
        <v>14</v>
      </c>
      <c r="G1115" s="1" t="s">
        <v>15</v>
      </c>
      <c r="H1115" s="1" t="s">
        <v>16</v>
      </c>
      <c r="I1115" s="1">
        <v>3200</v>
      </c>
      <c r="J1115" s="1" t="str">
        <f t="shared" si="94"/>
        <v>TYP161</v>
      </c>
      <c r="K1115" s="1">
        <v>161</v>
      </c>
      <c r="L1115" s="1" t="s">
        <v>20</v>
      </c>
      <c r="M1115" s="27">
        <v>963940580</v>
      </c>
      <c r="N1115" s="37" t="s">
        <v>715</v>
      </c>
      <c r="O1115" s="38">
        <v>0</v>
      </c>
      <c r="P1115" s="38">
        <v>151.41</v>
      </c>
      <c r="Q1115" s="38">
        <v>1</v>
      </c>
      <c r="R1115">
        <v>30.5</v>
      </c>
      <c r="S1115" s="38">
        <v>151.41</v>
      </c>
      <c r="T1115" s="24">
        <v>359</v>
      </c>
      <c r="U1115" s="24">
        <v>15</v>
      </c>
      <c r="V1115">
        <f t="shared" si="97"/>
        <v>20</v>
      </c>
      <c r="W1115" s="24" t="s">
        <v>3949</v>
      </c>
      <c r="X1115" s="8" t="e">
        <f>ROUND(T1115*(1-#REF!),2)</f>
        <v>#REF!</v>
      </c>
      <c r="Y1115">
        <f t="shared" si="98"/>
        <v>323.10000000000002</v>
      </c>
      <c r="Z1115">
        <f t="shared" si="99"/>
        <v>323.10000000000002</v>
      </c>
      <c r="AA1115" s="24">
        <v>0.1</v>
      </c>
      <c r="AB1115" s="24">
        <v>0.1</v>
      </c>
      <c r="AC1115" t="s">
        <v>2879</v>
      </c>
      <c r="AD1115" t="s">
        <v>2879</v>
      </c>
      <c r="AE1115" t="s">
        <v>2879</v>
      </c>
      <c r="AF1115" t="s">
        <v>2899</v>
      </c>
      <c r="AG1115" s="24"/>
      <c r="AH1115" t="s">
        <v>4910</v>
      </c>
      <c r="AI1115" s="11">
        <v>145.58000000000001</v>
      </c>
      <c r="AJ1115">
        <v>0.3</v>
      </c>
      <c r="AK1115">
        <f t="shared" si="95"/>
        <v>251.29999999999998</v>
      </c>
      <c r="AL1115" t="s">
        <v>4555</v>
      </c>
      <c r="AM1115" t="s">
        <v>4555</v>
      </c>
      <c r="AN1115" s="24">
        <v>0.1</v>
      </c>
      <c r="AO1115">
        <f t="shared" si="96"/>
        <v>323.10000000000002</v>
      </c>
      <c r="AS1115" t="s">
        <v>143</v>
      </c>
      <c r="AT1115" t="s">
        <v>582</v>
      </c>
    </row>
    <row r="1116" spans="1:46" customFormat="1" x14ac:dyDescent="0.3">
      <c r="A1116" t="e">
        <f>CONCATENATE(C1116,D1116,H1116,#REF!,L1116)</f>
        <v>#REF!</v>
      </c>
      <c r="B1116" t="str">
        <f t="shared" si="93"/>
        <v>MERCEDESVITOL2H1</v>
      </c>
      <c r="C1116" s="1" t="s">
        <v>132</v>
      </c>
      <c r="D1116" s="1" t="s">
        <v>141</v>
      </c>
      <c r="E1116" s="1">
        <v>2014</v>
      </c>
      <c r="F1116" s="1" t="s">
        <v>25</v>
      </c>
      <c r="G1116" s="1" t="s">
        <v>15</v>
      </c>
      <c r="H1116" s="1" t="s">
        <v>26</v>
      </c>
      <c r="I1116" s="1">
        <v>3200</v>
      </c>
      <c r="J1116" s="1" t="str">
        <f t="shared" si="94"/>
        <v>TYP162</v>
      </c>
      <c r="K1116" s="1">
        <v>162</v>
      </c>
      <c r="L1116" s="1" t="s">
        <v>17</v>
      </c>
      <c r="M1116" s="27">
        <v>963940589</v>
      </c>
      <c r="N1116" s="37" t="s">
        <v>716</v>
      </c>
      <c r="O1116" s="38">
        <v>0</v>
      </c>
      <c r="P1116" s="38">
        <v>118.82</v>
      </c>
      <c r="Q1116" s="38">
        <v>1</v>
      </c>
      <c r="R1116">
        <v>28.5</v>
      </c>
      <c r="S1116" s="38">
        <v>118.82</v>
      </c>
      <c r="T1116" s="24">
        <v>289</v>
      </c>
      <c r="U1116" s="24">
        <v>20</v>
      </c>
      <c r="V1116">
        <f t="shared" si="97"/>
        <v>27</v>
      </c>
      <c r="W1116" s="24" t="s">
        <v>3950</v>
      </c>
      <c r="X1116" s="8" t="e">
        <f>ROUND(T1116*(1-#REF!),2)</f>
        <v>#REF!</v>
      </c>
      <c r="Y1116">
        <f t="shared" si="98"/>
        <v>260.10000000000002</v>
      </c>
      <c r="Z1116">
        <f t="shared" si="99"/>
        <v>260.10000000000002</v>
      </c>
      <c r="AA1116" s="24">
        <v>0.1</v>
      </c>
      <c r="AB1116" s="24">
        <v>0.1</v>
      </c>
      <c r="AC1116" t="s">
        <v>2879</v>
      </c>
      <c r="AD1116" t="s">
        <v>2879</v>
      </c>
      <c r="AE1116" t="s">
        <v>2879</v>
      </c>
      <c r="AF1116" t="s">
        <v>2899</v>
      </c>
      <c r="AG1116" s="24"/>
      <c r="AH1116" t="s">
        <v>4911</v>
      </c>
      <c r="AI1116" s="11">
        <v>114.25</v>
      </c>
      <c r="AJ1116">
        <v>0.3</v>
      </c>
      <c r="AK1116">
        <f t="shared" si="95"/>
        <v>202.29999999999998</v>
      </c>
      <c r="AL1116" t="s">
        <v>4555</v>
      </c>
      <c r="AM1116" t="s">
        <v>4555</v>
      </c>
      <c r="AN1116" s="24">
        <v>0.1</v>
      </c>
      <c r="AO1116">
        <f t="shared" si="96"/>
        <v>260.10000000000002</v>
      </c>
      <c r="AS1116" t="s">
        <v>144</v>
      </c>
      <c r="AT1116" t="s">
        <v>581</v>
      </c>
    </row>
    <row r="1117" spans="1:46" customFormat="1" x14ac:dyDescent="0.3">
      <c r="A1117" t="e">
        <f>CONCATENATE(C1117,D1117,H1117,#REF!,L1117)</f>
        <v>#REF!</v>
      </c>
      <c r="B1117" t="str">
        <f t="shared" si="93"/>
        <v>MERCEDESVITOL2H1</v>
      </c>
      <c r="C1117" s="1" t="s">
        <v>132</v>
      </c>
      <c r="D1117" s="1" t="s">
        <v>141</v>
      </c>
      <c r="E1117" s="1">
        <v>2014</v>
      </c>
      <c r="F1117" s="1" t="s">
        <v>25</v>
      </c>
      <c r="G1117" s="1" t="s">
        <v>15</v>
      </c>
      <c r="H1117" s="1" t="s">
        <v>26</v>
      </c>
      <c r="I1117" s="1">
        <v>3200</v>
      </c>
      <c r="J1117" s="1" t="str">
        <f t="shared" si="94"/>
        <v>TYP162</v>
      </c>
      <c r="K1117" s="1">
        <v>162</v>
      </c>
      <c r="L1117" s="1" t="s">
        <v>20</v>
      </c>
      <c r="M1117" s="27">
        <v>963940588</v>
      </c>
      <c r="N1117" s="37" t="s">
        <v>717</v>
      </c>
      <c r="O1117" s="38">
        <v>0</v>
      </c>
      <c r="P1117" s="38">
        <v>177.01</v>
      </c>
      <c r="Q1117" s="38">
        <v>1</v>
      </c>
      <c r="R1117">
        <v>34.5</v>
      </c>
      <c r="S1117" s="38">
        <v>177.01</v>
      </c>
      <c r="T1117" s="24">
        <v>409</v>
      </c>
      <c r="U1117" s="24">
        <v>20</v>
      </c>
      <c r="V1117">
        <f t="shared" si="97"/>
        <v>27</v>
      </c>
      <c r="W1117" s="24" t="s">
        <v>3951</v>
      </c>
      <c r="X1117" s="8" t="e">
        <f>ROUND(T1117*(1-#REF!),2)</f>
        <v>#REF!</v>
      </c>
      <c r="Y1117">
        <f t="shared" si="98"/>
        <v>368.1</v>
      </c>
      <c r="Z1117">
        <f t="shared" si="99"/>
        <v>368.1</v>
      </c>
      <c r="AA1117" s="24">
        <v>0.1</v>
      </c>
      <c r="AB1117" s="24">
        <v>0.1</v>
      </c>
      <c r="AC1117" t="s">
        <v>2879</v>
      </c>
      <c r="AD1117" t="s">
        <v>2879</v>
      </c>
      <c r="AE1117" t="s">
        <v>2879</v>
      </c>
      <c r="AF1117" t="s">
        <v>2899</v>
      </c>
      <c r="AG1117" s="24"/>
      <c r="AH1117" t="s">
        <v>4911</v>
      </c>
      <c r="AI1117" s="11">
        <v>170.19</v>
      </c>
      <c r="AJ1117">
        <v>0.3</v>
      </c>
      <c r="AK1117">
        <f t="shared" si="95"/>
        <v>286.29999999999995</v>
      </c>
      <c r="AL1117" t="s">
        <v>4555</v>
      </c>
      <c r="AM1117" t="s">
        <v>4555</v>
      </c>
      <c r="AN1117" s="24">
        <v>0.1</v>
      </c>
      <c r="AO1117">
        <f t="shared" si="96"/>
        <v>368.1</v>
      </c>
      <c r="AS1117" t="s">
        <v>145</v>
      </c>
      <c r="AT1117" t="s">
        <v>582</v>
      </c>
    </row>
    <row r="1118" spans="1:46" customFormat="1" x14ac:dyDescent="0.3">
      <c r="A1118" t="e">
        <f>CONCATENATE(C1118,D1118,H1118,#REF!,L1118)</f>
        <v>#REF!</v>
      </c>
      <c r="B1118" t="str">
        <f t="shared" si="93"/>
        <v>MERCEDESVITOL3H1</v>
      </c>
      <c r="C1118" s="1" t="s">
        <v>132</v>
      </c>
      <c r="D1118" s="1" t="s">
        <v>141</v>
      </c>
      <c r="E1118" s="1">
        <v>2014</v>
      </c>
      <c r="F1118" s="1" t="s">
        <v>44</v>
      </c>
      <c r="G1118" s="1" t="s">
        <v>15</v>
      </c>
      <c r="H1118" s="1" t="s">
        <v>138</v>
      </c>
      <c r="I1118" s="1">
        <v>3430</v>
      </c>
      <c r="J1118" s="1" t="str">
        <f t="shared" si="94"/>
        <v>TYP163</v>
      </c>
      <c r="K1118" s="1">
        <v>163</v>
      </c>
      <c r="L1118" s="13" t="s">
        <v>20</v>
      </c>
      <c r="M1118" s="27">
        <v>963940596</v>
      </c>
      <c r="N1118" s="37" t="s">
        <v>718</v>
      </c>
      <c r="O1118" s="38">
        <v>0</v>
      </c>
      <c r="P1118" s="38">
        <v>177.01</v>
      </c>
      <c r="Q1118" s="38">
        <v>1</v>
      </c>
      <c r="R1118">
        <v>37.5</v>
      </c>
      <c r="S1118" s="38">
        <v>177.01</v>
      </c>
      <c r="T1118" s="24">
        <v>389</v>
      </c>
      <c r="U1118" s="24">
        <v>20</v>
      </c>
      <c r="V1118">
        <f t="shared" si="97"/>
        <v>27</v>
      </c>
      <c r="W1118" s="24" t="s">
        <v>3952</v>
      </c>
      <c r="X1118" s="8" t="e">
        <f>ROUND(T1118*(1-#REF!),2)</f>
        <v>#REF!</v>
      </c>
      <c r="Y1118">
        <f t="shared" si="98"/>
        <v>350.1</v>
      </c>
      <c r="Z1118">
        <f t="shared" si="99"/>
        <v>350.1</v>
      </c>
      <c r="AA1118" s="24">
        <v>0.1</v>
      </c>
      <c r="AB1118" s="24">
        <v>0.1</v>
      </c>
      <c r="AC1118" t="s">
        <v>2879</v>
      </c>
      <c r="AD1118" t="s">
        <v>2879</v>
      </c>
      <c r="AE1118" t="s">
        <v>2879</v>
      </c>
      <c r="AF1118" t="s">
        <v>2899</v>
      </c>
      <c r="AG1118" s="24"/>
      <c r="AH1118" t="s">
        <v>4912</v>
      </c>
      <c r="AI1118" s="11">
        <v>170.19</v>
      </c>
      <c r="AJ1118">
        <v>0.3</v>
      </c>
      <c r="AK1118">
        <f t="shared" si="95"/>
        <v>272.29999999999995</v>
      </c>
      <c r="AL1118" t="s">
        <v>4555</v>
      </c>
      <c r="AM1118" t="s">
        <v>4555</v>
      </c>
      <c r="AN1118" s="24">
        <v>0.1</v>
      </c>
      <c r="AO1118">
        <f t="shared" si="96"/>
        <v>350.1</v>
      </c>
      <c r="AS1118" t="s">
        <v>146</v>
      </c>
      <c r="AT1118" t="s">
        <v>582</v>
      </c>
    </row>
    <row r="1119" spans="1:46" customFormat="1" x14ac:dyDescent="0.3">
      <c r="A1119" t="e">
        <f>CONCATENATE(C1119,D1119,H1119,#REF!,L1119)</f>
        <v>#REF!</v>
      </c>
      <c r="B1119" t="str">
        <f t="shared" si="93"/>
        <v>MERCEDESVITOL3H1</v>
      </c>
      <c r="C1119" s="1" t="s">
        <v>132</v>
      </c>
      <c r="D1119" s="1" t="s">
        <v>141</v>
      </c>
      <c r="E1119" s="1">
        <v>2014</v>
      </c>
      <c r="F1119" s="1" t="s">
        <v>44</v>
      </c>
      <c r="G1119" s="1" t="s">
        <v>15</v>
      </c>
      <c r="H1119" s="1" t="s">
        <v>138</v>
      </c>
      <c r="I1119" s="1">
        <v>3430</v>
      </c>
      <c r="J1119" s="1" t="str">
        <f t="shared" si="94"/>
        <v>TYP163</v>
      </c>
      <c r="K1119" s="1">
        <v>163</v>
      </c>
      <c r="L1119" s="13" t="s">
        <v>17</v>
      </c>
      <c r="M1119" s="27">
        <v>963940597</v>
      </c>
      <c r="N1119" s="37" t="s">
        <v>719</v>
      </c>
      <c r="O1119" s="38">
        <v>0</v>
      </c>
      <c r="P1119" s="38">
        <v>118.82</v>
      </c>
      <c r="Q1119" s="38">
        <v>1</v>
      </c>
      <c r="R1119">
        <v>28.5</v>
      </c>
      <c r="S1119" s="38">
        <v>118.82</v>
      </c>
      <c r="T1119" s="24">
        <v>279</v>
      </c>
      <c r="U1119" s="24">
        <v>20</v>
      </c>
      <c r="V1119">
        <f t="shared" si="97"/>
        <v>27</v>
      </c>
      <c r="W1119" s="24" t="s">
        <v>3953</v>
      </c>
      <c r="X1119" s="8" t="e">
        <f>ROUND(T1119*(1-#REF!),2)</f>
        <v>#REF!</v>
      </c>
      <c r="Y1119">
        <f t="shared" si="98"/>
        <v>251.1</v>
      </c>
      <c r="Z1119">
        <f t="shared" si="99"/>
        <v>251.1</v>
      </c>
      <c r="AA1119" s="24">
        <v>0.1</v>
      </c>
      <c r="AB1119" s="24">
        <v>0.1</v>
      </c>
      <c r="AC1119" t="s">
        <v>2879</v>
      </c>
      <c r="AD1119" t="s">
        <v>2879</v>
      </c>
      <c r="AE1119" t="s">
        <v>2879</v>
      </c>
      <c r="AF1119" t="s">
        <v>2899</v>
      </c>
      <c r="AG1119" s="24"/>
      <c r="AH1119" t="s">
        <v>4912</v>
      </c>
      <c r="AI1119" s="11">
        <v>114.25</v>
      </c>
      <c r="AJ1119">
        <v>0.3</v>
      </c>
      <c r="AK1119">
        <f t="shared" si="95"/>
        <v>195.29999999999998</v>
      </c>
      <c r="AL1119" t="s">
        <v>4555</v>
      </c>
      <c r="AM1119" t="s">
        <v>4555</v>
      </c>
      <c r="AN1119" s="24">
        <v>0.1</v>
      </c>
      <c r="AO1119">
        <f t="shared" si="96"/>
        <v>251.1</v>
      </c>
      <c r="AS1119" t="s">
        <v>147</v>
      </c>
      <c r="AT1119" t="s">
        <v>581</v>
      </c>
    </row>
    <row r="1120" spans="1:46" customFormat="1" x14ac:dyDescent="0.3">
      <c r="A1120" t="e">
        <f>CONCATENATE(C1120,D1120,H1120,#REF!,L1120)</f>
        <v>#REF!</v>
      </c>
      <c r="B1120" t="str">
        <f t="shared" si="93"/>
        <v>MERCEDESSPRINTERL1H1</v>
      </c>
      <c r="C1120" s="1" t="s">
        <v>132</v>
      </c>
      <c r="D1120" s="1" t="s">
        <v>148</v>
      </c>
      <c r="E1120" s="1">
        <v>2006</v>
      </c>
      <c r="F1120" s="1" t="s">
        <v>14</v>
      </c>
      <c r="G1120" s="1" t="s">
        <v>15</v>
      </c>
      <c r="H1120" s="1" t="s">
        <v>16</v>
      </c>
      <c r="I1120" s="1">
        <v>3250</v>
      </c>
      <c r="J1120" s="1" t="str">
        <f t="shared" si="94"/>
        <v>TYP114</v>
      </c>
      <c r="K1120" s="1">
        <v>114</v>
      </c>
      <c r="L1120" s="1" t="s">
        <v>20</v>
      </c>
      <c r="M1120" s="27">
        <v>963940071</v>
      </c>
      <c r="N1120" s="37" t="s">
        <v>720</v>
      </c>
      <c r="O1120" s="38">
        <v>0</v>
      </c>
      <c r="P1120" s="38">
        <v>177.01</v>
      </c>
      <c r="Q1120" s="38">
        <v>1</v>
      </c>
      <c r="R1120">
        <v>35.5</v>
      </c>
      <c r="S1120" s="38">
        <v>177.01</v>
      </c>
      <c r="T1120" s="24">
        <v>389</v>
      </c>
      <c r="U1120" s="24">
        <v>15</v>
      </c>
      <c r="V1120">
        <f t="shared" si="97"/>
        <v>20</v>
      </c>
      <c r="W1120" s="24" t="s">
        <v>3954</v>
      </c>
      <c r="X1120" s="8" t="e">
        <f>ROUND(T1120*(1-#REF!),2)</f>
        <v>#REF!</v>
      </c>
      <c r="Y1120">
        <f t="shared" si="98"/>
        <v>350.1</v>
      </c>
      <c r="Z1120">
        <f t="shared" si="99"/>
        <v>350.1</v>
      </c>
      <c r="AA1120" s="24">
        <v>0.1</v>
      </c>
      <c r="AB1120" s="24">
        <v>0.1</v>
      </c>
      <c r="AC1120" t="s">
        <v>2879</v>
      </c>
      <c r="AD1120" t="s">
        <v>2879</v>
      </c>
      <c r="AE1120" t="s">
        <v>2879</v>
      </c>
      <c r="AF1120" t="s">
        <v>2899</v>
      </c>
      <c r="AG1120" s="24"/>
      <c r="AH1120" t="s">
        <v>4913</v>
      </c>
      <c r="AI1120" s="11">
        <v>170.19</v>
      </c>
      <c r="AJ1120">
        <v>0.3</v>
      </c>
      <c r="AK1120">
        <f t="shared" si="95"/>
        <v>272.29999999999995</v>
      </c>
      <c r="AL1120" t="s">
        <v>4555</v>
      </c>
      <c r="AM1120" t="s">
        <v>4555</v>
      </c>
      <c r="AN1120" s="24">
        <v>0.1</v>
      </c>
      <c r="AO1120">
        <f t="shared" si="96"/>
        <v>350.1</v>
      </c>
      <c r="AS1120" t="s">
        <v>149</v>
      </c>
      <c r="AT1120" t="s">
        <v>582</v>
      </c>
    </row>
    <row r="1121" spans="1:46" customFormat="1" x14ac:dyDescent="0.3">
      <c r="A1121" t="e">
        <f>CONCATENATE(C1121,D1121,H1121,#REF!,L1121)</f>
        <v>#REF!</v>
      </c>
      <c r="B1121" t="str">
        <f t="shared" si="93"/>
        <v>MERCEDESSPRINTERL2H1</v>
      </c>
      <c r="C1121" s="1" t="s">
        <v>132</v>
      </c>
      <c r="D1121" s="1" t="s">
        <v>148</v>
      </c>
      <c r="E1121" s="1">
        <v>2006</v>
      </c>
      <c r="F1121" s="1" t="s">
        <v>25</v>
      </c>
      <c r="G1121" s="1" t="s">
        <v>15</v>
      </c>
      <c r="H1121" s="1" t="s">
        <v>26</v>
      </c>
      <c r="I1121" s="1">
        <v>3665</v>
      </c>
      <c r="J1121" s="1" t="str">
        <f t="shared" si="94"/>
        <v>TYP115</v>
      </c>
      <c r="K1121" s="1">
        <v>115</v>
      </c>
      <c r="L1121" s="1" t="s">
        <v>17</v>
      </c>
      <c r="M1121" s="27">
        <v>963940088</v>
      </c>
      <c r="N1121" s="37" t="s">
        <v>721</v>
      </c>
      <c r="O1121" s="38">
        <v>0</v>
      </c>
      <c r="P1121" s="38">
        <v>137.35</v>
      </c>
      <c r="Q1121" s="38">
        <v>1</v>
      </c>
      <c r="R1121">
        <v>34.5</v>
      </c>
      <c r="S1121" s="38">
        <v>137.35</v>
      </c>
      <c r="T1121" s="24">
        <v>329</v>
      </c>
      <c r="U1121" s="24">
        <v>20</v>
      </c>
      <c r="V1121">
        <f t="shared" si="97"/>
        <v>27</v>
      </c>
      <c r="W1121" s="24" t="s">
        <v>3955</v>
      </c>
      <c r="X1121" s="8" t="e">
        <f>ROUND(T1121*(1-#REF!),2)</f>
        <v>#REF!</v>
      </c>
      <c r="Y1121">
        <f t="shared" si="98"/>
        <v>296.10000000000002</v>
      </c>
      <c r="Z1121">
        <f t="shared" si="99"/>
        <v>296.10000000000002</v>
      </c>
      <c r="AA1121" s="24">
        <v>0.1</v>
      </c>
      <c r="AB1121" s="24">
        <v>0.1</v>
      </c>
      <c r="AC1121" t="s">
        <v>2879</v>
      </c>
      <c r="AD1121" t="s">
        <v>2879</v>
      </c>
      <c r="AE1121" t="s">
        <v>2879</v>
      </c>
      <c r="AF1121" t="s">
        <v>2899</v>
      </c>
      <c r="AG1121" s="24"/>
      <c r="AH1121" t="s">
        <v>4914</v>
      </c>
      <c r="AI1121" s="11">
        <v>132.06</v>
      </c>
      <c r="AJ1121">
        <v>0.3</v>
      </c>
      <c r="AK1121">
        <f t="shared" si="95"/>
        <v>230.29999999999998</v>
      </c>
      <c r="AL1121" t="s">
        <v>4555</v>
      </c>
      <c r="AM1121" t="s">
        <v>4555</v>
      </c>
      <c r="AN1121" s="24">
        <v>0.1</v>
      </c>
      <c r="AO1121">
        <f t="shared" si="96"/>
        <v>296.10000000000002</v>
      </c>
      <c r="AS1121" t="s">
        <v>150</v>
      </c>
      <c r="AT1121" t="s">
        <v>581</v>
      </c>
    </row>
    <row r="1122" spans="1:46" customFormat="1" x14ac:dyDescent="0.3">
      <c r="A1122" t="e">
        <f>CONCATENATE(C1122,D1122,H1122,#REF!,L1122)</f>
        <v>#REF!</v>
      </c>
      <c r="B1122" t="str">
        <f t="shared" si="93"/>
        <v>MERCEDESSPRINTERL2H1</v>
      </c>
      <c r="C1122" s="1" t="s">
        <v>132</v>
      </c>
      <c r="D1122" s="1" t="s">
        <v>148</v>
      </c>
      <c r="E1122" s="1">
        <v>2006</v>
      </c>
      <c r="F1122" s="1" t="s">
        <v>25</v>
      </c>
      <c r="G1122" s="1" t="s">
        <v>15</v>
      </c>
      <c r="H1122" s="1" t="s">
        <v>26</v>
      </c>
      <c r="I1122" s="1">
        <v>3665</v>
      </c>
      <c r="J1122" s="1" t="str">
        <f t="shared" si="94"/>
        <v>TYP115</v>
      </c>
      <c r="K1122" s="1">
        <v>115</v>
      </c>
      <c r="L1122" s="1" t="s">
        <v>20</v>
      </c>
      <c r="M1122" s="27">
        <v>963940087</v>
      </c>
      <c r="N1122" s="37" t="s">
        <v>722</v>
      </c>
      <c r="O1122" s="38">
        <v>0</v>
      </c>
      <c r="P1122" s="38">
        <v>202.61</v>
      </c>
      <c r="Q1122" s="38">
        <v>1</v>
      </c>
      <c r="R1122">
        <v>44.5</v>
      </c>
      <c r="S1122" s="38">
        <v>202.61</v>
      </c>
      <c r="T1122" s="24">
        <v>469</v>
      </c>
      <c r="U1122" s="24">
        <v>20</v>
      </c>
      <c r="V1122">
        <f t="shared" si="97"/>
        <v>27</v>
      </c>
      <c r="W1122" s="24" t="s">
        <v>3956</v>
      </c>
      <c r="X1122" s="8" t="e">
        <f>ROUND(T1122*(1-#REF!),2)</f>
        <v>#REF!</v>
      </c>
      <c r="Y1122">
        <f t="shared" si="98"/>
        <v>422.1</v>
      </c>
      <c r="Z1122">
        <f t="shared" si="99"/>
        <v>422.1</v>
      </c>
      <c r="AA1122" s="24">
        <v>0.1</v>
      </c>
      <c r="AB1122" s="24">
        <v>0.1</v>
      </c>
      <c r="AC1122" t="s">
        <v>2879</v>
      </c>
      <c r="AD1122" t="s">
        <v>2879</v>
      </c>
      <c r="AE1122" t="s">
        <v>2879</v>
      </c>
      <c r="AF1122" t="s">
        <v>2899</v>
      </c>
      <c r="AG1122" s="24"/>
      <c r="AH1122" t="s">
        <v>4914</v>
      </c>
      <c r="AI1122" s="11">
        <v>194.81</v>
      </c>
      <c r="AJ1122">
        <v>0.3</v>
      </c>
      <c r="AK1122">
        <f t="shared" si="95"/>
        <v>328.29999999999995</v>
      </c>
      <c r="AL1122" t="s">
        <v>4555</v>
      </c>
      <c r="AM1122" t="s">
        <v>4555</v>
      </c>
      <c r="AN1122" s="24">
        <v>0.1</v>
      </c>
      <c r="AO1122">
        <f t="shared" si="96"/>
        <v>422.1</v>
      </c>
      <c r="AS1122" t="s">
        <v>151</v>
      </c>
      <c r="AT1122" t="s">
        <v>582</v>
      </c>
    </row>
    <row r="1123" spans="1:46" customFormat="1" x14ac:dyDescent="0.3">
      <c r="A1123" t="e">
        <f>CONCATENATE(C1123,D1123,H1123,#REF!,L1123)</f>
        <v>#REF!</v>
      </c>
      <c r="B1123" t="str">
        <f t="shared" si="93"/>
        <v>MERCEDESSPRINTERL1H2</v>
      </c>
      <c r="C1123" s="1" t="s">
        <v>132</v>
      </c>
      <c r="D1123" s="1" t="s">
        <v>148</v>
      </c>
      <c r="E1123" s="1">
        <v>2006</v>
      </c>
      <c r="F1123" s="1" t="s">
        <v>14</v>
      </c>
      <c r="G1123" s="1" t="s">
        <v>37</v>
      </c>
      <c r="H1123" s="1" t="s">
        <v>38</v>
      </c>
      <c r="I1123" s="1">
        <v>3250</v>
      </c>
      <c r="J1123" s="1" t="str">
        <f t="shared" si="94"/>
        <v>TYP114</v>
      </c>
      <c r="K1123" s="1">
        <v>114</v>
      </c>
      <c r="L1123" s="1" t="s">
        <v>20</v>
      </c>
      <c r="M1123" s="27">
        <v>963940077</v>
      </c>
      <c r="N1123" s="37" t="s">
        <v>723</v>
      </c>
      <c r="O1123" s="38">
        <v>0</v>
      </c>
      <c r="P1123" s="38">
        <v>177.01</v>
      </c>
      <c r="Q1123" s="38">
        <v>1</v>
      </c>
      <c r="R1123">
        <v>35.5</v>
      </c>
      <c r="S1123" s="38">
        <v>177.01</v>
      </c>
      <c r="T1123" s="24">
        <v>389</v>
      </c>
      <c r="U1123" s="24">
        <v>15</v>
      </c>
      <c r="V1123">
        <f t="shared" si="97"/>
        <v>20</v>
      </c>
      <c r="W1123" s="24" t="s">
        <v>3957</v>
      </c>
      <c r="X1123" s="8" t="e">
        <f>ROUND(T1123*(1-#REF!),2)</f>
        <v>#REF!</v>
      </c>
      <c r="Y1123">
        <f t="shared" si="98"/>
        <v>350.1</v>
      </c>
      <c r="Z1123">
        <f t="shared" si="99"/>
        <v>350.1</v>
      </c>
      <c r="AA1123" s="24">
        <v>0.1</v>
      </c>
      <c r="AB1123" s="24">
        <v>0.1</v>
      </c>
      <c r="AC1123" t="s">
        <v>2879</v>
      </c>
      <c r="AD1123" t="s">
        <v>2879</v>
      </c>
      <c r="AE1123" t="s">
        <v>2879</v>
      </c>
      <c r="AF1123" t="s">
        <v>2899</v>
      </c>
      <c r="AG1123" s="24"/>
      <c r="AH1123" t="s">
        <v>4913</v>
      </c>
      <c r="AI1123" s="11">
        <v>170.19</v>
      </c>
      <c r="AJ1123">
        <v>0.3</v>
      </c>
      <c r="AK1123">
        <f t="shared" si="95"/>
        <v>272.29999999999995</v>
      </c>
      <c r="AL1123" t="s">
        <v>4555</v>
      </c>
      <c r="AM1123" t="s">
        <v>4555</v>
      </c>
      <c r="AN1123" s="24">
        <v>0.1</v>
      </c>
      <c r="AO1123">
        <f t="shared" si="96"/>
        <v>350.1</v>
      </c>
      <c r="AS1123" t="s">
        <v>152</v>
      </c>
      <c r="AT1123" t="s">
        <v>582</v>
      </c>
    </row>
    <row r="1124" spans="1:46" customFormat="1" x14ac:dyDescent="0.3">
      <c r="A1124" t="e">
        <f>CONCATENATE(C1124,D1124,H1124,#REF!,L1124)</f>
        <v>#REF!</v>
      </c>
      <c r="B1124" t="str">
        <f t="shared" si="93"/>
        <v>MERCEDESSPRINTERL2H2</v>
      </c>
      <c r="C1124" s="1" t="s">
        <v>132</v>
      </c>
      <c r="D1124" s="1" t="s">
        <v>148</v>
      </c>
      <c r="E1124" s="1">
        <v>2006</v>
      </c>
      <c r="F1124" s="1" t="s">
        <v>25</v>
      </c>
      <c r="G1124" s="1" t="s">
        <v>37</v>
      </c>
      <c r="H1124" s="1" t="s">
        <v>41</v>
      </c>
      <c r="I1124" s="1">
        <v>3665</v>
      </c>
      <c r="J1124" s="1" t="str">
        <f t="shared" si="94"/>
        <v>TYP115</v>
      </c>
      <c r="K1124" s="1">
        <v>115</v>
      </c>
      <c r="L1124" s="1" t="s">
        <v>17</v>
      </c>
      <c r="M1124" s="27">
        <v>963940095</v>
      </c>
      <c r="N1124" s="37" t="s">
        <v>724</v>
      </c>
      <c r="O1124" s="38">
        <v>0</v>
      </c>
      <c r="P1124" s="38">
        <v>137.35</v>
      </c>
      <c r="Q1124" s="38">
        <v>1</v>
      </c>
      <c r="R1124">
        <v>34.5</v>
      </c>
      <c r="S1124" s="38">
        <v>137.35</v>
      </c>
      <c r="T1124" s="24">
        <v>339</v>
      </c>
      <c r="U1124" s="24">
        <v>20</v>
      </c>
      <c r="V1124">
        <f t="shared" si="97"/>
        <v>27</v>
      </c>
      <c r="W1124" s="24" t="s">
        <v>3958</v>
      </c>
      <c r="X1124" s="8" t="e">
        <f>ROUND(T1124*(1-#REF!),2)</f>
        <v>#REF!</v>
      </c>
      <c r="Y1124">
        <f t="shared" si="98"/>
        <v>305.10000000000002</v>
      </c>
      <c r="Z1124">
        <f t="shared" si="99"/>
        <v>305.10000000000002</v>
      </c>
      <c r="AA1124" s="24">
        <v>0.1</v>
      </c>
      <c r="AB1124" s="24">
        <v>0.1</v>
      </c>
      <c r="AC1124" t="s">
        <v>2879</v>
      </c>
      <c r="AD1124" t="s">
        <v>2879</v>
      </c>
      <c r="AE1124" t="s">
        <v>2879</v>
      </c>
      <c r="AF1124" t="s">
        <v>2899</v>
      </c>
      <c r="AG1124" s="24"/>
      <c r="AH1124" t="s">
        <v>4914</v>
      </c>
      <c r="AI1124" s="11">
        <v>132.06</v>
      </c>
      <c r="AJ1124">
        <v>0.3</v>
      </c>
      <c r="AK1124">
        <f t="shared" si="95"/>
        <v>237.29999999999998</v>
      </c>
      <c r="AL1124" t="s">
        <v>4555</v>
      </c>
      <c r="AM1124" t="s">
        <v>4555</v>
      </c>
      <c r="AN1124" s="24">
        <v>0.1</v>
      </c>
      <c r="AO1124">
        <f t="shared" si="96"/>
        <v>305.10000000000002</v>
      </c>
      <c r="AS1124" t="s">
        <v>153</v>
      </c>
      <c r="AT1124" t="s">
        <v>581</v>
      </c>
    </row>
    <row r="1125" spans="1:46" customFormat="1" x14ac:dyDescent="0.3">
      <c r="A1125" t="e">
        <f>CONCATENATE(C1125,D1125,H1125,#REF!,L1125)</f>
        <v>#REF!</v>
      </c>
      <c r="B1125" t="str">
        <f t="shared" si="93"/>
        <v>MERCEDESSPRINTERL2H2</v>
      </c>
      <c r="C1125" s="1" t="s">
        <v>132</v>
      </c>
      <c r="D1125" s="1" t="s">
        <v>148</v>
      </c>
      <c r="E1125" s="1">
        <v>2006</v>
      </c>
      <c r="F1125" s="1" t="s">
        <v>25</v>
      </c>
      <c r="G1125" s="1" t="s">
        <v>37</v>
      </c>
      <c r="H1125" s="1" t="s">
        <v>41</v>
      </c>
      <c r="I1125" s="1">
        <v>3665</v>
      </c>
      <c r="J1125" s="1" t="str">
        <f t="shared" si="94"/>
        <v>TYP115</v>
      </c>
      <c r="K1125" s="1">
        <v>115</v>
      </c>
      <c r="L1125" s="1" t="s">
        <v>20</v>
      </c>
      <c r="M1125" s="27">
        <v>963940094</v>
      </c>
      <c r="N1125" s="37" t="s">
        <v>725</v>
      </c>
      <c r="O1125" s="38">
        <v>0</v>
      </c>
      <c r="P1125" s="38">
        <v>202.61</v>
      </c>
      <c r="Q1125" s="38">
        <v>1</v>
      </c>
      <c r="R1125">
        <v>44.5</v>
      </c>
      <c r="S1125" s="38">
        <v>202.61</v>
      </c>
      <c r="T1125" s="24">
        <v>469</v>
      </c>
      <c r="U1125" s="24">
        <v>20</v>
      </c>
      <c r="V1125">
        <f t="shared" si="97"/>
        <v>27</v>
      </c>
      <c r="W1125" s="24" t="s">
        <v>3959</v>
      </c>
      <c r="X1125" s="8" t="e">
        <f>ROUND(T1125*(1-#REF!),2)</f>
        <v>#REF!</v>
      </c>
      <c r="Y1125">
        <f t="shared" si="98"/>
        <v>422.1</v>
      </c>
      <c r="Z1125">
        <f t="shared" si="99"/>
        <v>422.1</v>
      </c>
      <c r="AA1125" s="24">
        <v>0.1</v>
      </c>
      <c r="AB1125" s="24">
        <v>0.1</v>
      </c>
      <c r="AC1125" t="s">
        <v>2879</v>
      </c>
      <c r="AD1125" t="s">
        <v>2879</v>
      </c>
      <c r="AE1125" t="s">
        <v>2879</v>
      </c>
      <c r="AF1125" t="s">
        <v>2899</v>
      </c>
      <c r="AG1125" s="24"/>
      <c r="AH1125" t="s">
        <v>4914</v>
      </c>
      <c r="AI1125" s="11">
        <v>194.81</v>
      </c>
      <c r="AJ1125">
        <v>0.3</v>
      </c>
      <c r="AK1125">
        <f t="shared" si="95"/>
        <v>328.29999999999995</v>
      </c>
      <c r="AL1125" t="s">
        <v>4555</v>
      </c>
      <c r="AM1125" t="s">
        <v>4555</v>
      </c>
      <c r="AN1125" s="24">
        <v>0.1</v>
      </c>
      <c r="AO1125">
        <f t="shared" si="96"/>
        <v>422.1</v>
      </c>
      <c r="AS1125" t="s">
        <v>154</v>
      </c>
      <c r="AT1125" t="s">
        <v>582</v>
      </c>
    </row>
    <row r="1126" spans="1:46" customFormat="1" x14ac:dyDescent="0.3">
      <c r="A1126" t="e">
        <f>CONCATENATE(C1126,D1126,H1126,#REF!,L1126)</f>
        <v>#REF!</v>
      </c>
      <c r="B1126" t="str">
        <f t="shared" si="93"/>
        <v>MERCEDESSPRINTERL2H3</v>
      </c>
      <c r="C1126" s="1" t="s">
        <v>132</v>
      </c>
      <c r="D1126" s="1" t="s">
        <v>148</v>
      </c>
      <c r="E1126" s="1">
        <v>2006</v>
      </c>
      <c r="F1126" s="1" t="s">
        <v>25</v>
      </c>
      <c r="G1126" s="1" t="s">
        <v>52</v>
      </c>
      <c r="H1126" s="1" t="s">
        <v>104</v>
      </c>
      <c r="I1126" s="1">
        <v>3665</v>
      </c>
      <c r="J1126" s="1" t="str">
        <f t="shared" si="94"/>
        <v>TYP115</v>
      </c>
      <c r="K1126" s="1">
        <v>115</v>
      </c>
      <c r="L1126" s="1" t="s">
        <v>20</v>
      </c>
      <c r="M1126" s="27">
        <v>963940103</v>
      </c>
      <c r="N1126" s="37" t="s">
        <v>726</v>
      </c>
      <c r="O1126" s="38">
        <v>0</v>
      </c>
      <c r="P1126" s="38">
        <v>202.68</v>
      </c>
      <c r="Q1126" s="38">
        <v>1</v>
      </c>
      <c r="R1126">
        <v>44.5</v>
      </c>
      <c r="S1126" s="38">
        <v>202.68</v>
      </c>
      <c r="T1126" s="24">
        <v>469</v>
      </c>
      <c r="U1126" s="24">
        <v>20</v>
      </c>
      <c r="V1126">
        <f t="shared" si="97"/>
        <v>27</v>
      </c>
      <c r="W1126" s="24" t="s">
        <v>3960</v>
      </c>
      <c r="X1126" s="8" t="e">
        <f>ROUND(T1126*(1-#REF!),2)</f>
        <v>#REF!</v>
      </c>
      <c r="Y1126">
        <f t="shared" si="98"/>
        <v>422.1</v>
      </c>
      <c r="Z1126">
        <f t="shared" si="99"/>
        <v>422.1</v>
      </c>
      <c r="AA1126" s="24">
        <v>0.1</v>
      </c>
      <c r="AB1126" s="24">
        <v>0.1</v>
      </c>
      <c r="AC1126" t="s">
        <v>2879</v>
      </c>
      <c r="AD1126" t="s">
        <v>2879</v>
      </c>
      <c r="AE1126" t="s">
        <v>2879</v>
      </c>
      <c r="AF1126" t="s">
        <v>2899</v>
      </c>
      <c r="AG1126" s="24"/>
      <c r="AH1126" t="s">
        <v>4914</v>
      </c>
      <c r="AI1126" s="11">
        <v>194.81</v>
      </c>
      <c r="AJ1126">
        <v>0.3</v>
      </c>
      <c r="AK1126">
        <f t="shared" si="95"/>
        <v>328.29999999999995</v>
      </c>
      <c r="AL1126" t="s">
        <v>4555</v>
      </c>
      <c r="AM1126" t="s">
        <v>4555</v>
      </c>
      <c r="AN1126" s="24">
        <v>0.1</v>
      </c>
      <c r="AO1126">
        <f t="shared" si="96"/>
        <v>422.1</v>
      </c>
      <c r="AS1126" t="s">
        <v>155</v>
      </c>
      <c r="AT1126" t="s">
        <v>582</v>
      </c>
    </row>
    <row r="1127" spans="1:46" customFormat="1" x14ac:dyDescent="0.3">
      <c r="A1127" t="e">
        <f>CONCATENATE(C1127,D1127,H1127,#REF!,L1127)</f>
        <v>#REF!</v>
      </c>
      <c r="B1127" t="str">
        <f t="shared" si="93"/>
        <v>MERCEDESSPRINTERL3H2</v>
      </c>
      <c r="C1127" s="1" t="s">
        <v>132</v>
      </c>
      <c r="D1127" s="1" t="s">
        <v>148</v>
      </c>
      <c r="E1127" s="1">
        <v>2006</v>
      </c>
      <c r="F1127" s="1" t="s">
        <v>44</v>
      </c>
      <c r="G1127" s="1" t="s">
        <v>37</v>
      </c>
      <c r="H1127" s="1" t="s">
        <v>45</v>
      </c>
      <c r="I1127" s="1">
        <v>4325</v>
      </c>
      <c r="J1127" s="1" t="str">
        <f t="shared" si="94"/>
        <v>TYP116</v>
      </c>
      <c r="K1127" s="1">
        <v>116</v>
      </c>
      <c r="L1127" s="1" t="s">
        <v>17</v>
      </c>
      <c r="M1127" s="27">
        <v>963940112</v>
      </c>
      <c r="N1127" s="37" t="s">
        <v>727</v>
      </c>
      <c r="O1127" s="38">
        <v>0</v>
      </c>
      <c r="P1127" s="38">
        <v>174.39</v>
      </c>
      <c r="Q1127" s="38">
        <v>1</v>
      </c>
      <c r="R1127">
        <v>46.5</v>
      </c>
      <c r="S1127" s="38">
        <v>174.39</v>
      </c>
      <c r="T1127" s="24">
        <v>419</v>
      </c>
      <c r="U1127" s="24">
        <v>20</v>
      </c>
      <c r="V1127">
        <f t="shared" si="97"/>
        <v>27</v>
      </c>
      <c r="W1127" s="24" t="s">
        <v>3961</v>
      </c>
      <c r="X1127" s="8" t="e">
        <f>ROUND(T1127*(1-#REF!),2)</f>
        <v>#REF!</v>
      </c>
      <c r="Y1127">
        <f t="shared" si="98"/>
        <v>377.1</v>
      </c>
      <c r="Z1127">
        <f t="shared" si="99"/>
        <v>377.1</v>
      </c>
      <c r="AA1127" s="24">
        <v>0.1</v>
      </c>
      <c r="AB1127" s="24">
        <v>0.1</v>
      </c>
      <c r="AC1127" t="s">
        <v>2879</v>
      </c>
      <c r="AD1127" t="s">
        <v>2879</v>
      </c>
      <c r="AE1127" t="s">
        <v>2879</v>
      </c>
      <c r="AF1127" t="s">
        <v>2899</v>
      </c>
      <c r="AG1127" s="24"/>
      <c r="AH1127" t="s">
        <v>4915</v>
      </c>
      <c r="AI1127" s="11">
        <v>167.67</v>
      </c>
      <c r="AJ1127">
        <v>0.3</v>
      </c>
      <c r="AK1127">
        <f t="shared" si="95"/>
        <v>293.29999999999995</v>
      </c>
      <c r="AL1127" t="s">
        <v>4555</v>
      </c>
      <c r="AM1127" t="s">
        <v>4555</v>
      </c>
      <c r="AN1127" s="24">
        <v>0.1</v>
      </c>
      <c r="AO1127">
        <f t="shared" si="96"/>
        <v>377.1</v>
      </c>
      <c r="AS1127" t="s">
        <v>156</v>
      </c>
      <c r="AT1127" t="s">
        <v>581</v>
      </c>
    </row>
    <row r="1128" spans="1:46" customFormat="1" x14ac:dyDescent="0.3">
      <c r="A1128" t="e">
        <f>CONCATENATE(C1128,D1128,H1128,#REF!,L1128)</f>
        <v>#REF!</v>
      </c>
      <c r="B1128" t="str">
        <f t="shared" si="93"/>
        <v>MERCEDESSPRINTERL3H2</v>
      </c>
      <c r="C1128" s="1" t="s">
        <v>132</v>
      </c>
      <c r="D1128" s="1" t="s">
        <v>148</v>
      </c>
      <c r="E1128" s="1">
        <v>2006</v>
      </c>
      <c r="F1128" s="1" t="s">
        <v>44</v>
      </c>
      <c r="G1128" s="1" t="s">
        <v>37</v>
      </c>
      <c r="H1128" s="1" t="s">
        <v>45</v>
      </c>
      <c r="I1128" s="1">
        <v>4325</v>
      </c>
      <c r="J1128" s="1" t="str">
        <f t="shared" si="94"/>
        <v>TYP116</v>
      </c>
      <c r="K1128" s="1">
        <v>116</v>
      </c>
      <c r="L1128" s="1" t="s">
        <v>20</v>
      </c>
      <c r="M1128" s="27">
        <v>963940111</v>
      </c>
      <c r="N1128" s="37" t="s">
        <v>728</v>
      </c>
      <c r="O1128" s="38">
        <v>0</v>
      </c>
      <c r="P1128" s="38">
        <v>253.81</v>
      </c>
      <c r="Q1128" s="38">
        <v>1</v>
      </c>
      <c r="R1128">
        <v>60.5</v>
      </c>
      <c r="S1128" s="38">
        <v>253.81</v>
      </c>
      <c r="T1128" s="24">
        <v>599</v>
      </c>
      <c r="U1128" s="24">
        <v>20</v>
      </c>
      <c r="V1128">
        <f t="shared" si="97"/>
        <v>27</v>
      </c>
      <c r="W1128" s="24" t="s">
        <v>3962</v>
      </c>
      <c r="X1128" s="8" t="e">
        <f>ROUND(T1128*(1-#REF!),2)</f>
        <v>#REF!</v>
      </c>
      <c r="Y1128">
        <f t="shared" si="98"/>
        <v>539.1</v>
      </c>
      <c r="Z1128">
        <f t="shared" si="99"/>
        <v>539.1</v>
      </c>
      <c r="AA1128" s="24">
        <v>0.1</v>
      </c>
      <c r="AB1128" s="24">
        <v>0.1</v>
      </c>
      <c r="AC1128" t="s">
        <v>2879</v>
      </c>
      <c r="AD1128" t="s">
        <v>2879</v>
      </c>
      <c r="AE1128" t="s">
        <v>2879</v>
      </c>
      <c r="AF1128" t="s">
        <v>2899</v>
      </c>
      <c r="AG1128" s="24"/>
      <c r="AH1128" t="s">
        <v>4915</v>
      </c>
      <c r="AI1128" s="11">
        <v>244.04</v>
      </c>
      <c r="AJ1128">
        <v>0.3</v>
      </c>
      <c r="AK1128">
        <f t="shared" si="95"/>
        <v>419.29999999999995</v>
      </c>
      <c r="AL1128" t="s">
        <v>4555</v>
      </c>
      <c r="AM1128" t="s">
        <v>4555</v>
      </c>
      <c r="AN1128" s="24">
        <v>0.1</v>
      </c>
      <c r="AO1128">
        <f t="shared" si="96"/>
        <v>539.1</v>
      </c>
      <c r="AS1128" t="s">
        <v>157</v>
      </c>
      <c r="AT1128" t="s">
        <v>582</v>
      </c>
    </row>
    <row r="1129" spans="1:46" customFormat="1" x14ac:dyDescent="0.3">
      <c r="A1129" t="e">
        <f>CONCATENATE(C1129,D1129,H1129,#REF!,L1129)</f>
        <v>#REF!</v>
      </c>
      <c r="B1129" t="str">
        <f t="shared" si="93"/>
        <v>MERCEDESSPRINTERL3H3</v>
      </c>
      <c r="C1129" s="1" t="s">
        <v>132</v>
      </c>
      <c r="D1129" s="1" t="s">
        <v>148</v>
      </c>
      <c r="E1129" s="1">
        <v>2006</v>
      </c>
      <c r="F1129" s="1" t="s">
        <v>44</v>
      </c>
      <c r="G1129" s="1" t="s">
        <v>52</v>
      </c>
      <c r="H1129" s="1" t="s">
        <v>53</v>
      </c>
      <c r="I1129" s="1">
        <v>4325</v>
      </c>
      <c r="J1129" s="1" t="str">
        <f t="shared" si="94"/>
        <v>TYP116</v>
      </c>
      <c r="K1129" s="1">
        <v>116</v>
      </c>
      <c r="L1129" s="1" t="s">
        <v>17</v>
      </c>
      <c r="M1129" s="27">
        <v>963940118</v>
      </c>
      <c r="N1129" s="37" t="s">
        <v>729</v>
      </c>
      <c r="O1129" s="38">
        <v>0</v>
      </c>
      <c r="P1129" s="38">
        <v>174.45</v>
      </c>
      <c r="Q1129" s="38">
        <v>1</v>
      </c>
      <c r="R1129">
        <v>46.5</v>
      </c>
      <c r="S1129" s="38">
        <v>174.45</v>
      </c>
      <c r="T1129" s="24">
        <v>419</v>
      </c>
      <c r="U1129" s="24">
        <v>20</v>
      </c>
      <c r="V1129">
        <f t="shared" si="97"/>
        <v>27</v>
      </c>
      <c r="W1129" s="24" t="s">
        <v>3963</v>
      </c>
      <c r="X1129" s="8" t="e">
        <f>ROUND(T1129*(1-#REF!),2)</f>
        <v>#REF!</v>
      </c>
      <c r="Y1129">
        <f t="shared" si="98"/>
        <v>377.1</v>
      </c>
      <c r="Z1129">
        <f t="shared" si="99"/>
        <v>377.1</v>
      </c>
      <c r="AA1129" s="24">
        <v>0.1</v>
      </c>
      <c r="AB1129" s="24">
        <v>0.1</v>
      </c>
      <c r="AC1129" t="s">
        <v>2879</v>
      </c>
      <c r="AD1129" t="s">
        <v>2879</v>
      </c>
      <c r="AE1129" t="s">
        <v>2879</v>
      </c>
      <c r="AF1129" t="s">
        <v>2899</v>
      </c>
      <c r="AG1129" s="24"/>
      <c r="AH1129" t="s">
        <v>4915</v>
      </c>
      <c r="AI1129" s="11">
        <v>167.67</v>
      </c>
      <c r="AJ1129">
        <v>0.3</v>
      </c>
      <c r="AK1129">
        <f t="shared" si="95"/>
        <v>293.29999999999995</v>
      </c>
      <c r="AL1129" t="s">
        <v>4555</v>
      </c>
      <c r="AM1129" t="s">
        <v>4555</v>
      </c>
      <c r="AN1129" s="24">
        <v>0.1</v>
      </c>
      <c r="AO1129">
        <f t="shared" si="96"/>
        <v>377.1</v>
      </c>
      <c r="AS1129" t="s">
        <v>158</v>
      </c>
      <c r="AT1129" t="s">
        <v>581</v>
      </c>
    </row>
    <row r="1130" spans="1:46" customFormat="1" x14ac:dyDescent="0.3">
      <c r="A1130" t="e">
        <f>CONCATENATE(C1130,D1130,H1130,#REF!,L1130)</f>
        <v>#REF!</v>
      </c>
      <c r="B1130" t="str">
        <f t="shared" si="93"/>
        <v>MERCEDESSPRINTERL3H3</v>
      </c>
      <c r="C1130" s="1" t="s">
        <v>132</v>
      </c>
      <c r="D1130" s="1" t="s">
        <v>148</v>
      </c>
      <c r="E1130" s="1">
        <v>2006</v>
      </c>
      <c r="F1130" s="1" t="s">
        <v>44</v>
      </c>
      <c r="G1130" s="1" t="s">
        <v>52</v>
      </c>
      <c r="H1130" s="1" t="s">
        <v>53</v>
      </c>
      <c r="I1130" s="1">
        <v>4325</v>
      </c>
      <c r="J1130" s="1" t="str">
        <f t="shared" si="94"/>
        <v>TYP116</v>
      </c>
      <c r="K1130" s="1">
        <v>116</v>
      </c>
      <c r="L1130" s="1" t="s">
        <v>20</v>
      </c>
      <c r="M1130" s="27">
        <v>963940117</v>
      </c>
      <c r="N1130" s="37" t="s">
        <v>730</v>
      </c>
      <c r="O1130" s="38">
        <v>0</v>
      </c>
      <c r="P1130" s="38">
        <v>253.81</v>
      </c>
      <c r="Q1130" s="38">
        <v>1</v>
      </c>
      <c r="R1130">
        <v>60.5</v>
      </c>
      <c r="S1130" s="38">
        <v>253.81</v>
      </c>
      <c r="T1130" s="24">
        <v>599</v>
      </c>
      <c r="U1130" s="24">
        <v>20</v>
      </c>
      <c r="V1130">
        <f t="shared" si="97"/>
        <v>27</v>
      </c>
      <c r="W1130" s="24" t="s">
        <v>3964</v>
      </c>
      <c r="X1130" s="8" t="e">
        <f>ROUND(T1130*(1-#REF!),2)</f>
        <v>#REF!</v>
      </c>
      <c r="Y1130">
        <f t="shared" si="98"/>
        <v>539.1</v>
      </c>
      <c r="Z1130">
        <f t="shared" si="99"/>
        <v>539.1</v>
      </c>
      <c r="AA1130" s="24">
        <v>0.1</v>
      </c>
      <c r="AB1130" s="24">
        <v>0.1</v>
      </c>
      <c r="AC1130" t="s">
        <v>2879</v>
      </c>
      <c r="AD1130" t="s">
        <v>2879</v>
      </c>
      <c r="AE1130" t="s">
        <v>2879</v>
      </c>
      <c r="AF1130" t="s">
        <v>2899</v>
      </c>
      <c r="AG1130" s="24"/>
      <c r="AH1130" t="s">
        <v>4915</v>
      </c>
      <c r="AI1130" s="11">
        <v>244.04</v>
      </c>
      <c r="AJ1130">
        <v>0.3</v>
      </c>
      <c r="AK1130">
        <f t="shared" si="95"/>
        <v>419.29999999999995</v>
      </c>
      <c r="AL1130" t="s">
        <v>4555</v>
      </c>
      <c r="AM1130" t="s">
        <v>4555</v>
      </c>
      <c r="AN1130" s="24">
        <v>0.1</v>
      </c>
      <c r="AO1130">
        <f t="shared" si="96"/>
        <v>539.1</v>
      </c>
      <c r="AS1130" t="s">
        <v>159</v>
      </c>
      <c r="AT1130" t="s">
        <v>582</v>
      </c>
    </row>
    <row r="1131" spans="1:46" customFormat="1" x14ac:dyDescent="0.3">
      <c r="A1131" t="e">
        <f>CONCATENATE(C1131,D1131,H1131,#REF!,L1131)</f>
        <v>#REF!</v>
      </c>
      <c r="B1131" t="str">
        <f t="shared" ref="B1131:B1192" si="101">CONCATENATE(C1131,D1131,H1131)</f>
        <v>MERCEDESSPRINTERL4H2</v>
      </c>
      <c r="C1131" s="1" t="s">
        <v>132</v>
      </c>
      <c r="D1131" s="1" t="s">
        <v>148</v>
      </c>
      <c r="E1131" s="1">
        <v>2006</v>
      </c>
      <c r="F1131" s="1" t="s">
        <v>48</v>
      </c>
      <c r="G1131" s="1" t="s">
        <v>37</v>
      </c>
      <c r="H1131" s="1" t="s">
        <v>49</v>
      </c>
      <c r="I1131" s="3" t="s">
        <v>160</v>
      </c>
      <c r="J1131" s="1" t="str">
        <f t="shared" si="94"/>
        <v>TYP117</v>
      </c>
      <c r="K1131" s="1">
        <v>117</v>
      </c>
      <c r="L1131" s="1" t="s">
        <v>17</v>
      </c>
      <c r="M1131" s="27">
        <v>963940128</v>
      </c>
      <c r="N1131" s="37" t="s">
        <v>731</v>
      </c>
      <c r="O1131" s="38">
        <v>0</v>
      </c>
      <c r="P1131" s="38">
        <v>192.98</v>
      </c>
      <c r="Q1131" s="38">
        <v>1</v>
      </c>
      <c r="R1131">
        <v>51.5</v>
      </c>
      <c r="S1131" s="38">
        <v>192.98</v>
      </c>
      <c r="T1131" s="24">
        <v>469</v>
      </c>
      <c r="U1131" s="24">
        <v>25</v>
      </c>
      <c r="V1131">
        <f t="shared" si="97"/>
        <v>34</v>
      </c>
      <c r="W1131" s="24" t="s">
        <v>3965</v>
      </c>
      <c r="X1131" s="8" t="e">
        <f>ROUND(T1131*(1-#REF!),2)</f>
        <v>#REF!</v>
      </c>
      <c r="Y1131">
        <f t="shared" si="98"/>
        <v>422.1</v>
      </c>
      <c r="Z1131">
        <f t="shared" si="99"/>
        <v>422.1</v>
      </c>
      <c r="AA1131" s="24">
        <v>0.1</v>
      </c>
      <c r="AB1131" s="24">
        <v>0.1</v>
      </c>
      <c r="AC1131" t="s">
        <v>2879</v>
      </c>
      <c r="AD1131" t="s">
        <v>2879</v>
      </c>
      <c r="AE1131" t="s">
        <v>2879</v>
      </c>
      <c r="AF1131" t="s">
        <v>2899</v>
      </c>
      <c r="AG1131" s="24"/>
      <c r="AH1131" t="s">
        <v>4916</v>
      </c>
      <c r="AI1131" s="11">
        <v>177.19</v>
      </c>
      <c r="AJ1131">
        <v>0.3</v>
      </c>
      <c r="AK1131">
        <f t="shared" si="95"/>
        <v>328.29999999999995</v>
      </c>
      <c r="AL1131" t="s">
        <v>4555</v>
      </c>
      <c r="AM1131" t="s">
        <v>4555</v>
      </c>
      <c r="AN1131" s="24">
        <v>0.1</v>
      </c>
      <c r="AO1131">
        <f t="shared" si="96"/>
        <v>422.1</v>
      </c>
      <c r="AS1131" t="s">
        <v>161</v>
      </c>
      <c r="AT1131" t="s">
        <v>581</v>
      </c>
    </row>
    <row r="1132" spans="1:46" customFormat="1" x14ac:dyDescent="0.3">
      <c r="A1132" t="e">
        <f>CONCATENATE(C1132,D1132,H1132,#REF!,L1132)</f>
        <v>#REF!</v>
      </c>
      <c r="B1132" t="str">
        <f t="shared" si="101"/>
        <v>MERCEDESSPRINTERL4H2</v>
      </c>
      <c r="C1132" s="1" t="s">
        <v>132</v>
      </c>
      <c r="D1132" s="1" t="s">
        <v>148</v>
      </c>
      <c r="E1132" s="1">
        <v>2006</v>
      </c>
      <c r="F1132" s="1" t="s">
        <v>48</v>
      </c>
      <c r="G1132" s="1" t="s">
        <v>37</v>
      </c>
      <c r="H1132" s="1" t="s">
        <v>49</v>
      </c>
      <c r="I1132" s="3" t="s">
        <v>160</v>
      </c>
      <c r="J1132" s="1" t="str">
        <f t="shared" ref="J1132:J1193" si="102">CONCATENATE("TYP",K1132)</f>
        <v>TYP117</v>
      </c>
      <c r="K1132" s="1">
        <v>117</v>
      </c>
      <c r="L1132" s="1" t="s">
        <v>20</v>
      </c>
      <c r="M1132" s="27">
        <v>963940127</v>
      </c>
      <c r="N1132" s="37" t="s">
        <v>732</v>
      </c>
      <c r="O1132" s="38">
        <v>0</v>
      </c>
      <c r="P1132" s="38">
        <v>279.5</v>
      </c>
      <c r="Q1132" s="38">
        <v>1</v>
      </c>
      <c r="R1132">
        <v>65.5</v>
      </c>
      <c r="S1132" s="38">
        <v>279.5</v>
      </c>
      <c r="T1132" s="24">
        <v>709</v>
      </c>
      <c r="U1132" s="24">
        <v>25</v>
      </c>
      <c r="V1132">
        <f t="shared" si="97"/>
        <v>34</v>
      </c>
      <c r="W1132" s="24" t="s">
        <v>3966</v>
      </c>
      <c r="X1132" s="8" t="e">
        <f>ROUND(T1132*(1-#REF!),2)</f>
        <v>#REF!</v>
      </c>
      <c r="Y1132">
        <f t="shared" si="98"/>
        <v>638.1</v>
      </c>
      <c r="Z1132">
        <f t="shared" si="99"/>
        <v>638.1</v>
      </c>
      <c r="AA1132" s="24">
        <v>0.1</v>
      </c>
      <c r="AB1132" s="24">
        <v>0.1</v>
      </c>
      <c r="AC1132" t="s">
        <v>2879</v>
      </c>
      <c r="AD1132" t="s">
        <v>2879</v>
      </c>
      <c r="AE1132" t="s">
        <v>2879</v>
      </c>
      <c r="AF1132" t="s">
        <v>2899</v>
      </c>
      <c r="AG1132" s="24"/>
      <c r="AH1132" t="s">
        <v>4916</v>
      </c>
      <c r="AI1132" s="11">
        <v>268.64999999999998</v>
      </c>
      <c r="AJ1132">
        <v>0.3</v>
      </c>
      <c r="AK1132">
        <f t="shared" si="95"/>
        <v>496.29999999999995</v>
      </c>
      <c r="AL1132" t="s">
        <v>4555</v>
      </c>
      <c r="AM1132" t="s">
        <v>4555</v>
      </c>
      <c r="AN1132" s="24">
        <v>0.1</v>
      </c>
      <c r="AO1132">
        <f t="shared" si="96"/>
        <v>638.1</v>
      </c>
      <c r="AS1132" t="s">
        <v>162</v>
      </c>
      <c r="AT1132" t="s">
        <v>582</v>
      </c>
    </row>
    <row r="1133" spans="1:46" customFormat="1" x14ac:dyDescent="0.3">
      <c r="A1133" t="e">
        <f>CONCATENATE(C1133,D1133,H1133,#REF!,L1133)</f>
        <v>#REF!</v>
      </c>
      <c r="B1133" t="str">
        <f t="shared" si="101"/>
        <v>NISSANNV_200L1H1</v>
      </c>
      <c r="C1133" s="1" t="s">
        <v>163</v>
      </c>
      <c r="D1133" s="1" t="s">
        <v>595</v>
      </c>
      <c r="E1133" s="1">
        <v>2009</v>
      </c>
      <c r="F1133" s="1" t="s">
        <v>14</v>
      </c>
      <c r="G1133" s="1" t="s">
        <v>15</v>
      </c>
      <c r="H1133" s="1" t="s">
        <v>16</v>
      </c>
      <c r="I1133" s="1">
        <v>2725</v>
      </c>
      <c r="J1133" s="1" t="str">
        <f t="shared" si="102"/>
        <v>TYP142</v>
      </c>
      <c r="K1133" s="1">
        <v>142</v>
      </c>
      <c r="L1133" s="1" t="s">
        <v>17</v>
      </c>
      <c r="M1133" s="27">
        <v>963940389</v>
      </c>
      <c r="N1133" s="37" t="s">
        <v>733</v>
      </c>
      <c r="O1133" s="38">
        <v>0</v>
      </c>
      <c r="P1133" s="38">
        <v>89.91</v>
      </c>
      <c r="Q1133" s="38">
        <v>1</v>
      </c>
      <c r="R1133">
        <v>16.5</v>
      </c>
      <c r="S1133" s="38">
        <v>89.91</v>
      </c>
      <c r="T1133" s="24">
        <v>219</v>
      </c>
      <c r="U1133" s="24">
        <v>15</v>
      </c>
      <c r="V1133">
        <f t="shared" si="97"/>
        <v>20</v>
      </c>
      <c r="W1133" s="24" t="s">
        <v>3967</v>
      </c>
      <c r="X1133" s="8" t="e">
        <f>ROUND(T1133*(1-#REF!),2)</f>
        <v>#REF!</v>
      </c>
      <c r="Y1133">
        <f t="shared" si="98"/>
        <v>197.1</v>
      </c>
      <c r="Z1133">
        <f t="shared" si="99"/>
        <v>197.1</v>
      </c>
      <c r="AA1133" s="24">
        <v>0.1</v>
      </c>
      <c r="AB1133" s="24">
        <v>0.1</v>
      </c>
      <c r="AC1133" t="s">
        <v>2879</v>
      </c>
      <c r="AD1133" t="s">
        <v>2879</v>
      </c>
      <c r="AE1133" t="s">
        <v>2879</v>
      </c>
      <c r="AF1133" t="s">
        <v>2899</v>
      </c>
      <c r="AG1133" s="24"/>
      <c r="AH1133" t="s">
        <v>4917</v>
      </c>
      <c r="AI1133" s="11">
        <v>86.44</v>
      </c>
      <c r="AJ1133">
        <v>0.3</v>
      </c>
      <c r="AK1133">
        <f t="shared" si="95"/>
        <v>153.29999999999998</v>
      </c>
      <c r="AL1133" t="s">
        <v>4555</v>
      </c>
      <c r="AM1133" t="s">
        <v>4555</v>
      </c>
      <c r="AN1133" s="24">
        <v>0.1</v>
      </c>
      <c r="AO1133">
        <f t="shared" si="96"/>
        <v>197.1</v>
      </c>
      <c r="AS1133" t="s">
        <v>164</v>
      </c>
      <c r="AT1133" t="s">
        <v>581</v>
      </c>
    </row>
    <row r="1134" spans="1:46" customFormat="1" x14ac:dyDescent="0.3">
      <c r="A1134" t="e">
        <f>CONCATENATE(C1134,D1134,H1134,#REF!,L1134)</f>
        <v>#REF!</v>
      </c>
      <c r="B1134" t="str">
        <f t="shared" si="101"/>
        <v>NISSANNV_200L1H1</v>
      </c>
      <c r="C1134" s="1" t="s">
        <v>163</v>
      </c>
      <c r="D1134" s="1" t="s">
        <v>595</v>
      </c>
      <c r="E1134" s="1">
        <v>2009</v>
      </c>
      <c r="F1134" s="1" t="s">
        <v>14</v>
      </c>
      <c r="G1134" s="1" t="s">
        <v>15</v>
      </c>
      <c r="H1134" s="1" t="s">
        <v>16</v>
      </c>
      <c r="I1134" s="1">
        <v>2725</v>
      </c>
      <c r="J1134" s="1" t="str">
        <f t="shared" si="102"/>
        <v>TYP142</v>
      </c>
      <c r="K1134" s="1">
        <v>142</v>
      </c>
      <c r="L1134" s="1" t="s">
        <v>20</v>
      </c>
      <c r="M1134" s="27">
        <v>963940388</v>
      </c>
      <c r="N1134" s="37" t="s">
        <v>734</v>
      </c>
      <c r="O1134" s="38">
        <v>0</v>
      </c>
      <c r="P1134" s="38">
        <v>141.01</v>
      </c>
      <c r="Q1134" s="38">
        <v>1</v>
      </c>
      <c r="R1134">
        <v>21.5</v>
      </c>
      <c r="S1134" s="38">
        <v>141.01</v>
      </c>
      <c r="T1134" s="24">
        <v>319</v>
      </c>
      <c r="U1134" s="24">
        <v>15</v>
      </c>
      <c r="V1134">
        <f t="shared" si="97"/>
        <v>20</v>
      </c>
      <c r="W1134" s="24" t="s">
        <v>3968</v>
      </c>
      <c r="X1134" s="8" t="e">
        <f>ROUND(T1134*(1-#REF!),2)</f>
        <v>#REF!</v>
      </c>
      <c r="Y1134">
        <f t="shared" si="98"/>
        <v>287.10000000000002</v>
      </c>
      <c r="Z1134">
        <f t="shared" si="99"/>
        <v>287.10000000000002</v>
      </c>
      <c r="AA1134" s="24">
        <v>0.1</v>
      </c>
      <c r="AB1134" s="24">
        <v>0.1</v>
      </c>
      <c r="AC1134" t="s">
        <v>2879</v>
      </c>
      <c r="AD1134" t="s">
        <v>2879</v>
      </c>
      <c r="AE1134" t="s">
        <v>2879</v>
      </c>
      <c r="AF1134" t="s">
        <v>2899</v>
      </c>
      <c r="AG1134" s="24"/>
      <c r="AH1134" t="s">
        <v>4917</v>
      </c>
      <c r="AI1134" s="11">
        <v>135.58000000000001</v>
      </c>
      <c r="AJ1134">
        <v>0.3</v>
      </c>
      <c r="AK1134">
        <f t="shared" si="95"/>
        <v>223.29999999999998</v>
      </c>
      <c r="AL1134" t="s">
        <v>4555</v>
      </c>
      <c r="AM1134" t="s">
        <v>4555</v>
      </c>
      <c r="AN1134" s="24">
        <v>0.1</v>
      </c>
      <c r="AO1134">
        <f t="shared" si="96"/>
        <v>287.10000000000002</v>
      </c>
      <c r="AS1134" t="s">
        <v>165</v>
      </c>
      <c r="AT1134" t="s">
        <v>582</v>
      </c>
    </row>
    <row r="1135" spans="1:46" customFormat="1" x14ac:dyDescent="0.3">
      <c r="A1135" t="e">
        <f>CONCATENATE(C1135,D1135,H1135,#REF!,L1135)</f>
        <v>#REF!</v>
      </c>
      <c r="B1135" t="str">
        <f t="shared" si="101"/>
        <v>NISSANNV_300L1H1</v>
      </c>
      <c r="C1135" s="1" t="s">
        <v>163</v>
      </c>
      <c r="D1135" s="1" t="s">
        <v>596</v>
      </c>
      <c r="E1135" s="1">
        <v>2016</v>
      </c>
      <c r="F1135" s="1" t="s">
        <v>14</v>
      </c>
      <c r="G1135" s="1" t="s">
        <v>15</v>
      </c>
      <c r="H1135" s="1" t="s">
        <v>16</v>
      </c>
      <c r="I1135" s="1">
        <v>3098</v>
      </c>
      <c r="J1135" s="1" t="str">
        <f t="shared" si="102"/>
        <v>TYP164</v>
      </c>
      <c r="K1135" s="1">
        <v>164</v>
      </c>
      <c r="L1135" s="1" t="s">
        <v>17</v>
      </c>
      <c r="M1135" s="27">
        <v>963940605</v>
      </c>
      <c r="N1135" s="37" t="s">
        <v>656</v>
      </c>
      <c r="O1135" s="38">
        <v>0</v>
      </c>
      <c r="P1135" s="38">
        <v>100.31</v>
      </c>
      <c r="Q1135" s="38">
        <v>1</v>
      </c>
      <c r="R1135">
        <v>22.5</v>
      </c>
      <c r="S1135" s="38">
        <v>100.31</v>
      </c>
      <c r="T1135" s="24">
        <v>229</v>
      </c>
      <c r="U1135" s="24">
        <v>15</v>
      </c>
      <c r="V1135">
        <f t="shared" si="97"/>
        <v>20</v>
      </c>
      <c r="W1135" s="24" t="s">
        <v>3885</v>
      </c>
      <c r="X1135" s="8" t="e">
        <f>ROUND(T1135*(1-#REF!),2)</f>
        <v>#REF!</v>
      </c>
      <c r="Y1135">
        <f t="shared" si="98"/>
        <v>206.1</v>
      </c>
      <c r="Z1135">
        <f t="shared" si="99"/>
        <v>206.1</v>
      </c>
      <c r="AA1135" s="24">
        <v>0.1</v>
      </c>
      <c r="AB1135" s="24">
        <v>0.1</v>
      </c>
      <c r="AC1135" t="s">
        <v>2879</v>
      </c>
      <c r="AD1135" t="s">
        <v>2879</v>
      </c>
      <c r="AE1135" t="s">
        <v>2879</v>
      </c>
      <c r="AF1135" t="s">
        <v>2899</v>
      </c>
      <c r="AG1135" s="24"/>
      <c r="AH1135" t="s">
        <v>4918</v>
      </c>
      <c r="AI1135" s="11">
        <v>96.44</v>
      </c>
      <c r="AJ1135">
        <v>0.3</v>
      </c>
      <c r="AK1135">
        <f t="shared" si="95"/>
        <v>160.29999999999998</v>
      </c>
      <c r="AL1135" t="s">
        <v>4555</v>
      </c>
      <c r="AM1135" t="s">
        <v>4555</v>
      </c>
      <c r="AN1135" s="24">
        <v>0.1</v>
      </c>
      <c r="AO1135">
        <f t="shared" si="96"/>
        <v>206.1</v>
      </c>
      <c r="AS1135" t="s">
        <v>70</v>
      </c>
      <c r="AT1135" t="s">
        <v>581</v>
      </c>
    </row>
    <row r="1136" spans="1:46" customFormat="1" x14ac:dyDescent="0.3">
      <c r="A1136" t="e">
        <f>CONCATENATE(C1136,D1136,H1136,#REF!,L1136)</f>
        <v>#REF!</v>
      </c>
      <c r="B1136" t="str">
        <f t="shared" si="101"/>
        <v>NISSANNV_300L1H1</v>
      </c>
      <c r="C1136" s="1" t="s">
        <v>163</v>
      </c>
      <c r="D1136" s="1" t="s">
        <v>596</v>
      </c>
      <c r="E1136" s="1">
        <v>2016</v>
      </c>
      <c r="F1136" s="1" t="s">
        <v>14</v>
      </c>
      <c r="G1136" s="1" t="s">
        <v>15</v>
      </c>
      <c r="H1136" s="1" t="s">
        <v>16</v>
      </c>
      <c r="I1136" s="1">
        <v>3098</v>
      </c>
      <c r="J1136" s="1" t="str">
        <f t="shared" si="102"/>
        <v>TYP164</v>
      </c>
      <c r="K1136" s="1">
        <v>164</v>
      </c>
      <c r="L1136" s="1" t="s">
        <v>20</v>
      </c>
      <c r="M1136" s="27">
        <v>963940604</v>
      </c>
      <c r="N1136" s="37" t="s">
        <v>657</v>
      </c>
      <c r="O1136" s="38">
        <v>0</v>
      </c>
      <c r="P1136" s="38">
        <v>154.6</v>
      </c>
      <c r="Q1136" s="38">
        <v>1</v>
      </c>
      <c r="R1136">
        <v>30.5</v>
      </c>
      <c r="S1136" s="38">
        <v>154.6</v>
      </c>
      <c r="T1136" s="24">
        <v>359</v>
      </c>
      <c r="U1136" s="24">
        <v>15</v>
      </c>
      <c r="V1136">
        <f t="shared" si="97"/>
        <v>20</v>
      </c>
      <c r="W1136" s="24" t="s">
        <v>3886</v>
      </c>
      <c r="X1136" s="8" t="e">
        <f>ROUND(T1136*(1-#REF!),2)</f>
        <v>#REF!</v>
      </c>
      <c r="Y1136">
        <f t="shared" si="98"/>
        <v>323.10000000000002</v>
      </c>
      <c r="Z1136">
        <f t="shared" si="99"/>
        <v>323.10000000000002</v>
      </c>
      <c r="AA1136" s="24">
        <v>0.1</v>
      </c>
      <c r="AB1136" s="24">
        <v>0.1</v>
      </c>
      <c r="AC1136" t="s">
        <v>2879</v>
      </c>
      <c r="AD1136" t="s">
        <v>2879</v>
      </c>
      <c r="AE1136" t="s">
        <v>2879</v>
      </c>
      <c r="AF1136" t="s">
        <v>2899</v>
      </c>
      <c r="AG1136" s="24"/>
      <c r="AH1136" t="s">
        <v>4918</v>
      </c>
      <c r="AI1136" s="11">
        <v>148.63999999999999</v>
      </c>
      <c r="AJ1136">
        <v>0.3</v>
      </c>
      <c r="AK1136">
        <f t="shared" si="95"/>
        <v>251.29999999999998</v>
      </c>
      <c r="AL1136" t="s">
        <v>4555</v>
      </c>
      <c r="AM1136" t="s">
        <v>4555</v>
      </c>
      <c r="AN1136" s="24">
        <v>0.1</v>
      </c>
      <c r="AO1136">
        <f t="shared" si="96"/>
        <v>323.10000000000002</v>
      </c>
      <c r="AS1136" t="s">
        <v>71</v>
      </c>
      <c r="AT1136" t="s">
        <v>582</v>
      </c>
    </row>
    <row r="1137" spans="1:46" customFormat="1" x14ac:dyDescent="0.3">
      <c r="A1137" t="e">
        <f>CONCATENATE(C1137,D1137,H1137,#REF!,L1137)</f>
        <v>#REF!</v>
      </c>
      <c r="B1137" t="str">
        <f t="shared" si="101"/>
        <v>NISSANNV_300L2H1</v>
      </c>
      <c r="C1137" s="1" t="s">
        <v>163</v>
      </c>
      <c r="D1137" s="1" t="s">
        <v>596</v>
      </c>
      <c r="E1137" s="1">
        <v>2016</v>
      </c>
      <c r="F1137" s="1" t="s">
        <v>25</v>
      </c>
      <c r="G1137" s="1" t="s">
        <v>15</v>
      </c>
      <c r="H1137" s="1" t="s">
        <v>26</v>
      </c>
      <c r="I1137" s="1">
        <v>3498</v>
      </c>
      <c r="J1137" s="1" t="str">
        <f t="shared" si="102"/>
        <v>TYP165</v>
      </c>
      <c r="K1137" s="1">
        <v>165</v>
      </c>
      <c r="L1137" s="1" t="s">
        <v>17</v>
      </c>
      <c r="M1137" s="27">
        <v>963940621</v>
      </c>
      <c r="N1137" s="37" t="s">
        <v>660</v>
      </c>
      <c r="O1137" s="38">
        <v>0</v>
      </c>
      <c r="P1137" s="38">
        <v>118.82</v>
      </c>
      <c r="Q1137" s="38">
        <v>1</v>
      </c>
      <c r="R1137">
        <v>27.5</v>
      </c>
      <c r="S1137" s="38">
        <v>118.82</v>
      </c>
      <c r="T1137" s="24">
        <v>279</v>
      </c>
      <c r="U1137" s="24">
        <v>20</v>
      </c>
      <c r="V1137">
        <f t="shared" si="97"/>
        <v>27</v>
      </c>
      <c r="W1137" s="24" t="s">
        <v>3889</v>
      </c>
      <c r="X1137" s="8" t="e">
        <f>ROUND(T1137*(1-#REF!),2)</f>
        <v>#REF!</v>
      </c>
      <c r="Y1137">
        <f t="shared" si="98"/>
        <v>251.1</v>
      </c>
      <c r="Z1137">
        <f t="shared" si="99"/>
        <v>251.1</v>
      </c>
      <c r="AA1137" s="24">
        <v>0.1</v>
      </c>
      <c r="AB1137" s="24">
        <v>0.1</v>
      </c>
      <c r="AC1137" t="s">
        <v>2879</v>
      </c>
      <c r="AD1137" t="s">
        <v>2879</v>
      </c>
      <c r="AE1137" t="s">
        <v>2879</v>
      </c>
      <c r="AF1137" t="s">
        <v>2899</v>
      </c>
      <c r="AG1137" s="24"/>
      <c r="AI1137" s="11">
        <v>114.25</v>
      </c>
      <c r="AJ1137">
        <v>0.3</v>
      </c>
      <c r="AK1137">
        <f t="shared" si="95"/>
        <v>195.29999999999998</v>
      </c>
      <c r="AL1137" t="s">
        <v>4555</v>
      </c>
      <c r="AM1137" t="s">
        <v>4555</v>
      </c>
      <c r="AN1137" s="24">
        <v>0.1</v>
      </c>
      <c r="AO1137">
        <f t="shared" si="96"/>
        <v>251.1</v>
      </c>
      <c r="AS1137" t="s">
        <v>74</v>
      </c>
      <c r="AT1137" t="s">
        <v>581</v>
      </c>
    </row>
    <row r="1138" spans="1:46" customFormat="1" x14ac:dyDescent="0.3">
      <c r="A1138" t="e">
        <f>CONCATENATE(C1138,D1138,H1138,#REF!,L1138)</f>
        <v>#REF!</v>
      </c>
      <c r="B1138" t="str">
        <f t="shared" si="101"/>
        <v>NISSANNV_300L2H1</v>
      </c>
      <c r="C1138" s="1" t="s">
        <v>163</v>
      </c>
      <c r="D1138" s="1" t="s">
        <v>596</v>
      </c>
      <c r="E1138" s="1">
        <v>2016</v>
      </c>
      <c r="F1138" s="1" t="s">
        <v>25</v>
      </c>
      <c r="G1138" s="1" t="s">
        <v>15</v>
      </c>
      <c r="H1138" s="1" t="s">
        <v>26</v>
      </c>
      <c r="I1138" s="1">
        <v>3498</v>
      </c>
      <c r="J1138" s="1" t="str">
        <f t="shared" si="102"/>
        <v>TYP165</v>
      </c>
      <c r="K1138" s="1">
        <v>165</v>
      </c>
      <c r="L1138" s="1" t="s">
        <v>20</v>
      </c>
      <c r="M1138" s="27">
        <v>963940620</v>
      </c>
      <c r="N1138" s="37" t="s">
        <v>661</v>
      </c>
      <c r="O1138" s="38">
        <v>0</v>
      </c>
      <c r="P1138" s="38">
        <v>177.01</v>
      </c>
      <c r="Q1138" s="38">
        <v>1</v>
      </c>
      <c r="R1138">
        <v>35.5</v>
      </c>
      <c r="S1138" s="38">
        <v>177.01</v>
      </c>
      <c r="T1138" s="24">
        <v>409</v>
      </c>
      <c r="U1138" s="24">
        <v>20</v>
      </c>
      <c r="V1138">
        <f t="shared" si="97"/>
        <v>27</v>
      </c>
      <c r="W1138" s="24" t="s">
        <v>3890</v>
      </c>
      <c r="X1138" s="8" t="e">
        <f>ROUND(T1138*(1-#REF!),2)</f>
        <v>#REF!</v>
      </c>
      <c r="Y1138">
        <f t="shared" si="98"/>
        <v>368.1</v>
      </c>
      <c r="Z1138">
        <f t="shared" si="99"/>
        <v>368.1</v>
      </c>
      <c r="AA1138" s="24">
        <v>0.1</v>
      </c>
      <c r="AB1138" s="24">
        <v>0.1</v>
      </c>
      <c r="AC1138" t="s">
        <v>2879</v>
      </c>
      <c r="AD1138" t="s">
        <v>2879</v>
      </c>
      <c r="AE1138" t="s">
        <v>2879</v>
      </c>
      <c r="AF1138" t="s">
        <v>2899</v>
      </c>
      <c r="AG1138" s="24"/>
      <c r="AI1138" s="11">
        <v>170.19</v>
      </c>
      <c r="AJ1138">
        <v>0.3</v>
      </c>
      <c r="AK1138">
        <f t="shared" si="95"/>
        <v>286.29999999999995</v>
      </c>
      <c r="AL1138" t="s">
        <v>4555</v>
      </c>
      <c r="AM1138" t="s">
        <v>4555</v>
      </c>
      <c r="AN1138" s="24">
        <v>0.1</v>
      </c>
      <c r="AO1138">
        <f t="shared" si="96"/>
        <v>368.1</v>
      </c>
      <c r="AS1138" t="s">
        <v>75</v>
      </c>
      <c r="AT1138" t="s">
        <v>582</v>
      </c>
    </row>
    <row r="1139" spans="1:46" customFormat="1" x14ac:dyDescent="0.3">
      <c r="A1139" t="e">
        <f>CONCATENATE(C1139,D1139,H1139,#REF!,L1139)</f>
        <v>#REF!</v>
      </c>
      <c r="B1139" t="str">
        <f t="shared" si="101"/>
        <v>NISSANNV_300L1H2</v>
      </c>
      <c r="C1139" s="1" t="s">
        <v>163</v>
      </c>
      <c r="D1139" s="1" t="s">
        <v>596</v>
      </c>
      <c r="E1139" s="1">
        <v>2016</v>
      </c>
      <c r="F1139" s="1" t="s">
        <v>14</v>
      </c>
      <c r="G1139" s="1" t="s">
        <v>37</v>
      </c>
      <c r="H1139" s="1" t="s">
        <v>38</v>
      </c>
      <c r="I1139" s="1">
        <v>3498</v>
      </c>
      <c r="J1139" s="1" t="str">
        <f t="shared" si="102"/>
        <v>TYP164</v>
      </c>
      <c r="K1139" s="1">
        <v>164</v>
      </c>
      <c r="L1139" s="1" t="s">
        <v>17</v>
      </c>
      <c r="M1139" s="27">
        <v>963940613</v>
      </c>
      <c r="N1139" s="37" t="s">
        <v>658</v>
      </c>
      <c r="O1139" s="38">
        <v>0</v>
      </c>
      <c r="P1139" s="38">
        <v>100.31</v>
      </c>
      <c r="Q1139" s="38">
        <v>1</v>
      </c>
      <c r="R1139">
        <v>22.5</v>
      </c>
      <c r="S1139" s="38">
        <v>100.31</v>
      </c>
      <c r="T1139" s="24">
        <v>229</v>
      </c>
      <c r="U1139" s="24">
        <v>15</v>
      </c>
      <c r="V1139">
        <f t="shared" si="97"/>
        <v>20</v>
      </c>
      <c r="W1139" s="24" t="s">
        <v>3887</v>
      </c>
      <c r="X1139" s="8" t="e">
        <f>ROUND(T1139*(1-#REF!),2)</f>
        <v>#REF!</v>
      </c>
      <c r="Y1139">
        <f t="shared" si="98"/>
        <v>206.1</v>
      </c>
      <c r="Z1139">
        <f t="shared" si="99"/>
        <v>206.1</v>
      </c>
      <c r="AA1139" s="24">
        <v>0.1</v>
      </c>
      <c r="AB1139" s="24">
        <v>0.1</v>
      </c>
      <c r="AC1139" t="s">
        <v>2879</v>
      </c>
      <c r="AD1139" t="s">
        <v>2879</v>
      </c>
      <c r="AE1139" t="s">
        <v>2879</v>
      </c>
      <c r="AF1139" t="s">
        <v>2899</v>
      </c>
      <c r="AG1139" s="24"/>
      <c r="AH1139" t="s">
        <v>4919</v>
      </c>
      <c r="AI1139" s="11">
        <v>96.44</v>
      </c>
      <c r="AJ1139">
        <v>0.3</v>
      </c>
      <c r="AK1139">
        <f t="shared" si="95"/>
        <v>160.29999999999998</v>
      </c>
      <c r="AL1139" t="s">
        <v>4555</v>
      </c>
      <c r="AM1139" t="s">
        <v>4555</v>
      </c>
      <c r="AN1139" s="24">
        <v>0.1</v>
      </c>
      <c r="AO1139">
        <f t="shared" si="96"/>
        <v>206.1</v>
      </c>
      <c r="AS1139" t="s">
        <v>72</v>
      </c>
      <c r="AT1139" t="s">
        <v>581</v>
      </c>
    </row>
    <row r="1140" spans="1:46" customFormat="1" x14ac:dyDescent="0.3">
      <c r="A1140" t="e">
        <f>CONCATENATE(C1140,D1140,H1140,#REF!,L1140)</f>
        <v>#REF!</v>
      </c>
      <c r="B1140" t="str">
        <f t="shared" si="101"/>
        <v>NISSANNV_300L1H2</v>
      </c>
      <c r="C1140" s="1" t="s">
        <v>163</v>
      </c>
      <c r="D1140" s="1" t="s">
        <v>596</v>
      </c>
      <c r="E1140" s="1">
        <v>2016</v>
      </c>
      <c r="F1140" s="1" t="s">
        <v>14</v>
      </c>
      <c r="G1140" s="1" t="s">
        <v>37</v>
      </c>
      <c r="H1140" s="1" t="s">
        <v>38</v>
      </c>
      <c r="I1140" s="1">
        <v>3498</v>
      </c>
      <c r="J1140" s="1" t="str">
        <f t="shared" si="102"/>
        <v>TYP164</v>
      </c>
      <c r="K1140" s="1">
        <v>164</v>
      </c>
      <c r="L1140" s="1" t="s">
        <v>20</v>
      </c>
      <c r="M1140" s="27">
        <v>963940612</v>
      </c>
      <c r="N1140" s="37" t="s">
        <v>659</v>
      </c>
      <c r="O1140" s="38">
        <v>0</v>
      </c>
      <c r="P1140" s="38">
        <v>154.6</v>
      </c>
      <c r="Q1140" s="38">
        <v>1</v>
      </c>
      <c r="R1140">
        <v>30.5</v>
      </c>
      <c r="S1140" s="38">
        <v>154.6</v>
      </c>
      <c r="T1140" s="24">
        <v>359</v>
      </c>
      <c r="U1140" s="24">
        <v>15</v>
      </c>
      <c r="V1140">
        <f t="shared" si="97"/>
        <v>20</v>
      </c>
      <c r="W1140" s="24" t="s">
        <v>3888</v>
      </c>
      <c r="X1140" s="8" t="e">
        <f>ROUND(T1140*(1-#REF!),2)</f>
        <v>#REF!</v>
      </c>
      <c r="Y1140">
        <f t="shared" si="98"/>
        <v>323.10000000000002</v>
      </c>
      <c r="Z1140">
        <f t="shared" si="99"/>
        <v>323.10000000000002</v>
      </c>
      <c r="AA1140" s="24">
        <v>0.1</v>
      </c>
      <c r="AB1140" s="24">
        <v>0.1</v>
      </c>
      <c r="AC1140" t="s">
        <v>2879</v>
      </c>
      <c r="AD1140" t="s">
        <v>2879</v>
      </c>
      <c r="AE1140" t="s">
        <v>2879</v>
      </c>
      <c r="AF1140" t="s">
        <v>2899</v>
      </c>
      <c r="AG1140" s="24"/>
      <c r="AH1140" t="s">
        <v>4919</v>
      </c>
      <c r="AI1140" s="11">
        <v>148.63999999999999</v>
      </c>
      <c r="AJ1140">
        <v>0.3</v>
      </c>
      <c r="AK1140">
        <f t="shared" ref="AK1140:AK1203" si="103">T1140*(1*(1-AJ1140))</f>
        <v>251.29999999999998</v>
      </c>
      <c r="AL1140" t="s">
        <v>4555</v>
      </c>
      <c r="AM1140" t="s">
        <v>4555</v>
      </c>
      <c r="AN1140" s="24">
        <v>0.1</v>
      </c>
      <c r="AO1140">
        <f t="shared" si="96"/>
        <v>323.10000000000002</v>
      </c>
      <c r="AS1140" t="s">
        <v>73</v>
      </c>
      <c r="AT1140" t="s">
        <v>582</v>
      </c>
    </row>
    <row r="1141" spans="1:46" customFormat="1" x14ac:dyDescent="0.3">
      <c r="A1141" t="e">
        <f>CONCATENATE(C1141,D1141,H1141,#REF!,L1141)</f>
        <v>#REF!</v>
      </c>
      <c r="B1141" t="str">
        <f t="shared" si="101"/>
        <v>NISSANNV_300L2H2</v>
      </c>
      <c r="C1141" s="1" t="s">
        <v>163</v>
      </c>
      <c r="D1141" s="1" t="s">
        <v>596</v>
      </c>
      <c r="E1141" s="1">
        <v>2016</v>
      </c>
      <c r="F1141" s="1" t="s">
        <v>25</v>
      </c>
      <c r="G1141" s="1" t="s">
        <v>37</v>
      </c>
      <c r="H1141" s="1" t="s">
        <v>41</v>
      </c>
      <c r="I1141" s="1">
        <v>3498</v>
      </c>
      <c r="J1141" s="1" t="str">
        <f t="shared" si="102"/>
        <v>TYP165</v>
      </c>
      <c r="K1141" s="1">
        <v>165</v>
      </c>
      <c r="L1141" s="1" t="s">
        <v>17</v>
      </c>
      <c r="M1141" s="27">
        <v>963940629</v>
      </c>
      <c r="N1141" s="37" t="s">
        <v>662</v>
      </c>
      <c r="O1141" s="38">
        <v>0</v>
      </c>
      <c r="P1141" s="38">
        <v>118.82</v>
      </c>
      <c r="Q1141" s="38">
        <v>1</v>
      </c>
      <c r="R1141">
        <v>27.5</v>
      </c>
      <c r="S1141" s="38">
        <v>118.82</v>
      </c>
      <c r="T1141" s="24">
        <v>279</v>
      </c>
      <c r="U1141" s="24">
        <v>20</v>
      </c>
      <c r="V1141">
        <f t="shared" si="97"/>
        <v>27</v>
      </c>
      <c r="W1141" s="24" t="s">
        <v>3891</v>
      </c>
      <c r="X1141" s="8" t="e">
        <f>ROUND(T1141*(1-#REF!),2)</f>
        <v>#REF!</v>
      </c>
      <c r="Y1141">
        <f t="shared" si="98"/>
        <v>251.1</v>
      </c>
      <c r="Z1141">
        <f t="shared" si="99"/>
        <v>251.1</v>
      </c>
      <c r="AA1141" s="24">
        <v>0.1</v>
      </c>
      <c r="AB1141" s="24">
        <v>0.1</v>
      </c>
      <c r="AC1141" t="s">
        <v>2879</v>
      </c>
      <c r="AD1141" t="s">
        <v>2879</v>
      </c>
      <c r="AE1141" t="s">
        <v>2879</v>
      </c>
      <c r="AF1141" t="s">
        <v>2899</v>
      </c>
      <c r="AG1141" s="24"/>
      <c r="AI1141" s="11">
        <v>114.25</v>
      </c>
      <c r="AJ1141">
        <v>0.3</v>
      </c>
      <c r="AK1141">
        <f t="shared" si="103"/>
        <v>195.29999999999998</v>
      </c>
      <c r="AL1141" t="s">
        <v>4555</v>
      </c>
      <c r="AM1141" t="s">
        <v>4555</v>
      </c>
      <c r="AN1141" s="24">
        <v>0.1</v>
      </c>
      <c r="AO1141">
        <f t="shared" si="96"/>
        <v>251.1</v>
      </c>
      <c r="AS1141" t="s">
        <v>76</v>
      </c>
      <c r="AT1141" t="s">
        <v>581</v>
      </c>
    </row>
    <row r="1142" spans="1:46" customFormat="1" x14ac:dyDescent="0.3">
      <c r="A1142" t="e">
        <f>CONCATENATE(C1142,D1142,H1142,#REF!,L1142)</f>
        <v>#REF!</v>
      </c>
      <c r="B1142" t="str">
        <f t="shared" si="101"/>
        <v>NISSANNV_300L2H2</v>
      </c>
      <c r="C1142" s="1" t="s">
        <v>163</v>
      </c>
      <c r="D1142" s="1" t="s">
        <v>596</v>
      </c>
      <c r="E1142" s="1">
        <v>2016</v>
      </c>
      <c r="F1142" s="1" t="s">
        <v>25</v>
      </c>
      <c r="G1142" s="1" t="s">
        <v>37</v>
      </c>
      <c r="H1142" s="1" t="s">
        <v>41</v>
      </c>
      <c r="I1142" s="1">
        <v>3498</v>
      </c>
      <c r="J1142" s="1" t="str">
        <f t="shared" si="102"/>
        <v>TYP165</v>
      </c>
      <c r="K1142" s="1">
        <v>165</v>
      </c>
      <c r="L1142" s="1" t="s">
        <v>20</v>
      </c>
      <c r="M1142" s="27">
        <v>963940628</v>
      </c>
      <c r="N1142" s="37" t="s">
        <v>663</v>
      </c>
      <c r="O1142" s="38">
        <v>0</v>
      </c>
      <c r="P1142" s="38">
        <v>177.01</v>
      </c>
      <c r="Q1142" s="38">
        <v>1</v>
      </c>
      <c r="R1142">
        <v>35.5</v>
      </c>
      <c r="S1142" s="38">
        <v>177.01</v>
      </c>
      <c r="T1142" s="24">
        <v>409</v>
      </c>
      <c r="U1142" s="24">
        <v>20</v>
      </c>
      <c r="V1142">
        <f t="shared" si="97"/>
        <v>27</v>
      </c>
      <c r="W1142" s="24" t="s">
        <v>3892</v>
      </c>
      <c r="X1142" s="8" t="e">
        <f>ROUND(T1142*(1-#REF!),2)</f>
        <v>#REF!</v>
      </c>
      <c r="Y1142">
        <f t="shared" si="98"/>
        <v>368.1</v>
      </c>
      <c r="Z1142">
        <f t="shared" si="99"/>
        <v>368.1</v>
      </c>
      <c r="AA1142" s="24">
        <v>0.1</v>
      </c>
      <c r="AB1142" s="24">
        <v>0.1</v>
      </c>
      <c r="AC1142" t="s">
        <v>2879</v>
      </c>
      <c r="AD1142" t="s">
        <v>2879</v>
      </c>
      <c r="AE1142" t="s">
        <v>2879</v>
      </c>
      <c r="AF1142" t="s">
        <v>2899</v>
      </c>
      <c r="AG1142" s="24"/>
      <c r="AI1142" s="11">
        <v>170.19</v>
      </c>
      <c r="AJ1142">
        <v>0.3</v>
      </c>
      <c r="AK1142">
        <f t="shared" si="103"/>
        <v>286.29999999999995</v>
      </c>
      <c r="AL1142" t="s">
        <v>4555</v>
      </c>
      <c r="AM1142" t="s">
        <v>4555</v>
      </c>
      <c r="AN1142" s="24">
        <v>0.1</v>
      </c>
      <c r="AO1142">
        <f t="shared" si="96"/>
        <v>368.1</v>
      </c>
      <c r="AS1142" t="s">
        <v>77</v>
      </c>
      <c r="AT1142" t="s">
        <v>582</v>
      </c>
    </row>
    <row r="1143" spans="1:46" customFormat="1" x14ac:dyDescent="0.3">
      <c r="A1143" t="e">
        <f>CONCATENATE(C1143,D1143,H1143,#REF!,L1143)</f>
        <v>#REF!</v>
      </c>
      <c r="B1143" t="str">
        <f t="shared" si="101"/>
        <v>NISSANNV_400_TRACTIONL1H1</v>
      </c>
      <c r="C1143" s="1" t="s">
        <v>163</v>
      </c>
      <c r="D1143" s="1" t="s">
        <v>597</v>
      </c>
      <c r="E1143" s="1">
        <v>2010</v>
      </c>
      <c r="F1143" s="1" t="s">
        <v>14</v>
      </c>
      <c r="G1143" s="1" t="s">
        <v>15</v>
      </c>
      <c r="H1143" s="1" t="s">
        <v>16</v>
      </c>
      <c r="I1143" s="1">
        <v>3182</v>
      </c>
      <c r="J1143" s="1" t="str">
        <f t="shared" si="102"/>
        <v>TYP137</v>
      </c>
      <c r="K1143" s="1">
        <v>137</v>
      </c>
      <c r="L1143" s="1" t="s">
        <v>17</v>
      </c>
      <c r="M1143" s="27">
        <v>963940302</v>
      </c>
      <c r="N1143" s="37" t="s">
        <v>735</v>
      </c>
      <c r="O1143" s="38">
        <v>0</v>
      </c>
      <c r="P1143" s="38">
        <v>118.82</v>
      </c>
      <c r="Q1143" s="38">
        <v>1</v>
      </c>
      <c r="R1143">
        <v>27.5</v>
      </c>
      <c r="S1143" s="38">
        <v>118.82</v>
      </c>
      <c r="T1143" s="24">
        <v>279</v>
      </c>
      <c r="U1143" s="24">
        <v>15</v>
      </c>
      <c r="V1143">
        <f t="shared" si="97"/>
        <v>20</v>
      </c>
      <c r="W1143" s="24" t="s">
        <v>3969</v>
      </c>
      <c r="X1143" s="8" t="e">
        <f>ROUND(T1143*(1-#REF!),2)</f>
        <v>#REF!</v>
      </c>
      <c r="Y1143">
        <f t="shared" si="98"/>
        <v>251.1</v>
      </c>
      <c r="Z1143">
        <f t="shared" si="99"/>
        <v>251.1</v>
      </c>
      <c r="AA1143" s="24">
        <v>0.1</v>
      </c>
      <c r="AB1143" s="24">
        <v>0.1</v>
      </c>
      <c r="AC1143" t="s">
        <v>2879</v>
      </c>
      <c r="AD1143" t="s">
        <v>2879</v>
      </c>
      <c r="AE1143" t="s">
        <v>2879</v>
      </c>
      <c r="AF1143" t="s">
        <v>2899</v>
      </c>
      <c r="AG1143" s="24"/>
      <c r="AI1143" s="11">
        <v>114.25</v>
      </c>
      <c r="AJ1143">
        <v>0.3</v>
      </c>
      <c r="AK1143">
        <f t="shared" si="103"/>
        <v>195.29999999999998</v>
      </c>
      <c r="AL1143" t="s">
        <v>4555</v>
      </c>
      <c r="AM1143" t="s">
        <v>4555</v>
      </c>
      <c r="AN1143" s="24">
        <v>0.1</v>
      </c>
      <c r="AO1143">
        <f t="shared" si="96"/>
        <v>251.1</v>
      </c>
      <c r="AS1143" t="s">
        <v>166</v>
      </c>
      <c r="AT1143" t="s">
        <v>581</v>
      </c>
    </row>
    <row r="1144" spans="1:46" customFormat="1" x14ac:dyDescent="0.3">
      <c r="A1144" t="e">
        <f>CONCATENATE(C1144,D1144,H1144,#REF!,L1144)</f>
        <v>#REF!</v>
      </c>
      <c r="B1144" t="str">
        <f t="shared" si="101"/>
        <v>NISSANNV_400_TRACTIONL1H1</v>
      </c>
      <c r="C1144" s="1" t="s">
        <v>163</v>
      </c>
      <c r="D1144" s="1" t="s">
        <v>597</v>
      </c>
      <c r="E1144" s="1">
        <v>2010</v>
      </c>
      <c r="F1144" s="1" t="s">
        <v>14</v>
      </c>
      <c r="G1144" s="1" t="s">
        <v>15</v>
      </c>
      <c r="H1144" s="1" t="s">
        <v>16</v>
      </c>
      <c r="I1144" s="1">
        <v>3182</v>
      </c>
      <c r="J1144" s="1" t="str">
        <f t="shared" si="102"/>
        <v>TYP137</v>
      </c>
      <c r="K1144" s="1">
        <v>137</v>
      </c>
      <c r="L1144" s="1" t="s">
        <v>20</v>
      </c>
      <c r="M1144" s="27">
        <v>963940301</v>
      </c>
      <c r="N1144" s="37" t="s">
        <v>736</v>
      </c>
      <c r="O1144" s="38">
        <v>0</v>
      </c>
      <c r="P1144" s="38">
        <v>177.01</v>
      </c>
      <c r="Q1144" s="38">
        <v>1</v>
      </c>
      <c r="R1144">
        <v>35.5</v>
      </c>
      <c r="S1144" s="38">
        <v>177.01</v>
      </c>
      <c r="T1144" s="24">
        <v>389</v>
      </c>
      <c r="U1144" s="24">
        <v>15</v>
      </c>
      <c r="V1144">
        <f t="shared" si="97"/>
        <v>20</v>
      </c>
      <c r="W1144" s="24" t="s">
        <v>3970</v>
      </c>
      <c r="X1144" s="8" t="e">
        <f>ROUND(T1144*(1-#REF!),2)</f>
        <v>#REF!</v>
      </c>
      <c r="Y1144">
        <f t="shared" si="98"/>
        <v>350.1</v>
      </c>
      <c r="Z1144">
        <f t="shared" si="99"/>
        <v>350.1</v>
      </c>
      <c r="AA1144" s="24">
        <v>0.1</v>
      </c>
      <c r="AB1144" s="24">
        <v>0.1</v>
      </c>
      <c r="AC1144" t="s">
        <v>2879</v>
      </c>
      <c r="AD1144" t="s">
        <v>2879</v>
      </c>
      <c r="AE1144" t="s">
        <v>2879</v>
      </c>
      <c r="AF1144" t="s">
        <v>2899</v>
      </c>
      <c r="AG1144" s="24"/>
      <c r="AI1144" s="11">
        <v>170.19</v>
      </c>
      <c r="AJ1144">
        <v>0.3</v>
      </c>
      <c r="AK1144">
        <f t="shared" si="103"/>
        <v>272.29999999999995</v>
      </c>
      <c r="AL1144" t="s">
        <v>4555</v>
      </c>
      <c r="AM1144" t="s">
        <v>4555</v>
      </c>
      <c r="AN1144" s="24">
        <v>0.1</v>
      </c>
      <c r="AO1144">
        <f t="shared" si="96"/>
        <v>350.1</v>
      </c>
      <c r="AS1144" t="s">
        <v>167</v>
      </c>
      <c r="AT1144" t="s">
        <v>582</v>
      </c>
    </row>
    <row r="1145" spans="1:46" customFormat="1" x14ac:dyDescent="0.3">
      <c r="A1145" t="e">
        <f>CONCATENATE(C1145,D1145,H1145,#REF!,L1145)</f>
        <v>#REF!</v>
      </c>
      <c r="B1145" t="str">
        <f t="shared" si="101"/>
        <v>NISSANNV_400_TRACTIONL1H2</v>
      </c>
      <c r="C1145" s="1" t="s">
        <v>163</v>
      </c>
      <c r="D1145" s="1" t="s">
        <v>597</v>
      </c>
      <c r="E1145" s="1">
        <v>2010</v>
      </c>
      <c r="F1145" s="1" t="s">
        <v>14</v>
      </c>
      <c r="G1145" s="1" t="s">
        <v>37</v>
      </c>
      <c r="H1145" s="1" t="s">
        <v>38</v>
      </c>
      <c r="I1145" s="1">
        <v>3182</v>
      </c>
      <c r="J1145" s="1" t="str">
        <f t="shared" si="102"/>
        <v>TYP137</v>
      </c>
      <c r="K1145" s="1">
        <v>137</v>
      </c>
      <c r="L1145" s="1" t="s">
        <v>17</v>
      </c>
      <c r="M1145" s="27">
        <v>963940308</v>
      </c>
      <c r="N1145" s="37" t="s">
        <v>737</v>
      </c>
      <c r="O1145" s="38">
        <v>0</v>
      </c>
      <c r="P1145" s="38">
        <v>118.82</v>
      </c>
      <c r="Q1145" s="38">
        <v>1</v>
      </c>
      <c r="R1145">
        <v>27.5</v>
      </c>
      <c r="S1145" s="38">
        <v>118.82</v>
      </c>
      <c r="T1145" s="24">
        <v>279</v>
      </c>
      <c r="U1145" s="24">
        <v>15</v>
      </c>
      <c r="V1145">
        <f t="shared" si="97"/>
        <v>20</v>
      </c>
      <c r="W1145" s="24" t="s">
        <v>3971</v>
      </c>
      <c r="X1145" s="8" t="e">
        <f>ROUND(T1145*(1-#REF!),2)</f>
        <v>#REF!</v>
      </c>
      <c r="Y1145">
        <f t="shared" si="98"/>
        <v>251.1</v>
      </c>
      <c r="Z1145">
        <f t="shared" si="99"/>
        <v>251.1</v>
      </c>
      <c r="AA1145" s="24">
        <v>0.1</v>
      </c>
      <c r="AB1145" s="24">
        <v>0.1</v>
      </c>
      <c r="AC1145" t="s">
        <v>2879</v>
      </c>
      <c r="AD1145" t="s">
        <v>2879</v>
      </c>
      <c r="AE1145" t="s">
        <v>2879</v>
      </c>
      <c r="AF1145" t="s">
        <v>2899</v>
      </c>
      <c r="AG1145" s="24"/>
      <c r="AI1145" s="11">
        <v>114.25</v>
      </c>
      <c r="AJ1145">
        <v>0.3</v>
      </c>
      <c r="AK1145">
        <f t="shared" si="103"/>
        <v>195.29999999999998</v>
      </c>
      <c r="AL1145" t="s">
        <v>4555</v>
      </c>
      <c r="AM1145" t="s">
        <v>4555</v>
      </c>
      <c r="AN1145" s="24">
        <v>0.1</v>
      </c>
      <c r="AO1145">
        <f t="shared" ref="AO1145:AO1208" si="104">ROUND(T1145*(1-AN1145),2)</f>
        <v>251.1</v>
      </c>
      <c r="AS1145" t="s">
        <v>168</v>
      </c>
      <c r="AT1145" t="s">
        <v>581</v>
      </c>
    </row>
    <row r="1146" spans="1:46" customFormat="1" x14ac:dyDescent="0.3">
      <c r="A1146" t="e">
        <f>CONCATENATE(C1146,D1146,H1146,#REF!,L1146)</f>
        <v>#REF!</v>
      </c>
      <c r="B1146" t="str">
        <f t="shared" si="101"/>
        <v>NISSANNV_400_TRACTIONL1H2</v>
      </c>
      <c r="C1146" s="1" t="s">
        <v>163</v>
      </c>
      <c r="D1146" s="1" t="s">
        <v>597</v>
      </c>
      <c r="E1146" s="1">
        <v>2010</v>
      </c>
      <c r="F1146" s="1" t="s">
        <v>14</v>
      </c>
      <c r="G1146" s="1" t="s">
        <v>37</v>
      </c>
      <c r="H1146" s="1" t="s">
        <v>38</v>
      </c>
      <c r="I1146" s="1">
        <v>3182</v>
      </c>
      <c r="J1146" s="1" t="str">
        <f t="shared" si="102"/>
        <v>TYP137</v>
      </c>
      <c r="K1146" s="1">
        <v>137</v>
      </c>
      <c r="L1146" s="1" t="s">
        <v>20</v>
      </c>
      <c r="M1146" s="27">
        <v>963940307</v>
      </c>
      <c r="N1146" s="37" t="s">
        <v>738</v>
      </c>
      <c r="O1146" s="38">
        <v>0</v>
      </c>
      <c r="P1146" s="38">
        <v>177.01</v>
      </c>
      <c r="Q1146" s="38">
        <v>1</v>
      </c>
      <c r="R1146">
        <v>35.5</v>
      </c>
      <c r="S1146" s="38">
        <v>177.01</v>
      </c>
      <c r="T1146" s="24">
        <v>389</v>
      </c>
      <c r="U1146" s="24">
        <v>15</v>
      </c>
      <c r="V1146">
        <f t="shared" si="97"/>
        <v>20</v>
      </c>
      <c r="W1146" s="24" t="s">
        <v>3972</v>
      </c>
      <c r="X1146" s="8" t="e">
        <f>ROUND(T1146*(1-#REF!),2)</f>
        <v>#REF!</v>
      </c>
      <c r="Y1146">
        <f t="shared" si="98"/>
        <v>350.1</v>
      </c>
      <c r="Z1146">
        <f t="shared" si="99"/>
        <v>350.1</v>
      </c>
      <c r="AA1146" s="24">
        <v>0.1</v>
      </c>
      <c r="AB1146" s="24">
        <v>0.1</v>
      </c>
      <c r="AC1146" t="s">
        <v>2879</v>
      </c>
      <c r="AD1146" t="s">
        <v>2879</v>
      </c>
      <c r="AE1146" t="s">
        <v>2879</v>
      </c>
      <c r="AF1146" t="s">
        <v>2899</v>
      </c>
      <c r="AG1146" s="24"/>
      <c r="AI1146" s="11">
        <v>170.19</v>
      </c>
      <c r="AJ1146">
        <v>0.3</v>
      </c>
      <c r="AK1146">
        <f t="shared" si="103"/>
        <v>272.29999999999995</v>
      </c>
      <c r="AL1146" t="s">
        <v>4555</v>
      </c>
      <c r="AM1146" t="s">
        <v>4555</v>
      </c>
      <c r="AN1146" s="24">
        <v>0.1</v>
      </c>
      <c r="AO1146">
        <f t="shared" si="104"/>
        <v>350.1</v>
      </c>
      <c r="AS1146" t="s">
        <v>169</v>
      </c>
      <c r="AT1146" t="s">
        <v>582</v>
      </c>
    </row>
    <row r="1147" spans="1:46" customFormat="1" x14ac:dyDescent="0.3">
      <c r="A1147" t="e">
        <f>CONCATENATE(C1147,D1147,H1147,#REF!,L1147)</f>
        <v>#REF!</v>
      </c>
      <c r="B1147" t="str">
        <f t="shared" si="101"/>
        <v>NISSANNV_400_TRACTIONL2H2</v>
      </c>
      <c r="C1147" s="1" t="s">
        <v>163</v>
      </c>
      <c r="D1147" s="1" t="s">
        <v>597</v>
      </c>
      <c r="E1147" s="1">
        <v>2010</v>
      </c>
      <c r="F1147" s="1" t="s">
        <v>25</v>
      </c>
      <c r="G1147" s="1" t="s">
        <v>37</v>
      </c>
      <c r="H1147" s="1" t="s">
        <v>41</v>
      </c>
      <c r="I1147" s="1">
        <v>3682</v>
      </c>
      <c r="J1147" s="1" t="str">
        <f t="shared" si="102"/>
        <v>TYP138</v>
      </c>
      <c r="K1147" s="1">
        <v>138</v>
      </c>
      <c r="L1147" s="1" t="s">
        <v>17</v>
      </c>
      <c r="M1147" s="27">
        <v>963940322</v>
      </c>
      <c r="N1147" s="37" t="s">
        <v>739</v>
      </c>
      <c r="O1147" s="38">
        <v>0</v>
      </c>
      <c r="P1147" s="38">
        <v>137.35</v>
      </c>
      <c r="Q1147" s="38">
        <v>1</v>
      </c>
      <c r="R1147">
        <v>33.5</v>
      </c>
      <c r="S1147" s="38">
        <v>137.35</v>
      </c>
      <c r="T1147" s="24">
        <v>329</v>
      </c>
      <c r="U1147" s="24">
        <v>20</v>
      </c>
      <c r="V1147">
        <f t="shared" ref="V1147:V1210" si="105">IFERROR(ROUNDUP(U1147*(80/60),0),"")</f>
        <v>27</v>
      </c>
      <c r="W1147" s="24" t="s">
        <v>3973</v>
      </c>
      <c r="X1147" s="8" t="e">
        <f>ROUND(T1147*(1-#REF!),2)</f>
        <v>#REF!</v>
      </c>
      <c r="Y1147">
        <f t="shared" si="98"/>
        <v>296.10000000000002</v>
      </c>
      <c r="Z1147">
        <f t="shared" si="99"/>
        <v>296.10000000000002</v>
      </c>
      <c r="AA1147" s="24">
        <v>0.1</v>
      </c>
      <c r="AB1147" s="24">
        <v>0.1</v>
      </c>
      <c r="AC1147" t="s">
        <v>2879</v>
      </c>
      <c r="AD1147" t="s">
        <v>2879</v>
      </c>
      <c r="AE1147" t="s">
        <v>2879</v>
      </c>
      <c r="AF1147" t="s">
        <v>2899</v>
      </c>
      <c r="AG1147" s="24"/>
      <c r="AI1147" s="11">
        <v>132.06</v>
      </c>
      <c r="AJ1147">
        <v>0.3</v>
      </c>
      <c r="AK1147">
        <f t="shared" si="103"/>
        <v>230.29999999999998</v>
      </c>
      <c r="AL1147" t="s">
        <v>4555</v>
      </c>
      <c r="AM1147" t="s">
        <v>4555</v>
      </c>
      <c r="AN1147" s="24">
        <v>0.1</v>
      </c>
      <c r="AO1147">
        <f t="shared" si="104"/>
        <v>296.10000000000002</v>
      </c>
      <c r="AS1147" t="s">
        <v>170</v>
      </c>
      <c r="AT1147" t="s">
        <v>581</v>
      </c>
    </row>
    <row r="1148" spans="1:46" customFormat="1" x14ac:dyDescent="0.3">
      <c r="A1148" t="e">
        <f>CONCATENATE(C1148,D1148,H1148,#REF!,L1148)</f>
        <v>#REF!</v>
      </c>
      <c r="B1148" t="str">
        <f t="shared" si="101"/>
        <v>NISSANNV_400_TRACTIONL2H2</v>
      </c>
      <c r="C1148" s="1" t="s">
        <v>163</v>
      </c>
      <c r="D1148" s="1" t="s">
        <v>597</v>
      </c>
      <c r="E1148" s="1">
        <v>2010</v>
      </c>
      <c r="F1148" s="1" t="s">
        <v>25</v>
      </c>
      <c r="G1148" s="1" t="s">
        <v>37</v>
      </c>
      <c r="H1148" s="1" t="s">
        <v>41</v>
      </c>
      <c r="I1148" s="1">
        <v>3682</v>
      </c>
      <c r="J1148" s="1" t="str">
        <f t="shared" si="102"/>
        <v>TYP138</v>
      </c>
      <c r="K1148" s="1">
        <v>138</v>
      </c>
      <c r="L1148" s="1" t="s">
        <v>20</v>
      </c>
      <c r="M1148" s="27">
        <v>963940321</v>
      </c>
      <c r="N1148" s="37" t="s">
        <v>740</v>
      </c>
      <c r="O1148" s="38">
        <v>0</v>
      </c>
      <c r="P1148" s="38">
        <v>202.61</v>
      </c>
      <c r="Q1148" s="38">
        <v>1</v>
      </c>
      <c r="R1148">
        <v>43.5</v>
      </c>
      <c r="S1148" s="38">
        <v>202.61</v>
      </c>
      <c r="T1148" s="24">
        <v>469</v>
      </c>
      <c r="U1148" s="24">
        <v>20</v>
      </c>
      <c r="V1148">
        <f t="shared" si="105"/>
        <v>27</v>
      </c>
      <c r="W1148" s="24" t="s">
        <v>3974</v>
      </c>
      <c r="X1148" s="8" t="e">
        <f>ROUND(T1148*(1-#REF!),2)</f>
        <v>#REF!</v>
      </c>
      <c r="Y1148">
        <f t="shared" si="98"/>
        <v>422.1</v>
      </c>
      <c r="Z1148">
        <f t="shared" si="99"/>
        <v>422.1</v>
      </c>
      <c r="AA1148" s="24">
        <v>0.1</v>
      </c>
      <c r="AB1148" s="24">
        <v>0.1</v>
      </c>
      <c r="AC1148" t="s">
        <v>2879</v>
      </c>
      <c r="AD1148" t="s">
        <v>2879</v>
      </c>
      <c r="AE1148" t="s">
        <v>2879</v>
      </c>
      <c r="AF1148" t="s">
        <v>2899</v>
      </c>
      <c r="AG1148" s="24"/>
      <c r="AI1148" s="11">
        <v>194.81</v>
      </c>
      <c r="AJ1148">
        <v>0.3</v>
      </c>
      <c r="AK1148">
        <f t="shared" si="103"/>
        <v>328.29999999999995</v>
      </c>
      <c r="AL1148" t="s">
        <v>4555</v>
      </c>
      <c r="AM1148" t="s">
        <v>4555</v>
      </c>
      <c r="AN1148" s="24">
        <v>0.1</v>
      </c>
      <c r="AO1148">
        <f t="shared" si="104"/>
        <v>422.1</v>
      </c>
      <c r="AS1148" t="s">
        <v>171</v>
      </c>
      <c r="AT1148" t="s">
        <v>582</v>
      </c>
    </row>
    <row r="1149" spans="1:46" customFormat="1" x14ac:dyDescent="0.3">
      <c r="A1149" t="e">
        <f>CONCATENATE(C1149,D1149,H1149,#REF!,L1149)</f>
        <v>#REF!</v>
      </c>
      <c r="B1149" t="str">
        <f t="shared" si="101"/>
        <v>NISSANNV_400_TRACTIONL2H3</v>
      </c>
      <c r="C1149" s="1" t="s">
        <v>163</v>
      </c>
      <c r="D1149" s="1" t="s">
        <v>597</v>
      </c>
      <c r="E1149" s="1">
        <v>2010</v>
      </c>
      <c r="F1149" s="1" t="s">
        <v>25</v>
      </c>
      <c r="G1149" s="1" t="s">
        <v>52</v>
      </c>
      <c r="H1149" s="1" t="s">
        <v>104</v>
      </c>
      <c r="I1149" s="1">
        <v>3682</v>
      </c>
      <c r="J1149" s="1" t="str">
        <f t="shared" si="102"/>
        <v>TYP138</v>
      </c>
      <c r="K1149" s="1">
        <v>138</v>
      </c>
      <c r="L1149" s="1" t="s">
        <v>17</v>
      </c>
      <c r="M1149" s="27">
        <v>963940328</v>
      </c>
      <c r="N1149" s="37" t="s">
        <v>741</v>
      </c>
      <c r="O1149" s="38">
        <v>0</v>
      </c>
      <c r="P1149" s="38">
        <v>137.35</v>
      </c>
      <c r="Q1149" s="38">
        <v>1</v>
      </c>
      <c r="R1149">
        <v>33.5</v>
      </c>
      <c r="S1149" s="38">
        <v>137.35</v>
      </c>
      <c r="T1149" s="24">
        <v>329</v>
      </c>
      <c r="U1149" s="24">
        <v>20</v>
      </c>
      <c r="V1149">
        <f t="shared" si="105"/>
        <v>27</v>
      </c>
      <c r="W1149" s="24" t="s">
        <v>3975</v>
      </c>
      <c r="X1149" s="8" t="e">
        <f>ROUND(T1149*(1-#REF!),2)</f>
        <v>#REF!</v>
      </c>
      <c r="Y1149">
        <f t="shared" si="98"/>
        <v>296.10000000000002</v>
      </c>
      <c r="Z1149">
        <f t="shared" si="99"/>
        <v>296.10000000000002</v>
      </c>
      <c r="AA1149" s="24">
        <v>0.1</v>
      </c>
      <c r="AB1149" s="24">
        <v>0.1</v>
      </c>
      <c r="AC1149" t="s">
        <v>2879</v>
      </c>
      <c r="AD1149" t="s">
        <v>2879</v>
      </c>
      <c r="AE1149" t="s">
        <v>2879</v>
      </c>
      <c r="AF1149" t="s">
        <v>2899</v>
      </c>
      <c r="AG1149" s="24"/>
      <c r="AI1149" s="11">
        <v>132.06</v>
      </c>
      <c r="AJ1149">
        <v>0.3</v>
      </c>
      <c r="AK1149">
        <f t="shared" si="103"/>
        <v>230.29999999999998</v>
      </c>
      <c r="AL1149" t="s">
        <v>4555</v>
      </c>
      <c r="AM1149" t="s">
        <v>4555</v>
      </c>
      <c r="AN1149" s="24">
        <v>0.1</v>
      </c>
      <c r="AO1149">
        <f t="shared" si="104"/>
        <v>296.10000000000002</v>
      </c>
      <c r="AS1149" t="s">
        <v>172</v>
      </c>
      <c r="AT1149" t="s">
        <v>581</v>
      </c>
    </row>
    <row r="1150" spans="1:46" customFormat="1" x14ac:dyDescent="0.3">
      <c r="A1150" t="e">
        <f>CONCATENATE(C1150,D1150,H1150,#REF!,L1150)</f>
        <v>#REF!</v>
      </c>
      <c r="B1150" t="str">
        <f t="shared" si="101"/>
        <v>NISSANNV_400_TRACTIONL2H3</v>
      </c>
      <c r="C1150" s="1" t="s">
        <v>163</v>
      </c>
      <c r="D1150" s="1" t="s">
        <v>597</v>
      </c>
      <c r="E1150" s="1">
        <v>2010</v>
      </c>
      <c r="F1150" s="1" t="s">
        <v>25</v>
      </c>
      <c r="G1150" s="1" t="s">
        <v>52</v>
      </c>
      <c r="H1150" s="1" t="s">
        <v>104</v>
      </c>
      <c r="I1150" s="1">
        <v>3682</v>
      </c>
      <c r="J1150" s="1" t="str">
        <f t="shared" si="102"/>
        <v>TYP138</v>
      </c>
      <c r="K1150" s="1">
        <v>138</v>
      </c>
      <c r="L1150" s="1" t="s">
        <v>20</v>
      </c>
      <c r="M1150" s="27">
        <v>963940327</v>
      </c>
      <c r="N1150" s="37" t="s">
        <v>742</v>
      </c>
      <c r="O1150" s="38">
        <v>0</v>
      </c>
      <c r="P1150" s="38">
        <v>202.61</v>
      </c>
      <c r="Q1150" s="38">
        <v>1</v>
      </c>
      <c r="R1150">
        <v>43.5</v>
      </c>
      <c r="S1150" s="38">
        <v>202.61</v>
      </c>
      <c r="T1150" s="24">
        <v>469</v>
      </c>
      <c r="U1150" s="24">
        <v>20</v>
      </c>
      <c r="V1150">
        <f t="shared" si="105"/>
        <v>27</v>
      </c>
      <c r="W1150" s="24" t="s">
        <v>3976</v>
      </c>
      <c r="X1150" s="8" t="e">
        <f>ROUND(T1150*(1-#REF!),2)</f>
        <v>#REF!</v>
      </c>
      <c r="Y1150">
        <f t="shared" si="98"/>
        <v>422.1</v>
      </c>
      <c r="Z1150">
        <f t="shared" si="99"/>
        <v>422.1</v>
      </c>
      <c r="AA1150" s="24">
        <v>0.1</v>
      </c>
      <c r="AB1150" s="24">
        <v>0.1</v>
      </c>
      <c r="AC1150" t="s">
        <v>2879</v>
      </c>
      <c r="AD1150" t="s">
        <v>2879</v>
      </c>
      <c r="AE1150" t="s">
        <v>2879</v>
      </c>
      <c r="AF1150" t="s">
        <v>2899</v>
      </c>
      <c r="AG1150" s="24"/>
      <c r="AI1150" s="11">
        <v>194.81</v>
      </c>
      <c r="AJ1150">
        <v>0.3</v>
      </c>
      <c r="AK1150">
        <f t="shared" si="103"/>
        <v>328.29999999999995</v>
      </c>
      <c r="AL1150" t="s">
        <v>4555</v>
      </c>
      <c r="AM1150" t="s">
        <v>4555</v>
      </c>
      <c r="AN1150" s="24">
        <v>0.1</v>
      </c>
      <c r="AO1150">
        <f t="shared" si="104"/>
        <v>422.1</v>
      </c>
      <c r="AS1150" t="s">
        <v>173</v>
      </c>
      <c r="AT1150" t="s">
        <v>582</v>
      </c>
    </row>
    <row r="1151" spans="1:46" customFormat="1" x14ac:dyDescent="0.3">
      <c r="A1151" t="e">
        <f>CONCATENATE(C1151,D1151,H1151,#REF!,L1151)</f>
        <v>#REF!</v>
      </c>
      <c r="B1151" t="str">
        <f t="shared" si="101"/>
        <v>NISSANNV_400_TRACTIONL3H2</v>
      </c>
      <c r="C1151" s="1" t="s">
        <v>163</v>
      </c>
      <c r="D1151" s="1" t="s">
        <v>597</v>
      </c>
      <c r="E1151" s="1">
        <v>2010</v>
      </c>
      <c r="F1151" s="1" t="s">
        <v>44</v>
      </c>
      <c r="G1151" s="1" t="s">
        <v>37</v>
      </c>
      <c r="H1151" s="1" t="s">
        <v>45</v>
      </c>
      <c r="I1151" s="1">
        <v>4332</v>
      </c>
      <c r="J1151" s="1" t="str">
        <f t="shared" si="102"/>
        <v>TYP139</v>
      </c>
      <c r="K1151" s="1">
        <v>139</v>
      </c>
      <c r="L1151" s="1" t="s">
        <v>17</v>
      </c>
      <c r="M1151" s="27">
        <v>963940339</v>
      </c>
      <c r="N1151" s="37" t="s">
        <v>743</v>
      </c>
      <c r="O1151" s="38">
        <v>0</v>
      </c>
      <c r="P1151" s="38">
        <v>155.88</v>
      </c>
      <c r="Q1151" s="38">
        <v>1</v>
      </c>
      <c r="R1151">
        <v>41.5</v>
      </c>
      <c r="S1151" s="38">
        <v>155.88</v>
      </c>
      <c r="T1151" s="24">
        <v>369</v>
      </c>
      <c r="U1151" s="24">
        <v>20</v>
      </c>
      <c r="V1151">
        <f t="shared" si="105"/>
        <v>27</v>
      </c>
      <c r="W1151" s="24" t="s">
        <v>3977</v>
      </c>
      <c r="X1151" s="8" t="e">
        <f>ROUND(T1151*(1-#REF!),2)</f>
        <v>#REF!</v>
      </c>
      <c r="Y1151">
        <f t="shared" si="98"/>
        <v>332.1</v>
      </c>
      <c r="Z1151">
        <f t="shared" si="99"/>
        <v>332.1</v>
      </c>
      <c r="AA1151" s="24">
        <v>0.1</v>
      </c>
      <c r="AB1151" s="24">
        <v>0.1</v>
      </c>
      <c r="AC1151" t="s">
        <v>2879</v>
      </c>
      <c r="AD1151" t="s">
        <v>2879</v>
      </c>
      <c r="AE1151" t="s">
        <v>2879</v>
      </c>
      <c r="AF1151" t="s">
        <v>2899</v>
      </c>
      <c r="AG1151" s="24"/>
      <c r="AI1151" s="11">
        <v>149.87</v>
      </c>
      <c r="AJ1151">
        <v>0.3</v>
      </c>
      <c r="AK1151">
        <f t="shared" si="103"/>
        <v>258.3</v>
      </c>
      <c r="AL1151" t="s">
        <v>4555</v>
      </c>
      <c r="AM1151" t="s">
        <v>4555</v>
      </c>
      <c r="AN1151" s="24">
        <v>0.1</v>
      </c>
      <c r="AO1151">
        <f t="shared" si="104"/>
        <v>332.1</v>
      </c>
      <c r="AS1151" t="s">
        <v>174</v>
      </c>
      <c r="AT1151" t="s">
        <v>581</v>
      </c>
    </row>
    <row r="1152" spans="1:46" customFormat="1" x14ac:dyDescent="0.3">
      <c r="A1152" t="e">
        <f>CONCATENATE(C1152,D1152,H1152,#REF!,L1152)</f>
        <v>#REF!</v>
      </c>
      <c r="B1152" t="str">
        <f t="shared" si="101"/>
        <v>NISSANNV_400_TRACTIONL3H2</v>
      </c>
      <c r="C1152" s="1" t="s">
        <v>163</v>
      </c>
      <c r="D1152" s="1" t="s">
        <v>597</v>
      </c>
      <c r="E1152" s="1">
        <v>2010</v>
      </c>
      <c r="F1152" s="1" t="s">
        <v>44</v>
      </c>
      <c r="G1152" s="1" t="s">
        <v>37</v>
      </c>
      <c r="H1152" s="1" t="s">
        <v>45</v>
      </c>
      <c r="I1152" s="1">
        <v>4332</v>
      </c>
      <c r="J1152" s="1" t="str">
        <f t="shared" si="102"/>
        <v>TYP139</v>
      </c>
      <c r="K1152" s="1">
        <v>139</v>
      </c>
      <c r="L1152" s="1" t="s">
        <v>20</v>
      </c>
      <c r="M1152" s="27">
        <v>963940338</v>
      </c>
      <c r="N1152" s="37" t="s">
        <v>744</v>
      </c>
      <c r="O1152" s="38">
        <v>0</v>
      </c>
      <c r="P1152" s="38">
        <v>228.21</v>
      </c>
      <c r="Q1152" s="38">
        <v>1</v>
      </c>
      <c r="R1152">
        <v>53.5</v>
      </c>
      <c r="S1152" s="38">
        <v>228.21</v>
      </c>
      <c r="T1152" s="24">
        <v>539</v>
      </c>
      <c r="U1152" s="24">
        <v>20</v>
      </c>
      <c r="V1152">
        <f t="shared" si="105"/>
        <v>27</v>
      </c>
      <c r="W1152" s="24" t="s">
        <v>3978</v>
      </c>
      <c r="X1152" s="8" t="e">
        <f>ROUND(T1152*(1-#REF!),2)</f>
        <v>#REF!</v>
      </c>
      <c r="Y1152">
        <f t="shared" si="98"/>
        <v>485.1</v>
      </c>
      <c r="Z1152">
        <f t="shared" si="99"/>
        <v>485.1</v>
      </c>
      <c r="AA1152" s="24">
        <v>0.1</v>
      </c>
      <c r="AB1152" s="24">
        <v>0.1</v>
      </c>
      <c r="AC1152" t="s">
        <v>2879</v>
      </c>
      <c r="AD1152" t="s">
        <v>2879</v>
      </c>
      <c r="AE1152" t="s">
        <v>2879</v>
      </c>
      <c r="AF1152" t="s">
        <v>2899</v>
      </c>
      <c r="AG1152" s="24"/>
      <c r="AI1152" s="11">
        <v>219.42</v>
      </c>
      <c r="AJ1152">
        <v>0.3</v>
      </c>
      <c r="AK1152">
        <f t="shared" si="103"/>
        <v>377.29999999999995</v>
      </c>
      <c r="AL1152" t="s">
        <v>4555</v>
      </c>
      <c r="AM1152" t="s">
        <v>4555</v>
      </c>
      <c r="AN1152" s="24">
        <v>0.1</v>
      </c>
      <c r="AO1152">
        <f t="shared" si="104"/>
        <v>485.1</v>
      </c>
      <c r="AS1152" t="s">
        <v>175</v>
      </c>
      <c r="AT1152" t="s">
        <v>582</v>
      </c>
    </row>
    <row r="1153" spans="1:46" customFormat="1" x14ac:dyDescent="0.3">
      <c r="A1153" t="e">
        <f>CONCATENATE(C1153,D1153,H1153,#REF!,L1153)</f>
        <v>#REF!</v>
      </c>
      <c r="B1153" t="str">
        <f t="shared" si="101"/>
        <v>NISSANNV_400_TRACTIONL3H3</v>
      </c>
      <c r="C1153" s="1" t="s">
        <v>163</v>
      </c>
      <c r="D1153" s="1" t="s">
        <v>597</v>
      </c>
      <c r="E1153" s="1">
        <v>2010</v>
      </c>
      <c r="F1153" s="1" t="s">
        <v>44</v>
      </c>
      <c r="G1153" s="1" t="s">
        <v>52</v>
      </c>
      <c r="H1153" s="1" t="s">
        <v>53</v>
      </c>
      <c r="I1153" s="1">
        <v>4332</v>
      </c>
      <c r="J1153" s="1" t="str">
        <f t="shared" si="102"/>
        <v>TYP139</v>
      </c>
      <c r="K1153" s="1">
        <v>139</v>
      </c>
      <c r="L1153" s="1" t="s">
        <v>17</v>
      </c>
      <c r="M1153" s="27">
        <v>963940345</v>
      </c>
      <c r="N1153" s="37" t="s">
        <v>745</v>
      </c>
      <c r="O1153" s="38">
        <v>0</v>
      </c>
      <c r="P1153" s="38">
        <v>155.93</v>
      </c>
      <c r="Q1153" s="38">
        <v>1</v>
      </c>
      <c r="R1153">
        <v>41.5</v>
      </c>
      <c r="S1153" s="38">
        <v>155.93</v>
      </c>
      <c r="T1153" s="24">
        <v>369</v>
      </c>
      <c r="U1153" s="24">
        <v>20</v>
      </c>
      <c r="V1153">
        <f t="shared" si="105"/>
        <v>27</v>
      </c>
      <c r="W1153" s="24" t="s">
        <v>3979</v>
      </c>
      <c r="X1153" s="8" t="e">
        <f>ROUND(T1153*(1-#REF!),2)</f>
        <v>#REF!</v>
      </c>
      <c r="Y1153">
        <f t="shared" si="98"/>
        <v>332.1</v>
      </c>
      <c r="Z1153">
        <f t="shared" si="99"/>
        <v>332.1</v>
      </c>
      <c r="AA1153" s="24">
        <v>0.1</v>
      </c>
      <c r="AB1153" s="24">
        <v>0.1</v>
      </c>
      <c r="AC1153" t="s">
        <v>2879</v>
      </c>
      <c r="AD1153" t="s">
        <v>2879</v>
      </c>
      <c r="AE1153" t="s">
        <v>2879</v>
      </c>
      <c r="AF1153" t="s">
        <v>2899</v>
      </c>
      <c r="AG1153" s="24"/>
      <c r="AI1153" s="11">
        <v>149.87</v>
      </c>
      <c r="AJ1153">
        <v>0.3</v>
      </c>
      <c r="AK1153">
        <f t="shared" si="103"/>
        <v>258.3</v>
      </c>
      <c r="AL1153" t="s">
        <v>4555</v>
      </c>
      <c r="AM1153" t="s">
        <v>4555</v>
      </c>
      <c r="AN1153" s="24">
        <v>0.1</v>
      </c>
      <c r="AO1153">
        <f t="shared" si="104"/>
        <v>332.1</v>
      </c>
      <c r="AS1153" t="s">
        <v>176</v>
      </c>
      <c r="AT1153" t="s">
        <v>581</v>
      </c>
    </row>
    <row r="1154" spans="1:46" customFormat="1" x14ac:dyDescent="0.3">
      <c r="A1154" t="e">
        <f>CONCATENATE(C1154,D1154,H1154,#REF!,L1154)</f>
        <v>#REF!</v>
      </c>
      <c r="B1154" t="str">
        <f t="shared" si="101"/>
        <v>NISSANNV_400_TRACTIONL3H3</v>
      </c>
      <c r="C1154" s="1" t="s">
        <v>163</v>
      </c>
      <c r="D1154" s="1" t="s">
        <v>597</v>
      </c>
      <c r="E1154" s="1">
        <v>2010</v>
      </c>
      <c r="F1154" s="1" t="s">
        <v>44</v>
      </c>
      <c r="G1154" s="1" t="s">
        <v>52</v>
      </c>
      <c r="H1154" s="1" t="s">
        <v>53</v>
      </c>
      <c r="I1154" s="1">
        <v>4332</v>
      </c>
      <c r="J1154" s="1" t="str">
        <f t="shared" si="102"/>
        <v>TYP139</v>
      </c>
      <c r="K1154" s="1">
        <v>139</v>
      </c>
      <c r="L1154" s="1" t="s">
        <v>20</v>
      </c>
      <c r="M1154" s="27">
        <v>963940344</v>
      </c>
      <c r="N1154" s="37" t="s">
        <v>746</v>
      </c>
      <c r="O1154" s="38">
        <v>0</v>
      </c>
      <c r="P1154" s="38">
        <v>228.21</v>
      </c>
      <c r="Q1154" s="38">
        <v>1</v>
      </c>
      <c r="R1154">
        <v>53.5</v>
      </c>
      <c r="S1154" s="38">
        <v>228.21</v>
      </c>
      <c r="T1154" s="24">
        <v>539</v>
      </c>
      <c r="U1154" s="24">
        <v>20</v>
      </c>
      <c r="V1154">
        <f t="shared" si="105"/>
        <v>27</v>
      </c>
      <c r="W1154" s="24" t="s">
        <v>3980</v>
      </c>
      <c r="X1154" s="8" t="e">
        <f>ROUND(T1154*(1-#REF!),2)</f>
        <v>#REF!</v>
      </c>
      <c r="Y1154">
        <f t="shared" ref="Y1154:Y1217" si="106">ROUND(T1154*(1-AA1154),2)</f>
        <v>485.1</v>
      </c>
      <c r="Z1154">
        <f t="shared" ref="Z1154:Z1217" si="107">ROUND(T1154*(1-AB1154),2)</f>
        <v>485.1</v>
      </c>
      <c r="AA1154" s="24">
        <v>0.1</v>
      </c>
      <c r="AB1154" s="24">
        <v>0.1</v>
      </c>
      <c r="AC1154" t="s">
        <v>2879</v>
      </c>
      <c r="AD1154" t="s">
        <v>2879</v>
      </c>
      <c r="AE1154" t="s">
        <v>2879</v>
      </c>
      <c r="AF1154" t="s">
        <v>2899</v>
      </c>
      <c r="AG1154" s="24"/>
      <c r="AI1154" s="11">
        <v>219.42</v>
      </c>
      <c r="AJ1154">
        <v>0.3</v>
      </c>
      <c r="AK1154">
        <f t="shared" si="103"/>
        <v>377.29999999999995</v>
      </c>
      <c r="AL1154" t="s">
        <v>4555</v>
      </c>
      <c r="AM1154" t="s">
        <v>4555</v>
      </c>
      <c r="AN1154" s="24">
        <v>0.1</v>
      </c>
      <c r="AO1154">
        <f t="shared" si="104"/>
        <v>485.1</v>
      </c>
      <c r="AS1154" t="s">
        <v>177</v>
      </c>
      <c r="AT1154" t="s">
        <v>582</v>
      </c>
    </row>
    <row r="1155" spans="1:46" customFormat="1" x14ac:dyDescent="0.3">
      <c r="A1155" t="e">
        <f>CONCATENATE(C1155,D1155,H1155,#REF!,L1155)</f>
        <v>#REF!</v>
      </c>
      <c r="B1155" t="str">
        <f t="shared" si="101"/>
        <v>NISSANNV_400_PROPULSIONL3H2</v>
      </c>
      <c r="C1155" s="1" t="s">
        <v>163</v>
      </c>
      <c r="D1155" s="1" t="s">
        <v>598</v>
      </c>
      <c r="E1155" s="1">
        <v>2010</v>
      </c>
      <c r="F1155" s="1" t="s">
        <v>44</v>
      </c>
      <c r="G1155" s="1" t="s">
        <v>37</v>
      </c>
      <c r="H1155" s="1" t="s">
        <v>45</v>
      </c>
      <c r="I1155" s="1">
        <v>3682</v>
      </c>
      <c r="J1155" s="1" t="str">
        <f t="shared" si="102"/>
        <v>TYP140</v>
      </c>
      <c r="K1155" s="1">
        <v>140</v>
      </c>
      <c r="L1155" s="1" t="s">
        <v>17</v>
      </c>
      <c r="M1155" s="27">
        <v>963940356</v>
      </c>
      <c r="N1155" s="37" t="s">
        <v>747</v>
      </c>
      <c r="O1155" s="38">
        <v>0</v>
      </c>
      <c r="P1155" s="38">
        <v>155.93</v>
      </c>
      <c r="Q1155" s="38">
        <v>1</v>
      </c>
      <c r="R1155">
        <v>42.5</v>
      </c>
      <c r="S1155" s="38">
        <v>155.93</v>
      </c>
      <c r="T1155" s="24">
        <v>369</v>
      </c>
      <c r="U1155" s="24">
        <v>20</v>
      </c>
      <c r="V1155">
        <f t="shared" si="105"/>
        <v>27</v>
      </c>
      <c r="W1155" s="24" t="s">
        <v>3981</v>
      </c>
      <c r="X1155" s="8" t="e">
        <f>ROUND(T1155*(1-#REF!),2)</f>
        <v>#REF!</v>
      </c>
      <c r="Y1155">
        <f t="shared" si="106"/>
        <v>332.1</v>
      </c>
      <c r="Z1155">
        <f t="shared" si="107"/>
        <v>332.1</v>
      </c>
      <c r="AA1155" s="24">
        <v>0.1</v>
      </c>
      <c r="AB1155" s="24">
        <v>0.1</v>
      </c>
      <c r="AC1155" t="s">
        <v>2879</v>
      </c>
      <c r="AD1155" t="s">
        <v>2879</v>
      </c>
      <c r="AE1155" t="s">
        <v>2879</v>
      </c>
      <c r="AF1155" t="s">
        <v>2899</v>
      </c>
      <c r="AG1155" s="24"/>
      <c r="AI1155" s="11">
        <v>149.87</v>
      </c>
      <c r="AJ1155">
        <v>0.3</v>
      </c>
      <c r="AK1155">
        <f t="shared" si="103"/>
        <v>258.3</v>
      </c>
      <c r="AL1155" t="s">
        <v>4555</v>
      </c>
      <c r="AM1155" t="s">
        <v>4555</v>
      </c>
      <c r="AN1155" s="24">
        <v>0.1</v>
      </c>
      <c r="AO1155">
        <f t="shared" si="104"/>
        <v>332.1</v>
      </c>
      <c r="AS1155" t="s">
        <v>178</v>
      </c>
      <c r="AT1155" t="s">
        <v>581</v>
      </c>
    </row>
    <row r="1156" spans="1:46" customFormat="1" x14ac:dyDescent="0.3">
      <c r="A1156" t="e">
        <f>CONCATENATE(C1156,D1156,H1156,#REF!,L1156)</f>
        <v>#REF!</v>
      </c>
      <c r="B1156" t="str">
        <f t="shared" si="101"/>
        <v>NISSANNV_400_PROPULSIONL3H2</v>
      </c>
      <c r="C1156" s="1" t="s">
        <v>163</v>
      </c>
      <c r="D1156" s="1" t="s">
        <v>598</v>
      </c>
      <c r="E1156" s="1">
        <v>2010</v>
      </c>
      <c r="F1156" s="1" t="s">
        <v>44</v>
      </c>
      <c r="G1156" s="1" t="s">
        <v>37</v>
      </c>
      <c r="H1156" s="1" t="s">
        <v>45</v>
      </c>
      <c r="I1156" s="1">
        <v>3682</v>
      </c>
      <c r="J1156" s="1" t="str">
        <f t="shared" si="102"/>
        <v>TYP140</v>
      </c>
      <c r="K1156" s="1">
        <v>140</v>
      </c>
      <c r="L1156" s="1" t="s">
        <v>20</v>
      </c>
      <c r="M1156" s="27">
        <v>963940355</v>
      </c>
      <c r="N1156" s="37" t="s">
        <v>748</v>
      </c>
      <c r="O1156" s="38">
        <v>0</v>
      </c>
      <c r="P1156" s="38">
        <v>228.21</v>
      </c>
      <c r="Q1156" s="38">
        <v>1</v>
      </c>
      <c r="R1156">
        <v>55.5</v>
      </c>
      <c r="S1156" s="38">
        <v>228.21</v>
      </c>
      <c r="T1156" s="24">
        <v>539</v>
      </c>
      <c r="U1156" s="24">
        <v>20</v>
      </c>
      <c r="V1156">
        <f t="shared" si="105"/>
        <v>27</v>
      </c>
      <c r="W1156" s="24" t="s">
        <v>3982</v>
      </c>
      <c r="X1156" s="8" t="e">
        <f>ROUND(T1156*(1-#REF!),2)</f>
        <v>#REF!</v>
      </c>
      <c r="Y1156">
        <f t="shared" si="106"/>
        <v>485.1</v>
      </c>
      <c r="Z1156">
        <f t="shared" si="107"/>
        <v>485.1</v>
      </c>
      <c r="AA1156" s="24">
        <v>0.1</v>
      </c>
      <c r="AB1156" s="24">
        <v>0.1</v>
      </c>
      <c r="AC1156" t="s">
        <v>2879</v>
      </c>
      <c r="AD1156" t="s">
        <v>2879</v>
      </c>
      <c r="AE1156" t="s">
        <v>2879</v>
      </c>
      <c r="AF1156" t="s">
        <v>2899</v>
      </c>
      <c r="AG1156" s="24"/>
      <c r="AI1156" s="11">
        <v>219.42</v>
      </c>
      <c r="AJ1156">
        <v>0.3</v>
      </c>
      <c r="AK1156">
        <f t="shared" si="103"/>
        <v>377.29999999999995</v>
      </c>
      <c r="AL1156" t="s">
        <v>4555</v>
      </c>
      <c r="AM1156" t="s">
        <v>4555</v>
      </c>
      <c r="AN1156" s="24">
        <v>0.1</v>
      </c>
      <c r="AO1156">
        <f t="shared" si="104"/>
        <v>485.1</v>
      </c>
      <c r="AS1156" t="s">
        <v>179</v>
      </c>
      <c r="AT1156" t="s">
        <v>582</v>
      </c>
    </row>
    <row r="1157" spans="1:46" customFormat="1" x14ac:dyDescent="0.3">
      <c r="A1157" t="e">
        <f>CONCATENATE(C1157,D1157,H1157,#REF!,L1157)</f>
        <v>#REF!</v>
      </c>
      <c r="B1157" t="str">
        <f t="shared" si="101"/>
        <v>NISSANNV_400_PROPULSIONL3H3</v>
      </c>
      <c r="C1157" s="1" t="s">
        <v>163</v>
      </c>
      <c r="D1157" s="1" t="s">
        <v>598</v>
      </c>
      <c r="E1157" s="1">
        <v>2010</v>
      </c>
      <c r="F1157" s="1" t="s">
        <v>44</v>
      </c>
      <c r="G1157" s="1" t="s">
        <v>52</v>
      </c>
      <c r="H1157" s="1" t="s">
        <v>53</v>
      </c>
      <c r="I1157" s="1">
        <v>3682</v>
      </c>
      <c r="J1157" s="1" t="str">
        <f t="shared" si="102"/>
        <v>TYP140</v>
      </c>
      <c r="K1157" s="1">
        <v>140</v>
      </c>
      <c r="L1157" s="1" t="s">
        <v>17</v>
      </c>
      <c r="M1157" s="27">
        <v>963940362</v>
      </c>
      <c r="N1157" s="37" t="s">
        <v>749</v>
      </c>
      <c r="O1157" s="38">
        <v>0</v>
      </c>
      <c r="P1157" s="38">
        <v>155.93</v>
      </c>
      <c r="Q1157" s="38">
        <v>1</v>
      </c>
      <c r="R1157">
        <v>42.5</v>
      </c>
      <c r="S1157" s="38">
        <v>155.93</v>
      </c>
      <c r="T1157" s="24">
        <v>369</v>
      </c>
      <c r="U1157" s="24">
        <v>20</v>
      </c>
      <c r="V1157">
        <f t="shared" si="105"/>
        <v>27</v>
      </c>
      <c r="W1157" s="24" t="s">
        <v>3983</v>
      </c>
      <c r="X1157" s="8" t="e">
        <f>ROUND(T1157*(1-#REF!),2)</f>
        <v>#REF!</v>
      </c>
      <c r="Y1157">
        <f t="shared" si="106"/>
        <v>332.1</v>
      </c>
      <c r="Z1157">
        <f t="shared" si="107"/>
        <v>332.1</v>
      </c>
      <c r="AA1157" s="24">
        <v>0.1</v>
      </c>
      <c r="AB1157" s="24">
        <v>0.1</v>
      </c>
      <c r="AC1157" t="s">
        <v>2879</v>
      </c>
      <c r="AD1157" t="s">
        <v>2879</v>
      </c>
      <c r="AE1157" t="s">
        <v>2879</v>
      </c>
      <c r="AF1157" t="s">
        <v>2899</v>
      </c>
      <c r="AG1157" s="24"/>
      <c r="AI1157" s="11">
        <v>149.87</v>
      </c>
      <c r="AJ1157">
        <v>0.3</v>
      </c>
      <c r="AK1157">
        <f t="shared" si="103"/>
        <v>258.3</v>
      </c>
      <c r="AL1157" t="s">
        <v>4555</v>
      </c>
      <c r="AM1157" t="s">
        <v>4555</v>
      </c>
      <c r="AN1157" s="24">
        <v>0.1</v>
      </c>
      <c r="AO1157">
        <f t="shared" si="104"/>
        <v>332.1</v>
      </c>
      <c r="AS1157" t="s">
        <v>180</v>
      </c>
      <c r="AT1157" t="s">
        <v>581</v>
      </c>
    </row>
    <row r="1158" spans="1:46" customFormat="1" x14ac:dyDescent="0.3">
      <c r="A1158" t="e">
        <f>CONCATENATE(C1158,D1158,H1158,#REF!,L1158)</f>
        <v>#REF!</v>
      </c>
      <c r="B1158" t="str">
        <f t="shared" si="101"/>
        <v>NISSANNV_400_PROPULSIONL3H3</v>
      </c>
      <c r="C1158" s="1" t="s">
        <v>163</v>
      </c>
      <c r="D1158" s="1" t="s">
        <v>598</v>
      </c>
      <c r="E1158" s="1">
        <v>2010</v>
      </c>
      <c r="F1158" s="1" t="s">
        <v>44</v>
      </c>
      <c r="G1158" s="1" t="s">
        <v>52</v>
      </c>
      <c r="H1158" s="1" t="s">
        <v>53</v>
      </c>
      <c r="I1158" s="1">
        <v>3682</v>
      </c>
      <c r="J1158" s="1" t="str">
        <f t="shared" si="102"/>
        <v>TYP140</v>
      </c>
      <c r="K1158" s="1">
        <v>140</v>
      </c>
      <c r="L1158" s="1" t="s">
        <v>20</v>
      </c>
      <c r="M1158" s="27">
        <v>963940361</v>
      </c>
      <c r="N1158" s="37" t="s">
        <v>750</v>
      </c>
      <c r="O1158" s="38">
        <v>0</v>
      </c>
      <c r="P1158" s="38">
        <v>228.21</v>
      </c>
      <c r="Q1158" s="38">
        <v>1</v>
      </c>
      <c r="R1158">
        <v>55.5</v>
      </c>
      <c r="S1158" s="38">
        <v>228.21</v>
      </c>
      <c r="T1158" s="24">
        <v>539</v>
      </c>
      <c r="U1158" s="24">
        <v>20</v>
      </c>
      <c r="V1158">
        <f t="shared" si="105"/>
        <v>27</v>
      </c>
      <c r="W1158" s="24" t="s">
        <v>3984</v>
      </c>
      <c r="X1158" s="8" t="e">
        <f>ROUND(T1158*(1-#REF!),2)</f>
        <v>#REF!</v>
      </c>
      <c r="Y1158">
        <f t="shared" si="106"/>
        <v>485.1</v>
      </c>
      <c r="Z1158">
        <f t="shared" si="107"/>
        <v>485.1</v>
      </c>
      <c r="AA1158" s="24">
        <v>0.1</v>
      </c>
      <c r="AB1158" s="24">
        <v>0.1</v>
      </c>
      <c r="AC1158" t="s">
        <v>2879</v>
      </c>
      <c r="AD1158" t="s">
        <v>2879</v>
      </c>
      <c r="AE1158" t="s">
        <v>2879</v>
      </c>
      <c r="AF1158" t="s">
        <v>2899</v>
      </c>
      <c r="AG1158" s="24"/>
      <c r="AI1158" s="11">
        <v>219.42</v>
      </c>
      <c r="AJ1158">
        <v>0.3</v>
      </c>
      <c r="AK1158">
        <f t="shared" si="103"/>
        <v>377.29999999999995</v>
      </c>
      <c r="AL1158" t="s">
        <v>4555</v>
      </c>
      <c r="AM1158" t="s">
        <v>4555</v>
      </c>
      <c r="AN1158" s="24">
        <v>0.1</v>
      </c>
      <c r="AO1158">
        <f t="shared" si="104"/>
        <v>485.1</v>
      </c>
      <c r="AS1158" t="s">
        <v>181</v>
      </c>
      <c r="AT1158" t="s">
        <v>582</v>
      </c>
    </row>
    <row r="1159" spans="1:46" customFormat="1" x14ac:dyDescent="0.3">
      <c r="A1159" t="e">
        <f>CONCATENATE(C1159,D1159,H1159,#REF!,L1159)</f>
        <v>#REF!</v>
      </c>
      <c r="B1159" t="str">
        <f t="shared" si="101"/>
        <v>NISSANNV_400_PROPULSIONL4H2</v>
      </c>
      <c r="C1159" s="1" t="s">
        <v>163</v>
      </c>
      <c r="D1159" s="1" t="s">
        <v>598</v>
      </c>
      <c r="E1159" s="1">
        <v>2010</v>
      </c>
      <c r="F1159" s="1" t="s">
        <v>48</v>
      </c>
      <c r="G1159" s="1" t="s">
        <v>37</v>
      </c>
      <c r="H1159" s="1" t="s">
        <v>49</v>
      </c>
      <c r="I1159" s="1">
        <v>4332</v>
      </c>
      <c r="J1159" s="1" t="str">
        <f t="shared" si="102"/>
        <v>TYP141</v>
      </c>
      <c r="K1159" s="1">
        <v>141</v>
      </c>
      <c r="L1159" s="1" t="s">
        <v>17</v>
      </c>
      <c r="M1159" s="27">
        <v>963940374</v>
      </c>
      <c r="N1159" s="37" t="s">
        <v>751</v>
      </c>
      <c r="O1159" s="38">
        <v>0</v>
      </c>
      <c r="P1159" s="38">
        <v>174.45</v>
      </c>
      <c r="Q1159" s="38">
        <v>1</v>
      </c>
      <c r="R1159">
        <v>48.5</v>
      </c>
      <c r="S1159" s="38">
        <v>174.45</v>
      </c>
      <c r="T1159" s="24">
        <v>419</v>
      </c>
      <c r="U1159" s="24">
        <v>25</v>
      </c>
      <c r="V1159">
        <f t="shared" si="105"/>
        <v>34</v>
      </c>
      <c r="W1159" s="24" t="s">
        <v>3985</v>
      </c>
      <c r="X1159" s="8" t="e">
        <f>ROUND(T1159*(1-#REF!),2)</f>
        <v>#REF!</v>
      </c>
      <c r="Y1159">
        <f t="shared" si="106"/>
        <v>377.1</v>
      </c>
      <c r="Z1159">
        <f t="shared" si="107"/>
        <v>377.1</v>
      </c>
      <c r="AA1159" s="24">
        <v>0.1</v>
      </c>
      <c r="AB1159" s="24">
        <v>0.1</v>
      </c>
      <c r="AC1159" t="s">
        <v>2879</v>
      </c>
      <c r="AD1159" t="s">
        <v>2879</v>
      </c>
      <c r="AE1159" t="s">
        <v>2879</v>
      </c>
      <c r="AF1159" t="s">
        <v>2899</v>
      </c>
      <c r="AG1159" s="24"/>
      <c r="AI1159" s="11">
        <v>167.67</v>
      </c>
      <c r="AJ1159">
        <v>0.3</v>
      </c>
      <c r="AK1159">
        <f t="shared" si="103"/>
        <v>293.29999999999995</v>
      </c>
      <c r="AL1159" t="s">
        <v>4555</v>
      </c>
      <c r="AM1159" t="s">
        <v>4555</v>
      </c>
      <c r="AN1159" s="24">
        <v>0.1</v>
      </c>
      <c r="AO1159">
        <f t="shared" si="104"/>
        <v>377.1</v>
      </c>
      <c r="AS1159" t="s">
        <v>182</v>
      </c>
      <c r="AT1159" t="s">
        <v>581</v>
      </c>
    </row>
    <row r="1160" spans="1:46" customFormat="1" x14ac:dyDescent="0.3">
      <c r="A1160" t="e">
        <f>CONCATENATE(C1160,D1160,H1160,#REF!,L1160)</f>
        <v>#REF!</v>
      </c>
      <c r="B1160" t="str">
        <f t="shared" si="101"/>
        <v>NISSANNV_400_PROPULSIONL4H2</v>
      </c>
      <c r="C1160" s="1" t="s">
        <v>163</v>
      </c>
      <c r="D1160" s="1" t="s">
        <v>598</v>
      </c>
      <c r="E1160" s="1">
        <v>2010</v>
      </c>
      <c r="F1160" s="1" t="s">
        <v>48</v>
      </c>
      <c r="G1160" s="1" t="s">
        <v>37</v>
      </c>
      <c r="H1160" s="1" t="s">
        <v>49</v>
      </c>
      <c r="I1160" s="1">
        <v>4332</v>
      </c>
      <c r="J1160" s="1" t="str">
        <f t="shared" si="102"/>
        <v>TYP141</v>
      </c>
      <c r="K1160" s="1">
        <v>141</v>
      </c>
      <c r="L1160" s="1" t="s">
        <v>20</v>
      </c>
      <c r="M1160" s="27">
        <v>963940373</v>
      </c>
      <c r="N1160" s="37" t="s">
        <v>752</v>
      </c>
      <c r="O1160" s="38">
        <v>0</v>
      </c>
      <c r="P1160" s="38">
        <v>253.9</v>
      </c>
      <c r="Q1160" s="38">
        <v>1</v>
      </c>
      <c r="R1160">
        <v>62.5</v>
      </c>
      <c r="S1160" s="38">
        <v>253.9</v>
      </c>
      <c r="T1160" s="24">
        <v>599</v>
      </c>
      <c r="U1160" s="24">
        <v>25</v>
      </c>
      <c r="V1160">
        <f t="shared" si="105"/>
        <v>34</v>
      </c>
      <c r="W1160" s="24" t="s">
        <v>3986</v>
      </c>
      <c r="X1160" s="8" t="e">
        <f>ROUND(T1160*(1-#REF!),2)</f>
        <v>#REF!</v>
      </c>
      <c r="Y1160">
        <f t="shared" si="106"/>
        <v>539.1</v>
      </c>
      <c r="Z1160">
        <f t="shared" si="107"/>
        <v>539.1</v>
      </c>
      <c r="AA1160" s="24">
        <v>0.1</v>
      </c>
      <c r="AB1160" s="24">
        <v>0.1</v>
      </c>
      <c r="AC1160" t="s">
        <v>2879</v>
      </c>
      <c r="AD1160" t="s">
        <v>2879</v>
      </c>
      <c r="AE1160" t="s">
        <v>2879</v>
      </c>
      <c r="AF1160" t="s">
        <v>2899</v>
      </c>
      <c r="AG1160" s="24"/>
      <c r="AI1160" s="11">
        <v>244.04</v>
      </c>
      <c r="AJ1160">
        <v>0.3</v>
      </c>
      <c r="AK1160">
        <f t="shared" si="103"/>
        <v>419.29999999999995</v>
      </c>
      <c r="AL1160" t="s">
        <v>4555</v>
      </c>
      <c r="AM1160" t="s">
        <v>4555</v>
      </c>
      <c r="AN1160" s="24">
        <v>0.1</v>
      </c>
      <c r="AO1160">
        <f t="shared" si="104"/>
        <v>539.1</v>
      </c>
      <c r="AS1160" t="s">
        <v>183</v>
      </c>
      <c r="AT1160" t="s">
        <v>582</v>
      </c>
    </row>
    <row r="1161" spans="1:46" customFormat="1" x14ac:dyDescent="0.3">
      <c r="A1161" t="e">
        <f>CONCATENATE(C1161,D1161,H1161,#REF!,L1161)</f>
        <v>#REF!</v>
      </c>
      <c r="B1161" t="str">
        <f t="shared" si="101"/>
        <v>NISSANNV_400_PROPULSIONL4H3</v>
      </c>
      <c r="C1161" s="1" t="s">
        <v>163</v>
      </c>
      <c r="D1161" s="1" t="s">
        <v>598</v>
      </c>
      <c r="E1161" s="1">
        <v>2010</v>
      </c>
      <c r="F1161" s="1" t="s">
        <v>48</v>
      </c>
      <c r="G1161" s="1" t="s">
        <v>52</v>
      </c>
      <c r="H1161" s="1" t="s">
        <v>55</v>
      </c>
      <c r="I1161" s="1">
        <v>4332</v>
      </c>
      <c r="J1161" s="1" t="str">
        <f t="shared" si="102"/>
        <v>TYP141</v>
      </c>
      <c r="K1161" s="1">
        <v>141</v>
      </c>
      <c r="L1161" s="1" t="s">
        <v>17</v>
      </c>
      <c r="M1161" s="27">
        <v>963940381</v>
      </c>
      <c r="N1161" s="37" t="s">
        <v>753</v>
      </c>
      <c r="O1161" s="38">
        <v>0</v>
      </c>
      <c r="P1161" s="38">
        <v>174.45</v>
      </c>
      <c r="Q1161" s="38">
        <v>1</v>
      </c>
      <c r="R1161">
        <v>48.5</v>
      </c>
      <c r="S1161" s="38">
        <v>174.45</v>
      </c>
      <c r="T1161" s="24">
        <v>419</v>
      </c>
      <c r="U1161" s="24">
        <v>25</v>
      </c>
      <c r="V1161">
        <f t="shared" si="105"/>
        <v>34</v>
      </c>
      <c r="W1161" s="24" t="s">
        <v>3987</v>
      </c>
      <c r="X1161" s="8" t="e">
        <f>ROUND(T1161*(1-#REF!),2)</f>
        <v>#REF!</v>
      </c>
      <c r="Y1161">
        <f t="shared" si="106"/>
        <v>377.1</v>
      </c>
      <c r="Z1161">
        <f t="shared" si="107"/>
        <v>377.1</v>
      </c>
      <c r="AA1161" s="24">
        <v>0.1</v>
      </c>
      <c r="AB1161" s="24">
        <v>0.1</v>
      </c>
      <c r="AC1161" t="s">
        <v>2879</v>
      </c>
      <c r="AD1161" t="s">
        <v>2879</v>
      </c>
      <c r="AE1161" t="s">
        <v>2879</v>
      </c>
      <c r="AF1161" t="s">
        <v>2899</v>
      </c>
      <c r="AG1161" s="24"/>
      <c r="AI1161" s="11">
        <v>167.67</v>
      </c>
      <c r="AJ1161">
        <v>0.3</v>
      </c>
      <c r="AK1161">
        <f t="shared" si="103"/>
        <v>293.29999999999995</v>
      </c>
      <c r="AL1161" t="s">
        <v>4555</v>
      </c>
      <c r="AM1161" t="s">
        <v>4555</v>
      </c>
      <c r="AN1161" s="24">
        <v>0.1</v>
      </c>
      <c r="AO1161">
        <f t="shared" si="104"/>
        <v>377.1</v>
      </c>
      <c r="AS1161" t="s">
        <v>184</v>
      </c>
      <c r="AT1161" t="s">
        <v>581</v>
      </c>
    </row>
    <row r="1162" spans="1:46" customFormat="1" x14ac:dyDescent="0.3">
      <c r="A1162" t="e">
        <f>CONCATENATE(C1162,D1162,H1162,#REF!,L1162)</f>
        <v>#REF!</v>
      </c>
      <c r="B1162" t="str">
        <f t="shared" si="101"/>
        <v>NISSANNV_400_PROPULSIONL4H3</v>
      </c>
      <c r="C1162" s="1" t="s">
        <v>163</v>
      </c>
      <c r="D1162" s="1" t="s">
        <v>598</v>
      </c>
      <c r="E1162" s="1">
        <v>2010</v>
      </c>
      <c r="F1162" s="1" t="s">
        <v>48</v>
      </c>
      <c r="G1162" s="1" t="s">
        <v>52</v>
      </c>
      <c r="H1162" s="1" t="s">
        <v>55</v>
      </c>
      <c r="I1162" s="1">
        <v>4332</v>
      </c>
      <c r="J1162" s="1" t="str">
        <f t="shared" si="102"/>
        <v>TYP141</v>
      </c>
      <c r="K1162" s="1">
        <v>141</v>
      </c>
      <c r="L1162" s="1" t="s">
        <v>20</v>
      </c>
      <c r="M1162" s="27">
        <v>963940380</v>
      </c>
      <c r="N1162" s="37" t="s">
        <v>754</v>
      </c>
      <c r="O1162" s="38">
        <v>0</v>
      </c>
      <c r="P1162" s="38">
        <v>253.9</v>
      </c>
      <c r="Q1162" s="38">
        <v>1</v>
      </c>
      <c r="R1162">
        <v>62.5</v>
      </c>
      <c r="S1162" s="38">
        <v>253.9</v>
      </c>
      <c r="T1162" s="24">
        <v>599</v>
      </c>
      <c r="U1162" s="24">
        <v>25</v>
      </c>
      <c r="V1162">
        <f t="shared" si="105"/>
        <v>34</v>
      </c>
      <c r="W1162" s="24" t="s">
        <v>3988</v>
      </c>
      <c r="X1162" s="8" t="e">
        <f>ROUND(T1162*(1-#REF!),2)</f>
        <v>#REF!</v>
      </c>
      <c r="Y1162">
        <f t="shared" si="106"/>
        <v>539.1</v>
      </c>
      <c r="Z1162">
        <f t="shared" si="107"/>
        <v>539.1</v>
      </c>
      <c r="AA1162" s="24">
        <v>0.1</v>
      </c>
      <c r="AB1162" s="24">
        <v>0.1</v>
      </c>
      <c r="AC1162" t="s">
        <v>2879</v>
      </c>
      <c r="AD1162" t="s">
        <v>2879</v>
      </c>
      <c r="AE1162" t="s">
        <v>2879</v>
      </c>
      <c r="AF1162" t="s">
        <v>2899</v>
      </c>
      <c r="AG1162" s="24"/>
      <c r="AI1162" s="11">
        <v>244.04</v>
      </c>
      <c r="AJ1162">
        <v>0.3</v>
      </c>
      <c r="AK1162">
        <f t="shared" si="103"/>
        <v>419.29999999999995</v>
      </c>
      <c r="AL1162" t="s">
        <v>4555</v>
      </c>
      <c r="AM1162" t="s">
        <v>4555</v>
      </c>
      <c r="AN1162" s="24">
        <v>0.1</v>
      </c>
      <c r="AO1162">
        <f t="shared" si="104"/>
        <v>539.1</v>
      </c>
      <c r="AS1162" t="s">
        <v>185</v>
      </c>
      <c r="AT1162" t="s">
        <v>582</v>
      </c>
    </row>
    <row r="1163" spans="1:46" customFormat="1" x14ac:dyDescent="0.3">
      <c r="A1163" t="e">
        <f>CONCATENATE(C1163,D1163,H1163,#REF!,L1163)</f>
        <v>#REF!</v>
      </c>
      <c r="B1163" t="str">
        <f t="shared" si="101"/>
        <v>OPELCOMBOL1H1</v>
      </c>
      <c r="C1163" s="1" t="s">
        <v>186</v>
      </c>
      <c r="D1163" s="1" t="s">
        <v>187</v>
      </c>
      <c r="E1163" s="1">
        <v>2010</v>
      </c>
      <c r="F1163" s="1" t="s">
        <v>14</v>
      </c>
      <c r="G1163" s="1" t="s">
        <v>15</v>
      </c>
      <c r="H1163" s="1" t="s">
        <v>16</v>
      </c>
      <c r="I1163" s="1">
        <v>2755</v>
      </c>
      <c r="J1163" s="1" t="str">
        <f t="shared" si="102"/>
        <v>TYP134</v>
      </c>
      <c r="K1163" s="1">
        <v>134</v>
      </c>
      <c r="L1163" s="1" t="s">
        <v>17</v>
      </c>
      <c r="M1163" s="27">
        <v>963940254</v>
      </c>
      <c r="N1163" s="37" t="s">
        <v>650</v>
      </c>
      <c r="O1163" s="38">
        <v>0</v>
      </c>
      <c r="P1163" s="38">
        <v>81.78</v>
      </c>
      <c r="Q1163" s="38">
        <v>1</v>
      </c>
      <c r="R1163">
        <v>16.5</v>
      </c>
      <c r="S1163" s="38">
        <v>81.78</v>
      </c>
      <c r="T1163" s="24">
        <v>199</v>
      </c>
      <c r="U1163" s="24">
        <v>15</v>
      </c>
      <c r="V1163">
        <f t="shared" si="105"/>
        <v>20</v>
      </c>
      <c r="W1163" s="24" t="s">
        <v>3879</v>
      </c>
      <c r="X1163" s="8" t="e">
        <f>ROUND(T1163*(1-#REF!),2)</f>
        <v>#REF!</v>
      </c>
      <c r="Y1163">
        <f t="shared" si="106"/>
        <v>179.1</v>
      </c>
      <c r="Z1163">
        <f t="shared" si="107"/>
        <v>179.1</v>
      </c>
      <c r="AA1163" s="24">
        <v>0.1</v>
      </c>
      <c r="AB1163" s="24">
        <v>0.1</v>
      </c>
      <c r="AC1163" t="s">
        <v>2879</v>
      </c>
      <c r="AD1163" t="s">
        <v>2879</v>
      </c>
      <c r="AE1163" t="s">
        <v>2879</v>
      </c>
      <c r="AF1163" t="s">
        <v>2899</v>
      </c>
      <c r="AG1163" s="24"/>
      <c r="AI1163" s="11">
        <v>78.62</v>
      </c>
      <c r="AJ1163">
        <v>0.3</v>
      </c>
      <c r="AK1163">
        <f t="shared" si="103"/>
        <v>139.29999999999998</v>
      </c>
      <c r="AL1163" t="s">
        <v>4555</v>
      </c>
      <c r="AM1163" t="s">
        <v>4555</v>
      </c>
      <c r="AN1163" s="24">
        <v>0.1</v>
      </c>
      <c r="AO1163">
        <f t="shared" si="104"/>
        <v>179.1</v>
      </c>
      <c r="AS1163" t="s">
        <v>63</v>
      </c>
      <c r="AT1163" t="s">
        <v>581</v>
      </c>
    </row>
    <row r="1164" spans="1:46" customFormat="1" x14ac:dyDescent="0.3">
      <c r="A1164" t="e">
        <f>CONCATENATE(C1164,D1164,H1164,#REF!,L1164)</f>
        <v>#REF!</v>
      </c>
      <c r="B1164" t="str">
        <f t="shared" si="101"/>
        <v>OPELCOMBOL1H1</v>
      </c>
      <c r="C1164" s="1" t="s">
        <v>186</v>
      </c>
      <c r="D1164" s="1" t="s">
        <v>187</v>
      </c>
      <c r="E1164" s="1">
        <v>2010</v>
      </c>
      <c r="F1164" s="1" t="s">
        <v>14</v>
      </c>
      <c r="G1164" s="1" t="s">
        <v>15</v>
      </c>
      <c r="H1164" s="1" t="s">
        <v>16</v>
      </c>
      <c r="I1164" s="1">
        <v>2755</v>
      </c>
      <c r="J1164" s="1" t="str">
        <f t="shared" si="102"/>
        <v>TYP134</v>
      </c>
      <c r="K1164" s="1">
        <v>134</v>
      </c>
      <c r="L1164" s="1" t="s">
        <v>20</v>
      </c>
      <c r="M1164" s="27">
        <v>963940253</v>
      </c>
      <c r="N1164" s="37" t="s">
        <v>651</v>
      </c>
      <c r="O1164" s="38">
        <v>0</v>
      </c>
      <c r="P1164" s="38">
        <v>125.81</v>
      </c>
      <c r="Q1164" s="38">
        <v>1</v>
      </c>
      <c r="R1164">
        <v>20.5</v>
      </c>
      <c r="S1164" s="38">
        <v>125.81</v>
      </c>
      <c r="T1164" s="24">
        <v>299</v>
      </c>
      <c r="U1164" s="24">
        <v>15</v>
      </c>
      <c r="V1164">
        <f t="shared" si="105"/>
        <v>20</v>
      </c>
      <c r="W1164" s="24" t="s">
        <v>3880</v>
      </c>
      <c r="X1164" s="8" t="e">
        <f>ROUND(T1164*(1-#REF!),2)</f>
        <v>#REF!</v>
      </c>
      <c r="Y1164">
        <f t="shared" si="106"/>
        <v>269.10000000000002</v>
      </c>
      <c r="Z1164">
        <f t="shared" si="107"/>
        <v>269.10000000000002</v>
      </c>
      <c r="AA1164" s="24">
        <v>0.1</v>
      </c>
      <c r="AB1164" s="24">
        <v>0.1</v>
      </c>
      <c r="AC1164" t="s">
        <v>2879</v>
      </c>
      <c r="AD1164" t="s">
        <v>2879</v>
      </c>
      <c r="AE1164" t="s">
        <v>2879</v>
      </c>
      <c r="AF1164" t="s">
        <v>2899</v>
      </c>
      <c r="AG1164" s="24"/>
      <c r="AI1164" s="11">
        <v>120.96</v>
      </c>
      <c r="AJ1164">
        <v>0.3</v>
      </c>
      <c r="AK1164">
        <f t="shared" si="103"/>
        <v>209.29999999999998</v>
      </c>
      <c r="AL1164" t="s">
        <v>4555</v>
      </c>
      <c r="AM1164" t="s">
        <v>4555</v>
      </c>
      <c r="AN1164" s="24">
        <v>0.1</v>
      </c>
      <c r="AO1164">
        <f t="shared" si="104"/>
        <v>269.10000000000002</v>
      </c>
      <c r="AS1164" t="s">
        <v>64</v>
      </c>
      <c r="AT1164" t="s">
        <v>582</v>
      </c>
    </row>
    <row r="1165" spans="1:46" customFormat="1" x14ac:dyDescent="0.3">
      <c r="A1165" t="e">
        <f>CONCATENATE(C1165,D1165,H1165,#REF!,L1165)</f>
        <v>#REF!</v>
      </c>
      <c r="B1165" t="str">
        <f t="shared" si="101"/>
        <v>OPELCOMBOL1H2</v>
      </c>
      <c r="C1165" s="1" t="s">
        <v>186</v>
      </c>
      <c r="D1165" s="1" t="s">
        <v>187</v>
      </c>
      <c r="E1165" s="1">
        <v>2010</v>
      </c>
      <c r="F1165" s="1" t="s">
        <v>14</v>
      </c>
      <c r="G1165" s="1" t="s">
        <v>37</v>
      </c>
      <c r="H1165" s="1" t="s">
        <v>38</v>
      </c>
      <c r="I1165" s="1">
        <v>2755</v>
      </c>
      <c r="J1165" s="1" t="str">
        <f t="shared" si="102"/>
        <v>TYP134</v>
      </c>
      <c r="K1165" s="1">
        <v>134</v>
      </c>
      <c r="L1165" s="1" t="s">
        <v>17</v>
      </c>
      <c r="M1165" s="27">
        <v>963940267</v>
      </c>
      <c r="N1165" s="37" t="s">
        <v>652</v>
      </c>
      <c r="O1165" s="38">
        <v>0</v>
      </c>
      <c r="P1165" s="38">
        <v>81.790000000000006</v>
      </c>
      <c r="Q1165" s="38">
        <v>1</v>
      </c>
      <c r="R1165">
        <v>16.5</v>
      </c>
      <c r="S1165" s="38">
        <v>81.790000000000006</v>
      </c>
      <c r="T1165" s="24">
        <v>199</v>
      </c>
      <c r="U1165" s="24">
        <v>15</v>
      </c>
      <c r="V1165">
        <f t="shared" si="105"/>
        <v>20</v>
      </c>
      <c r="W1165" s="24" t="s">
        <v>3881</v>
      </c>
      <c r="X1165" s="8" t="e">
        <f>ROUND(T1165*(1-#REF!),2)</f>
        <v>#REF!</v>
      </c>
      <c r="Y1165">
        <f t="shared" si="106"/>
        <v>179.1</v>
      </c>
      <c r="Z1165">
        <f t="shared" si="107"/>
        <v>179.1</v>
      </c>
      <c r="AA1165" s="24">
        <v>0.1</v>
      </c>
      <c r="AB1165" s="24">
        <v>0.1</v>
      </c>
      <c r="AC1165" t="s">
        <v>2879</v>
      </c>
      <c r="AD1165" t="s">
        <v>2879</v>
      </c>
      <c r="AE1165" t="s">
        <v>2879</v>
      </c>
      <c r="AF1165" t="s">
        <v>2899</v>
      </c>
      <c r="AG1165" s="24"/>
      <c r="AI1165" s="11">
        <v>78.62</v>
      </c>
      <c r="AJ1165">
        <v>0.3</v>
      </c>
      <c r="AK1165">
        <f t="shared" si="103"/>
        <v>139.29999999999998</v>
      </c>
      <c r="AL1165" t="s">
        <v>4555</v>
      </c>
      <c r="AM1165" t="s">
        <v>4555</v>
      </c>
      <c r="AN1165" s="24">
        <v>0.1</v>
      </c>
      <c r="AO1165">
        <f t="shared" si="104"/>
        <v>179.1</v>
      </c>
      <c r="AS1165" t="s">
        <v>65</v>
      </c>
      <c r="AT1165" t="s">
        <v>581</v>
      </c>
    </row>
    <row r="1166" spans="1:46" customFormat="1" x14ac:dyDescent="0.3">
      <c r="A1166" t="e">
        <f>CONCATENATE(C1166,D1166,H1166,#REF!,L1166)</f>
        <v>#REF!</v>
      </c>
      <c r="B1166" t="str">
        <f t="shared" si="101"/>
        <v>OPELCOMBOL1H2</v>
      </c>
      <c r="C1166" s="1" t="s">
        <v>186</v>
      </c>
      <c r="D1166" s="1" t="s">
        <v>187</v>
      </c>
      <c r="E1166" s="1">
        <v>2010</v>
      </c>
      <c r="F1166" s="1" t="s">
        <v>14</v>
      </c>
      <c r="G1166" s="1" t="s">
        <v>37</v>
      </c>
      <c r="H1166" s="1" t="s">
        <v>38</v>
      </c>
      <c r="I1166" s="1">
        <v>2755</v>
      </c>
      <c r="J1166" s="1" t="str">
        <f t="shared" si="102"/>
        <v>TYP134</v>
      </c>
      <c r="K1166" s="1">
        <v>134</v>
      </c>
      <c r="L1166" s="1" t="s">
        <v>20</v>
      </c>
      <c r="M1166" s="27">
        <v>963940266</v>
      </c>
      <c r="N1166" s="37" t="s">
        <v>653</v>
      </c>
      <c r="O1166" s="38">
        <v>0</v>
      </c>
      <c r="P1166" s="38">
        <v>125.85</v>
      </c>
      <c r="Q1166" s="38">
        <v>1</v>
      </c>
      <c r="R1166">
        <v>20.5</v>
      </c>
      <c r="S1166" s="38">
        <v>125.85</v>
      </c>
      <c r="T1166" s="24">
        <v>299</v>
      </c>
      <c r="U1166" s="24">
        <v>15</v>
      </c>
      <c r="V1166">
        <f t="shared" si="105"/>
        <v>20</v>
      </c>
      <c r="W1166" s="24" t="s">
        <v>3882</v>
      </c>
      <c r="X1166" s="8" t="e">
        <f>ROUND(T1166*(1-#REF!),2)</f>
        <v>#REF!</v>
      </c>
      <c r="Y1166">
        <f t="shared" si="106"/>
        <v>269.10000000000002</v>
      </c>
      <c r="Z1166">
        <f t="shared" si="107"/>
        <v>269.10000000000002</v>
      </c>
      <c r="AA1166" s="24">
        <v>0.1</v>
      </c>
      <c r="AB1166" s="24">
        <v>0.1</v>
      </c>
      <c r="AC1166" t="s">
        <v>2879</v>
      </c>
      <c r="AD1166" t="s">
        <v>2879</v>
      </c>
      <c r="AE1166" t="s">
        <v>2879</v>
      </c>
      <c r="AF1166" t="s">
        <v>2899</v>
      </c>
      <c r="AG1166" s="24"/>
      <c r="AI1166" s="11">
        <v>120.96</v>
      </c>
      <c r="AJ1166">
        <v>0.3</v>
      </c>
      <c r="AK1166">
        <f t="shared" si="103"/>
        <v>209.29999999999998</v>
      </c>
      <c r="AL1166" t="s">
        <v>4555</v>
      </c>
      <c r="AM1166" t="s">
        <v>4555</v>
      </c>
      <c r="AN1166" s="24">
        <v>0.1</v>
      </c>
      <c r="AO1166">
        <f t="shared" si="104"/>
        <v>269.10000000000002</v>
      </c>
      <c r="AS1166" t="s">
        <v>66</v>
      </c>
      <c r="AT1166" t="s">
        <v>582</v>
      </c>
    </row>
    <row r="1167" spans="1:46" customFormat="1" x14ac:dyDescent="0.3">
      <c r="A1167" t="e">
        <f>CONCATENATE(C1167,D1167,H1167,#REF!,L1167)</f>
        <v>#REF!</v>
      </c>
      <c r="B1167" t="str">
        <f t="shared" si="101"/>
        <v>OPELCOMBOL2H1</v>
      </c>
      <c r="C1167" s="1" t="s">
        <v>186</v>
      </c>
      <c r="D1167" s="1" t="s">
        <v>187</v>
      </c>
      <c r="E1167" s="1">
        <v>2010</v>
      </c>
      <c r="F1167" s="1" t="s">
        <v>25</v>
      </c>
      <c r="G1167" s="1" t="s">
        <v>15</v>
      </c>
      <c r="H1167" s="1" t="s">
        <v>26</v>
      </c>
      <c r="I1167" s="1">
        <v>3105</v>
      </c>
      <c r="J1167" s="1" t="str">
        <f t="shared" si="102"/>
        <v>TYP135</v>
      </c>
      <c r="K1167" s="1">
        <v>135</v>
      </c>
      <c r="L1167" s="1" t="s">
        <v>17</v>
      </c>
      <c r="M1167" s="27">
        <v>963940286</v>
      </c>
      <c r="N1167" s="37" t="s">
        <v>654</v>
      </c>
      <c r="O1167" s="38">
        <v>0</v>
      </c>
      <c r="P1167" s="38">
        <v>89.91</v>
      </c>
      <c r="Q1167" s="38">
        <v>1</v>
      </c>
      <c r="R1167">
        <v>18.5</v>
      </c>
      <c r="S1167" s="38">
        <v>89.91</v>
      </c>
      <c r="T1167" s="24">
        <v>219</v>
      </c>
      <c r="U1167" s="24">
        <v>20</v>
      </c>
      <c r="V1167">
        <f t="shared" si="105"/>
        <v>27</v>
      </c>
      <c r="W1167" s="24" t="s">
        <v>3883</v>
      </c>
      <c r="X1167" s="8" t="e">
        <f>ROUND(T1167*(1-#REF!),2)</f>
        <v>#REF!</v>
      </c>
      <c r="Y1167">
        <f t="shared" si="106"/>
        <v>197.1</v>
      </c>
      <c r="Z1167">
        <f t="shared" si="107"/>
        <v>197.1</v>
      </c>
      <c r="AA1167" s="24">
        <v>0.1</v>
      </c>
      <c r="AB1167" s="24">
        <v>0.1</v>
      </c>
      <c r="AC1167" t="s">
        <v>2879</v>
      </c>
      <c r="AD1167" t="s">
        <v>2879</v>
      </c>
      <c r="AE1167" t="s">
        <v>2879</v>
      </c>
      <c r="AF1167" t="s">
        <v>2899</v>
      </c>
      <c r="AG1167" s="24"/>
      <c r="AI1167" s="11">
        <v>86.44</v>
      </c>
      <c r="AJ1167">
        <v>0.3</v>
      </c>
      <c r="AK1167">
        <f t="shared" si="103"/>
        <v>153.29999999999998</v>
      </c>
      <c r="AL1167" t="s">
        <v>4555</v>
      </c>
      <c r="AM1167" t="s">
        <v>4555</v>
      </c>
      <c r="AN1167" s="24">
        <v>0.1</v>
      </c>
      <c r="AO1167">
        <f t="shared" si="104"/>
        <v>197.1</v>
      </c>
      <c r="AS1167" t="s">
        <v>67</v>
      </c>
      <c r="AT1167" t="s">
        <v>581</v>
      </c>
    </row>
    <row r="1168" spans="1:46" customFormat="1" x14ac:dyDescent="0.3">
      <c r="A1168" t="e">
        <f>CONCATENATE(C1168,D1168,H1168,#REF!,L1168)</f>
        <v>#REF!</v>
      </c>
      <c r="B1168" t="str">
        <f t="shared" si="101"/>
        <v>OPELCOMBOL2H1</v>
      </c>
      <c r="C1168" s="1" t="s">
        <v>186</v>
      </c>
      <c r="D1168" s="1" t="s">
        <v>187</v>
      </c>
      <c r="E1168" s="1">
        <v>2010</v>
      </c>
      <c r="F1168" s="1" t="s">
        <v>25</v>
      </c>
      <c r="G1168" s="1" t="s">
        <v>15</v>
      </c>
      <c r="H1168" s="1" t="s">
        <v>26</v>
      </c>
      <c r="I1168" s="1">
        <v>3105</v>
      </c>
      <c r="J1168" s="1" t="str">
        <f t="shared" si="102"/>
        <v>TYP135</v>
      </c>
      <c r="K1168" s="1">
        <v>135</v>
      </c>
      <c r="L1168" s="1" t="s">
        <v>20</v>
      </c>
      <c r="M1168" s="27">
        <v>963940285</v>
      </c>
      <c r="N1168" s="37" t="s">
        <v>655</v>
      </c>
      <c r="O1168" s="38">
        <v>0</v>
      </c>
      <c r="P1168" s="38">
        <v>141.06</v>
      </c>
      <c r="Q1168" s="38">
        <v>1</v>
      </c>
      <c r="R1168">
        <v>24.5</v>
      </c>
      <c r="S1168" s="38">
        <v>141.06</v>
      </c>
      <c r="T1168" s="24">
        <v>319</v>
      </c>
      <c r="U1168" s="24">
        <v>20</v>
      </c>
      <c r="V1168">
        <f t="shared" si="105"/>
        <v>27</v>
      </c>
      <c r="W1168" s="24" t="s">
        <v>3884</v>
      </c>
      <c r="X1168" s="8" t="e">
        <f>ROUND(T1168*(1-#REF!),2)</f>
        <v>#REF!</v>
      </c>
      <c r="Y1168">
        <f t="shared" si="106"/>
        <v>287.10000000000002</v>
      </c>
      <c r="Z1168">
        <f t="shared" si="107"/>
        <v>287.10000000000002</v>
      </c>
      <c r="AA1168" s="24">
        <v>0.1</v>
      </c>
      <c r="AB1168" s="24">
        <v>0.1</v>
      </c>
      <c r="AC1168" t="s">
        <v>2879</v>
      </c>
      <c r="AD1168" t="s">
        <v>2879</v>
      </c>
      <c r="AE1168" t="s">
        <v>2879</v>
      </c>
      <c r="AF1168" t="s">
        <v>2899</v>
      </c>
      <c r="AG1168" s="24"/>
      <c r="AI1168" s="11">
        <v>135.58000000000001</v>
      </c>
      <c r="AJ1168">
        <v>0.3</v>
      </c>
      <c r="AK1168">
        <f t="shared" si="103"/>
        <v>223.29999999999998</v>
      </c>
      <c r="AL1168" t="s">
        <v>4555</v>
      </c>
      <c r="AM1168" t="s">
        <v>4555</v>
      </c>
      <c r="AN1168" s="24">
        <v>0.1</v>
      </c>
      <c r="AO1168">
        <f t="shared" si="104"/>
        <v>287.10000000000002</v>
      </c>
      <c r="AS1168" t="s">
        <v>68</v>
      </c>
      <c r="AT1168" t="s">
        <v>582</v>
      </c>
    </row>
    <row r="1169" spans="1:46" customFormat="1" x14ac:dyDescent="0.3">
      <c r="A1169" t="e">
        <f>CONCATENATE(C1169,D1169,H1169,#REF!,L1169)</f>
        <v>#REF!</v>
      </c>
      <c r="B1169" t="str">
        <f t="shared" si="101"/>
        <v>OPELVIVAROL1H1</v>
      </c>
      <c r="C1169" s="1" t="s">
        <v>186</v>
      </c>
      <c r="D1169" s="1" t="s">
        <v>188</v>
      </c>
      <c r="E1169" s="1">
        <v>2014</v>
      </c>
      <c r="F1169" s="1" t="s">
        <v>14</v>
      </c>
      <c r="G1169" s="1" t="s">
        <v>15</v>
      </c>
      <c r="H1169" s="1" t="s">
        <v>16</v>
      </c>
      <c r="I1169" s="1">
        <v>3098</v>
      </c>
      <c r="J1169" s="1" t="str">
        <f t="shared" si="102"/>
        <v>TYP164</v>
      </c>
      <c r="K1169" s="1">
        <v>164</v>
      </c>
      <c r="L1169" s="1" t="s">
        <v>17</v>
      </c>
      <c r="M1169" s="27">
        <v>963940605</v>
      </c>
      <c r="N1169" s="37" t="s">
        <v>656</v>
      </c>
      <c r="O1169" s="38">
        <v>0</v>
      </c>
      <c r="P1169" s="38">
        <v>100.31</v>
      </c>
      <c r="Q1169" s="38">
        <v>1</v>
      </c>
      <c r="R1169">
        <v>22.5</v>
      </c>
      <c r="S1169" s="38">
        <v>100.31</v>
      </c>
      <c r="T1169" s="24">
        <v>229</v>
      </c>
      <c r="U1169" s="24">
        <v>15</v>
      </c>
      <c r="V1169">
        <f t="shared" si="105"/>
        <v>20</v>
      </c>
      <c r="W1169" s="24" t="s">
        <v>3885</v>
      </c>
      <c r="X1169" s="8" t="e">
        <f>ROUND(T1169*(1-#REF!),2)</f>
        <v>#REF!</v>
      </c>
      <c r="Y1169">
        <f t="shared" si="106"/>
        <v>206.1</v>
      </c>
      <c r="Z1169">
        <f t="shared" si="107"/>
        <v>206.1</v>
      </c>
      <c r="AA1169" s="24">
        <v>0.1</v>
      </c>
      <c r="AB1169" s="24">
        <v>0.1</v>
      </c>
      <c r="AC1169" t="s">
        <v>2879</v>
      </c>
      <c r="AD1169" t="s">
        <v>2879</v>
      </c>
      <c r="AE1169" t="s">
        <v>2879</v>
      </c>
      <c r="AF1169" t="s">
        <v>2899</v>
      </c>
      <c r="AG1169" s="24"/>
      <c r="AI1169" s="11">
        <v>96.44</v>
      </c>
      <c r="AJ1169">
        <v>0.3</v>
      </c>
      <c r="AK1169">
        <f t="shared" si="103"/>
        <v>160.29999999999998</v>
      </c>
      <c r="AL1169" t="s">
        <v>4555</v>
      </c>
      <c r="AM1169" t="s">
        <v>4555</v>
      </c>
      <c r="AN1169" s="24">
        <v>0.1</v>
      </c>
      <c r="AO1169">
        <f t="shared" si="104"/>
        <v>206.1</v>
      </c>
      <c r="AS1169" t="s">
        <v>70</v>
      </c>
      <c r="AT1169" t="s">
        <v>581</v>
      </c>
    </row>
    <row r="1170" spans="1:46" customFormat="1" x14ac:dyDescent="0.3">
      <c r="A1170" t="e">
        <f>CONCATENATE(C1170,D1170,H1170,#REF!,L1170)</f>
        <v>#REF!</v>
      </c>
      <c r="B1170" t="str">
        <f t="shared" si="101"/>
        <v>OPELVIVAROL1H1</v>
      </c>
      <c r="C1170" s="1" t="s">
        <v>186</v>
      </c>
      <c r="D1170" s="1" t="s">
        <v>188</v>
      </c>
      <c r="E1170" s="1">
        <v>2014</v>
      </c>
      <c r="F1170" s="1" t="s">
        <v>14</v>
      </c>
      <c r="G1170" s="1" t="s">
        <v>15</v>
      </c>
      <c r="H1170" s="1" t="s">
        <v>16</v>
      </c>
      <c r="I1170" s="1">
        <v>3098</v>
      </c>
      <c r="J1170" s="1" t="str">
        <f t="shared" si="102"/>
        <v>TYP164</v>
      </c>
      <c r="K1170" s="1">
        <v>164</v>
      </c>
      <c r="L1170" s="1" t="s">
        <v>20</v>
      </c>
      <c r="M1170" s="27">
        <v>963940604</v>
      </c>
      <c r="N1170" s="37" t="s">
        <v>657</v>
      </c>
      <c r="O1170" s="38">
        <v>0</v>
      </c>
      <c r="P1170" s="38">
        <v>154.6</v>
      </c>
      <c r="Q1170" s="38">
        <v>1</v>
      </c>
      <c r="R1170">
        <v>30.5</v>
      </c>
      <c r="S1170" s="38">
        <v>154.6</v>
      </c>
      <c r="T1170" s="24">
        <v>359</v>
      </c>
      <c r="U1170" s="24">
        <v>15</v>
      </c>
      <c r="V1170">
        <f t="shared" si="105"/>
        <v>20</v>
      </c>
      <c r="W1170" s="24" t="s">
        <v>3886</v>
      </c>
      <c r="X1170" s="8" t="e">
        <f>ROUND(T1170*(1-#REF!),2)</f>
        <v>#REF!</v>
      </c>
      <c r="Y1170">
        <f t="shared" si="106"/>
        <v>323.10000000000002</v>
      </c>
      <c r="Z1170">
        <f t="shared" si="107"/>
        <v>323.10000000000002</v>
      </c>
      <c r="AA1170" s="24">
        <v>0.1</v>
      </c>
      <c r="AB1170" s="24">
        <v>0.1</v>
      </c>
      <c r="AC1170" t="s">
        <v>2879</v>
      </c>
      <c r="AD1170" t="s">
        <v>2879</v>
      </c>
      <c r="AE1170" t="s">
        <v>2879</v>
      </c>
      <c r="AF1170" t="s">
        <v>2899</v>
      </c>
      <c r="AG1170" s="24"/>
      <c r="AI1170" s="11">
        <v>148.63999999999999</v>
      </c>
      <c r="AJ1170">
        <v>0.3</v>
      </c>
      <c r="AK1170">
        <f t="shared" si="103"/>
        <v>251.29999999999998</v>
      </c>
      <c r="AL1170" t="s">
        <v>4555</v>
      </c>
      <c r="AM1170" t="s">
        <v>4555</v>
      </c>
      <c r="AN1170" s="24">
        <v>0.1</v>
      </c>
      <c r="AO1170">
        <f t="shared" si="104"/>
        <v>323.10000000000002</v>
      </c>
      <c r="AS1170" t="s">
        <v>71</v>
      </c>
      <c r="AT1170" t="s">
        <v>582</v>
      </c>
    </row>
    <row r="1171" spans="1:46" customFormat="1" x14ac:dyDescent="0.3">
      <c r="A1171" t="e">
        <f>CONCATENATE(C1171,D1171,H1171,#REF!,L1171)</f>
        <v>#REF!</v>
      </c>
      <c r="B1171" t="str">
        <f t="shared" si="101"/>
        <v>OPELVIVAROL1H2</v>
      </c>
      <c r="C1171" s="1" t="s">
        <v>186</v>
      </c>
      <c r="D1171" s="1" t="s">
        <v>188</v>
      </c>
      <c r="E1171" s="1">
        <v>2014</v>
      </c>
      <c r="F1171" s="1" t="s">
        <v>14</v>
      </c>
      <c r="G1171" s="1" t="s">
        <v>37</v>
      </c>
      <c r="H1171" s="1" t="s">
        <v>38</v>
      </c>
      <c r="I1171" s="1">
        <v>3098</v>
      </c>
      <c r="J1171" s="1" t="str">
        <f t="shared" si="102"/>
        <v>TYP164</v>
      </c>
      <c r="K1171" s="1">
        <v>164</v>
      </c>
      <c r="L1171" s="1" t="s">
        <v>17</v>
      </c>
      <c r="M1171" s="27">
        <v>963940613</v>
      </c>
      <c r="N1171" s="37" t="s">
        <v>658</v>
      </c>
      <c r="O1171" s="38">
        <v>0</v>
      </c>
      <c r="P1171" s="38">
        <v>100.31</v>
      </c>
      <c r="Q1171" s="38">
        <v>1</v>
      </c>
      <c r="R1171">
        <v>22.5</v>
      </c>
      <c r="S1171" s="38">
        <v>100.31</v>
      </c>
      <c r="T1171" s="24">
        <v>229</v>
      </c>
      <c r="U1171" s="24">
        <v>15</v>
      </c>
      <c r="V1171">
        <f t="shared" si="105"/>
        <v>20</v>
      </c>
      <c r="W1171" s="24" t="s">
        <v>3887</v>
      </c>
      <c r="X1171" s="8" t="e">
        <f>ROUND(T1171*(1-#REF!),2)</f>
        <v>#REF!</v>
      </c>
      <c r="Y1171">
        <f t="shared" si="106"/>
        <v>206.1</v>
      </c>
      <c r="Z1171">
        <f t="shared" si="107"/>
        <v>206.1</v>
      </c>
      <c r="AA1171" s="24">
        <v>0.1</v>
      </c>
      <c r="AB1171" s="24">
        <v>0.1</v>
      </c>
      <c r="AC1171" t="s">
        <v>2879</v>
      </c>
      <c r="AD1171" t="s">
        <v>2879</v>
      </c>
      <c r="AE1171" t="s">
        <v>2879</v>
      </c>
      <c r="AF1171" t="s">
        <v>2899</v>
      </c>
      <c r="AG1171" s="24"/>
      <c r="AI1171" s="11">
        <v>96.44</v>
      </c>
      <c r="AJ1171">
        <v>0.3</v>
      </c>
      <c r="AK1171">
        <f t="shared" si="103"/>
        <v>160.29999999999998</v>
      </c>
      <c r="AL1171" t="s">
        <v>4555</v>
      </c>
      <c r="AM1171" t="s">
        <v>4555</v>
      </c>
      <c r="AN1171" s="24">
        <v>0.1</v>
      </c>
      <c r="AO1171">
        <f t="shared" si="104"/>
        <v>206.1</v>
      </c>
      <c r="AS1171" t="s">
        <v>72</v>
      </c>
      <c r="AT1171" t="s">
        <v>581</v>
      </c>
    </row>
    <row r="1172" spans="1:46" customFormat="1" x14ac:dyDescent="0.3">
      <c r="A1172" t="e">
        <f>CONCATENATE(C1172,D1172,H1172,#REF!,L1172)</f>
        <v>#REF!</v>
      </c>
      <c r="B1172" t="str">
        <f t="shared" si="101"/>
        <v>OPELVIVAROL1H2</v>
      </c>
      <c r="C1172" s="1" t="s">
        <v>186</v>
      </c>
      <c r="D1172" s="1" t="s">
        <v>188</v>
      </c>
      <c r="E1172" s="1">
        <v>2014</v>
      </c>
      <c r="F1172" s="1" t="s">
        <v>14</v>
      </c>
      <c r="G1172" s="1" t="s">
        <v>37</v>
      </c>
      <c r="H1172" s="1" t="s">
        <v>38</v>
      </c>
      <c r="I1172" s="1">
        <v>3098</v>
      </c>
      <c r="J1172" s="1" t="str">
        <f t="shared" si="102"/>
        <v>TYP164</v>
      </c>
      <c r="K1172" s="1">
        <v>164</v>
      </c>
      <c r="L1172" s="1" t="s">
        <v>20</v>
      </c>
      <c r="M1172" s="27">
        <v>963940612</v>
      </c>
      <c r="N1172" s="37" t="s">
        <v>659</v>
      </c>
      <c r="O1172" s="38">
        <v>0</v>
      </c>
      <c r="P1172" s="38">
        <v>154.6</v>
      </c>
      <c r="Q1172" s="38">
        <v>1</v>
      </c>
      <c r="R1172">
        <v>30.5</v>
      </c>
      <c r="S1172" s="38">
        <v>154.6</v>
      </c>
      <c r="T1172" s="24">
        <v>359</v>
      </c>
      <c r="U1172" s="24">
        <v>15</v>
      </c>
      <c r="V1172">
        <f t="shared" si="105"/>
        <v>20</v>
      </c>
      <c r="W1172" s="24" t="s">
        <v>3888</v>
      </c>
      <c r="X1172" s="8" t="e">
        <f>ROUND(T1172*(1-#REF!),2)</f>
        <v>#REF!</v>
      </c>
      <c r="Y1172">
        <f t="shared" si="106"/>
        <v>323.10000000000002</v>
      </c>
      <c r="Z1172">
        <f t="shared" si="107"/>
        <v>323.10000000000002</v>
      </c>
      <c r="AA1172" s="24">
        <v>0.1</v>
      </c>
      <c r="AB1172" s="24">
        <v>0.1</v>
      </c>
      <c r="AC1172" t="s">
        <v>2879</v>
      </c>
      <c r="AD1172" t="s">
        <v>2879</v>
      </c>
      <c r="AE1172" t="s">
        <v>2879</v>
      </c>
      <c r="AF1172" t="s">
        <v>2899</v>
      </c>
      <c r="AG1172" s="24"/>
      <c r="AI1172" s="11">
        <v>148.63999999999999</v>
      </c>
      <c r="AJ1172">
        <v>0.3</v>
      </c>
      <c r="AK1172">
        <f t="shared" si="103"/>
        <v>251.29999999999998</v>
      </c>
      <c r="AL1172" t="s">
        <v>4555</v>
      </c>
      <c r="AM1172" t="s">
        <v>4555</v>
      </c>
      <c r="AN1172" s="24">
        <v>0.1</v>
      </c>
      <c r="AO1172">
        <f t="shared" si="104"/>
        <v>323.10000000000002</v>
      </c>
      <c r="AS1172" t="s">
        <v>73</v>
      </c>
      <c r="AT1172" t="s">
        <v>582</v>
      </c>
    </row>
    <row r="1173" spans="1:46" customFormat="1" x14ac:dyDescent="0.3">
      <c r="A1173" t="e">
        <f>CONCATENATE(C1173,D1173,H1173,#REF!,L1173)</f>
        <v>#REF!</v>
      </c>
      <c r="B1173" t="str">
        <f t="shared" si="101"/>
        <v>OPELVIVAROL2H1</v>
      </c>
      <c r="C1173" s="1" t="s">
        <v>186</v>
      </c>
      <c r="D1173" s="1" t="s">
        <v>188</v>
      </c>
      <c r="E1173" s="1">
        <v>2014</v>
      </c>
      <c r="F1173" s="1" t="s">
        <v>25</v>
      </c>
      <c r="G1173" s="1" t="s">
        <v>15</v>
      </c>
      <c r="H1173" s="1" t="s">
        <v>26</v>
      </c>
      <c r="I1173" s="1">
        <v>3498</v>
      </c>
      <c r="J1173" s="1" t="str">
        <f t="shared" si="102"/>
        <v>TYP165</v>
      </c>
      <c r="K1173" s="1">
        <v>165</v>
      </c>
      <c r="L1173" s="1" t="s">
        <v>17</v>
      </c>
      <c r="M1173" s="27">
        <v>963940621</v>
      </c>
      <c r="N1173" s="37" t="s">
        <v>660</v>
      </c>
      <c r="O1173" s="38">
        <v>0</v>
      </c>
      <c r="P1173" s="38">
        <v>118.82</v>
      </c>
      <c r="Q1173" s="38">
        <v>1</v>
      </c>
      <c r="R1173">
        <v>27.5</v>
      </c>
      <c r="S1173" s="38">
        <v>118.82</v>
      </c>
      <c r="T1173" s="24">
        <v>279</v>
      </c>
      <c r="U1173" s="24">
        <v>20</v>
      </c>
      <c r="V1173">
        <f t="shared" si="105"/>
        <v>27</v>
      </c>
      <c r="W1173" s="24" t="s">
        <v>3889</v>
      </c>
      <c r="X1173" s="8" t="e">
        <f>ROUND(T1173*(1-#REF!),2)</f>
        <v>#REF!</v>
      </c>
      <c r="Y1173">
        <f t="shared" si="106"/>
        <v>251.1</v>
      </c>
      <c r="Z1173">
        <f t="shared" si="107"/>
        <v>251.1</v>
      </c>
      <c r="AA1173" s="24">
        <v>0.1</v>
      </c>
      <c r="AB1173" s="24">
        <v>0.1</v>
      </c>
      <c r="AC1173" t="s">
        <v>2879</v>
      </c>
      <c r="AD1173" t="s">
        <v>2879</v>
      </c>
      <c r="AE1173" t="s">
        <v>2879</v>
      </c>
      <c r="AF1173" t="s">
        <v>2899</v>
      </c>
      <c r="AG1173" s="24"/>
      <c r="AI1173" s="11">
        <v>114.25</v>
      </c>
      <c r="AJ1173">
        <v>0.3</v>
      </c>
      <c r="AK1173">
        <f t="shared" si="103"/>
        <v>195.29999999999998</v>
      </c>
      <c r="AL1173" t="s">
        <v>4555</v>
      </c>
      <c r="AM1173" t="s">
        <v>4555</v>
      </c>
      <c r="AN1173" s="24">
        <v>0.1</v>
      </c>
      <c r="AO1173">
        <f t="shared" si="104"/>
        <v>251.1</v>
      </c>
      <c r="AS1173" t="s">
        <v>74</v>
      </c>
      <c r="AT1173" t="s">
        <v>581</v>
      </c>
    </row>
    <row r="1174" spans="1:46" customFormat="1" x14ac:dyDescent="0.3">
      <c r="A1174" t="e">
        <f>CONCATENATE(C1174,D1174,H1174,#REF!,L1174)</f>
        <v>#REF!</v>
      </c>
      <c r="B1174" t="str">
        <f t="shared" si="101"/>
        <v>OPELVIVAROL2H1</v>
      </c>
      <c r="C1174" s="1" t="s">
        <v>186</v>
      </c>
      <c r="D1174" s="1" t="s">
        <v>188</v>
      </c>
      <c r="E1174" s="1">
        <v>2014</v>
      </c>
      <c r="F1174" s="1" t="s">
        <v>25</v>
      </c>
      <c r="G1174" s="1" t="s">
        <v>15</v>
      </c>
      <c r="H1174" s="1" t="s">
        <v>26</v>
      </c>
      <c r="I1174" s="1">
        <v>3498</v>
      </c>
      <c r="J1174" s="1" t="str">
        <f t="shared" si="102"/>
        <v>TYP165</v>
      </c>
      <c r="K1174" s="1">
        <v>165</v>
      </c>
      <c r="L1174" s="1" t="s">
        <v>20</v>
      </c>
      <c r="M1174" s="27">
        <v>963940620</v>
      </c>
      <c r="N1174" s="37" t="s">
        <v>661</v>
      </c>
      <c r="O1174" s="38">
        <v>0</v>
      </c>
      <c r="P1174" s="38">
        <v>177.01</v>
      </c>
      <c r="Q1174" s="38">
        <v>1</v>
      </c>
      <c r="R1174">
        <v>35.5</v>
      </c>
      <c r="S1174" s="38">
        <v>177.01</v>
      </c>
      <c r="T1174" s="24">
        <v>409</v>
      </c>
      <c r="U1174" s="24">
        <v>20</v>
      </c>
      <c r="V1174">
        <f t="shared" si="105"/>
        <v>27</v>
      </c>
      <c r="W1174" s="24" t="s">
        <v>3890</v>
      </c>
      <c r="X1174" s="8" t="e">
        <f>ROUND(T1174*(1-#REF!),2)</f>
        <v>#REF!</v>
      </c>
      <c r="Y1174">
        <f t="shared" si="106"/>
        <v>368.1</v>
      </c>
      <c r="Z1174">
        <f t="shared" si="107"/>
        <v>368.1</v>
      </c>
      <c r="AA1174" s="24">
        <v>0.1</v>
      </c>
      <c r="AB1174" s="24">
        <v>0.1</v>
      </c>
      <c r="AC1174" t="s">
        <v>2879</v>
      </c>
      <c r="AD1174" t="s">
        <v>2879</v>
      </c>
      <c r="AE1174" t="s">
        <v>2879</v>
      </c>
      <c r="AF1174" t="s">
        <v>2899</v>
      </c>
      <c r="AG1174" s="24"/>
      <c r="AI1174" s="11">
        <v>170.19</v>
      </c>
      <c r="AJ1174">
        <v>0.3</v>
      </c>
      <c r="AK1174">
        <f t="shared" si="103"/>
        <v>286.29999999999995</v>
      </c>
      <c r="AL1174" t="s">
        <v>4555</v>
      </c>
      <c r="AM1174" t="s">
        <v>4555</v>
      </c>
      <c r="AN1174" s="24">
        <v>0.1</v>
      </c>
      <c r="AO1174">
        <f t="shared" si="104"/>
        <v>368.1</v>
      </c>
      <c r="AS1174" t="s">
        <v>75</v>
      </c>
      <c r="AT1174" t="s">
        <v>582</v>
      </c>
    </row>
    <row r="1175" spans="1:46" customFormat="1" x14ac:dyDescent="0.3">
      <c r="A1175" t="e">
        <f>CONCATENATE(C1175,D1175,H1175,#REF!,L1175)</f>
        <v>#REF!</v>
      </c>
      <c r="B1175" t="str">
        <f t="shared" si="101"/>
        <v>OPELVIVAROL2H2</v>
      </c>
      <c r="C1175" s="1" t="s">
        <v>186</v>
      </c>
      <c r="D1175" s="1" t="s">
        <v>188</v>
      </c>
      <c r="E1175" s="1">
        <v>2014</v>
      </c>
      <c r="F1175" s="1" t="s">
        <v>25</v>
      </c>
      <c r="G1175" s="1" t="s">
        <v>37</v>
      </c>
      <c r="H1175" s="1" t="s">
        <v>41</v>
      </c>
      <c r="I1175" s="1">
        <v>3498</v>
      </c>
      <c r="J1175" s="1" t="str">
        <f t="shared" si="102"/>
        <v>TYP165</v>
      </c>
      <c r="K1175" s="1">
        <v>165</v>
      </c>
      <c r="L1175" s="1" t="s">
        <v>17</v>
      </c>
      <c r="M1175" s="27">
        <v>963940629</v>
      </c>
      <c r="N1175" s="37" t="s">
        <v>662</v>
      </c>
      <c r="O1175" s="38">
        <v>0</v>
      </c>
      <c r="P1175" s="38">
        <v>118.82</v>
      </c>
      <c r="Q1175" s="38">
        <v>1</v>
      </c>
      <c r="R1175">
        <v>27.5</v>
      </c>
      <c r="S1175" s="38">
        <v>118.82</v>
      </c>
      <c r="T1175" s="24">
        <v>279</v>
      </c>
      <c r="U1175" s="24">
        <v>20</v>
      </c>
      <c r="V1175">
        <f t="shared" si="105"/>
        <v>27</v>
      </c>
      <c r="W1175" s="24" t="s">
        <v>3891</v>
      </c>
      <c r="X1175" s="8" t="e">
        <f>ROUND(T1175*(1-#REF!),2)</f>
        <v>#REF!</v>
      </c>
      <c r="Y1175">
        <f t="shared" si="106"/>
        <v>251.1</v>
      </c>
      <c r="Z1175">
        <f t="shared" si="107"/>
        <v>251.1</v>
      </c>
      <c r="AA1175" s="24">
        <v>0.1</v>
      </c>
      <c r="AB1175" s="24">
        <v>0.1</v>
      </c>
      <c r="AC1175" t="s">
        <v>2879</v>
      </c>
      <c r="AD1175" t="s">
        <v>2879</v>
      </c>
      <c r="AE1175" t="s">
        <v>2879</v>
      </c>
      <c r="AF1175" t="s">
        <v>2899</v>
      </c>
      <c r="AG1175" s="24"/>
      <c r="AI1175" s="11">
        <v>114.25</v>
      </c>
      <c r="AJ1175">
        <v>0.3</v>
      </c>
      <c r="AK1175">
        <f t="shared" si="103"/>
        <v>195.29999999999998</v>
      </c>
      <c r="AL1175" t="s">
        <v>4555</v>
      </c>
      <c r="AM1175" t="s">
        <v>4555</v>
      </c>
      <c r="AN1175" s="24">
        <v>0.1</v>
      </c>
      <c r="AO1175">
        <f t="shared" si="104"/>
        <v>251.1</v>
      </c>
      <c r="AS1175" t="s">
        <v>76</v>
      </c>
      <c r="AT1175" t="s">
        <v>581</v>
      </c>
    </row>
    <row r="1176" spans="1:46" customFormat="1" x14ac:dyDescent="0.3">
      <c r="A1176" t="e">
        <f>CONCATENATE(C1176,D1176,H1176,#REF!,L1176)</f>
        <v>#REF!</v>
      </c>
      <c r="B1176" t="str">
        <f t="shared" si="101"/>
        <v>OPELVIVAROL2H2</v>
      </c>
      <c r="C1176" s="1" t="s">
        <v>186</v>
      </c>
      <c r="D1176" s="1" t="s">
        <v>188</v>
      </c>
      <c r="E1176" s="1">
        <v>2014</v>
      </c>
      <c r="F1176" s="1" t="s">
        <v>25</v>
      </c>
      <c r="G1176" s="1" t="s">
        <v>37</v>
      </c>
      <c r="H1176" s="1" t="s">
        <v>41</v>
      </c>
      <c r="I1176" s="1">
        <v>3498</v>
      </c>
      <c r="J1176" s="1" t="str">
        <f t="shared" si="102"/>
        <v>TYP165</v>
      </c>
      <c r="K1176" s="1">
        <v>165</v>
      </c>
      <c r="L1176" s="1" t="s">
        <v>20</v>
      </c>
      <c r="M1176" s="27">
        <v>963940628</v>
      </c>
      <c r="N1176" s="37" t="s">
        <v>663</v>
      </c>
      <c r="O1176" s="38">
        <v>0</v>
      </c>
      <c r="P1176" s="38">
        <v>177.01</v>
      </c>
      <c r="Q1176" s="38">
        <v>1</v>
      </c>
      <c r="R1176">
        <v>35.5</v>
      </c>
      <c r="S1176" s="38">
        <v>177.01</v>
      </c>
      <c r="T1176" s="24">
        <v>409</v>
      </c>
      <c r="U1176" s="24">
        <v>20</v>
      </c>
      <c r="V1176">
        <f t="shared" si="105"/>
        <v>27</v>
      </c>
      <c r="W1176" s="24" t="s">
        <v>3892</v>
      </c>
      <c r="X1176" s="8" t="e">
        <f>ROUND(T1176*(1-#REF!),2)</f>
        <v>#REF!</v>
      </c>
      <c r="Y1176">
        <f t="shared" si="106"/>
        <v>368.1</v>
      </c>
      <c r="Z1176">
        <f t="shared" si="107"/>
        <v>368.1</v>
      </c>
      <c r="AA1176" s="24">
        <v>0.1</v>
      </c>
      <c r="AB1176" s="24">
        <v>0.1</v>
      </c>
      <c r="AC1176" t="s">
        <v>2879</v>
      </c>
      <c r="AD1176" t="s">
        <v>2879</v>
      </c>
      <c r="AE1176" t="s">
        <v>2879</v>
      </c>
      <c r="AF1176" t="s">
        <v>2899</v>
      </c>
      <c r="AG1176" s="24"/>
      <c r="AI1176" s="11">
        <v>170.19</v>
      </c>
      <c r="AJ1176">
        <v>0.3</v>
      </c>
      <c r="AK1176">
        <f t="shared" si="103"/>
        <v>286.29999999999995</v>
      </c>
      <c r="AL1176" t="s">
        <v>4555</v>
      </c>
      <c r="AM1176" t="s">
        <v>4555</v>
      </c>
      <c r="AN1176" s="24">
        <v>0.1</v>
      </c>
      <c r="AO1176">
        <f t="shared" si="104"/>
        <v>368.1</v>
      </c>
      <c r="AS1176" t="s">
        <v>77</v>
      </c>
      <c r="AT1176" t="s">
        <v>582</v>
      </c>
    </row>
    <row r="1177" spans="1:46" customFormat="1" x14ac:dyDescent="0.3">
      <c r="A1177" t="e">
        <f>CONCATENATE(C1177,D1177,H1177,#REF!,L1177)</f>
        <v>#REF!</v>
      </c>
      <c r="B1177" t="str">
        <f t="shared" si="101"/>
        <v>OPELMOVANO_TRACTIONL1H1</v>
      </c>
      <c r="C1177" s="1" t="s">
        <v>186</v>
      </c>
      <c r="D1177" s="1" t="s">
        <v>593</v>
      </c>
      <c r="E1177" s="1">
        <v>2011</v>
      </c>
      <c r="F1177" s="1" t="s">
        <v>14</v>
      </c>
      <c r="G1177" s="1" t="s">
        <v>15</v>
      </c>
      <c r="H1177" s="1" t="s">
        <v>16</v>
      </c>
      <c r="I1177" s="1">
        <v>3182</v>
      </c>
      <c r="J1177" s="1" t="str">
        <f t="shared" si="102"/>
        <v>TYP137</v>
      </c>
      <c r="K1177" s="1">
        <v>137</v>
      </c>
      <c r="L1177" s="1" t="s">
        <v>17</v>
      </c>
      <c r="M1177" s="27">
        <v>963940302</v>
      </c>
      <c r="N1177" s="37" t="s">
        <v>735</v>
      </c>
      <c r="O1177" s="38">
        <v>0</v>
      </c>
      <c r="P1177" s="38">
        <v>118.82</v>
      </c>
      <c r="Q1177" s="38">
        <v>1</v>
      </c>
      <c r="R1177">
        <v>27.5</v>
      </c>
      <c r="S1177" s="38">
        <v>118.82</v>
      </c>
      <c r="T1177" s="24">
        <v>279</v>
      </c>
      <c r="U1177" s="24">
        <v>15</v>
      </c>
      <c r="V1177">
        <f t="shared" si="105"/>
        <v>20</v>
      </c>
      <c r="W1177" s="24" t="s">
        <v>3969</v>
      </c>
      <c r="X1177" s="8" t="e">
        <f>ROUND(T1177*(1-#REF!),2)</f>
        <v>#REF!</v>
      </c>
      <c r="Y1177">
        <f t="shared" si="106"/>
        <v>251.1</v>
      </c>
      <c r="Z1177">
        <f t="shared" si="107"/>
        <v>251.1</v>
      </c>
      <c r="AA1177" s="24">
        <v>0.1</v>
      </c>
      <c r="AB1177" s="24">
        <v>0.1</v>
      </c>
      <c r="AC1177" t="s">
        <v>2879</v>
      </c>
      <c r="AD1177" t="s">
        <v>2879</v>
      </c>
      <c r="AE1177" t="s">
        <v>2879</v>
      </c>
      <c r="AF1177" t="s">
        <v>2899</v>
      </c>
      <c r="AG1177" s="24"/>
      <c r="AI1177" s="11">
        <v>114.25</v>
      </c>
      <c r="AJ1177">
        <v>0.3</v>
      </c>
      <c r="AK1177">
        <f t="shared" si="103"/>
        <v>195.29999999999998</v>
      </c>
      <c r="AL1177" t="s">
        <v>4555</v>
      </c>
      <c r="AM1177" t="s">
        <v>4555</v>
      </c>
      <c r="AN1177" s="24">
        <v>0.1</v>
      </c>
      <c r="AO1177">
        <f t="shared" si="104"/>
        <v>251.1</v>
      </c>
      <c r="AS1177" t="s">
        <v>166</v>
      </c>
      <c r="AT1177" t="s">
        <v>581</v>
      </c>
    </row>
    <row r="1178" spans="1:46" customFormat="1" x14ac:dyDescent="0.3">
      <c r="A1178" t="e">
        <f>CONCATENATE(C1178,D1178,H1178,#REF!,L1178)</f>
        <v>#REF!</v>
      </c>
      <c r="B1178" t="str">
        <f t="shared" si="101"/>
        <v>OPELMOVANO_TRACTIONL1H1</v>
      </c>
      <c r="C1178" s="1" t="s">
        <v>186</v>
      </c>
      <c r="D1178" s="1" t="s">
        <v>593</v>
      </c>
      <c r="E1178" s="1">
        <v>2011</v>
      </c>
      <c r="F1178" s="1" t="s">
        <v>14</v>
      </c>
      <c r="G1178" s="1" t="s">
        <v>15</v>
      </c>
      <c r="H1178" s="1" t="s">
        <v>16</v>
      </c>
      <c r="I1178" s="1">
        <v>3182</v>
      </c>
      <c r="J1178" s="1" t="str">
        <f t="shared" si="102"/>
        <v>TYP137</v>
      </c>
      <c r="K1178" s="1">
        <v>137</v>
      </c>
      <c r="L1178" s="1" t="s">
        <v>20</v>
      </c>
      <c r="M1178" s="27">
        <v>963940301</v>
      </c>
      <c r="N1178" s="37" t="s">
        <v>736</v>
      </c>
      <c r="O1178" s="38">
        <v>0</v>
      </c>
      <c r="P1178" s="38">
        <v>177.01</v>
      </c>
      <c r="Q1178" s="38">
        <v>1</v>
      </c>
      <c r="R1178">
        <v>35.5</v>
      </c>
      <c r="S1178" s="38">
        <v>177.01</v>
      </c>
      <c r="T1178" s="24">
        <v>389</v>
      </c>
      <c r="U1178" s="24">
        <v>15</v>
      </c>
      <c r="V1178">
        <f t="shared" si="105"/>
        <v>20</v>
      </c>
      <c r="W1178" s="24" t="s">
        <v>3970</v>
      </c>
      <c r="X1178" s="8" t="e">
        <f>ROUND(T1178*(1-#REF!),2)</f>
        <v>#REF!</v>
      </c>
      <c r="Y1178">
        <f t="shared" si="106"/>
        <v>350.1</v>
      </c>
      <c r="Z1178">
        <f t="shared" si="107"/>
        <v>350.1</v>
      </c>
      <c r="AA1178" s="24">
        <v>0.1</v>
      </c>
      <c r="AB1178" s="24">
        <v>0.1</v>
      </c>
      <c r="AC1178" t="s">
        <v>2879</v>
      </c>
      <c r="AD1178" t="s">
        <v>2879</v>
      </c>
      <c r="AE1178" t="s">
        <v>2879</v>
      </c>
      <c r="AF1178" t="s">
        <v>2899</v>
      </c>
      <c r="AG1178" s="24"/>
      <c r="AI1178" s="11">
        <v>170.19</v>
      </c>
      <c r="AJ1178">
        <v>0.3</v>
      </c>
      <c r="AK1178">
        <f t="shared" si="103"/>
        <v>272.29999999999995</v>
      </c>
      <c r="AL1178" t="s">
        <v>4555</v>
      </c>
      <c r="AM1178" t="s">
        <v>4555</v>
      </c>
      <c r="AN1178" s="24">
        <v>0.1</v>
      </c>
      <c r="AO1178">
        <f t="shared" si="104"/>
        <v>350.1</v>
      </c>
      <c r="AS1178" t="s">
        <v>167</v>
      </c>
      <c r="AT1178" t="s">
        <v>582</v>
      </c>
    </row>
    <row r="1179" spans="1:46" customFormat="1" x14ac:dyDescent="0.3">
      <c r="A1179" t="e">
        <f>CONCATENATE(C1179,D1179,H1179,#REF!,L1179)</f>
        <v>#REF!</v>
      </c>
      <c r="B1179" t="str">
        <f t="shared" si="101"/>
        <v>OPELMOVANO_TRACTIONL1H2</v>
      </c>
      <c r="C1179" s="1" t="s">
        <v>186</v>
      </c>
      <c r="D1179" s="1" t="s">
        <v>593</v>
      </c>
      <c r="E1179" s="1">
        <v>2011</v>
      </c>
      <c r="F1179" s="1" t="s">
        <v>14</v>
      </c>
      <c r="G1179" s="1" t="s">
        <v>37</v>
      </c>
      <c r="H1179" s="1" t="s">
        <v>38</v>
      </c>
      <c r="I1179" s="1">
        <v>3182</v>
      </c>
      <c r="J1179" s="1" t="str">
        <f t="shared" si="102"/>
        <v>TYP137</v>
      </c>
      <c r="K1179" s="1">
        <v>137</v>
      </c>
      <c r="L1179" s="1" t="s">
        <v>17</v>
      </c>
      <c r="M1179" s="27">
        <v>963940308</v>
      </c>
      <c r="N1179" s="37" t="s">
        <v>737</v>
      </c>
      <c r="O1179" s="38">
        <v>0</v>
      </c>
      <c r="P1179" s="38">
        <v>118.82</v>
      </c>
      <c r="Q1179" s="38">
        <v>1</v>
      </c>
      <c r="R1179">
        <v>27.5</v>
      </c>
      <c r="S1179" s="38">
        <v>118.82</v>
      </c>
      <c r="T1179" s="24">
        <v>279</v>
      </c>
      <c r="U1179" s="24">
        <v>15</v>
      </c>
      <c r="V1179">
        <f t="shared" si="105"/>
        <v>20</v>
      </c>
      <c r="W1179" s="24" t="s">
        <v>3971</v>
      </c>
      <c r="X1179" s="8" t="e">
        <f>ROUND(T1179*(1-#REF!),2)</f>
        <v>#REF!</v>
      </c>
      <c r="Y1179">
        <f t="shared" si="106"/>
        <v>251.1</v>
      </c>
      <c r="Z1179">
        <f t="shared" si="107"/>
        <v>251.1</v>
      </c>
      <c r="AA1179" s="24">
        <v>0.1</v>
      </c>
      <c r="AB1179" s="24">
        <v>0.1</v>
      </c>
      <c r="AC1179" t="s">
        <v>2879</v>
      </c>
      <c r="AD1179" t="s">
        <v>2879</v>
      </c>
      <c r="AE1179" t="s">
        <v>2879</v>
      </c>
      <c r="AF1179" t="s">
        <v>2899</v>
      </c>
      <c r="AG1179" s="24"/>
      <c r="AI1179" s="11">
        <v>114.25</v>
      </c>
      <c r="AJ1179">
        <v>0.3</v>
      </c>
      <c r="AK1179">
        <f t="shared" si="103"/>
        <v>195.29999999999998</v>
      </c>
      <c r="AL1179" t="s">
        <v>4555</v>
      </c>
      <c r="AM1179" t="s">
        <v>4555</v>
      </c>
      <c r="AN1179" s="24">
        <v>0.1</v>
      </c>
      <c r="AO1179">
        <f t="shared" si="104"/>
        <v>251.1</v>
      </c>
      <c r="AS1179" t="s">
        <v>168</v>
      </c>
      <c r="AT1179" t="s">
        <v>581</v>
      </c>
    </row>
    <row r="1180" spans="1:46" customFormat="1" x14ac:dyDescent="0.3">
      <c r="A1180" t="e">
        <f>CONCATENATE(C1180,D1180,H1180,#REF!,L1180)</f>
        <v>#REF!</v>
      </c>
      <c r="B1180" t="str">
        <f t="shared" si="101"/>
        <v>OPELMOVANO_TRACTIONL1H2</v>
      </c>
      <c r="C1180" s="1" t="s">
        <v>186</v>
      </c>
      <c r="D1180" s="1" t="s">
        <v>593</v>
      </c>
      <c r="E1180" s="1">
        <v>2011</v>
      </c>
      <c r="F1180" s="1" t="s">
        <v>14</v>
      </c>
      <c r="G1180" s="1" t="s">
        <v>37</v>
      </c>
      <c r="H1180" s="1" t="s">
        <v>38</v>
      </c>
      <c r="I1180" s="1">
        <v>3182</v>
      </c>
      <c r="J1180" s="1" t="str">
        <f t="shared" si="102"/>
        <v>TYP137</v>
      </c>
      <c r="K1180" s="1">
        <v>137</v>
      </c>
      <c r="L1180" s="1" t="s">
        <v>20</v>
      </c>
      <c r="M1180" s="27">
        <v>963940307</v>
      </c>
      <c r="N1180" s="37" t="s">
        <v>738</v>
      </c>
      <c r="O1180" s="38">
        <v>0</v>
      </c>
      <c r="P1180" s="38">
        <v>177.01</v>
      </c>
      <c r="Q1180" s="38">
        <v>1</v>
      </c>
      <c r="R1180">
        <v>35.5</v>
      </c>
      <c r="S1180" s="38">
        <v>177.01</v>
      </c>
      <c r="T1180" s="24">
        <v>389</v>
      </c>
      <c r="U1180" s="24">
        <v>15</v>
      </c>
      <c r="V1180">
        <f t="shared" si="105"/>
        <v>20</v>
      </c>
      <c r="W1180" s="24" t="s">
        <v>3972</v>
      </c>
      <c r="X1180" s="8" t="e">
        <f>ROUND(T1180*(1-#REF!),2)</f>
        <v>#REF!</v>
      </c>
      <c r="Y1180">
        <f t="shared" si="106"/>
        <v>350.1</v>
      </c>
      <c r="Z1180">
        <f t="shared" si="107"/>
        <v>350.1</v>
      </c>
      <c r="AA1180" s="24">
        <v>0.1</v>
      </c>
      <c r="AB1180" s="24">
        <v>0.1</v>
      </c>
      <c r="AC1180" t="s">
        <v>2879</v>
      </c>
      <c r="AD1180" t="s">
        <v>2879</v>
      </c>
      <c r="AE1180" t="s">
        <v>2879</v>
      </c>
      <c r="AF1180" t="s">
        <v>2899</v>
      </c>
      <c r="AG1180" s="24"/>
      <c r="AI1180" s="11">
        <v>170.19</v>
      </c>
      <c r="AJ1180">
        <v>0.3</v>
      </c>
      <c r="AK1180">
        <f t="shared" si="103"/>
        <v>272.29999999999995</v>
      </c>
      <c r="AL1180" t="s">
        <v>4555</v>
      </c>
      <c r="AM1180" t="s">
        <v>4555</v>
      </c>
      <c r="AN1180" s="24">
        <v>0.1</v>
      </c>
      <c r="AO1180">
        <f t="shared" si="104"/>
        <v>350.1</v>
      </c>
      <c r="AS1180" t="s">
        <v>169</v>
      </c>
      <c r="AT1180" t="s">
        <v>582</v>
      </c>
    </row>
    <row r="1181" spans="1:46" customFormat="1" x14ac:dyDescent="0.3">
      <c r="A1181" t="e">
        <f>CONCATENATE(C1181,D1181,H1181,#REF!,L1181)</f>
        <v>#REF!</v>
      </c>
      <c r="B1181" t="str">
        <f t="shared" si="101"/>
        <v>OPELMOVANO_TRACTIONL2H2</v>
      </c>
      <c r="C1181" s="1" t="s">
        <v>186</v>
      </c>
      <c r="D1181" s="1" t="s">
        <v>593</v>
      </c>
      <c r="E1181" s="1">
        <v>2011</v>
      </c>
      <c r="F1181" s="1" t="s">
        <v>25</v>
      </c>
      <c r="G1181" s="1" t="s">
        <v>37</v>
      </c>
      <c r="H1181" s="1" t="s">
        <v>41</v>
      </c>
      <c r="I1181" s="1">
        <v>3682</v>
      </c>
      <c r="J1181" s="1" t="str">
        <f t="shared" si="102"/>
        <v>TYP138</v>
      </c>
      <c r="K1181" s="1">
        <v>138</v>
      </c>
      <c r="L1181" s="1" t="s">
        <v>17</v>
      </c>
      <c r="M1181" s="27">
        <v>963940322</v>
      </c>
      <c r="N1181" s="37" t="s">
        <v>739</v>
      </c>
      <c r="O1181" s="38">
        <v>0</v>
      </c>
      <c r="P1181" s="38">
        <v>137.35</v>
      </c>
      <c r="Q1181" s="38">
        <v>1</v>
      </c>
      <c r="R1181">
        <v>33.5</v>
      </c>
      <c r="S1181" s="38">
        <v>137.35</v>
      </c>
      <c r="T1181" s="24">
        <v>329</v>
      </c>
      <c r="U1181" s="24">
        <v>20</v>
      </c>
      <c r="V1181">
        <f t="shared" si="105"/>
        <v>27</v>
      </c>
      <c r="W1181" s="24" t="s">
        <v>3973</v>
      </c>
      <c r="X1181" s="8" t="e">
        <f>ROUND(T1181*(1-#REF!),2)</f>
        <v>#REF!</v>
      </c>
      <c r="Y1181">
        <f t="shared" si="106"/>
        <v>296.10000000000002</v>
      </c>
      <c r="Z1181">
        <f t="shared" si="107"/>
        <v>296.10000000000002</v>
      </c>
      <c r="AA1181" s="24">
        <v>0.1</v>
      </c>
      <c r="AB1181" s="24">
        <v>0.1</v>
      </c>
      <c r="AC1181" t="s">
        <v>2879</v>
      </c>
      <c r="AD1181" t="s">
        <v>2879</v>
      </c>
      <c r="AE1181" t="s">
        <v>2879</v>
      </c>
      <c r="AF1181" t="s">
        <v>2899</v>
      </c>
      <c r="AG1181" s="24"/>
      <c r="AI1181" s="11">
        <v>132.06</v>
      </c>
      <c r="AJ1181">
        <v>0.3</v>
      </c>
      <c r="AK1181">
        <f t="shared" si="103"/>
        <v>230.29999999999998</v>
      </c>
      <c r="AL1181" t="s">
        <v>4555</v>
      </c>
      <c r="AM1181" t="s">
        <v>4555</v>
      </c>
      <c r="AN1181" s="24">
        <v>0.1</v>
      </c>
      <c r="AO1181">
        <f t="shared" si="104"/>
        <v>296.10000000000002</v>
      </c>
      <c r="AS1181" t="s">
        <v>170</v>
      </c>
      <c r="AT1181" t="s">
        <v>581</v>
      </c>
    </row>
    <row r="1182" spans="1:46" customFormat="1" x14ac:dyDescent="0.3">
      <c r="A1182" t="e">
        <f>CONCATENATE(C1182,D1182,H1182,#REF!,L1182)</f>
        <v>#REF!</v>
      </c>
      <c r="B1182" t="str">
        <f t="shared" si="101"/>
        <v>OPELMOVANO_TRACTIONL2H2</v>
      </c>
      <c r="C1182" s="1" t="s">
        <v>186</v>
      </c>
      <c r="D1182" s="1" t="s">
        <v>593</v>
      </c>
      <c r="E1182" s="1">
        <v>2011</v>
      </c>
      <c r="F1182" s="1" t="s">
        <v>25</v>
      </c>
      <c r="G1182" s="1" t="s">
        <v>37</v>
      </c>
      <c r="H1182" s="1" t="s">
        <v>41</v>
      </c>
      <c r="I1182" s="1">
        <v>3682</v>
      </c>
      <c r="J1182" s="1" t="str">
        <f t="shared" si="102"/>
        <v>TYP138</v>
      </c>
      <c r="K1182" s="1">
        <v>138</v>
      </c>
      <c r="L1182" s="1" t="s">
        <v>20</v>
      </c>
      <c r="M1182" s="27">
        <v>963940321</v>
      </c>
      <c r="N1182" s="37" t="s">
        <v>740</v>
      </c>
      <c r="O1182" s="38">
        <v>0</v>
      </c>
      <c r="P1182" s="38">
        <v>202.61</v>
      </c>
      <c r="Q1182" s="38">
        <v>1</v>
      </c>
      <c r="R1182">
        <v>43.5</v>
      </c>
      <c r="S1182" s="38">
        <v>202.61</v>
      </c>
      <c r="T1182" s="24">
        <v>469</v>
      </c>
      <c r="U1182" s="24">
        <v>20</v>
      </c>
      <c r="V1182">
        <f t="shared" si="105"/>
        <v>27</v>
      </c>
      <c r="W1182" s="24" t="s">
        <v>3974</v>
      </c>
      <c r="X1182" s="8" t="e">
        <f>ROUND(T1182*(1-#REF!),2)</f>
        <v>#REF!</v>
      </c>
      <c r="Y1182">
        <f t="shared" si="106"/>
        <v>422.1</v>
      </c>
      <c r="Z1182">
        <f t="shared" si="107"/>
        <v>422.1</v>
      </c>
      <c r="AA1182" s="24">
        <v>0.1</v>
      </c>
      <c r="AB1182" s="24">
        <v>0.1</v>
      </c>
      <c r="AC1182" t="s">
        <v>2879</v>
      </c>
      <c r="AD1182" t="s">
        <v>2879</v>
      </c>
      <c r="AE1182" t="s">
        <v>2879</v>
      </c>
      <c r="AF1182" t="s">
        <v>2899</v>
      </c>
      <c r="AG1182" s="24"/>
      <c r="AI1182" s="11">
        <v>194.81</v>
      </c>
      <c r="AJ1182">
        <v>0.3</v>
      </c>
      <c r="AK1182">
        <f t="shared" si="103"/>
        <v>328.29999999999995</v>
      </c>
      <c r="AL1182" t="s">
        <v>4555</v>
      </c>
      <c r="AM1182" t="s">
        <v>4555</v>
      </c>
      <c r="AN1182" s="24">
        <v>0.1</v>
      </c>
      <c r="AO1182">
        <f t="shared" si="104"/>
        <v>422.1</v>
      </c>
      <c r="AS1182" t="s">
        <v>171</v>
      </c>
      <c r="AT1182" t="s">
        <v>582</v>
      </c>
    </row>
    <row r="1183" spans="1:46" customFormat="1" x14ac:dyDescent="0.3">
      <c r="A1183" t="e">
        <f>CONCATENATE(C1183,D1183,H1183,#REF!,L1183)</f>
        <v>#REF!</v>
      </c>
      <c r="B1183" t="str">
        <f t="shared" si="101"/>
        <v>OPELMOVANO_TRACTIONL2H3</v>
      </c>
      <c r="C1183" s="1" t="s">
        <v>186</v>
      </c>
      <c r="D1183" s="1" t="s">
        <v>593</v>
      </c>
      <c r="E1183" s="1">
        <v>2011</v>
      </c>
      <c r="F1183" s="1" t="s">
        <v>25</v>
      </c>
      <c r="G1183" s="1" t="s">
        <v>52</v>
      </c>
      <c r="H1183" s="1" t="s">
        <v>104</v>
      </c>
      <c r="I1183" s="1">
        <v>3682</v>
      </c>
      <c r="J1183" s="1" t="str">
        <f t="shared" si="102"/>
        <v>TYP138</v>
      </c>
      <c r="K1183" s="1">
        <v>138</v>
      </c>
      <c r="L1183" s="1" t="s">
        <v>17</v>
      </c>
      <c r="M1183" s="27">
        <v>963940328</v>
      </c>
      <c r="N1183" s="37" t="s">
        <v>741</v>
      </c>
      <c r="O1183" s="38">
        <v>0</v>
      </c>
      <c r="P1183" s="38">
        <v>137.35</v>
      </c>
      <c r="Q1183" s="38">
        <v>1</v>
      </c>
      <c r="R1183">
        <v>33.5</v>
      </c>
      <c r="S1183" s="38">
        <v>137.35</v>
      </c>
      <c r="T1183" s="24">
        <v>329</v>
      </c>
      <c r="U1183" s="24">
        <v>20</v>
      </c>
      <c r="V1183">
        <f t="shared" si="105"/>
        <v>27</v>
      </c>
      <c r="W1183" s="24" t="s">
        <v>3975</v>
      </c>
      <c r="X1183" s="8" t="e">
        <f>ROUND(T1183*(1-#REF!),2)</f>
        <v>#REF!</v>
      </c>
      <c r="Y1183">
        <f t="shared" si="106"/>
        <v>296.10000000000002</v>
      </c>
      <c r="Z1183">
        <f t="shared" si="107"/>
        <v>296.10000000000002</v>
      </c>
      <c r="AA1183" s="24">
        <v>0.1</v>
      </c>
      <c r="AB1183" s="24">
        <v>0.1</v>
      </c>
      <c r="AC1183" t="s">
        <v>2879</v>
      </c>
      <c r="AD1183" t="s">
        <v>2879</v>
      </c>
      <c r="AE1183" t="s">
        <v>2879</v>
      </c>
      <c r="AF1183" t="s">
        <v>2899</v>
      </c>
      <c r="AG1183" s="24"/>
      <c r="AI1183" s="11">
        <v>132.06</v>
      </c>
      <c r="AJ1183">
        <v>0.3</v>
      </c>
      <c r="AK1183">
        <f t="shared" si="103"/>
        <v>230.29999999999998</v>
      </c>
      <c r="AL1183" t="s">
        <v>4555</v>
      </c>
      <c r="AM1183" t="s">
        <v>4555</v>
      </c>
      <c r="AN1183" s="24">
        <v>0.1</v>
      </c>
      <c r="AO1183">
        <f t="shared" si="104"/>
        <v>296.10000000000002</v>
      </c>
      <c r="AS1183" t="s">
        <v>172</v>
      </c>
      <c r="AT1183" t="s">
        <v>581</v>
      </c>
    </row>
    <row r="1184" spans="1:46" customFormat="1" x14ac:dyDescent="0.3">
      <c r="A1184" t="e">
        <f>CONCATENATE(C1184,D1184,H1184,#REF!,L1184)</f>
        <v>#REF!</v>
      </c>
      <c r="B1184" t="str">
        <f t="shared" si="101"/>
        <v>OPELMOVANO_TRACTIONL2H3</v>
      </c>
      <c r="C1184" s="1" t="s">
        <v>186</v>
      </c>
      <c r="D1184" s="1" t="s">
        <v>593</v>
      </c>
      <c r="E1184" s="1">
        <v>2011</v>
      </c>
      <c r="F1184" s="1" t="s">
        <v>25</v>
      </c>
      <c r="G1184" s="1" t="s">
        <v>52</v>
      </c>
      <c r="H1184" s="1" t="s">
        <v>104</v>
      </c>
      <c r="I1184" s="1">
        <v>3682</v>
      </c>
      <c r="J1184" s="1" t="str">
        <f t="shared" si="102"/>
        <v>TYP138</v>
      </c>
      <c r="K1184" s="1">
        <v>138</v>
      </c>
      <c r="L1184" s="1" t="s">
        <v>20</v>
      </c>
      <c r="M1184" s="27">
        <v>963940327</v>
      </c>
      <c r="N1184" s="37" t="s">
        <v>742</v>
      </c>
      <c r="O1184" s="38">
        <v>0</v>
      </c>
      <c r="P1184" s="38">
        <v>202.61</v>
      </c>
      <c r="Q1184" s="38">
        <v>1</v>
      </c>
      <c r="R1184">
        <v>43.5</v>
      </c>
      <c r="S1184" s="38">
        <v>202.61</v>
      </c>
      <c r="T1184" s="24">
        <v>469</v>
      </c>
      <c r="U1184" s="24">
        <v>20</v>
      </c>
      <c r="V1184">
        <f t="shared" si="105"/>
        <v>27</v>
      </c>
      <c r="W1184" s="24" t="s">
        <v>3976</v>
      </c>
      <c r="X1184" s="8" t="e">
        <f>ROUND(T1184*(1-#REF!),2)</f>
        <v>#REF!</v>
      </c>
      <c r="Y1184">
        <f t="shared" si="106"/>
        <v>422.1</v>
      </c>
      <c r="Z1184">
        <f t="shared" si="107"/>
        <v>422.1</v>
      </c>
      <c r="AA1184" s="24">
        <v>0.1</v>
      </c>
      <c r="AB1184" s="24">
        <v>0.1</v>
      </c>
      <c r="AC1184" t="s">
        <v>2879</v>
      </c>
      <c r="AD1184" t="s">
        <v>2879</v>
      </c>
      <c r="AE1184" t="s">
        <v>2879</v>
      </c>
      <c r="AF1184" t="s">
        <v>2899</v>
      </c>
      <c r="AG1184" s="24"/>
      <c r="AI1184" s="11">
        <v>194.81</v>
      </c>
      <c r="AJ1184">
        <v>0.3</v>
      </c>
      <c r="AK1184">
        <f t="shared" si="103"/>
        <v>328.29999999999995</v>
      </c>
      <c r="AL1184" t="s">
        <v>4555</v>
      </c>
      <c r="AM1184" t="s">
        <v>4555</v>
      </c>
      <c r="AN1184" s="24">
        <v>0.1</v>
      </c>
      <c r="AO1184">
        <f t="shared" si="104"/>
        <v>422.1</v>
      </c>
      <c r="AS1184" t="s">
        <v>173</v>
      </c>
      <c r="AT1184" t="s">
        <v>582</v>
      </c>
    </row>
    <row r="1185" spans="1:46" customFormat="1" x14ac:dyDescent="0.3">
      <c r="A1185" t="e">
        <f>CONCATENATE(C1185,D1185,H1185,#REF!,L1185)</f>
        <v>#REF!</v>
      </c>
      <c r="B1185" t="str">
        <f t="shared" si="101"/>
        <v>OPELMOVANO_TRACTIONL3H2</v>
      </c>
      <c r="C1185" s="1" t="s">
        <v>186</v>
      </c>
      <c r="D1185" s="1" t="s">
        <v>593</v>
      </c>
      <c r="E1185" s="1">
        <v>2011</v>
      </c>
      <c r="F1185" s="1" t="s">
        <v>44</v>
      </c>
      <c r="G1185" s="1" t="s">
        <v>37</v>
      </c>
      <c r="H1185" s="1" t="s">
        <v>45</v>
      </c>
      <c r="I1185" s="1">
        <v>4332</v>
      </c>
      <c r="J1185" s="1" t="str">
        <f t="shared" si="102"/>
        <v>TYP139</v>
      </c>
      <c r="K1185" s="1">
        <v>139</v>
      </c>
      <c r="L1185" s="1" t="s">
        <v>17</v>
      </c>
      <c r="M1185" s="27">
        <v>963940339</v>
      </c>
      <c r="N1185" s="37" t="s">
        <v>743</v>
      </c>
      <c r="O1185" s="38">
        <v>0</v>
      </c>
      <c r="P1185" s="38">
        <v>155.88</v>
      </c>
      <c r="Q1185" s="38">
        <v>1</v>
      </c>
      <c r="R1185">
        <v>41.5</v>
      </c>
      <c r="S1185" s="38">
        <v>155.88</v>
      </c>
      <c r="T1185" s="24">
        <v>369</v>
      </c>
      <c r="U1185" s="24">
        <v>20</v>
      </c>
      <c r="V1185">
        <f t="shared" si="105"/>
        <v>27</v>
      </c>
      <c r="W1185" s="24" t="s">
        <v>3977</v>
      </c>
      <c r="X1185" s="8" t="e">
        <f>ROUND(T1185*(1-#REF!),2)</f>
        <v>#REF!</v>
      </c>
      <c r="Y1185">
        <f t="shared" si="106"/>
        <v>332.1</v>
      </c>
      <c r="Z1185">
        <f t="shared" si="107"/>
        <v>332.1</v>
      </c>
      <c r="AA1185" s="24">
        <v>0.1</v>
      </c>
      <c r="AB1185" s="24">
        <v>0.1</v>
      </c>
      <c r="AC1185" t="s">
        <v>2879</v>
      </c>
      <c r="AD1185" t="s">
        <v>2879</v>
      </c>
      <c r="AE1185" t="s">
        <v>2879</v>
      </c>
      <c r="AF1185" t="s">
        <v>2899</v>
      </c>
      <c r="AG1185" s="24"/>
      <c r="AI1185" s="11">
        <v>149.87</v>
      </c>
      <c r="AJ1185">
        <v>0.3</v>
      </c>
      <c r="AK1185">
        <f t="shared" si="103"/>
        <v>258.3</v>
      </c>
      <c r="AL1185" t="s">
        <v>4555</v>
      </c>
      <c r="AM1185" t="s">
        <v>4555</v>
      </c>
      <c r="AN1185" s="24">
        <v>0.1</v>
      </c>
      <c r="AO1185">
        <f t="shared" si="104"/>
        <v>332.1</v>
      </c>
      <c r="AS1185" t="s">
        <v>174</v>
      </c>
      <c r="AT1185" t="s">
        <v>581</v>
      </c>
    </row>
    <row r="1186" spans="1:46" customFormat="1" x14ac:dyDescent="0.3">
      <c r="A1186" t="e">
        <f>CONCATENATE(C1186,D1186,H1186,#REF!,L1186)</f>
        <v>#REF!</v>
      </c>
      <c r="B1186" t="str">
        <f t="shared" si="101"/>
        <v>OPELMOVANO_TRACTIONL3H2</v>
      </c>
      <c r="C1186" s="1" t="s">
        <v>186</v>
      </c>
      <c r="D1186" s="1" t="s">
        <v>593</v>
      </c>
      <c r="E1186" s="1">
        <v>2011</v>
      </c>
      <c r="F1186" s="1" t="s">
        <v>44</v>
      </c>
      <c r="G1186" s="1" t="s">
        <v>37</v>
      </c>
      <c r="H1186" s="1" t="s">
        <v>45</v>
      </c>
      <c r="I1186" s="1">
        <v>4332</v>
      </c>
      <c r="J1186" s="1" t="str">
        <f t="shared" si="102"/>
        <v>TYP139</v>
      </c>
      <c r="K1186" s="1">
        <v>139</v>
      </c>
      <c r="L1186" s="1" t="s">
        <v>20</v>
      </c>
      <c r="M1186" s="27">
        <v>963940338</v>
      </c>
      <c r="N1186" s="37" t="s">
        <v>744</v>
      </c>
      <c r="O1186" s="38">
        <v>0</v>
      </c>
      <c r="P1186" s="38">
        <v>228.21</v>
      </c>
      <c r="Q1186" s="38">
        <v>1</v>
      </c>
      <c r="R1186">
        <v>53.5</v>
      </c>
      <c r="S1186" s="38">
        <v>228.21</v>
      </c>
      <c r="T1186" s="24">
        <v>539</v>
      </c>
      <c r="U1186" s="24">
        <v>20</v>
      </c>
      <c r="V1186">
        <f t="shared" si="105"/>
        <v>27</v>
      </c>
      <c r="W1186" s="24" t="s">
        <v>3978</v>
      </c>
      <c r="X1186" s="8" t="e">
        <f>ROUND(T1186*(1-#REF!),2)</f>
        <v>#REF!</v>
      </c>
      <c r="Y1186">
        <f t="shared" si="106"/>
        <v>485.1</v>
      </c>
      <c r="Z1186">
        <f t="shared" si="107"/>
        <v>485.1</v>
      </c>
      <c r="AA1186" s="24">
        <v>0.1</v>
      </c>
      <c r="AB1186" s="24">
        <v>0.1</v>
      </c>
      <c r="AC1186" t="s">
        <v>2879</v>
      </c>
      <c r="AD1186" t="s">
        <v>2879</v>
      </c>
      <c r="AE1186" t="s">
        <v>2879</v>
      </c>
      <c r="AF1186" t="s">
        <v>2899</v>
      </c>
      <c r="AG1186" s="24"/>
      <c r="AI1186" s="11">
        <v>219.42</v>
      </c>
      <c r="AJ1186">
        <v>0.3</v>
      </c>
      <c r="AK1186">
        <f t="shared" si="103"/>
        <v>377.29999999999995</v>
      </c>
      <c r="AL1186" t="s">
        <v>4555</v>
      </c>
      <c r="AM1186" t="s">
        <v>4555</v>
      </c>
      <c r="AN1186" s="24">
        <v>0.1</v>
      </c>
      <c r="AO1186">
        <f t="shared" si="104"/>
        <v>485.1</v>
      </c>
      <c r="AS1186" t="s">
        <v>175</v>
      </c>
      <c r="AT1186" t="s">
        <v>582</v>
      </c>
    </row>
    <row r="1187" spans="1:46" customFormat="1" x14ac:dyDescent="0.3">
      <c r="A1187" t="e">
        <f>CONCATENATE(C1187,D1187,H1187,#REF!,L1187)</f>
        <v>#REF!</v>
      </c>
      <c r="B1187" t="str">
        <f t="shared" si="101"/>
        <v>OPELMOVANO_TRACTIONL3H3</v>
      </c>
      <c r="C1187" s="1" t="s">
        <v>186</v>
      </c>
      <c r="D1187" s="1" t="s">
        <v>593</v>
      </c>
      <c r="E1187" s="1">
        <v>2011</v>
      </c>
      <c r="F1187" s="1" t="s">
        <v>44</v>
      </c>
      <c r="G1187" s="1" t="s">
        <v>52</v>
      </c>
      <c r="H1187" s="1" t="s">
        <v>53</v>
      </c>
      <c r="I1187" s="1">
        <v>4332</v>
      </c>
      <c r="J1187" s="1" t="str">
        <f t="shared" si="102"/>
        <v>TYP139</v>
      </c>
      <c r="K1187" s="1">
        <v>139</v>
      </c>
      <c r="L1187" s="1" t="s">
        <v>17</v>
      </c>
      <c r="M1187" s="27">
        <v>963940345</v>
      </c>
      <c r="N1187" s="37" t="s">
        <v>745</v>
      </c>
      <c r="O1187" s="38">
        <v>0</v>
      </c>
      <c r="P1187" s="38">
        <v>155.93</v>
      </c>
      <c r="Q1187" s="38">
        <v>1</v>
      </c>
      <c r="R1187">
        <v>41.5</v>
      </c>
      <c r="S1187" s="38">
        <v>155.93</v>
      </c>
      <c r="T1187" s="24">
        <v>369</v>
      </c>
      <c r="U1187" s="24">
        <v>20</v>
      </c>
      <c r="V1187">
        <f t="shared" si="105"/>
        <v>27</v>
      </c>
      <c r="W1187" s="24" t="s">
        <v>3979</v>
      </c>
      <c r="X1187" s="8" t="e">
        <f>ROUND(T1187*(1-#REF!),2)</f>
        <v>#REF!</v>
      </c>
      <c r="Y1187">
        <f t="shared" si="106"/>
        <v>332.1</v>
      </c>
      <c r="Z1187">
        <f t="shared" si="107"/>
        <v>332.1</v>
      </c>
      <c r="AA1187" s="24">
        <v>0.1</v>
      </c>
      <c r="AB1187" s="24">
        <v>0.1</v>
      </c>
      <c r="AC1187" t="s">
        <v>2879</v>
      </c>
      <c r="AD1187" t="s">
        <v>2879</v>
      </c>
      <c r="AE1187" t="s">
        <v>2879</v>
      </c>
      <c r="AF1187" t="s">
        <v>2899</v>
      </c>
      <c r="AG1187" s="24"/>
      <c r="AI1187" s="11">
        <v>149.87</v>
      </c>
      <c r="AJ1187">
        <v>0.3</v>
      </c>
      <c r="AK1187">
        <f t="shared" si="103"/>
        <v>258.3</v>
      </c>
      <c r="AL1187" t="s">
        <v>4555</v>
      </c>
      <c r="AM1187" t="s">
        <v>4555</v>
      </c>
      <c r="AN1187" s="24">
        <v>0.1</v>
      </c>
      <c r="AO1187">
        <f t="shared" si="104"/>
        <v>332.1</v>
      </c>
      <c r="AS1187" t="s">
        <v>176</v>
      </c>
      <c r="AT1187" t="s">
        <v>581</v>
      </c>
    </row>
    <row r="1188" spans="1:46" customFormat="1" x14ac:dyDescent="0.3">
      <c r="A1188" t="e">
        <f>CONCATENATE(C1188,D1188,H1188,#REF!,L1188)</f>
        <v>#REF!</v>
      </c>
      <c r="B1188" t="str">
        <f t="shared" si="101"/>
        <v>OPELMOVANO_TRACTIONL3H3</v>
      </c>
      <c r="C1188" s="1" t="s">
        <v>186</v>
      </c>
      <c r="D1188" s="1" t="s">
        <v>593</v>
      </c>
      <c r="E1188" s="1">
        <v>2011</v>
      </c>
      <c r="F1188" s="1" t="s">
        <v>44</v>
      </c>
      <c r="G1188" s="1" t="s">
        <v>52</v>
      </c>
      <c r="H1188" s="1" t="s">
        <v>53</v>
      </c>
      <c r="I1188" s="1">
        <v>4332</v>
      </c>
      <c r="J1188" s="1" t="str">
        <f t="shared" si="102"/>
        <v>TYP139</v>
      </c>
      <c r="K1188" s="1">
        <v>139</v>
      </c>
      <c r="L1188" s="1" t="s">
        <v>20</v>
      </c>
      <c r="M1188" s="27">
        <v>963940344</v>
      </c>
      <c r="N1188" s="37" t="s">
        <v>746</v>
      </c>
      <c r="O1188" s="38">
        <v>0</v>
      </c>
      <c r="P1188" s="38">
        <v>228.21</v>
      </c>
      <c r="Q1188" s="38">
        <v>1</v>
      </c>
      <c r="R1188">
        <v>53.5</v>
      </c>
      <c r="S1188" s="38">
        <v>228.21</v>
      </c>
      <c r="T1188" s="24">
        <v>539</v>
      </c>
      <c r="U1188" s="24">
        <v>20</v>
      </c>
      <c r="V1188">
        <f t="shared" si="105"/>
        <v>27</v>
      </c>
      <c r="W1188" s="24" t="s">
        <v>3980</v>
      </c>
      <c r="X1188" s="8" t="e">
        <f>ROUND(T1188*(1-#REF!),2)</f>
        <v>#REF!</v>
      </c>
      <c r="Y1188">
        <f t="shared" si="106"/>
        <v>485.1</v>
      </c>
      <c r="Z1188">
        <f t="shared" si="107"/>
        <v>485.1</v>
      </c>
      <c r="AA1188" s="24">
        <v>0.1</v>
      </c>
      <c r="AB1188" s="24">
        <v>0.1</v>
      </c>
      <c r="AC1188" t="s">
        <v>2879</v>
      </c>
      <c r="AD1188" t="s">
        <v>2879</v>
      </c>
      <c r="AE1188" t="s">
        <v>2879</v>
      </c>
      <c r="AF1188" t="s">
        <v>2899</v>
      </c>
      <c r="AG1188" s="24"/>
      <c r="AI1188" s="11">
        <v>219.42</v>
      </c>
      <c r="AJ1188">
        <v>0.3</v>
      </c>
      <c r="AK1188">
        <f t="shared" si="103"/>
        <v>377.29999999999995</v>
      </c>
      <c r="AL1188" t="s">
        <v>4555</v>
      </c>
      <c r="AM1188" t="s">
        <v>4555</v>
      </c>
      <c r="AN1188" s="24">
        <v>0.1</v>
      </c>
      <c r="AO1188">
        <f t="shared" si="104"/>
        <v>485.1</v>
      </c>
      <c r="AS1188" t="s">
        <v>177</v>
      </c>
      <c r="AT1188" t="s">
        <v>582</v>
      </c>
    </row>
    <row r="1189" spans="1:46" customFormat="1" x14ac:dyDescent="0.3">
      <c r="A1189" t="e">
        <f>CONCATENATE(C1189,D1189,H1189,#REF!,L1189)</f>
        <v>#REF!</v>
      </c>
      <c r="B1189" t="str">
        <f t="shared" si="101"/>
        <v>OPELMOVANO_PROPULSIONL3H2</v>
      </c>
      <c r="C1189" s="1" t="s">
        <v>186</v>
      </c>
      <c r="D1189" s="1" t="s">
        <v>594</v>
      </c>
      <c r="E1189" s="1">
        <v>2011</v>
      </c>
      <c r="F1189" s="1" t="s">
        <v>44</v>
      </c>
      <c r="G1189" s="1" t="s">
        <v>37</v>
      </c>
      <c r="H1189" s="1" t="s">
        <v>45</v>
      </c>
      <c r="I1189" s="1">
        <v>3682</v>
      </c>
      <c r="J1189" s="1" t="str">
        <f t="shared" si="102"/>
        <v>TYP140</v>
      </c>
      <c r="K1189" s="1">
        <v>140</v>
      </c>
      <c r="L1189" s="1" t="s">
        <v>17</v>
      </c>
      <c r="M1189" s="27">
        <v>963940356</v>
      </c>
      <c r="N1189" s="37" t="s">
        <v>747</v>
      </c>
      <c r="O1189" s="38">
        <v>0</v>
      </c>
      <c r="P1189" s="38">
        <v>155.93</v>
      </c>
      <c r="Q1189" s="38">
        <v>1</v>
      </c>
      <c r="R1189">
        <v>42.5</v>
      </c>
      <c r="S1189" s="38">
        <v>155.93</v>
      </c>
      <c r="T1189" s="24">
        <v>369</v>
      </c>
      <c r="U1189" s="24">
        <v>20</v>
      </c>
      <c r="V1189">
        <f t="shared" si="105"/>
        <v>27</v>
      </c>
      <c r="W1189" s="24" t="s">
        <v>3981</v>
      </c>
      <c r="X1189" s="8" t="e">
        <f>ROUND(T1189*(1-#REF!),2)</f>
        <v>#REF!</v>
      </c>
      <c r="Y1189">
        <f t="shared" si="106"/>
        <v>332.1</v>
      </c>
      <c r="Z1189">
        <f t="shared" si="107"/>
        <v>332.1</v>
      </c>
      <c r="AA1189" s="24">
        <v>0.1</v>
      </c>
      <c r="AB1189" s="24">
        <v>0.1</v>
      </c>
      <c r="AC1189" t="s">
        <v>2879</v>
      </c>
      <c r="AD1189" t="s">
        <v>2879</v>
      </c>
      <c r="AE1189" t="s">
        <v>2879</v>
      </c>
      <c r="AF1189" t="s">
        <v>2899</v>
      </c>
      <c r="AG1189" s="24"/>
      <c r="AI1189" s="11">
        <v>149.87</v>
      </c>
      <c r="AJ1189">
        <v>0.3</v>
      </c>
      <c r="AK1189">
        <f t="shared" si="103"/>
        <v>258.3</v>
      </c>
      <c r="AL1189" t="s">
        <v>4555</v>
      </c>
      <c r="AM1189" t="s">
        <v>4555</v>
      </c>
      <c r="AN1189" s="24">
        <v>0.1</v>
      </c>
      <c r="AO1189">
        <f t="shared" si="104"/>
        <v>332.1</v>
      </c>
      <c r="AS1189" t="s">
        <v>178</v>
      </c>
      <c r="AT1189" t="s">
        <v>581</v>
      </c>
    </row>
    <row r="1190" spans="1:46" customFormat="1" x14ac:dyDescent="0.3">
      <c r="A1190" t="e">
        <f>CONCATENATE(C1190,D1190,H1190,#REF!,L1190)</f>
        <v>#REF!</v>
      </c>
      <c r="B1190" t="str">
        <f t="shared" si="101"/>
        <v>OPELMOVANO_PROPULSIONL3H2</v>
      </c>
      <c r="C1190" s="1" t="s">
        <v>186</v>
      </c>
      <c r="D1190" s="1" t="s">
        <v>594</v>
      </c>
      <c r="E1190" s="1">
        <v>2011</v>
      </c>
      <c r="F1190" s="1" t="s">
        <v>44</v>
      </c>
      <c r="G1190" s="1" t="s">
        <v>37</v>
      </c>
      <c r="H1190" s="1" t="s">
        <v>45</v>
      </c>
      <c r="I1190" s="1">
        <v>3682</v>
      </c>
      <c r="J1190" s="1" t="str">
        <f t="shared" si="102"/>
        <v>TYP140</v>
      </c>
      <c r="K1190" s="1">
        <v>140</v>
      </c>
      <c r="L1190" s="1" t="s">
        <v>20</v>
      </c>
      <c r="M1190" s="27">
        <v>963940355</v>
      </c>
      <c r="N1190" s="37" t="s">
        <v>748</v>
      </c>
      <c r="O1190" s="38">
        <v>0</v>
      </c>
      <c r="P1190" s="38">
        <v>228.21</v>
      </c>
      <c r="Q1190" s="38">
        <v>1</v>
      </c>
      <c r="R1190">
        <v>55.5</v>
      </c>
      <c r="S1190" s="38">
        <v>228.21</v>
      </c>
      <c r="T1190" s="24">
        <v>539</v>
      </c>
      <c r="U1190" s="24">
        <v>20</v>
      </c>
      <c r="V1190">
        <f t="shared" si="105"/>
        <v>27</v>
      </c>
      <c r="W1190" s="24" t="s">
        <v>3982</v>
      </c>
      <c r="X1190" s="8" t="e">
        <f>ROUND(T1190*(1-#REF!),2)</f>
        <v>#REF!</v>
      </c>
      <c r="Y1190">
        <f t="shared" si="106"/>
        <v>485.1</v>
      </c>
      <c r="Z1190">
        <f t="shared" si="107"/>
        <v>485.1</v>
      </c>
      <c r="AA1190" s="24">
        <v>0.1</v>
      </c>
      <c r="AB1190" s="24">
        <v>0.1</v>
      </c>
      <c r="AC1190" t="s">
        <v>2879</v>
      </c>
      <c r="AD1190" t="s">
        <v>2879</v>
      </c>
      <c r="AE1190" t="s">
        <v>2879</v>
      </c>
      <c r="AF1190" t="s">
        <v>2899</v>
      </c>
      <c r="AG1190" s="24"/>
      <c r="AI1190" s="11">
        <v>219.42</v>
      </c>
      <c r="AJ1190">
        <v>0.3</v>
      </c>
      <c r="AK1190">
        <f t="shared" si="103"/>
        <v>377.29999999999995</v>
      </c>
      <c r="AL1190" t="s">
        <v>4555</v>
      </c>
      <c r="AM1190" t="s">
        <v>4555</v>
      </c>
      <c r="AN1190" s="24">
        <v>0.1</v>
      </c>
      <c r="AO1190">
        <f t="shared" si="104"/>
        <v>485.1</v>
      </c>
      <c r="AS1190" t="s">
        <v>179</v>
      </c>
      <c r="AT1190" t="s">
        <v>582</v>
      </c>
    </row>
    <row r="1191" spans="1:46" customFormat="1" x14ac:dyDescent="0.3">
      <c r="A1191" t="e">
        <f>CONCATENATE(C1191,D1191,H1191,#REF!,L1191)</f>
        <v>#REF!</v>
      </c>
      <c r="B1191" t="str">
        <f t="shared" si="101"/>
        <v>OPELMOVANO_PROPULSIONL3H3</v>
      </c>
      <c r="C1191" s="1" t="s">
        <v>186</v>
      </c>
      <c r="D1191" s="1" t="s">
        <v>594</v>
      </c>
      <c r="E1191" s="1">
        <v>2011</v>
      </c>
      <c r="F1191" s="1" t="s">
        <v>44</v>
      </c>
      <c r="G1191" s="1" t="s">
        <v>52</v>
      </c>
      <c r="H1191" s="1" t="s">
        <v>53</v>
      </c>
      <c r="I1191" s="1">
        <v>3682</v>
      </c>
      <c r="J1191" s="1" t="str">
        <f t="shared" si="102"/>
        <v>TYP140</v>
      </c>
      <c r="K1191" s="1">
        <v>140</v>
      </c>
      <c r="L1191" s="1" t="s">
        <v>17</v>
      </c>
      <c r="M1191" s="27">
        <v>963940362</v>
      </c>
      <c r="N1191" s="37" t="s">
        <v>749</v>
      </c>
      <c r="O1191" s="38">
        <v>0</v>
      </c>
      <c r="P1191" s="38">
        <v>155.93</v>
      </c>
      <c r="Q1191" s="38">
        <v>1</v>
      </c>
      <c r="R1191">
        <v>42.5</v>
      </c>
      <c r="S1191" s="38">
        <v>155.93</v>
      </c>
      <c r="T1191" s="24">
        <v>369</v>
      </c>
      <c r="U1191" s="24">
        <v>20</v>
      </c>
      <c r="V1191">
        <f t="shared" si="105"/>
        <v>27</v>
      </c>
      <c r="W1191" s="24" t="s">
        <v>3983</v>
      </c>
      <c r="X1191" s="8" t="e">
        <f>ROUND(T1191*(1-#REF!),2)</f>
        <v>#REF!</v>
      </c>
      <c r="Y1191">
        <f t="shared" si="106"/>
        <v>332.1</v>
      </c>
      <c r="Z1191">
        <f t="shared" si="107"/>
        <v>332.1</v>
      </c>
      <c r="AA1191" s="24">
        <v>0.1</v>
      </c>
      <c r="AB1191" s="24">
        <v>0.1</v>
      </c>
      <c r="AC1191" t="s">
        <v>2879</v>
      </c>
      <c r="AD1191" t="s">
        <v>2879</v>
      </c>
      <c r="AE1191" t="s">
        <v>2879</v>
      </c>
      <c r="AF1191" t="s">
        <v>2899</v>
      </c>
      <c r="AG1191" s="24"/>
      <c r="AI1191" s="11">
        <v>149.87</v>
      </c>
      <c r="AJ1191">
        <v>0.3</v>
      </c>
      <c r="AK1191">
        <f t="shared" si="103"/>
        <v>258.3</v>
      </c>
      <c r="AL1191" t="s">
        <v>4555</v>
      </c>
      <c r="AM1191" t="s">
        <v>4555</v>
      </c>
      <c r="AN1191" s="24">
        <v>0.1</v>
      </c>
      <c r="AO1191">
        <f t="shared" si="104"/>
        <v>332.1</v>
      </c>
      <c r="AS1191" t="s">
        <v>180</v>
      </c>
      <c r="AT1191" t="s">
        <v>581</v>
      </c>
    </row>
    <row r="1192" spans="1:46" customFormat="1" x14ac:dyDescent="0.3">
      <c r="A1192" t="e">
        <f>CONCATENATE(C1192,D1192,H1192,#REF!,L1192)</f>
        <v>#REF!</v>
      </c>
      <c r="B1192" t="str">
        <f t="shared" si="101"/>
        <v>OPELMOVANO_PROPULSIONL3H3</v>
      </c>
      <c r="C1192" s="1" t="s">
        <v>186</v>
      </c>
      <c r="D1192" s="1" t="s">
        <v>594</v>
      </c>
      <c r="E1192" s="1">
        <v>2011</v>
      </c>
      <c r="F1192" s="1" t="s">
        <v>44</v>
      </c>
      <c r="G1192" s="1" t="s">
        <v>52</v>
      </c>
      <c r="H1192" s="1" t="s">
        <v>53</v>
      </c>
      <c r="I1192" s="1">
        <v>3682</v>
      </c>
      <c r="J1192" s="1" t="str">
        <f t="shared" si="102"/>
        <v>TYP140</v>
      </c>
      <c r="K1192" s="1">
        <v>140</v>
      </c>
      <c r="L1192" s="1" t="s">
        <v>20</v>
      </c>
      <c r="M1192" s="27">
        <v>963940361</v>
      </c>
      <c r="N1192" s="37" t="s">
        <v>750</v>
      </c>
      <c r="O1192" s="38">
        <v>0</v>
      </c>
      <c r="P1192" s="38">
        <v>228.21</v>
      </c>
      <c r="Q1192" s="38">
        <v>1</v>
      </c>
      <c r="R1192">
        <v>55.5</v>
      </c>
      <c r="S1192" s="38">
        <v>228.21</v>
      </c>
      <c r="T1192" s="24">
        <v>539</v>
      </c>
      <c r="U1192" s="24">
        <v>20</v>
      </c>
      <c r="V1192">
        <f t="shared" si="105"/>
        <v>27</v>
      </c>
      <c r="W1192" s="24" t="s">
        <v>3984</v>
      </c>
      <c r="X1192" s="8" t="e">
        <f>ROUND(T1192*(1-#REF!),2)</f>
        <v>#REF!</v>
      </c>
      <c r="Y1192">
        <f t="shared" si="106"/>
        <v>485.1</v>
      </c>
      <c r="Z1192">
        <f t="shared" si="107"/>
        <v>485.1</v>
      </c>
      <c r="AA1192" s="24">
        <v>0.1</v>
      </c>
      <c r="AB1192" s="24">
        <v>0.1</v>
      </c>
      <c r="AC1192" t="s">
        <v>2879</v>
      </c>
      <c r="AD1192" t="s">
        <v>2879</v>
      </c>
      <c r="AE1192" t="s">
        <v>2879</v>
      </c>
      <c r="AF1192" t="s">
        <v>2899</v>
      </c>
      <c r="AG1192" s="24"/>
      <c r="AI1192" s="11">
        <v>219.42</v>
      </c>
      <c r="AJ1192">
        <v>0.3</v>
      </c>
      <c r="AK1192">
        <f t="shared" si="103"/>
        <v>377.29999999999995</v>
      </c>
      <c r="AL1192" t="s">
        <v>4555</v>
      </c>
      <c r="AM1192" t="s">
        <v>4555</v>
      </c>
      <c r="AN1192" s="24">
        <v>0.1</v>
      </c>
      <c r="AO1192">
        <f t="shared" si="104"/>
        <v>485.1</v>
      </c>
      <c r="AS1192" t="s">
        <v>181</v>
      </c>
      <c r="AT1192" t="s">
        <v>582</v>
      </c>
    </row>
    <row r="1193" spans="1:46" customFormat="1" x14ac:dyDescent="0.3">
      <c r="A1193" t="e">
        <f>CONCATENATE(C1193,D1193,H1193,#REF!,L1193)</f>
        <v>#REF!</v>
      </c>
      <c r="B1193" t="str">
        <f t="shared" ref="B1193:B1254" si="108">CONCATENATE(C1193,D1193,H1193)</f>
        <v>OPELMOVANO_PROPULSIONL4H2</v>
      </c>
      <c r="C1193" s="1" t="s">
        <v>186</v>
      </c>
      <c r="D1193" s="1" t="s">
        <v>594</v>
      </c>
      <c r="E1193" s="1">
        <v>2011</v>
      </c>
      <c r="F1193" s="1" t="s">
        <v>48</v>
      </c>
      <c r="G1193" s="1" t="s">
        <v>37</v>
      </c>
      <c r="H1193" s="1" t="s">
        <v>49</v>
      </c>
      <c r="I1193" s="1">
        <v>4332</v>
      </c>
      <c r="J1193" s="1" t="str">
        <f t="shared" si="102"/>
        <v>TYP141</v>
      </c>
      <c r="K1193" s="1">
        <v>141</v>
      </c>
      <c r="L1193" s="1" t="s">
        <v>17</v>
      </c>
      <c r="M1193" s="27">
        <v>963940374</v>
      </c>
      <c r="N1193" s="37" t="s">
        <v>751</v>
      </c>
      <c r="O1193" s="38">
        <v>0</v>
      </c>
      <c r="P1193" s="38">
        <v>174.45</v>
      </c>
      <c r="Q1193" s="38">
        <v>1</v>
      </c>
      <c r="R1193">
        <v>48.5</v>
      </c>
      <c r="S1193" s="38">
        <v>174.45</v>
      </c>
      <c r="T1193" s="24">
        <v>419</v>
      </c>
      <c r="U1193" s="24">
        <v>25</v>
      </c>
      <c r="V1193">
        <f t="shared" si="105"/>
        <v>34</v>
      </c>
      <c r="W1193" s="24" t="s">
        <v>3985</v>
      </c>
      <c r="X1193" s="8" t="e">
        <f>ROUND(T1193*(1-#REF!),2)</f>
        <v>#REF!</v>
      </c>
      <c r="Y1193">
        <f t="shared" si="106"/>
        <v>377.1</v>
      </c>
      <c r="Z1193">
        <f t="shared" si="107"/>
        <v>377.1</v>
      </c>
      <c r="AA1193" s="24">
        <v>0.1</v>
      </c>
      <c r="AB1193" s="24">
        <v>0.1</v>
      </c>
      <c r="AC1193" t="s">
        <v>2879</v>
      </c>
      <c r="AD1193" t="s">
        <v>2879</v>
      </c>
      <c r="AE1193" t="s">
        <v>2879</v>
      </c>
      <c r="AF1193" t="s">
        <v>2899</v>
      </c>
      <c r="AG1193" s="24"/>
      <c r="AI1193" s="11">
        <v>167.67</v>
      </c>
      <c r="AJ1193">
        <v>0.3</v>
      </c>
      <c r="AK1193">
        <f t="shared" si="103"/>
        <v>293.29999999999995</v>
      </c>
      <c r="AL1193" t="s">
        <v>4555</v>
      </c>
      <c r="AM1193" t="s">
        <v>4555</v>
      </c>
      <c r="AN1193" s="24">
        <v>0.1</v>
      </c>
      <c r="AO1193">
        <f t="shared" si="104"/>
        <v>377.1</v>
      </c>
      <c r="AS1193" t="s">
        <v>182</v>
      </c>
      <c r="AT1193" t="s">
        <v>581</v>
      </c>
    </row>
    <row r="1194" spans="1:46" customFormat="1" x14ac:dyDescent="0.3">
      <c r="A1194" t="e">
        <f>CONCATENATE(C1194,D1194,H1194,#REF!,L1194)</f>
        <v>#REF!</v>
      </c>
      <c r="B1194" t="str">
        <f t="shared" si="108"/>
        <v>OPELMOVANO_PROPULSIONL4H2</v>
      </c>
      <c r="C1194" s="1" t="s">
        <v>186</v>
      </c>
      <c r="D1194" s="1" t="s">
        <v>594</v>
      </c>
      <c r="E1194" s="1">
        <v>2011</v>
      </c>
      <c r="F1194" s="1" t="s">
        <v>48</v>
      </c>
      <c r="G1194" s="1" t="s">
        <v>37</v>
      </c>
      <c r="H1194" s="1" t="s">
        <v>49</v>
      </c>
      <c r="I1194" s="1">
        <v>4332</v>
      </c>
      <c r="J1194" s="1" t="str">
        <f t="shared" ref="J1194:J1255" si="109">CONCATENATE("TYP",K1194)</f>
        <v>TYP141</v>
      </c>
      <c r="K1194" s="1">
        <v>141</v>
      </c>
      <c r="L1194" s="1" t="s">
        <v>20</v>
      </c>
      <c r="M1194" s="27">
        <v>963940373</v>
      </c>
      <c r="N1194" s="37" t="s">
        <v>752</v>
      </c>
      <c r="O1194" s="38">
        <v>0</v>
      </c>
      <c r="P1194" s="38">
        <v>253.9</v>
      </c>
      <c r="Q1194" s="38">
        <v>1</v>
      </c>
      <c r="R1194">
        <v>62.5</v>
      </c>
      <c r="S1194" s="38">
        <v>253.9</v>
      </c>
      <c r="T1194" s="24">
        <v>599</v>
      </c>
      <c r="U1194" s="24">
        <v>25</v>
      </c>
      <c r="V1194">
        <f t="shared" si="105"/>
        <v>34</v>
      </c>
      <c r="W1194" s="24" t="s">
        <v>3986</v>
      </c>
      <c r="X1194" s="8" t="e">
        <f>ROUND(T1194*(1-#REF!),2)</f>
        <v>#REF!</v>
      </c>
      <c r="Y1194">
        <f t="shared" si="106"/>
        <v>539.1</v>
      </c>
      <c r="Z1194">
        <f t="shared" si="107"/>
        <v>539.1</v>
      </c>
      <c r="AA1194" s="24">
        <v>0.1</v>
      </c>
      <c r="AB1194" s="24">
        <v>0.1</v>
      </c>
      <c r="AC1194" t="s">
        <v>2879</v>
      </c>
      <c r="AD1194" t="s">
        <v>2879</v>
      </c>
      <c r="AE1194" t="s">
        <v>2879</v>
      </c>
      <c r="AF1194" t="s">
        <v>2899</v>
      </c>
      <c r="AG1194" s="24"/>
      <c r="AI1194" s="11">
        <v>244.04</v>
      </c>
      <c r="AJ1194">
        <v>0.3</v>
      </c>
      <c r="AK1194">
        <f t="shared" si="103"/>
        <v>419.29999999999995</v>
      </c>
      <c r="AL1194" t="s">
        <v>4555</v>
      </c>
      <c r="AM1194" t="s">
        <v>4555</v>
      </c>
      <c r="AN1194" s="24">
        <v>0.1</v>
      </c>
      <c r="AO1194">
        <f t="shared" si="104"/>
        <v>539.1</v>
      </c>
      <c r="AS1194" t="s">
        <v>183</v>
      </c>
      <c r="AT1194" t="s">
        <v>582</v>
      </c>
    </row>
    <row r="1195" spans="1:46" customFormat="1" x14ac:dyDescent="0.3">
      <c r="A1195" t="e">
        <f>CONCATENATE(C1195,D1195,H1195,#REF!,L1195)</f>
        <v>#REF!</v>
      </c>
      <c r="B1195" t="str">
        <f t="shared" si="108"/>
        <v>OPELMOVANO_PROPULSIONL4H3</v>
      </c>
      <c r="C1195" s="1" t="s">
        <v>186</v>
      </c>
      <c r="D1195" s="1" t="s">
        <v>594</v>
      </c>
      <c r="E1195" s="1">
        <v>2011</v>
      </c>
      <c r="F1195" s="1" t="s">
        <v>48</v>
      </c>
      <c r="G1195" s="1" t="s">
        <v>52</v>
      </c>
      <c r="H1195" s="1" t="s">
        <v>55</v>
      </c>
      <c r="I1195" s="1">
        <v>4332</v>
      </c>
      <c r="J1195" s="1" t="str">
        <f t="shared" si="109"/>
        <v>TYP141</v>
      </c>
      <c r="K1195" s="1">
        <v>141</v>
      </c>
      <c r="L1195" s="1" t="s">
        <v>17</v>
      </c>
      <c r="M1195" s="27">
        <v>963940381</v>
      </c>
      <c r="N1195" s="37" t="s">
        <v>753</v>
      </c>
      <c r="O1195" s="38">
        <v>0</v>
      </c>
      <c r="P1195" s="38">
        <v>174.45</v>
      </c>
      <c r="Q1195" s="38">
        <v>1</v>
      </c>
      <c r="R1195">
        <v>48.5</v>
      </c>
      <c r="S1195" s="38">
        <v>174.45</v>
      </c>
      <c r="T1195" s="24">
        <v>419</v>
      </c>
      <c r="U1195" s="24">
        <v>25</v>
      </c>
      <c r="V1195">
        <f t="shared" si="105"/>
        <v>34</v>
      </c>
      <c r="W1195" s="24" t="s">
        <v>3987</v>
      </c>
      <c r="X1195" s="8" t="e">
        <f>ROUND(T1195*(1-#REF!),2)</f>
        <v>#REF!</v>
      </c>
      <c r="Y1195">
        <f t="shared" si="106"/>
        <v>377.1</v>
      </c>
      <c r="Z1195">
        <f t="shared" si="107"/>
        <v>377.1</v>
      </c>
      <c r="AA1195" s="24">
        <v>0.1</v>
      </c>
      <c r="AB1195" s="24">
        <v>0.1</v>
      </c>
      <c r="AC1195" t="s">
        <v>2879</v>
      </c>
      <c r="AD1195" t="s">
        <v>2879</v>
      </c>
      <c r="AE1195" t="s">
        <v>2879</v>
      </c>
      <c r="AF1195" t="s">
        <v>2899</v>
      </c>
      <c r="AG1195" s="24"/>
      <c r="AI1195" s="11">
        <v>167.67</v>
      </c>
      <c r="AJ1195">
        <v>0.3</v>
      </c>
      <c r="AK1195">
        <f t="shared" si="103"/>
        <v>293.29999999999995</v>
      </c>
      <c r="AL1195" t="s">
        <v>4555</v>
      </c>
      <c r="AM1195" t="s">
        <v>4555</v>
      </c>
      <c r="AN1195" s="24">
        <v>0.1</v>
      </c>
      <c r="AO1195">
        <f t="shared" si="104"/>
        <v>377.1</v>
      </c>
      <c r="AS1195" t="s">
        <v>184</v>
      </c>
      <c r="AT1195" t="s">
        <v>581</v>
      </c>
    </row>
    <row r="1196" spans="1:46" customFormat="1" x14ac:dyDescent="0.3">
      <c r="A1196" t="e">
        <f>CONCATENATE(C1196,D1196,H1196,#REF!,L1196)</f>
        <v>#REF!</v>
      </c>
      <c r="B1196" t="str">
        <f t="shared" si="108"/>
        <v>OPELMOVANO_PROPULSIONL4H3</v>
      </c>
      <c r="C1196" s="1" t="s">
        <v>186</v>
      </c>
      <c r="D1196" s="1" t="s">
        <v>594</v>
      </c>
      <c r="E1196" s="1">
        <v>2011</v>
      </c>
      <c r="F1196" s="1" t="s">
        <v>48</v>
      </c>
      <c r="G1196" s="1" t="s">
        <v>52</v>
      </c>
      <c r="H1196" s="1" t="s">
        <v>55</v>
      </c>
      <c r="I1196" s="1">
        <v>4332</v>
      </c>
      <c r="J1196" s="1" t="str">
        <f t="shared" si="109"/>
        <v>TYP141</v>
      </c>
      <c r="K1196" s="1">
        <v>141</v>
      </c>
      <c r="L1196" s="1" t="s">
        <v>20</v>
      </c>
      <c r="M1196" s="27">
        <v>963940380</v>
      </c>
      <c r="N1196" s="37" t="s">
        <v>754</v>
      </c>
      <c r="O1196" s="38">
        <v>0</v>
      </c>
      <c r="P1196" s="38">
        <v>253.9</v>
      </c>
      <c r="Q1196" s="38">
        <v>1</v>
      </c>
      <c r="R1196">
        <v>62.5</v>
      </c>
      <c r="S1196" s="38">
        <v>253.9</v>
      </c>
      <c r="T1196" s="24">
        <v>599</v>
      </c>
      <c r="U1196" s="24">
        <v>25</v>
      </c>
      <c r="V1196">
        <f t="shared" si="105"/>
        <v>34</v>
      </c>
      <c r="W1196" s="24" t="s">
        <v>3988</v>
      </c>
      <c r="X1196" s="8" t="e">
        <f>ROUND(T1196*(1-#REF!),2)</f>
        <v>#REF!</v>
      </c>
      <c r="Y1196">
        <f t="shared" si="106"/>
        <v>539.1</v>
      </c>
      <c r="Z1196">
        <f t="shared" si="107"/>
        <v>539.1</v>
      </c>
      <c r="AA1196" s="24">
        <v>0.1</v>
      </c>
      <c r="AB1196" s="24">
        <v>0.1</v>
      </c>
      <c r="AC1196" t="s">
        <v>2879</v>
      </c>
      <c r="AD1196" t="s">
        <v>2879</v>
      </c>
      <c r="AE1196" t="s">
        <v>2879</v>
      </c>
      <c r="AF1196" t="s">
        <v>2899</v>
      </c>
      <c r="AG1196" s="24"/>
      <c r="AI1196" s="11">
        <v>244.04</v>
      </c>
      <c r="AJ1196">
        <v>0.3</v>
      </c>
      <c r="AK1196">
        <f t="shared" si="103"/>
        <v>419.29999999999995</v>
      </c>
      <c r="AL1196" t="s">
        <v>4555</v>
      </c>
      <c r="AM1196" t="s">
        <v>4555</v>
      </c>
      <c r="AN1196" s="24">
        <v>0.1</v>
      </c>
      <c r="AO1196">
        <f t="shared" si="104"/>
        <v>539.1</v>
      </c>
      <c r="AS1196" t="s">
        <v>185</v>
      </c>
      <c r="AT1196" t="s">
        <v>582</v>
      </c>
    </row>
    <row r="1197" spans="1:46" customFormat="1" x14ac:dyDescent="0.3">
      <c r="A1197" t="e">
        <f>CONCATENATE(C1197,D1197,H1197,#REF!,L1197)</f>
        <v>#REF!</v>
      </c>
      <c r="B1197" t="str">
        <f t="shared" si="108"/>
        <v>PEUGEOTBIPPERL1H1</v>
      </c>
      <c r="C1197" s="1" t="s">
        <v>189</v>
      </c>
      <c r="D1197" s="1" t="s">
        <v>190</v>
      </c>
      <c r="E1197" s="1">
        <v>2008</v>
      </c>
      <c r="F1197" s="1" t="s">
        <v>14</v>
      </c>
      <c r="G1197" s="1" t="s">
        <v>15</v>
      </c>
      <c r="H1197" s="1" t="s">
        <v>16</v>
      </c>
      <c r="I1197" s="1">
        <v>2513</v>
      </c>
      <c r="J1197" s="1" t="str">
        <f t="shared" si="109"/>
        <v>TYP128</v>
      </c>
      <c r="K1197" s="1">
        <v>128</v>
      </c>
      <c r="L1197" s="1" t="s">
        <v>17</v>
      </c>
      <c r="M1197" s="27">
        <v>963940230</v>
      </c>
      <c r="N1197" s="37" t="s">
        <v>627</v>
      </c>
      <c r="O1197" s="38">
        <v>0</v>
      </c>
      <c r="P1197" s="38">
        <v>63.25</v>
      </c>
      <c r="Q1197" s="38">
        <v>1</v>
      </c>
      <c r="R1197">
        <v>13.5</v>
      </c>
      <c r="S1197" s="38">
        <v>63.25</v>
      </c>
      <c r="T1197" s="24">
        <v>159</v>
      </c>
      <c r="U1197" s="24">
        <v>15</v>
      </c>
      <c r="V1197">
        <f t="shared" si="105"/>
        <v>20</v>
      </c>
      <c r="W1197" s="24" t="s">
        <v>3856</v>
      </c>
      <c r="X1197" s="8" t="e">
        <f>ROUND(T1197*(1-#REF!),2)</f>
        <v>#REF!</v>
      </c>
      <c r="Y1197">
        <f t="shared" si="106"/>
        <v>143.1</v>
      </c>
      <c r="Z1197">
        <f t="shared" si="107"/>
        <v>143.1</v>
      </c>
      <c r="AA1197" s="24">
        <v>0.1</v>
      </c>
      <c r="AB1197" s="24">
        <v>0.1</v>
      </c>
      <c r="AC1197" t="s">
        <v>2879</v>
      </c>
      <c r="AD1197" t="s">
        <v>2879</v>
      </c>
      <c r="AE1197" t="s">
        <v>2879</v>
      </c>
      <c r="AF1197" t="s">
        <v>2899</v>
      </c>
      <c r="AG1197" s="24"/>
      <c r="AI1197" s="11">
        <v>60.81</v>
      </c>
      <c r="AJ1197">
        <v>0.3</v>
      </c>
      <c r="AK1197">
        <f t="shared" si="103"/>
        <v>111.3</v>
      </c>
      <c r="AL1197" t="s">
        <v>4555</v>
      </c>
      <c r="AM1197" t="s">
        <v>4555</v>
      </c>
      <c r="AN1197" s="24">
        <v>0.1</v>
      </c>
      <c r="AO1197">
        <f t="shared" si="104"/>
        <v>143.1</v>
      </c>
      <c r="AS1197" t="s">
        <v>19</v>
      </c>
      <c r="AT1197" t="s">
        <v>581</v>
      </c>
    </row>
    <row r="1198" spans="1:46" customFormat="1" x14ac:dyDescent="0.3">
      <c r="A1198" t="e">
        <f>CONCATENATE(C1198,D1198,H1198,#REF!,L1198)</f>
        <v>#REF!</v>
      </c>
      <c r="B1198" t="str">
        <f t="shared" si="108"/>
        <v>PEUGEOTBIPPERL1H1</v>
      </c>
      <c r="C1198" s="1" t="s">
        <v>189</v>
      </c>
      <c r="D1198" s="1" t="s">
        <v>190</v>
      </c>
      <c r="E1198" s="1">
        <v>2008</v>
      </c>
      <c r="F1198" s="1" t="s">
        <v>14</v>
      </c>
      <c r="G1198" s="1" t="s">
        <v>15</v>
      </c>
      <c r="H1198" s="1" t="s">
        <v>16</v>
      </c>
      <c r="I1198" s="1">
        <v>2513</v>
      </c>
      <c r="J1198" s="1" t="str">
        <f t="shared" si="109"/>
        <v>TYP128</v>
      </c>
      <c r="K1198" s="1">
        <v>128</v>
      </c>
      <c r="L1198" s="1" t="s">
        <v>20</v>
      </c>
      <c r="M1198" s="27">
        <v>963940229</v>
      </c>
      <c r="N1198" s="37" t="s">
        <v>628</v>
      </c>
      <c r="O1198" s="38">
        <v>0</v>
      </c>
      <c r="P1198" s="38">
        <v>100.25</v>
      </c>
      <c r="Q1198" s="38">
        <v>1</v>
      </c>
      <c r="R1198">
        <v>15.5</v>
      </c>
      <c r="S1198" s="38">
        <v>100.25</v>
      </c>
      <c r="T1198" s="24">
        <v>259</v>
      </c>
      <c r="U1198" s="24">
        <v>15</v>
      </c>
      <c r="V1198">
        <f t="shared" si="105"/>
        <v>20</v>
      </c>
      <c r="W1198" s="24" t="s">
        <v>3857</v>
      </c>
      <c r="X1198" s="8" t="e">
        <f>ROUND(T1198*(1-#REF!),2)</f>
        <v>#REF!</v>
      </c>
      <c r="Y1198">
        <f t="shared" si="106"/>
        <v>233.1</v>
      </c>
      <c r="Z1198">
        <f t="shared" si="107"/>
        <v>233.1</v>
      </c>
      <c r="AA1198" s="24">
        <v>0.1</v>
      </c>
      <c r="AB1198" s="24">
        <v>0.1</v>
      </c>
      <c r="AC1198" t="s">
        <v>2879</v>
      </c>
      <c r="AD1198" t="s">
        <v>2879</v>
      </c>
      <c r="AE1198" t="s">
        <v>2879</v>
      </c>
      <c r="AF1198" t="s">
        <v>2899</v>
      </c>
      <c r="AG1198" s="24"/>
      <c r="AI1198" s="11">
        <v>96.35</v>
      </c>
      <c r="AJ1198">
        <v>0.3</v>
      </c>
      <c r="AK1198">
        <f t="shared" si="103"/>
        <v>181.29999999999998</v>
      </c>
      <c r="AL1198" t="s">
        <v>4555</v>
      </c>
      <c r="AM1198" t="s">
        <v>4555</v>
      </c>
      <c r="AN1198" s="24">
        <v>0.1</v>
      </c>
      <c r="AO1198">
        <f t="shared" si="104"/>
        <v>233.1</v>
      </c>
      <c r="AS1198" t="s">
        <v>21</v>
      </c>
      <c r="AT1198" t="s">
        <v>582</v>
      </c>
    </row>
    <row r="1199" spans="1:46" customFormat="1" x14ac:dyDescent="0.3">
      <c r="A1199" t="e">
        <f>CONCATENATE(C1199,D1199,H1199,#REF!,L1199)</f>
        <v>#REF!</v>
      </c>
      <c r="B1199" t="str">
        <f t="shared" si="108"/>
        <v>PEUGEOTPARTNERL1H1</v>
      </c>
      <c r="C1199" s="1" t="s">
        <v>189</v>
      </c>
      <c r="D1199" s="1" t="s">
        <v>191</v>
      </c>
      <c r="E1199" s="1">
        <v>2008</v>
      </c>
      <c r="F1199" s="1" t="s">
        <v>14</v>
      </c>
      <c r="G1199" s="1" t="s">
        <v>15</v>
      </c>
      <c r="H1199" s="1" t="s">
        <v>16</v>
      </c>
      <c r="I1199" s="1">
        <v>2728</v>
      </c>
      <c r="J1199" s="1" t="str">
        <f t="shared" si="109"/>
        <v>TYP129</v>
      </c>
      <c r="K1199" s="1">
        <v>129</v>
      </c>
      <c r="L1199" s="1" t="s">
        <v>17</v>
      </c>
      <c r="M1199" s="27">
        <v>963940238</v>
      </c>
      <c r="N1199" s="37" t="s">
        <v>629</v>
      </c>
      <c r="O1199" s="38">
        <v>0</v>
      </c>
      <c r="P1199" s="38">
        <v>81.78</v>
      </c>
      <c r="Q1199" s="38">
        <v>1</v>
      </c>
      <c r="R1199">
        <v>14.5</v>
      </c>
      <c r="S1199" s="38">
        <v>81.78</v>
      </c>
      <c r="T1199" s="24">
        <v>199</v>
      </c>
      <c r="U1199" s="24">
        <v>15</v>
      </c>
      <c r="V1199">
        <f t="shared" si="105"/>
        <v>20</v>
      </c>
      <c r="W1199" s="24" t="s">
        <v>3858</v>
      </c>
      <c r="X1199" s="8" t="e">
        <f>ROUND(T1199*(1-#REF!),2)</f>
        <v>#REF!</v>
      </c>
      <c r="Y1199">
        <f t="shared" si="106"/>
        <v>179.1</v>
      </c>
      <c r="Z1199">
        <f t="shared" si="107"/>
        <v>179.1</v>
      </c>
      <c r="AA1199" s="24">
        <v>0.1</v>
      </c>
      <c r="AB1199" s="24">
        <v>0.1</v>
      </c>
      <c r="AC1199" t="s">
        <v>2879</v>
      </c>
      <c r="AD1199" t="s">
        <v>2879</v>
      </c>
      <c r="AE1199" t="s">
        <v>2879</v>
      </c>
      <c r="AF1199" t="s">
        <v>2899</v>
      </c>
      <c r="AG1199" s="24"/>
      <c r="AI1199" s="11">
        <v>78.62</v>
      </c>
      <c r="AJ1199">
        <v>0.3</v>
      </c>
      <c r="AK1199">
        <f t="shared" si="103"/>
        <v>139.29999999999998</v>
      </c>
      <c r="AL1199" t="s">
        <v>4555</v>
      </c>
      <c r="AM1199" t="s">
        <v>4555</v>
      </c>
      <c r="AN1199" s="24">
        <v>0.1</v>
      </c>
      <c r="AO1199">
        <f t="shared" si="104"/>
        <v>179.1</v>
      </c>
      <c r="AS1199" t="s">
        <v>23</v>
      </c>
      <c r="AT1199" t="s">
        <v>581</v>
      </c>
    </row>
    <row r="1200" spans="1:46" customFormat="1" x14ac:dyDescent="0.3">
      <c r="A1200" t="e">
        <f>CONCATENATE(C1200,D1200,H1200,#REF!,L1200)</f>
        <v>#REF!</v>
      </c>
      <c r="B1200" t="str">
        <f t="shared" si="108"/>
        <v>PEUGEOTPARTNERL1H1</v>
      </c>
      <c r="C1200" s="1" t="s">
        <v>189</v>
      </c>
      <c r="D1200" s="1" t="s">
        <v>191</v>
      </c>
      <c r="E1200" s="1">
        <v>2008</v>
      </c>
      <c r="F1200" s="1" t="s">
        <v>14</v>
      </c>
      <c r="G1200" s="1" t="s">
        <v>15</v>
      </c>
      <c r="H1200" s="1" t="s">
        <v>16</v>
      </c>
      <c r="I1200" s="1">
        <v>2728</v>
      </c>
      <c r="J1200" s="1" t="str">
        <f t="shared" si="109"/>
        <v>TYP129</v>
      </c>
      <c r="K1200" s="1">
        <v>129</v>
      </c>
      <c r="L1200" s="1" t="s">
        <v>20</v>
      </c>
      <c r="M1200" s="27">
        <v>963940237</v>
      </c>
      <c r="N1200" s="37" t="s">
        <v>630</v>
      </c>
      <c r="O1200" s="38">
        <v>0</v>
      </c>
      <c r="P1200" s="38">
        <v>125.81</v>
      </c>
      <c r="Q1200" s="38">
        <v>1</v>
      </c>
      <c r="R1200">
        <v>18.5</v>
      </c>
      <c r="S1200" s="38">
        <v>125.81</v>
      </c>
      <c r="T1200" s="24">
        <v>299</v>
      </c>
      <c r="U1200" s="24">
        <v>15</v>
      </c>
      <c r="V1200">
        <f t="shared" si="105"/>
        <v>20</v>
      </c>
      <c r="W1200" s="24" t="s">
        <v>3859</v>
      </c>
      <c r="X1200" s="8" t="e">
        <f>ROUND(T1200*(1-#REF!),2)</f>
        <v>#REF!</v>
      </c>
      <c r="Y1200">
        <f t="shared" si="106"/>
        <v>269.10000000000002</v>
      </c>
      <c r="Z1200">
        <f t="shared" si="107"/>
        <v>269.10000000000002</v>
      </c>
      <c r="AA1200" s="24">
        <v>0.1</v>
      </c>
      <c r="AB1200" s="24">
        <v>0.1</v>
      </c>
      <c r="AC1200" t="s">
        <v>2879</v>
      </c>
      <c r="AD1200" t="s">
        <v>2879</v>
      </c>
      <c r="AE1200" t="s">
        <v>2879</v>
      </c>
      <c r="AF1200" t="s">
        <v>2899</v>
      </c>
      <c r="AG1200" s="24"/>
      <c r="AI1200" s="11">
        <v>120.96</v>
      </c>
      <c r="AJ1200">
        <v>0.3</v>
      </c>
      <c r="AK1200">
        <f t="shared" si="103"/>
        <v>209.29999999999998</v>
      </c>
      <c r="AL1200" t="s">
        <v>4555</v>
      </c>
      <c r="AM1200" t="s">
        <v>4555</v>
      </c>
      <c r="AN1200" s="24">
        <v>0.1</v>
      </c>
      <c r="AO1200">
        <f t="shared" si="104"/>
        <v>269.10000000000002</v>
      </c>
      <c r="AS1200" t="s">
        <v>24</v>
      </c>
      <c r="AT1200" t="s">
        <v>582</v>
      </c>
    </row>
    <row r="1201" spans="1:46" customFormat="1" x14ac:dyDescent="0.3">
      <c r="A1201" t="e">
        <f>CONCATENATE(C1201,D1201,H1201,#REF!,L1201)</f>
        <v>#REF!</v>
      </c>
      <c r="B1201" t="str">
        <f t="shared" si="108"/>
        <v>PEUGEOTPARTNERL2H1</v>
      </c>
      <c r="C1201" s="1" t="s">
        <v>189</v>
      </c>
      <c r="D1201" s="1" t="s">
        <v>191</v>
      </c>
      <c r="E1201" s="1">
        <v>2008</v>
      </c>
      <c r="F1201" s="1" t="s">
        <v>25</v>
      </c>
      <c r="G1201" s="1" t="s">
        <v>15</v>
      </c>
      <c r="H1201" s="1" t="s">
        <v>26</v>
      </c>
      <c r="I1201" s="1">
        <v>2728</v>
      </c>
      <c r="J1201" s="1" t="str">
        <f t="shared" si="109"/>
        <v>TYP131</v>
      </c>
      <c r="K1201" s="1">
        <v>131</v>
      </c>
      <c r="L1201" s="1" t="s">
        <v>17</v>
      </c>
      <c r="M1201" s="27">
        <v>963940246</v>
      </c>
      <c r="N1201" s="37" t="s">
        <v>631</v>
      </c>
      <c r="O1201" s="38">
        <v>0</v>
      </c>
      <c r="P1201" s="38">
        <v>89.91</v>
      </c>
      <c r="Q1201" s="38">
        <v>1</v>
      </c>
      <c r="R1201">
        <v>16.5</v>
      </c>
      <c r="S1201" s="38">
        <v>89.91</v>
      </c>
      <c r="T1201" s="24">
        <v>229</v>
      </c>
      <c r="U1201" s="24">
        <v>20</v>
      </c>
      <c r="V1201">
        <f t="shared" si="105"/>
        <v>27</v>
      </c>
      <c r="W1201" s="24" t="s">
        <v>3860</v>
      </c>
      <c r="X1201" s="8" t="e">
        <f>ROUND(T1201*(1-#REF!),2)</f>
        <v>#REF!</v>
      </c>
      <c r="Y1201">
        <f t="shared" si="106"/>
        <v>206.1</v>
      </c>
      <c r="Z1201">
        <f t="shared" si="107"/>
        <v>206.1</v>
      </c>
      <c r="AA1201" s="24">
        <v>0.1</v>
      </c>
      <c r="AB1201" s="24">
        <v>0.1</v>
      </c>
      <c r="AC1201" t="s">
        <v>2879</v>
      </c>
      <c r="AD1201" t="s">
        <v>2879</v>
      </c>
      <c r="AE1201" t="s">
        <v>2879</v>
      </c>
      <c r="AF1201" t="s">
        <v>2899</v>
      </c>
      <c r="AG1201" s="24"/>
      <c r="AI1201" s="11">
        <v>86.44</v>
      </c>
      <c r="AJ1201">
        <v>0.3</v>
      </c>
      <c r="AK1201">
        <f t="shared" si="103"/>
        <v>160.29999999999998</v>
      </c>
      <c r="AL1201" t="s">
        <v>4555</v>
      </c>
      <c r="AM1201" t="s">
        <v>4555</v>
      </c>
      <c r="AN1201" s="24">
        <v>0.1</v>
      </c>
      <c r="AO1201">
        <f t="shared" si="104"/>
        <v>206.1</v>
      </c>
      <c r="AS1201" t="s">
        <v>27</v>
      </c>
      <c r="AT1201" t="s">
        <v>581</v>
      </c>
    </row>
    <row r="1202" spans="1:46" customFormat="1" x14ac:dyDescent="0.3">
      <c r="A1202" t="e">
        <f>CONCATENATE(C1202,D1202,H1202,#REF!,L1202)</f>
        <v>#REF!</v>
      </c>
      <c r="B1202" t="str">
        <f t="shared" si="108"/>
        <v>PEUGEOTPARTNERL2H1</v>
      </c>
      <c r="C1202" s="1" t="s">
        <v>189</v>
      </c>
      <c r="D1202" s="1" t="s">
        <v>191</v>
      </c>
      <c r="E1202" s="1">
        <v>2008</v>
      </c>
      <c r="F1202" s="1" t="s">
        <v>25</v>
      </c>
      <c r="G1202" s="1" t="s">
        <v>15</v>
      </c>
      <c r="H1202" s="1" t="s">
        <v>26</v>
      </c>
      <c r="I1202" s="1">
        <v>2728</v>
      </c>
      <c r="J1202" s="1" t="str">
        <f t="shared" si="109"/>
        <v>TYP131</v>
      </c>
      <c r="K1202" s="1">
        <v>131</v>
      </c>
      <c r="L1202" s="1" t="s">
        <v>20</v>
      </c>
      <c r="M1202" s="27">
        <v>963940245</v>
      </c>
      <c r="N1202" s="37" t="s">
        <v>632</v>
      </c>
      <c r="O1202" s="38">
        <v>0</v>
      </c>
      <c r="P1202" s="38">
        <v>141.01</v>
      </c>
      <c r="Q1202" s="38">
        <v>1</v>
      </c>
      <c r="R1202">
        <v>20.5</v>
      </c>
      <c r="S1202" s="38">
        <v>141.01</v>
      </c>
      <c r="T1202" s="24">
        <v>319</v>
      </c>
      <c r="U1202" s="24">
        <v>20</v>
      </c>
      <c r="V1202">
        <f t="shared" si="105"/>
        <v>27</v>
      </c>
      <c r="W1202" s="24" t="s">
        <v>3861</v>
      </c>
      <c r="X1202" s="8" t="e">
        <f>ROUND(T1202*(1-#REF!),2)</f>
        <v>#REF!</v>
      </c>
      <c r="Y1202">
        <f t="shared" si="106"/>
        <v>287.10000000000002</v>
      </c>
      <c r="Z1202">
        <f t="shared" si="107"/>
        <v>287.10000000000002</v>
      </c>
      <c r="AA1202" s="24">
        <v>0.1</v>
      </c>
      <c r="AB1202" s="24">
        <v>0.1</v>
      </c>
      <c r="AC1202" t="s">
        <v>2879</v>
      </c>
      <c r="AD1202" t="s">
        <v>2879</v>
      </c>
      <c r="AE1202" t="s">
        <v>2879</v>
      </c>
      <c r="AF1202" t="s">
        <v>2899</v>
      </c>
      <c r="AG1202" s="24"/>
      <c r="AI1202" s="11">
        <v>135.58000000000001</v>
      </c>
      <c r="AJ1202">
        <v>0.3</v>
      </c>
      <c r="AK1202">
        <f t="shared" si="103"/>
        <v>223.29999999999998</v>
      </c>
      <c r="AL1202" t="s">
        <v>4555</v>
      </c>
      <c r="AM1202" t="s">
        <v>4555</v>
      </c>
      <c r="AN1202" s="24">
        <v>0.1</v>
      </c>
      <c r="AO1202">
        <f t="shared" si="104"/>
        <v>287.10000000000002</v>
      </c>
      <c r="AS1202" t="s">
        <v>28</v>
      </c>
      <c r="AT1202" t="s">
        <v>582</v>
      </c>
    </row>
    <row r="1203" spans="1:46" customFormat="1" x14ac:dyDescent="0.3">
      <c r="A1203" t="e">
        <f>CONCATENATE(C1203,D1203,H1203,#REF!,L1203)</f>
        <v>#REF!</v>
      </c>
      <c r="B1203" t="str">
        <f t="shared" si="108"/>
        <v>PEUGEOTEXPERTL2H1</v>
      </c>
      <c r="C1203" s="1" t="s">
        <v>189</v>
      </c>
      <c r="D1203" s="1" t="s">
        <v>192</v>
      </c>
      <c r="E1203" s="1">
        <v>2016</v>
      </c>
      <c r="F1203" s="1" t="s">
        <v>25</v>
      </c>
      <c r="G1203" s="1" t="s">
        <v>15</v>
      </c>
      <c r="H1203" s="1" t="s">
        <v>26</v>
      </c>
      <c r="I1203" s="1">
        <v>3275</v>
      </c>
      <c r="J1203" s="1" t="str">
        <f t="shared" si="109"/>
        <v>TYP173</v>
      </c>
      <c r="K1203" s="1">
        <v>173</v>
      </c>
      <c r="L1203" s="1" t="s">
        <v>17</v>
      </c>
      <c r="M1203" s="27">
        <v>963940693</v>
      </c>
      <c r="N1203" s="37" t="s">
        <v>633</v>
      </c>
      <c r="O1203" s="38">
        <v>0</v>
      </c>
      <c r="P1203" s="38">
        <v>102.42</v>
      </c>
      <c r="Q1203" s="38">
        <v>1</v>
      </c>
      <c r="R1203">
        <v>24.5</v>
      </c>
      <c r="S1203" s="38">
        <v>102.42</v>
      </c>
      <c r="T1203" s="24">
        <v>229</v>
      </c>
      <c r="U1203" s="24">
        <v>20</v>
      </c>
      <c r="V1203">
        <f t="shared" si="105"/>
        <v>27</v>
      </c>
      <c r="W1203" s="24" t="s">
        <v>3862</v>
      </c>
      <c r="X1203" s="8" t="e">
        <f>ROUND(T1203*(1-#REF!),2)</f>
        <v>#REF!</v>
      </c>
      <c r="Y1203">
        <f t="shared" si="106"/>
        <v>206.1</v>
      </c>
      <c r="Z1203">
        <f t="shared" si="107"/>
        <v>206.1</v>
      </c>
      <c r="AA1203" s="24">
        <v>0.1</v>
      </c>
      <c r="AB1203" s="24">
        <v>0.1</v>
      </c>
      <c r="AC1203" t="s">
        <v>2879</v>
      </c>
      <c r="AD1203" t="s">
        <v>2879</v>
      </c>
      <c r="AE1203" t="s">
        <v>2879</v>
      </c>
      <c r="AF1203" t="s">
        <v>2899</v>
      </c>
      <c r="AG1203" s="24"/>
      <c r="AI1203" s="11">
        <v>98.47</v>
      </c>
      <c r="AJ1203">
        <v>0.3</v>
      </c>
      <c r="AK1203">
        <f t="shared" si="103"/>
        <v>160.29999999999998</v>
      </c>
      <c r="AL1203" t="s">
        <v>4555</v>
      </c>
      <c r="AM1203" t="s">
        <v>4555</v>
      </c>
      <c r="AN1203" s="24">
        <v>0.1</v>
      </c>
      <c r="AO1203">
        <f t="shared" si="104"/>
        <v>206.1</v>
      </c>
      <c r="AS1203" t="s">
        <v>30</v>
      </c>
      <c r="AT1203" t="s">
        <v>581</v>
      </c>
    </row>
    <row r="1204" spans="1:46" customFormat="1" x14ac:dyDescent="0.3">
      <c r="A1204" t="e">
        <f>CONCATENATE(C1204,D1204,H1204,#REF!,L1204)</f>
        <v>#REF!</v>
      </c>
      <c r="B1204" t="str">
        <f t="shared" si="108"/>
        <v>PEUGEOTEXPERTL2H1</v>
      </c>
      <c r="C1204" s="1" t="s">
        <v>189</v>
      </c>
      <c r="D1204" s="1" t="s">
        <v>192</v>
      </c>
      <c r="E1204" s="1">
        <v>2016</v>
      </c>
      <c r="F1204" s="1" t="s">
        <v>25</v>
      </c>
      <c r="G1204" s="1" t="s">
        <v>15</v>
      </c>
      <c r="H1204" s="1" t="s">
        <v>26</v>
      </c>
      <c r="I1204" s="1">
        <v>3275</v>
      </c>
      <c r="J1204" s="1" t="str">
        <f t="shared" si="109"/>
        <v>TYP173</v>
      </c>
      <c r="K1204" s="1">
        <v>173</v>
      </c>
      <c r="L1204" s="1" t="s">
        <v>20</v>
      </c>
      <c r="M1204" s="27">
        <v>963940692</v>
      </c>
      <c r="N1204" s="37" t="s">
        <v>634</v>
      </c>
      <c r="O1204" s="38">
        <v>0</v>
      </c>
      <c r="P1204" s="38">
        <v>154.6</v>
      </c>
      <c r="Q1204" s="38">
        <v>1</v>
      </c>
      <c r="R1204">
        <v>32.5</v>
      </c>
      <c r="S1204" s="38">
        <v>154.6</v>
      </c>
      <c r="T1204" s="24">
        <v>359</v>
      </c>
      <c r="U1204" s="24">
        <v>20</v>
      </c>
      <c r="V1204">
        <f t="shared" si="105"/>
        <v>27</v>
      </c>
      <c r="W1204" s="24" t="s">
        <v>3863</v>
      </c>
      <c r="X1204" s="8" t="e">
        <f>ROUND(T1204*(1-#REF!),2)</f>
        <v>#REF!</v>
      </c>
      <c r="Y1204">
        <f t="shared" si="106"/>
        <v>323.10000000000002</v>
      </c>
      <c r="Z1204">
        <f t="shared" si="107"/>
        <v>323.10000000000002</v>
      </c>
      <c r="AA1204" s="24">
        <v>0.1</v>
      </c>
      <c r="AB1204" s="24">
        <v>0.1</v>
      </c>
      <c r="AC1204" t="s">
        <v>2879</v>
      </c>
      <c r="AD1204" t="s">
        <v>2879</v>
      </c>
      <c r="AE1204" t="s">
        <v>2879</v>
      </c>
      <c r="AF1204" t="s">
        <v>2899</v>
      </c>
      <c r="AG1204" s="24"/>
      <c r="AI1204" s="11">
        <v>148.63999999999999</v>
      </c>
      <c r="AJ1204">
        <v>0.3</v>
      </c>
      <c r="AK1204">
        <f t="shared" ref="AK1204:AK1267" si="110">T1204*(1*(1-AJ1204))</f>
        <v>251.29999999999998</v>
      </c>
      <c r="AL1204" t="s">
        <v>4555</v>
      </c>
      <c r="AM1204" t="s">
        <v>4555</v>
      </c>
      <c r="AN1204" s="24">
        <v>0.1</v>
      </c>
      <c r="AO1204">
        <f t="shared" si="104"/>
        <v>323.10000000000002</v>
      </c>
      <c r="AS1204" t="s">
        <v>31</v>
      </c>
      <c r="AT1204" t="s">
        <v>582</v>
      </c>
    </row>
    <row r="1205" spans="1:46" customFormat="1" x14ac:dyDescent="0.3">
      <c r="A1205" t="e">
        <f>CONCATENATE(C1205,D1205,H1205,#REF!,L1205)</f>
        <v>#REF!</v>
      </c>
      <c r="B1205" t="str">
        <f t="shared" si="108"/>
        <v>PEUGEOTBOXERL1H1</v>
      </c>
      <c r="C1205" s="1" t="s">
        <v>189</v>
      </c>
      <c r="D1205" s="1" t="s">
        <v>193</v>
      </c>
      <c r="E1205" s="1">
        <v>2006</v>
      </c>
      <c r="F1205" s="1" t="s">
        <v>14</v>
      </c>
      <c r="G1205" s="1" t="s">
        <v>15</v>
      </c>
      <c r="H1205" s="1" t="s">
        <v>16</v>
      </c>
      <c r="I1205" s="1">
        <v>3000</v>
      </c>
      <c r="J1205" s="1" t="str">
        <f t="shared" si="109"/>
        <v>TYP120</v>
      </c>
      <c r="K1205" s="1">
        <v>120</v>
      </c>
      <c r="L1205" s="1" t="s">
        <v>17</v>
      </c>
      <c r="M1205" s="27">
        <v>963940144</v>
      </c>
      <c r="N1205" s="37" t="s">
        <v>635</v>
      </c>
      <c r="O1205" s="38">
        <v>0</v>
      </c>
      <c r="P1205" s="38">
        <v>118.82</v>
      </c>
      <c r="Q1205" s="38">
        <v>1</v>
      </c>
      <c r="R1205">
        <v>29.5</v>
      </c>
      <c r="S1205" s="38">
        <v>118.82</v>
      </c>
      <c r="T1205" s="24">
        <v>279</v>
      </c>
      <c r="U1205" s="24">
        <v>15</v>
      </c>
      <c r="V1205">
        <f t="shared" si="105"/>
        <v>20</v>
      </c>
      <c r="W1205" s="24" t="s">
        <v>3864</v>
      </c>
      <c r="X1205" s="8" t="e">
        <f>ROUND(T1205*(1-#REF!),2)</f>
        <v>#REF!</v>
      </c>
      <c r="Y1205">
        <f t="shared" si="106"/>
        <v>251.1</v>
      </c>
      <c r="Z1205">
        <f t="shared" si="107"/>
        <v>251.1</v>
      </c>
      <c r="AA1205" s="24">
        <v>0.1</v>
      </c>
      <c r="AB1205" s="24">
        <v>0.1</v>
      </c>
      <c r="AC1205" t="s">
        <v>2879</v>
      </c>
      <c r="AD1205" t="s">
        <v>2879</v>
      </c>
      <c r="AE1205" t="s">
        <v>2879</v>
      </c>
      <c r="AF1205" t="s">
        <v>2899</v>
      </c>
      <c r="AG1205" s="24"/>
      <c r="AI1205" s="11">
        <v>114.25</v>
      </c>
      <c r="AJ1205">
        <v>0.3</v>
      </c>
      <c r="AK1205">
        <f t="shared" si="110"/>
        <v>195.29999999999998</v>
      </c>
      <c r="AL1205" t="s">
        <v>4555</v>
      </c>
      <c r="AM1205" t="s">
        <v>4555</v>
      </c>
      <c r="AN1205" s="24">
        <v>0.1</v>
      </c>
      <c r="AO1205">
        <f t="shared" si="104"/>
        <v>251.1</v>
      </c>
      <c r="AS1205" t="s">
        <v>33</v>
      </c>
      <c r="AT1205" t="s">
        <v>581</v>
      </c>
    </row>
    <row r="1206" spans="1:46" customFormat="1" x14ac:dyDescent="0.3">
      <c r="A1206" t="e">
        <f>CONCATENATE(C1206,D1206,H1206,#REF!,L1206)</f>
        <v>#REF!</v>
      </c>
      <c r="B1206" t="str">
        <f t="shared" si="108"/>
        <v>PEUGEOTBOXERL1H1</v>
      </c>
      <c r="C1206" s="1" t="s">
        <v>189</v>
      </c>
      <c r="D1206" s="1" t="s">
        <v>193</v>
      </c>
      <c r="E1206" s="1">
        <v>2006</v>
      </c>
      <c r="F1206" s="1" t="s">
        <v>14</v>
      </c>
      <c r="G1206" s="1" t="s">
        <v>15</v>
      </c>
      <c r="H1206" s="1" t="s">
        <v>16</v>
      </c>
      <c r="I1206" s="1">
        <v>3000</v>
      </c>
      <c r="J1206" s="1" t="str">
        <f t="shared" si="109"/>
        <v>TYP120</v>
      </c>
      <c r="K1206" s="1">
        <v>120</v>
      </c>
      <c r="L1206" s="1" t="s">
        <v>20</v>
      </c>
      <c r="M1206" s="27">
        <v>963940143</v>
      </c>
      <c r="N1206" s="37" t="s">
        <v>636</v>
      </c>
      <c r="O1206" s="38">
        <v>0</v>
      </c>
      <c r="P1206" s="38">
        <v>177.01</v>
      </c>
      <c r="Q1206" s="38">
        <v>1</v>
      </c>
      <c r="R1206">
        <v>38.5</v>
      </c>
      <c r="S1206" s="38">
        <v>177.01</v>
      </c>
      <c r="T1206" s="24">
        <v>389</v>
      </c>
      <c r="U1206" s="24">
        <v>15</v>
      </c>
      <c r="V1206">
        <f t="shared" si="105"/>
        <v>20</v>
      </c>
      <c r="W1206" s="24" t="s">
        <v>3865</v>
      </c>
      <c r="X1206" s="8" t="e">
        <f>ROUND(T1206*(1-#REF!),2)</f>
        <v>#REF!</v>
      </c>
      <c r="Y1206">
        <f t="shared" si="106"/>
        <v>350.1</v>
      </c>
      <c r="Z1206">
        <f t="shared" si="107"/>
        <v>350.1</v>
      </c>
      <c r="AA1206" s="24">
        <v>0.1</v>
      </c>
      <c r="AB1206" s="24">
        <v>0.1</v>
      </c>
      <c r="AC1206" t="s">
        <v>2879</v>
      </c>
      <c r="AD1206" t="s">
        <v>2879</v>
      </c>
      <c r="AE1206" t="s">
        <v>2879</v>
      </c>
      <c r="AF1206" t="s">
        <v>2899</v>
      </c>
      <c r="AG1206" s="24"/>
      <c r="AI1206" s="11">
        <v>170.19</v>
      </c>
      <c r="AJ1206">
        <v>0.3</v>
      </c>
      <c r="AK1206">
        <f t="shared" si="110"/>
        <v>272.29999999999995</v>
      </c>
      <c r="AL1206" t="s">
        <v>4555</v>
      </c>
      <c r="AM1206" t="s">
        <v>4555</v>
      </c>
      <c r="AN1206" s="24">
        <v>0.1</v>
      </c>
      <c r="AO1206">
        <f t="shared" si="104"/>
        <v>350.1</v>
      </c>
      <c r="AS1206" t="s">
        <v>34</v>
      </c>
      <c r="AT1206" t="s">
        <v>582</v>
      </c>
    </row>
    <row r="1207" spans="1:46" customFormat="1" x14ac:dyDescent="0.3">
      <c r="A1207" t="e">
        <f>CONCATENATE(C1207,D1207,H1207,#REF!,L1207)</f>
        <v>#REF!</v>
      </c>
      <c r="B1207" t="str">
        <f t="shared" si="108"/>
        <v>PEUGEOTBOXERL2H1</v>
      </c>
      <c r="C1207" s="1" t="s">
        <v>189</v>
      </c>
      <c r="D1207" s="1" t="s">
        <v>193</v>
      </c>
      <c r="E1207" s="1">
        <v>2006</v>
      </c>
      <c r="F1207" s="1" t="s">
        <v>25</v>
      </c>
      <c r="G1207" s="1" t="s">
        <v>15</v>
      </c>
      <c r="H1207" s="1" t="s">
        <v>26</v>
      </c>
      <c r="I1207" s="1">
        <v>3450</v>
      </c>
      <c r="J1207" s="1" t="str">
        <f t="shared" si="109"/>
        <v>TYP121</v>
      </c>
      <c r="K1207" s="1">
        <v>121</v>
      </c>
      <c r="L1207" s="1" t="s">
        <v>17</v>
      </c>
      <c r="M1207" s="27">
        <v>963940160</v>
      </c>
      <c r="N1207" s="37" t="s">
        <v>637</v>
      </c>
      <c r="O1207" s="38">
        <v>0</v>
      </c>
      <c r="P1207" s="38">
        <v>137.35</v>
      </c>
      <c r="Q1207" s="38">
        <v>1</v>
      </c>
      <c r="R1207">
        <v>35.5</v>
      </c>
      <c r="S1207" s="38">
        <v>137.35</v>
      </c>
      <c r="T1207" s="24">
        <v>329</v>
      </c>
      <c r="U1207" s="24">
        <v>20</v>
      </c>
      <c r="V1207">
        <f t="shared" si="105"/>
        <v>27</v>
      </c>
      <c r="W1207" s="24" t="s">
        <v>3866</v>
      </c>
      <c r="X1207" s="8" t="e">
        <f>ROUND(T1207*(1-#REF!),2)</f>
        <v>#REF!</v>
      </c>
      <c r="Y1207">
        <f t="shared" si="106"/>
        <v>296.10000000000002</v>
      </c>
      <c r="Z1207">
        <f t="shared" si="107"/>
        <v>296.10000000000002</v>
      </c>
      <c r="AA1207" s="24">
        <v>0.1</v>
      </c>
      <c r="AB1207" s="24">
        <v>0.1</v>
      </c>
      <c r="AC1207" t="s">
        <v>2879</v>
      </c>
      <c r="AD1207" t="s">
        <v>2879</v>
      </c>
      <c r="AE1207" t="s">
        <v>2879</v>
      </c>
      <c r="AF1207" t="s">
        <v>2899</v>
      </c>
      <c r="AG1207" s="24"/>
      <c r="AI1207" s="11">
        <v>132.06</v>
      </c>
      <c r="AJ1207">
        <v>0.3</v>
      </c>
      <c r="AK1207">
        <f t="shared" si="110"/>
        <v>230.29999999999998</v>
      </c>
      <c r="AL1207" t="s">
        <v>4555</v>
      </c>
      <c r="AM1207" t="s">
        <v>4555</v>
      </c>
      <c r="AN1207" s="24">
        <v>0.1</v>
      </c>
      <c r="AO1207">
        <f t="shared" si="104"/>
        <v>296.10000000000002</v>
      </c>
      <c r="AS1207" t="s">
        <v>35</v>
      </c>
      <c r="AT1207" t="s">
        <v>581</v>
      </c>
    </row>
    <row r="1208" spans="1:46" customFormat="1" x14ac:dyDescent="0.3">
      <c r="A1208" t="e">
        <f>CONCATENATE(C1208,D1208,H1208,#REF!,L1208)</f>
        <v>#REF!</v>
      </c>
      <c r="B1208" t="str">
        <f t="shared" si="108"/>
        <v>PEUGEOTBOXERL2H1</v>
      </c>
      <c r="C1208" s="1" t="s">
        <v>189</v>
      </c>
      <c r="D1208" s="1" t="s">
        <v>193</v>
      </c>
      <c r="E1208" s="1">
        <v>2006</v>
      </c>
      <c r="F1208" s="1" t="s">
        <v>25</v>
      </c>
      <c r="G1208" s="1" t="s">
        <v>15</v>
      </c>
      <c r="H1208" s="1" t="s">
        <v>26</v>
      </c>
      <c r="I1208" s="1">
        <v>3450</v>
      </c>
      <c r="J1208" s="1" t="str">
        <f t="shared" si="109"/>
        <v>TYP121</v>
      </c>
      <c r="K1208" s="1">
        <v>121</v>
      </c>
      <c r="L1208" s="1" t="s">
        <v>20</v>
      </c>
      <c r="M1208" s="27">
        <v>963940159</v>
      </c>
      <c r="N1208" s="37" t="s">
        <v>638</v>
      </c>
      <c r="O1208" s="38">
        <v>0</v>
      </c>
      <c r="P1208" s="38">
        <v>202.61</v>
      </c>
      <c r="Q1208" s="38">
        <v>1</v>
      </c>
      <c r="R1208">
        <v>45.5</v>
      </c>
      <c r="S1208" s="38">
        <v>202.61</v>
      </c>
      <c r="T1208" s="24">
        <v>469</v>
      </c>
      <c r="U1208" s="24">
        <v>20</v>
      </c>
      <c r="V1208">
        <f t="shared" si="105"/>
        <v>27</v>
      </c>
      <c r="W1208" s="24" t="s">
        <v>3867</v>
      </c>
      <c r="X1208" s="8" t="e">
        <f>ROUND(T1208*(1-#REF!),2)</f>
        <v>#REF!</v>
      </c>
      <c r="Y1208">
        <f t="shared" si="106"/>
        <v>422.1</v>
      </c>
      <c r="Z1208">
        <f t="shared" si="107"/>
        <v>422.1</v>
      </c>
      <c r="AA1208" s="24">
        <v>0.1</v>
      </c>
      <c r="AB1208" s="24">
        <v>0.1</v>
      </c>
      <c r="AC1208" t="s">
        <v>2879</v>
      </c>
      <c r="AD1208" t="s">
        <v>2879</v>
      </c>
      <c r="AE1208" t="s">
        <v>2879</v>
      </c>
      <c r="AF1208" t="s">
        <v>2899</v>
      </c>
      <c r="AG1208" s="24"/>
      <c r="AI1208" s="11">
        <v>194.81</v>
      </c>
      <c r="AJ1208">
        <v>0.3</v>
      </c>
      <c r="AK1208">
        <f t="shared" si="110"/>
        <v>328.29999999999995</v>
      </c>
      <c r="AL1208" t="s">
        <v>4555</v>
      </c>
      <c r="AM1208" t="s">
        <v>4555</v>
      </c>
      <c r="AN1208" s="24">
        <v>0.1</v>
      </c>
      <c r="AO1208">
        <f t="shared" si="104"/>
        <v>422.1</v>
      </c>
      <c r="AS1208" t="s">
        <v>36</v>
      </c>
      <c r="AT1208" t="s">
        <v>582</v>
      </c>
    </row>
    <row r="1209" spans="1:46" customFormat="1" x14ac:dyDescent="0.3">
      <c r="A1209" t="e">
        <f>CONCATENATE(C1209,D1209,H1209,#REF!,L1209)</f>
        <v>#REF!</v>
      </c>
      <c r="B1209" t="str">
        <f t="shared" si="108"/>
        <v>PEUGEOTBOXERL1H2</v>
      </c>
      <c r="C1209" s="1" t="s">
        <v>189</v>
      </c>
      <c r="D1209" s="1" t="s">
        <v>193</v>
      </c>
      <c r="E1209" s="1">
        <v>2006</v>
      </c>
      <c r="F1209" s="1" t="s">
        <v>14</v>
      </c>
      <c r="G1209" s="1" t="s">
        <v>37</v>
      </c>
      <c r="H1209" s="1" t="s">
        <v>38</v>
      </c>
      <c r="I1209" s="1">
        <v>3000</v>
      </c>
      <c r="J1209" s="1" t="str">
        <f t="shared" si="109"/>
        <v>TYP120</v>
      </c>
      <c r="K1209" s="1">
        <v>120</v>
      </c>
      <c r="L1209" s="1" t="s">
        <v>17</v>
      </c>
      <c r="M1209" s="27">
        <v>963940150</v>
      </c>
      <c r="N1209" s="37" t="s">
        <v>639</v>
      </c>
      <c r="O1209" s="38">
        <v>0</v>
      </c>
      <c r="P1209" s="38">
        <v>118.82</v>
      </c>
      <c r="Q1209" s="38">
        <v>1</v>
      </c>
      <c r="R1209">
        <v>29.5</v>
      </c>
      <c r="S1209" s="38">
        <v>118.82</v>
      </c>
      <c r="T1209" s="24">
        <v>279</v>
      </c>
      <c r="U1209" s="24">
        <v>15</v>
      </c>
      <c r="V1209">
        <f t="shared" si="105"/>
        <v>20</v>
      </c>
      <c r="W1209" s="24" t="s">
        <v>3868</v>
      </c>
      <c r="X1209" s="8" t="e">
        <f>ROUND(T1209*(1-#REF!),2)</f>
        <v>#REF!</v>
      </c>
      <c r="Y1209">
        <f t="shared" si="106"/>
        <v>251.1</v>
      </c>
      <c r="Z1209">
        <f t="shared" si="107"/>
        <v>251.1</v>
      </c>
      <c r="AA1209" s="24">
        <v>0.1</v>
      </c>
      <c r="AB1209" s="24">
        <v>0.1</v>
      </c>
      <c r="AC1209" t="s">
        <v>2879</v>
      </c>
      <c r="AD1209" t="s">
        <v>2879</v>
      </c>
      <c r="AE1209" t="s">
        <v>2879</v>
      </c>
      <c r="AF1209" t="s">
        <v>2899</v>
      </c>
      <c r="AG1209" s="24"/>
      <c r="AI1209" s="11">
        <v>114.25</v>
      </c>
      <c r="AJ1209">
        <v>0.3</v>
      </c>
      <c r="AK1209">
        <f t="shared" si="110"/>
        <v>195.29999999999998</v>
      </c>
      <c r="AL1209" t="s">
        <v>4555</v>
      </c>
      <c r="AM1209" t="s">
        <v>4555</v>
      </c>
      <c r="AN1209" s="24">
        <v>0.1</v>
      </c>
      <c r="AO1209">
        <f t="shared" ref="AO1209:AO1266" si="111">ROUND(T1209*(1-AN1209),2)</f>
        <v>251.1</v>
      </c>
      <c r="AS1209" t="s">
        <v>39</v>
      </c>
      <c r="AT1209" t="s">
        <v>581</v>
      </c>
    </row>
    <row r="1210" spans="1:46" customFormat="1" x14ac:dyDescent="0.3">
      <c r="A1210" t="e">
        <f>CONCATENATE(C1210,D1210,H1210,#REF!,L1210)</f>
        <v>#REF!</v>
      </c>
      <c r="B1210" t="str">
        <f t="shared" si="108"/>
        <v>PEUGEOTBOXERL1H2</v>
      </c>
      <c r="C1210" s="1" t="s">
        <v>189</v>
      </c>
      <c r="D1210" s="1" t="s">
        <v>193</v>
      </c>
      <c r="E1210" s="1">
        <v>2006</v>
      </c>
      <c r="F1210" s="1" t="s">
        <v>14</v>
      </c>
      <c r="G1210" s="1" t="s">
        <v>37</v>
      </c>
      <c r="H1210" s="1" t="s">
        <v>38</v>
      </c>
      <c r="I1210" s="1">
        <v>3000</v>
      </c>
      <c r="J1210" s="1" t="str">
        <f t="shared" si="109"/>
        <v>TYP120</v>
      </c>
      <c r="K1210" s="1">
        <v>120</v>
      </c>
      <c r="L1210" s="1" t="s">
        <v>20</v>
      </c>
      <c r="M1210" s="27">
        <v>963940149</v>
      </c>
      <c r="N1210" s="37" t="s">
        <v>640</v>
      </c>
      <c r="O1210" s="38">
        <v>0</v>
      </c>
      <c r="P1210" s="38">
        <v>177.01</v>
      </c>
      <c r="Q1210" s="38">
        <v>1</v>
      </c>
      <c r="R1210">
        <v>38.5</v>
      </c>
      <c r="S1210" s="38">
        <v>177.01</v>
      </c>
      <c r="T1210" s="24">
        <v>389</v>
      </c>
      <c r="U1210" s="24">
        <v>15</v>
      </c>
      <c r="V1210">
        <f t="shared" si="105"/>
        <v>20</v>
      </c>
      <c r="W1210" s="24" t="s">
        <v>3869</v>
      </c>
      <c r="X1210" s="8" t="e">
        <f>ROUND(T1210*(1-#REF!),2)</f>
        <v>#REF!</v>
      </c>
      <c r="Y1210">
        <f t="shared" si="106"/>
        <v>350.1</v>
      </c>
      <c r="Z1210">
        <f t="shared" si="107"/>
        <v>350.1</v>
      </c>
      <c r="AA1210" s="24">
        <v>0.1</v>
      </c>
      <c r="AB1210" s="24">
        <v>0.1</v>
      </c>
      <c r="AC1210" t="s">
        <v>2879</v>
      </c>
      <c r="AD1210" t="s">
        <v>2879</v>
      </c>
      <c r="AE1210" t="s">
        <v>2879</v>
      </c>
      <c r="AF1210" t="s">
        <v>2899</v>
      </c>
      <c r="AG1210" s="24"/>
      <c r="AI1210" s="11">
        <v>170.19</v>
      </c>
      <c r="AJ1210">
        <v>0.3</v>
      </c>
      <c r="AK1210">
        <f t="shared" si="110"/>
        <v>272.29999999999995</v>
      </c>
      <c r="AL1210" t="s">
        <v>4555</v>
      </c>
      <c r="AM1210" t="s">
        <v>4555</v>
      </c>
      <c r="AN1210" s="24">
        <v>0.1</v>
      </c>
      <c r="AO1210">
        <f t="shared" si="111"/>
        <v>350.1</v>
      </c>
      <c r="AS1210" t="s">
        <v>40</v>
      </c>
      <c r="AT1210" t="s">
        <v>582</v>
      </c>
    </row>
    <row r="1211" spans="1:46" customFormat="1" x14ac:dyDescent="0.3">
      <c r="A1211" t="e">
        <f>CONCATENATE(C1211,D1211,H1211,#REF!,L1211)</f>
        <v>#REF!</v>
      </c>
      <c r="B1211" t="str">
        <f t="shared" si="108"/>
        <v>PEUGEOTBOXERL2H2</v>
      </c>
      <c r="C1211" s="1" t="s">
        <v>189</v>
      </c>
      <c r="D1211" s="1" t="s">
        <v>193</v>
      </c>
      <c r="E1211" s="1">
        <v>2006</v>
      </c>
      <c r="F1211" s="1" t="s">
        <v>25</v>
      </c>
      <c r="G1211" s="1" t="s">
        <v>37</v>
      </c>
      <c r="H1211" s="1" t="s">
        <v>41</v>
      </c>
      <c r="I1211" s="1">
        <v>3450</v>
      </c>
      <c r="J1211" s="1" t="str">
        <f t="shared" si="109"/>
        <v>TYP121</v>
      </c>
      <c r="K1211" s="1">
        <v>121</v>
      </c>
      <c r="L1211" s="1" t="s">
        <v>17</v>
      </c>
      <c r="M1211" s="27">
        <v>963940166</v>
      </c>
      <c r="N1211" s="37" t="s">
        <v>641</v>
      </c>
      <c r="O1211" s="38">
        <v>0</v>
      </c>
      <c r="P1211" s="38">
        <v>137.35</v>
      </c>
      <c r="Q1211" s="38">
        <v>1</v>
      </c>
      <c r="R1211">
        <v>35.5</v>
      </c>
      <c r="S1211" s="38">
        <v>137.35</v>
      </c>
      <c r="T1211" s="24">
        <v>329</v>
      </c>
      <c r="U1211" s="24">
        <v>20</v>
      </c>
      <c r="V1211">
        <f t="shared" ref="V1211:V1268" si="112">IFERROR(ROUNDUP(U1211*(80/60),0),"")</f>
        <v>27</v>
      </c>
      <c r="W1211" s="24" t="s">
        <v>3870</v>
      </c>
      <c r="X1211" s="8" t="e">
        <f>ROUND(T1211*(1-#REF!),2)</f>
        <v>#REF!</v>
      </c>
      <c r="Y1211">
        <f t="shared" si="106"/>
        <v>296.10000000000002</v>
      </c>
      <c r="Z1211">
        <f t="shared" si="107"/>
        <v>296.10000000000002</v>
      </c>
      <c r="AA1211" s="24">
        <v>0.1</v>
      </c>
      <c r="AB1211" s="24">
        <v>0.1</v>
      </c>
      <c r="AC1211" t="s">
        <v>2879</v>
      </c>
      <c r="AD1211" t="s">
        <v>2879</v>
      </c>
      <c r="AE1211" t="s">
        <v>2879</v>
      </c>
      <c r="AF1211" t="s">
        <v>2899</v>
      </c>
      <c r="AG1211" s="24"/>
      <c r="AI1211" s="11">
        <v>132.06</v>
      </c>
      <c r="AJ1211">
        <v>0.3</v>
      </c>
      <c r="AK1211">
        <f t="shared" si="110"/>
        <v>230.29999999999998</v>
      </c>
      <c r="AL1211" t="s">
        <v>4555</v>
      </c>
      <c r="AM1211" t="s">
        <v>4555</v>
      </c>
      <c r="AN1211" s="24">
        <v>0.1</v>
      </c>
      <c r="AO1211">
        <f t="shared" si="111"/>
        <v>296.10000000000002</v>
      </c>
      <c r="AS1211" t="s">
        <v>42</v>
      </c>
      <c r="AT1211" t="s">
        <v>581</v>
      </c>
    </row>
    <row r="1212" spans="1:46" customFormat="1" x14ac:dyDescent="0.3">
      <c r="A1212" t="e">
        <f>CONCATENATE(C1212,D1212,H1212,#REF!,L1212)</f>
        <v>#REF!</v>
      </c>
      <c r="B1212" t="str">
        <f t="shared" si="108"/>
        <v>PEUGEOTBOXERL2H2</v>
      </c>
      <c r="C1212" s="1" t="s">
        <v>189</v>
      </c>
      <c r="D1212" s="1" t="s">
        <v>193</v>
      </c>
      <c r="E1212" s="1">
        <v>2006</v>
      </c>
      <c r="F1212" s="1" t="s">
        <v>25</v>
      </c>
      <c r="G1212" s="1" t="s">
        <v>37</v>
      </c>
      <c r="H1212" s="1" t="s">
        <v>41</v>
      </c>
      <c r="I1212" s="1">
        <v>3450</v>
      </c>
      <c r="J1212" s="1" t="str">
        <f t="shared" si="109"/>
        <v>TYP121</v>
      </c>
      <c r="K1212" s="1">
        <v>121</v>
      </c>
      <c r="L1212" s="1" t="s">
        <v>20</v>
      </c>
      <c r="M1212" s="27">
        <v>963940165</v>
      </c>
      <c r="N1212" s="37" t="s">
        <v>642</v>
      </c>
      <c r="O1212" s="38">
        <v>0</v>
      </c>
      <c r="P1212" s="38">
        <v>202.61</v>
      </c>
      <c r="Q1212" s="38">
        <v>1</v>
      </c>
      <c r="R1212">
        <v>45.5</v>
      </c>
      <c r="S1212" s="38">
        <v>202.61</v>
      </c>
      <c r="T1212" s="24">
        <v>469</v>
      </c>
      <c r="U1212" s="24">
        <v>20</v>
      </c>
      <c r="V1212">
        <f t="shared" si="112"/>
        <v>27</v>
      </c>
      <c r="W1212" s="24" t="s">
        <v>3871</v>
      </c>
      <c r="X1212" s="8" t="e">
        <f>ROUND(T1212*(1-#REF!),2)</f>
        <v>#REF!</v>
      </c>
      <c r="Y1212">
        <f t="shared" si="106"/>
        <v>422.1</v>
      </c>
      <c r="Z1212">
        <f t="shared" si="107"/>
        <v>422.1</v>
      </c>
      <c r="AA1212" s="24">
        <v>0.1</v>
      </c>
      <c r="AB1212" s="24">
        <v>0.1</v>
      </c>
      <c r="AC1212" t="s">
        <v>2879</v>
      </c>
      <c r="AD1212" t="s">
        <v>2879</v>
      </c>
      <c r="AE1212" t="s">
        <v>2879</v>
      </c>
      <c r="AF1212" t="s">
        <v>2899</v>
      </c>
      <c r="AG1212" s="24"/>
      <c r="AI1212" s="11">
        <v>194.81</v>
      </c>
      <c r="AJ1212">
        <v>0.3</v>
      </c>
      <c r="AK1212">
        <f t="shared" si="110"/>
        <v>328.29999999999995</v>
      </c>
      <c r="AL1212" t="s">
        <v>4555</v>
      </c>
      <c r="AM1212" t="s">
        <v>4555</v>
      </c>
      <c r="AN1212" s="24">
        <v>0.1</v>
      </c>
      <c r="AO1212">
        <f t="shared" si="111"/>
        <v>422.1</v>
      </c>
      <c r="AS1212" t="s">
        <v>43</v>
      </c>
      <c r="AT1212" t="s">
        <v>582</v>
      </c>
    </row>
    <row r="1213" spans="1:46" customFormat="1" x14ac:dyDescent="0.3">
      <c r="A1213" t="e">
        <f>CONCATENATE(C1213,D1213,H1213,#REF!,L1213)</f>
        <v>#REF!</v>
      </c>
      <c r="B1213" t="str">
        <f t="shared" si="108"/>
        <v>PEUGEOTBOXERL3H2</v>
      </c>
      <c r="C1213" s="1" t="s">
        <v>189</v>
      </c>
      <c r="D1213" s="1" t="s">
        <v>193</v>
      </c>
      <c r="E1213" s="1">
        <v>2006</v>
      </c>
      <c r="F1213" s="1" t="s">
        <v>44</v>
      </c>
      <c r="G1213" s="1" t="s">
        <v>37</v>
      </c>
      <c r="H1213" s="1" t="s">
        <v>45</v>
      </c>
      <c r="I1213" s="1">
        <v>4035</v>
      </c>
      <c r="J1213" s="1" t="str">
        <f t="shared" si="109"/>
        <v>TYP122</v>
      </c>
      <c r="K1213" s="1">
        <v>122</v>
      </c>
      <c r="L1213" s="1" t="s">
        <v>20</v>
      </c>
      <c r="M1213" s="27">
        <v>963940179</v>
      </c>
      <c r="N1213" s="37" t="s">
        <v>643</v>
      </c>
      <c r="O1213" s="38">
        <v>0</v>
      </c>
      <c r="P1213" s="38">
        <v>228.21</v>
      </c>
      <c r="Q1213" s="38">
        <v>1</v>
      </c>
      <c r="R1213">
        <v>55.5</v>
      </c>
      <c r="S1213" s="38">
        <v>228.21</v>
      </c>
      <c r="T1213" s="24">
        <v>539</v>
      </c>
      <c r="U1213" s="24">
        <v>20</v>
      </c>
      <c r="V1213">
        <f t="shared" si="112"/>
        <v>27</v>
      </c>
      <c r="W1213" s="24" t="s">
        <v>3872</v>
      </c>
      <c r="X1213" s="8" t="e">
        <f>ROUND(T1213*(1-#REF!),2)</f>
        <v>#REF!</v>
      </c>
      <c r="Y1213">
        <f t="shared" si="106"/>
        <v>485.1</v>
      </c>
      <c r="Z1213">
        <f t="shared" si="107"/>
        <v>485.1</v>
      </c>
      <c r="AA1213" s="24">
        <v>0.1</v>
      </c>
      <c r="AB1213" s="24">
        <v>0.1</v>
      </c>
      <c r="AC1213" t="s">
        <v>2879</v>
      </c>
      <c r="AD1213" t="s">
        <v>2879</v>
      </c>
      <c r="AE1213" t="s">
        <v>2879</v>
      </c>
      <c r="AF1213" t="s">
        <v>2899</v>
      </c>
      <c r="AG1213" s="24"/>
      <c r="AI1213" s="11">
        <v>219.42</v>
      </c>
      <c r="AJ1213">
        <v>0.3</v>
      </c>
      <c r="AK1213">
        <f t="shared" si="110"/>
        <v>377.29999999999995</v>
      </c>
      <c r="AL1213" t="s">
        <v>4555</v>
      </c>
      <c r="AM1213" t="s">
        <v>4555</v>
      </c>
      <c r="AN1213" s="24">
        <v>0.1</v>
      </c>
      <c r="AO1213">
        <f t="shared" si="111"/>
        <v>485.1</v>
      </c>
      <c r="AS1213" t="s">
        <v>46</v>
      </c>
      <c r="AT1213" t="s">
        <v>582</v>
      </c>
    </row>
    <row r="1214" spans="1:46" customFormat="1" x14ac:dyDescent="0.3">
      <c r="A1214" t="e">
        <f>CONCATENATE(C1214,D1214,H1214,#REF!,L1214)</f>
        <v>#REF!</v>
      </c>
      <c r="B1214" t="str">
        <f t="shared" si="108"/>
        <v>PEUGEOTBOXERL3H2</v>
      </c>
      <c r="C1214" s="1" t="s">
        <v>189</v>
      </c>
      <c r="D1214" s="1" t="s">
        <v>193</v>
      </c>
      <c r="E1214" s="1">
        <v>2006</v>
      </c>
      <c r="F1214" s="1" t="s">
        <v>44</v>
      </c>
      <c r="G1214" s="1" t="s">
        <v>37</v>
      </c>
      <c r="H1214" s="1" t="s">
        <v>45</v>
      </c>
      <c r="I1214" s="1">
        <v>4035</v>
      </c>
      <c r="J1214" s="1" t="str">
        <f t="shared" si="109"/>
        <v>TYP122</v>
      </c>
      <c r="K1214" s="1">
        <v>122</v>
      </c>
      <c r="L1214" s="1" t="s">
        <v>17</v>
      </c>
      <c r="M1214" s="27">
        <v>963940180</v>
      </c>
      <c r="N1214" s="37" t="s">
        <v>644</v>
      </c>
      <c r="O1214" s="38">
        <v>0</v>
      </c>
      <c r="P1214" s="38">
        <v>155.88</v>
      </c>
      <c r="Q1214" s="38">
        <v>1</v>
      </c>
      <c r="R1214">
        <v>41.5</v>
      </c>
      <c r="S1214" s="38">
        <v>155.88</v>
      </c>
      <c r="T1214" s="24">
        <v>369</v>
      </c>
      <c r="U1214" s="24">
        <v>20</v>
      </c>
      <c r="V1214">
        <f t="shared" si="112"/>
        <v>27</v>
      </c>
      <c r="W1214" s="24" t="s">
        <v>3873</v>
      </c>
      <c r="X1214" s="8" t="e">
        <f>ROUND(T1214*(1-#REF!),2)</f>
        <v>#REF!</v>
      </c>
      <c r="Y1214">
        <f t="shared" si="106"/>
        <v>332.1</v>
      </c>
      <c r="Z1214">
        <f t="shared" si="107"/>
        <v>332.1</v>
      </c>
      <c r="AA1214" s="24">
        <v>0.1</v>
      </c>
      <c r="AB1214" s="24">
        <v>0.1</v>
      </c>
      <c r="AC1214" t="s">
        <v>2879</v>
      </c>
      <c r="AD1214" t="s">
        <v>2879</v>
      </c>
      <c r="AE1214" t="s">
        <v>2879</v>
      </c>
      <c r="AF1214" t="s">
        <v>2899</v>
      </c>
      <c r="AG1214" s="24"/>
      <c r="AI1214" s="11">
        <v>149.87</v>
      </c>
      <c r="AJ1214">
        <v>0.3</v>
      </c>
      <c r="AK1214">
        <f t="shared" si="110"/>
        <v>258.3</v>
      </c>
      <c r="AL1214" t="s">
        <v>4555</v>
      </c>
      <c r="AM1214" t="s">
        <v>4555</v>
      </c>
      <c r="AN1214" s="24">
        <v>0.1</v>
      </c>
      <c r="AO1214">
        <f t="shared" si="111"/>
        <v>332.1</v>
      </c>
      <c r="AS1214" t="s">
        <v>47</v>
      </c>
      <c r="AT1214" t="s">
        <v>581</v>
      </c>
    </row>
    <row r="1215" spans="1:46" customFormat="1" x14ac:dyDescent="0.3">
      <c r="A1215" t="e">
        <f>CONCATENATE(C1215,D1215,H1215,#REF!,L1215)</f>
        <v>#REF!</v>
      </c>
      <c r="B1215" t="str">
        <f t="shared" si="108"/>
        <v>PEUGEOTBOXERL4H2</v>
      </c>
      <c r="C1215" s="1" t="s">
        <v>189</v>
      </c>
      <c r="D1215" s="1" t="s">
        <v>193</v>
      </c>
      <c r="E1215" s="1">
        <v>2006</v>
      </c>
      <c r="F1215" s="1" t="s">
        <v>48</v>
      </c>
      <c r="G1215" s="1" t="s">
        <v>37</v>
      </c>
      <c r="H1215" s="1" t="s">
        <v>49</v>
      </c>
      <c r="I1215" s="3" t="s">
        <v>50</v>
      </c>
      <c r="J1215" s="1" t="str">
        <f t="shared" si="109"/>
        <v>TYP123</v>
      </c>
      <c r="K1215" s="1">
        <v>123</v>
      </c>
      <c r="L1215" s="1" t="s">
        <v>20</v>
      </c>
      <c r="M1215" s="27">
        <v>963940192</v>
      </c>
      <c r="N1215" s="37" t="s">
        <v>645</v>
      </c>
      <c r="O1215" s="38">
        <v>0</v>
      </c>
      <c r="P1215" s="38">
        <v>253.81</v>
      </c>
      <c r="Q1215" s="38">
        <v>1</v>
      </c>
      <c r="R1215">
        <v>59.5</v>
      </c>
      <c r="S1215" s="38">
        <v>253.81</v>
      </c>
      <c r="T1215" s="24">
        <v>599</v>
      </c>
      <c r="U1215" s="24">
        <v>25</v>
      </c>
      <c r="V1215">
        <f t="shared" si="112"/>
        <v>34</v>
      </c>
      <c r="W1215" s="24" t="s">
        <v>3874</v>
      </c>
      <c r="X1215" s="8" t="e">
        <f>ROUND(T1215*(1-#REF!),2)</f>
        <v>#REF!</v>
      </c>
      <c r="Y1215">
        <f t="shared" si="106"/>
        <v>539.1</v>
      </c>
      <c r="Z1215">
        <f t="shared" si="107"/>
        <v>539.1</v>
      </c>
      <c r="AA1215" s="24">
        <v>0.1</v>
      </c>
      <c r="AB1215" s="24">
        <v>0.1</v>
      </c>
      <c r="AC1215" t="s">
        <v>2879</v>
      </c>
      <c r="AD1215" t="s">
        <v>2879</v>
      </c>
      <c r="AE1215" t="s">
        <v>2879</v>
      </c>
      <c r="AF1215" t="s">
        <v>2899</v>
      </c>
      <c r="AG1215" s="24"/>
      <c r="AI1215" s="11">
        <v>244.04</v>
      </c>
      <c r="AJ1215">
        <v>0.3</v>
      </c>
      <c r="AK1215">
        <f t="shared" si="110"/>
        <v>419.29999999999995</v>
      </c>
      <c r="AL1215" t="s">
        <v>4555</v>
      </c>
      <c r="AM1215" t="s">
        <v>4555</v>
      </c>
      <c r="AN1215" s="24">
        <v>0.1</v>
      </c>
      <c r="AO1215">
        <f t="shared" si="111"/>
        <v>539.1</v>
      </c>
      <c r="AS1215" t="s">
        <v>51</v>
      </c>
      <c r="AT1215" t="s">
        <v>582</v>
      </c>
    </row>
    <row r="1216" spans="1:46" customFormat="1" x14ac:dyDescent="0.3">
      <c r="A1216" t="e">
        <f>CONCATENATE(C1216,D1216,H1216,#REF!,L1216)</f>
        <v>#REF!</v>
      </c>
      <c r="B1216" t="str">
        <f t="shared" si="108"/>
        <v>PEUGEOTBOXERL3H3</v>
      </c>
      <c r="C1216" s="1" t="s">
        <v>189</v>
      </c>
      <c r="D1216" s="1" t="s">
        <v>193</v>
      </c>
      <c r="E1216" s="1">
        <v>2006</v>
      </c>
      <c r="F1216" s="1" t="s">
        <v>44</v>
      </c>
      <c r="G1216" s="1" t="s">
        <v>52</v>
      </c>
      <c r="H1216" s="1" t="s">
        <v>53</v>
      </c>
      <c r="I1216" s="1">
        <v>4035</v>
      </c>
      <c r="J1216" s="1" t="str">
        <f t="shared" si="109"/>
        <v>TYP122</v>
      </c>
      <c r="K1216" s="1">
        <v>122</v>
      </c>
      <c r="L1216" s="1" t="s">
        <v>20</v>
      </c>
      <c r="M1216" s="27">
        <v>963940185</v>
      </c>
      <c r="N1216" s="37" t="s">
        <v>646</v>
      </c>
      <c r="O1216" s="38">
        <v>0</v>
      </c>
      <c r="P1216" s="38">
        <v>228.21</v>
      </c>
      <c r="Q1216" s="38">
        <v>1</v>
      </c>
      <c r="R1216">
        <v>55.5</v>
      </c>
      <c r="S1216" s="38">
        <v>228.21</v>
      </c>
      <c r="T1216" s="24">
        <v>539</v>
      </c>
      <c r="U1216" s="24">
        <v>20</v>
      </c>
      <c r="V1216">
        <f t="shared" si="112"/>
        <v>27</v>
      </c>
      <c r="W1216" s="24" t="s">
        <v>3875</v>
      </c>
      <c r="X1216" s="8" t="e">
        <f>ROUND(T1216*(1-#REF!),2)</f>
        <v>#REF!</v>
      </c>
      <c r="Y1216">
        <f t="shared" si="106"/>
        <v>485.1</v>
      </c>
      <c r="Z1216">
        <f t="shared" si="107"/>
        <v>485.1</v>
      </c>
      <c r="AA1216" s="24">
        <v>0.1</v>
      </c>
      <c r="AB1216" s="24">
        <v>0.1</v>
      </c>
      <c r="AC1216" t="s">
        <v>2879</v>
      </c>
      <c r="AD1216" t="s">
        <v>2879</v>
      </c>
      <c r="AE1216" t="s">
        <v>2879</v>
      </c>
      <c r="AF1216" t="s">
        <v>2899</v>
      </c>
      <c r="AG1216" s="24"/>
      <c r="AI1216" s="11">
        <v>219.42</v>
      </c>
      <c r="AJ1216">
        <v>0.3</v>
      </c>
      <c r="AK1216">
        <f t="shared" si="110"/>
        <v>377.29999999999995</v>
      </c>
      <c r="AL1216" t="s">
        <v>4555</v>
      </c>
      <c r="AM1216" t="s">
        <v>4555</v>
      </c>
      <c r="AN1216" s="24">
        <v>0.1</v>
      </c>
      <c r="AO1216">
        <f t="shared" si="111"/>
        <v>485.1</v>
      </c>
      <c r="AS1216" t="s">
        <v>54</v>
      </c>
      <c r="AT1216" t="s">
        <v>582</v>
      </c>
    </row>
    <row r="1217" spans="1:46" customFormat="1" x14ac:dyDescent="0.3">
      <c r="A1217" t="e">
        <f>CONCATENATE(C1217,D1217,H1217,#REF!,L1217)</f>
        <v>#REF!</v>
      </c>
      <c r="B1217" t="str">
        <f t="shared" si="108"/>
        <v>PEUGEOTBOXERL4H3</v>
      </c>
      <c r="C1217" s="1" t="s">
        <v>189</v>
      </c>
      <c r="D1217" s="1" t="s">
        <v>193</v>
      </c>
      <c r="E1217" s="1">
        <v>2006</v>
      </c>
      <c r="F1217" s="1" t="s">
        <v>48</v>
      </c>
      <c r="G1217" s="1" t="s">
        <v>52</v>
      </c>
      <c r="H1217" s="1" t="s">
        <v>55</v>
      </c>
      <c r="I1217" s="3" t="s">
        <v>50</v>
      </c>
      <c r="J1217" s="1" t="str">
        <f t="shared" si="109"/>
        <v>TYP123</v>
      </c>
      <c r="K1217" s="1">
        <v>123</v>
      </c>
      <c r="L1217" s="1" t="s">
        <v>20</v>
      </c>
      <c r="M1217" s="27">
        <v>963940197</v>
      </c>
      <c r="N1217" s="37" t="s">
        <v>647</v>
      </c>
      <c r="O1217" s="38">
        <v>0</v>
      </c>
      <c r="P1217" s="38">
        <v>253.9</v>
      </c>
      <c r="Q1217" s="38">
        <v>1</v>
      </c>
      <c r="R1217">
        <v>59.5</v>
      </c>
      <c r="S1217" s="38">
        <v>253.9</v>
      </c>
      <c r="T1217" s="24">
        <v>599</v>
      </c>
      <c r="U1217" s="24">
        <v>25</v>
      </c>
      <c r="V1217">
        <f t="shared" si="112"/>
        <v>34</v>
      </c>
      <c r="W1217" s="24" t="s">
        <v>3876</v>
      </c>
      <c r="X1217" s="8" t="e">
        <f>ROUND(T1217*(1-#REF!),2)</f>
        <v>#REF!</v>
      </c>
      <c r="Y1217">
        <f t="shared" si="106"/>
        <v>539.1</v>
      </c>
      <c r="Z1217">
        <f t="shared" si="107"/>
        <v>539.1</v>
      </c>
      <c r="AA1217" s="24">
        <v>0.1</v>
      </c>
      <c r="AB1217" s="24">
        <v>0.1</v>
      </c>
      <c r="AC1217" t="s">
        <v>2879</v>
      </c>
      <c r="AD1217" t="s">
        <v>2879</v>
      </c>
      <c r="AE1217" t="s">
        <v>2879</v>
      </c>
      <c r="AF1217" t="s">
        <v>2899</v>
      </c>
      <c r="AG1217" s="24"/>
      <c r="AI1217" s="11">
        <v>244.04</v>
      </c>
      <c r="AJ1217">
        <v>0.3</v>
      </c>
      <c r="AK1217">
        <f t="shared" si="110"/>
        <v>419.29999999999995</v>
      </c>
      <c r="AL1217" t="s">
        <v>4555</v>
      </c>
      <c r="AM1217" t="s">
        <v>4555</v>
      </c>
      <c r="AN1217" s="24">
        <v>0.1</v>
      </c>
      <c r="AO1217">
        <f t="shared" si="111"/>
        <v>539.1</v>
      </c>
      <c r="AS1217" t="s">
        <v>56</v>
      </c>
      <c r="AT1217" t="s">
        <v>582</v>
      </c>
    </row>
    <row r="1218" spans="1:46" customFormat="1" x14ac:dyDescent="0.3">
      <c r="A1218" t="e">
        <f>CONCATENATE(C1218,D1218,H1218,#REF!,L1218)</f>
        <v>#REF!</v>
      </c>
      <c r="B1218" t="str">
        <f t="shared" si="108"/>
        <v>RENAULTKANGOOL1H1</v>
      </c>
      <c r="C1218" s="1" t="s">
        <v>194</v>
      </c>
      <c r="D1218" s="1" t="s">
        <v>195</v>
      </c>
      <c r="E1218" s="1">
        <v>2013</v>
      </c>
      <c r="F1218" s="1" t="s">
        <v>14</v>
      </c>
      <c r="G1218" s="1" t="s">
        <v>15</v>
      </c>
      <c r="H1218" s="1" t="s">
        <v>16</v>
      </c>
      <c r="I1218" s="1">
        <v>2697</v>
      </c>
      <c r="J1218" s="1" t="str">
        <f t="shared" si="109"/>
        <v>TYP196</v>
      </c>
      <c r="K1218" s="1">
        <v>196</v>
      </c>
      <c r="L1218" s="1" t="s">
        <v>17</v>
      </c>
      <c r="M1218" s="27">
        <v>963940709</v>
      </c>
      <c r="N1218" s="37" t="s">
        <v>755</v>
      </c>
      <c r="O1218" s="38">
        <v>0</v>
      </c>
      <c r="P1218" s="38">
        <v>81.78</v>
      </c>
      <c r="Q1218" s="38">
        <v>1</v>
      </c>
      <c r="R1218">
        <v>14.5</v>
      </c>
      <c r="S1218" s="38">
        <v>81.78</v>
      </c>
      <c r="T1218" s="24">
        <v>199</v>
      </c>
      <c r="U1218" s="24">
        <v>15</v>
      </c>
      <c r="V1218">
        <f t="shared" si="112"/>
        <v>20</v>
      </c>
      <c r="W1218" s="24" t="s">
        <v>3989</v>
      </c>
      <c r="X1218" s="8" t="e">
        <f>ROUND(T1218*(1-#REF!),2)</f>
        <v>#REF!</v>
      </c>
      <c r="Y1218">
        <f t="shared" ref="Y1218:Y1281" si="113">ROUND(T1218*(1-AA1218),2)</f>
        <v>179.1</v>
      </c>
      <c r="Z1218">
        <f t="shared" ref="Z1218:Z1281" si="114">ROUND(T1218*(1-AB1218),2)</f>
        <v>179.1</v>
      </c>
      <c r="AA1218" s="24">
        <v>0.1</v>
      </c>
      <c r="AB1218" s="24">
        <v>0.1</v>
      </c>
      <c r="AC1218" t="s">
        <v>2879</v>
      </c>
      <c r="AD1218" t="s">
        <v>2879</v>
      </c>
      <c r="AE1218" t="s">
        <v>2879</v>
      </c>
      <c r="AF1218" t="s">
        <v>2899</v>
      </c>
      <c r="AG1218" s="24"/>
      <c r="AI1218" s="11">
        <v>78.62</v>
      </c>
      <c r="AJ1218">
        <v>0.3</v>
      </c>
      <c r="AK1218">
        <f t="shared" si="110"/>
        <v>139.29999999999998</v>
      </c>
      <c r="AL1218" t="s">
        <v>4555</v>
      </c>
      <c r="AM1218" t="s">
        <v>4555</v>
      </c>
      <c r="AN1218" s="24">
        <v>0.1</v>
      </c>
      <c r="AO1218">
        <f t="shared" si="111"/>
        <v>179.1</v>
      </c>
      <c r="AS1218" t="s">
        <v>196</v>
      </c>
      <c r="AT1218" t="s">
        <v>581</v>
      </c>
    </row>
    <row r="1219" spans="1:46" customFormat="1" x14ac:dyDescent="0.3">
      <c r="A1219" t="e">
        <f>CONCATENATE(C1219,D1219,H1219,#REF!,L1219)</f>
        <v>#REF!</v>
      </c>
      <c r="B1219" t="str">
        <f t="shared" si="108"/>
        <v>RENAULTKANGOOL1H1</v>
      </c>
      <c r="C1219" s="1" t="s">
        <v>194</v>
      </c>
      <c r="D1219" s="1" t="s">
        <v>195</v>
      </c>
      <c r="E1219" s="1">
        <v>2013</v>
      </c>
      <c r="F1219" s="1" t="s">
        <v>14</v>
      </c>
      <c r="G1219" s="1" t="s">
        <v>15</v>
      </c>
      <c r="H1219" s="1" t="s">
        <v>16</v>
      </c>
      <c r="I1219" s="1">
        <v>2697</v>
      </c>
      <c r="J1219" s="1" t="str">
        <f t="shared" si="109"/>
        <v>TYP196</v>
      </c>
      <c r="K1219" s="1">
        <v>196</v>
      </c>
      <c r="L1219" s="1" t="s">
        <v>20</v>
      </c>
      <c r="M1219" s="27">
        <v>963940708</v>
      </c>
      <c r="N1219" s="37" t="s">
        <v>756</v>
      </c>
      <c r="O1219" s="38">
        <v>0</v>
      </c>
      <c r="P1219" s="38">
        <v>125.81</v>
      </c>
      <c r="Q1219" s="38">
        <v>1</v>
      </c>
      <c r="R1219">
        <v>18.5</v>
      </c>
      <c r="S1219" s="38">
        <v>125.81</v>
      </c>
      <c r="T1219" s="24">
        <v>299</v>
      </c>
      <c r="U1219" s="24">
        <v>15</v>
      </c>
      <c r="V1219">
        <f t="shared" si="112"/>
        <v>20</v>
      </c>
      <c r="W1219" s="24" t="s">
        <v>3990</v>
      </c>
      <c r="X1219" s="8" t="e">
        <f>ROUND(T1219*(1-#REF!),2)</f>
        <v>#REF!</v>
      </c>
      <c r="Y1219">
        <f t="shared" si="113"/>
        <v>269.10000000000002</v>
      </c>
      <c r="Z1219">
        <f t="shared" si="114"/>
        <v>269.10000000000002</v>
      </c>
      <c r="AA1219" s="24">
        <v>0.1</v>
      </c>
      <c r="AB1219" s="24">
        <v>0.1</v>
      </c>
      <c r="AC1219" t="s">
        <v>2879</v>
      </c>
      <c r="AD1219" t="s">
        <v>2879</v>
      </c>
      <c r="AE1219" t="s">
        <v>2879</v>
      </c>
      <c r="AF1219" t="s">
        <v>2899</v>
      </c>
      <c r="AG1219" s="24"/>
      <c r="AI1219" s="11">
        <v>120.96</v>
      </c>
      <c r="AJ1219">
        <v>0.3</v>
      </c>
      <c r="AK1219">
        <f t="shared" si="110"/>
        <v>209.29999999999998</v>
      </c>
      <c r="AL1219" t="s">
        <v>4555</v>
      </c>
      <c r="AM1219" t="s">
        <v>4555</v>
      </c>
      <c r="AN1219" s="24">
        <v>0.1</v>
      </c>
      <c r="AO1219">
        <f t="shared" si="111"/>
        <v>269.10000000000002</v>
      </c>
      <c r="AS1219" t="s">
        <v>197</v>
      </c>
      <c r="AT1219" t="s">
        <v>582</v>
      </c>
    </row>
    <row r="1220" spans="1:46" customFormat="1" x14ac:dyDescent="0.3">
      <c r="A1220" t="e">
        <f>CONCATENATE(C1220,D1220,H1220,#REF!,L1220)</f>
        <v>#REF!</v>
      </c>
      <c r="B1220" t="str">
        <f t="shared" si="108"/>
        <v>RENAULTKANGOOL0H1</v>
      </c>
      <c r="C1220" s="1" t="s">
        <v>194</v>
      </c>
      <c r="D1220" s="1" t="s">
        <v>195</v>
      </c>
      <c r="E1220" s="1">
        <v>2013</v>
      </c>
      <c r="F1220" s="1" t="s">
        <v>4538</v>
      </c>
      <c r="G1220" s="1" t="s">
        <v>15</v>
      </c>
      <c r="H1220" s="1" t="s">
        <v>4537</v>
      </c>
      <c r="I1220" s="1">
        <v>2313</v>
      </c>
      <c r="J1220" s="1" t="str">
        <f t="shared" si="109"/>
        <v>TYP195</v>
      </c>
      <c r="K1220" s="1">
        <v>195</v>
      </c>
      <c r="L1220" s="1" t="s">
        <v>17</v>
      </c>
      <c r="M1220" s="30">
        <v>963940701</v>
      </c>
      <c r="N1220" s="45" t="s">
        <v>4539</v>
      </c>
      <c r="O1220" s="38">
        <v>0</v>
      </c>
      <c r="P1220" s="38">
        <v>63.27</v>
      </c>
      <c r="Q1220" s="38">
        <v>1</v>
      </c>
      <c r="R1220" t="s">
        <v>4986</v>
      </c>
      <c r="S1220" s="38">
        <v>63.27</v>
      </c>
      <c r="T1220" s="24">
        <v>159</v>
      </c>
      <c r="U1220" s="24">
        <v>15</v>
      </c>
      <c r="V1220">
        <f t="shared" si="112"/>
        <v>20</v>
      </c>
      <c r="W1220" s="24" t="s">
        <v>4541</v>
      </c>
      <c r="X1220" s="8" t="e">
        <f>ROUND(T1220*(1-#REF!),2)</f>
        <v>#REF!</v>
      </c>
      <c r="Y1220">
        <f t="shared" si="113"/>
        <v>143.1</v>
      </c>
      <c r="Z1220">
        <f t="shared" si="114"/>
        <v>143.1</v>
      </c>
      <c r="AA1220" s="24">
        <v>0.1</v>
      </c>
      <c r="AB1220" s="24">
        <v>0.1</v>
      </c>
      <c r="AC1220" t="s">
        <v>2879</v>
      </c>
      <c r="AD1220" t="s">
        <v>2879</v>
      </c>
      <c r="AE1220" t="s">
        <v>2879</v>
      </c>
      <c r="AF1220" t="s">
        <v>2899</v>
      </c>
      <c r="AG1220" s="24"/>
      <c r="AI1220" s="11">
        <v>60.81</v>
      </c>
      <c r="AJ1220">
        <v>0.3</v>
      </c>
      <c r="AK1220">
        <f t="shared" si="110"/>
        <v>111.3</v>
      </c>
      <c r="AL1220" t="s">
        <v>4555</v>
      </c>
      <c r="AM1220" t="s">
        <v>4555</v>
      </c>
      <c r="AN1220" s="24">
        <v>0.1</v>
      </c>
      <c r="AO1220">
        <f t="shared" si="111"/>
        <v>143.1</v>
      </c>
      <c r="AS1220" t="s">
        <v>4540</v>
      </c>
      <c r="AT1220" t="s">
        <v>581</v>
      </c>
    </row>
    <row r="1221" spans="1:46" customFormat="1" x14ac:dyDescent="0.3">
      <c r="A1221" t="e">
        <f>CONCATENATE(C1221,D1221,H1221,#REF!,L1221)</f>
        <v>#REF!</v>
      </c>
      <c r="B1221" t="str">
        <f t="shared" si="108"/>
        <v>RENAULTKANGOOL2H1</v>
      </c>
      <c r="C1221" s="1" t="s">
        <v>194</v>
      </c>
      <c r="D1221" s="1" t="s">
        <v>195</v>
      </c>
      <c r="E1221" s="1">
        <v>2013</v>
      </c>
      <c r="F1221" s="1" t="s">
        <v>25</v>
      </c>
      <c r="G1221" s="1" t="s">
        <v>15</v>
      </c>
      <c r="H1221" s="1" t="s">
        <v>26</v>
      </c>
      <c r="I1221" s="1">
        <v>3081</v>
      </c>
      <c r="J1221" s="1" t="str">
        <f t="shared" si="109"/>
        <v>TYP197</v>
      </c>
      <c r="K1221" s="1">
        <v>197</v>
      </c>
      <c r="L1221" s="1" t="s">
        <v>17</v>
      </c>
      <c r="M1221" s="27">
        <v>963940717</v>
      </c>
      <c r="N1221" s="37" t="s">
        <v>757</v>
      </c>
      <c r="O1221" s="38">
        <v>0</v>
      </c>
      <c r="P1221" s="38">
        <v>89.91</v>
      </c>
      <c r="Q1221" s="38">
        <v>1</v>
      </c>
      <c r="R1221">
        <v>18.5</v>
      </c>
      <c r="S1221" s="38">
        <v>89.91</v>
      </c>
      <c r="T1221" s="24">
        <v>219</v>
      </c>
      <c r="U1221" s="24">
        <v>20</v>
      </c>
      <c r="V1221">
        <f t="shared" si="112"/>
        <v>27</v>
      </c>
      <c r="W1221" s="24" t="s">
        <v>3991</v>
      </c>
      <c r="X1221" s="8" t="e">
        <f>ROUND(T1221*(1-#REF!),2)</f>
        <v>#REF!</v>
      </c>
      <c r="Y1221">
        <f t="shared" si="113"/>
        <v>197.1</v>
      </c>
      <c r="Z1221">
        <f t="shared" si="114"/>
        <v>197.1</v>
      </c>
      <c r="AA1221" s="24">
        <v>0.1</v>
      </c>
      <c r="AB1221" s="24">
        <v>0.1</v>
      </c>
      <c r="AC1221" t="s">
        <v>2879</v>
      </c>
      <c r="AD1221" t="s">
        <v>2879</v>
      </c>
      <c r="AE1221" t="s">
        <v>2879</v>
      </c>
      <c r="AF1221" t="s">
        <v>2899</v>
      </c>
      <c r="AG1221" s="24"/>
      <c r="AI1221" s="11">
        <v>86.44</v>
      </c>
      <c r="AJ1221">
        <v>0.3</v>
      </c>
      <c r="AK1221">
        <f t="shared" si="110"/>
        <v>153.29999999999998</v>
      </c>
      <c r="AL1221" t="s">
        <v>4555</v>
      </c>
      <c r="AM1221" t="s">
        <v>4555</v>
      </c>
      <c r="AN1221" s="24">
        <v>0.1</v>
      </c>
      <c r="AO1221">
        <f t="shared" si="111"/>
        <v>197.1</v>
      </c>
      <c r="AS1221" t="s">
        <v>198</v>
      </c>
      <c r="AT1221" t="s">
        <v>581</v>
      </c>
    </row>
    <row r="1222" spans="1:46" customFormat="1" x14ac:dyDescent="0.3">
      <c r="A1222" t="e">
        <f>CONCATENATE(C1222,D1222,H1222,#REF!,L1222)</f>
        <v>#REF!</v>
      </c>
      <c r="B1222" t="str">
        <f t="shared" si="108"/>
        <v>RENAULTKANGOOL2H1</v>
      </c>
      <c r="C1222" s="1" t="s">
        <v>194</v>
      </c>
      <c r="D1222" s="1" t="s">
        <v>195</v>
      </c>
      <c r="E1222" s="1">
        <v>2013</v>
      </c>
      <c r="F1222" s="1" t="s">
        <v>25</v>
      </c>
      <c r="G1222" s="1" t="s">
        <v>15</v>
      </c>
      <c r="H1222" s="1" t="s">
        <v>26</v>
      </c>
      <c r="I1222" s="1">
        <v>3081</v>
      </c>
      <c r="J1222" s="1" t="str">
        <f t="shared" si="109"/>
        <v>TYP197</v>
      </c>
      <c r="K1222" s="1">
        <v>197</v>
      </c>
      <c r="L1222" s="1" t="s">
        <v>20</v>
      </c>
      <c r="M1222" s="27">
        <v>963940716</v>
      </c>
      <c r="N1222" s="37" t="s">
        <v>758</v>
      </c>
      <c r="O1222" s="38">
        <v>0</v>
      </c>
      <c r="P1222" s="38">
        <v>141.01</v>
      </c>
      <c r="Q1222" s="38">
        <v>1</v>
      </c>
      <c r="R1222">
        <v>23.5</v>
      </c>
      <c r="S1222" s="38">
        <v>141.01</v>
      </c>
      <c r="T1222" s="24">
        <v>319</v>
      </c>
      <c r="U1222" s="24">
        <v>20</v>
      </c>
      <c r="V1222">
        <f t="shared" si="112"/>
        <v>27</v>
      </c>
      <c r="W1222" s="24" t="s">
        <v>3992</v>
      </c>
      <c r="X1222" s="8" t="e">
        <f>ROUND(T1222*(1-#REF!),2)</f>
        <v>#REF!</v>
      </c>
      <c r="Y1222">
        <f t="shared" si="113"/>
        <v>287.10000000000002</v>
      </c>
      <c r="Z1222">
        <f t="shared" si="114"/>
        <v>287.10000000000002</v>
      </c>
      <c r="AA1222" s="24">
        <v>0.1</v>
      </c>
      <c r="AB1222" s="24">
        <v>0.1</v>
      </c>
      <c r="AC1222" t="s">
        <v>2879</v>
      </c>
      <c r="AD1222" t="s">
        <v>2879</v>
      </c>
      <c r="AE1222" t="s">
        <v>2879</v>
      </c>
      <c r="AF1222" t="s">
        <v>2899</v>
      </c>
      <c r="AG1222" s="24"/>
      <c r="AI1222" s="11">
        <v>135.58000000000001</v>
      </c>
      <c r="AJ1222">
        <v>0.3</v>
      </c>
      <c r="AK1222">
        <f t="shared" si="110"/>
        <v>223.29999999999998</v>
      </c>
      <c r="AL1222" t="s">
        <v>4555</v>
      </c>
      <c r="AM1222" t="s">
        <v>4555</v>
      </c>
      <c r="AN1222" s="24">
        <v>0.1</v>
      </c>
      <c r="AO1222">
        <f t="shared" si="111"/>
        <v>287.10000000000002</v>
      </c>
      <c r="AS1222" t="s">
        <v>199</v>
      </c>
      <c r="AT1222" t="s">
        <v>582</v>
      </c>
    </row>
    <row r="1223" spans="1:46" customFormat="1" x14ac:dyDescent="0.3">
      <c r="A1223" t="e">
        <f>CONCATENATE(C1223,D1223,H1223,#REF!,L1223)</f>
        <v>#REF!</v>
      </c>
      <c r="B1223" t="str">
        <f t="shared" si="108"/>
        <v>RENAULTTRAFICL1H1</v>
      </c>
      <c r="C1223" s="1" t="s">
        <v>194</v>
      </c>
      <c r="D1223" s="1" t="s">
        <v>200</v>
      </c>
      <c r="E1223" s="1">
        <v>2014</v>
      </c>
      <c r="F1223" s="1" t="s">
        <v>14</v>
      </c>
      <c r="G1223" s="1" t="s">
        <v>15</v>
      </c>
      <c r="H1223" s="1" t="s">
        <v>16</v>
      </c>
      <c r="I1223" s="1">
        <v>3098</v>
      </c>
      <c r="J1223" s="1" t="str">
        <f t="shared" si="109"/>
        <v>TYP164</v>
      </c>
      <c r="K1223" s="1">
        <v>164</v>
      </c>
      <c r="L1223" s="1" t="s">
        <v>17</v>
      </c>
      <c r="M1223" s="27">
        <v>963940605</v>
      </c>
      <c r="N1223" s="37" t="s">
        <v>656</v>
      </c>
      <c r="O1223" s="38">
        <v>0</v>
      </c>
      <c r="P1223" s="38">
        <v>100.31</v>
      </c>
      <c r="Q1223" s="38">
        <v>1</v>
      </c>
      <c r="R1223">
        <v>22.5</v>
      </c>
      <c r="S1223" s="38">
        <v>100.31</v>
      </c>
      <c r="T1223" s="24">
        <v>229</v>
      </c>
      <c r="U1223" s="24">
        <v>15</v>
      </c>
      <c r="V1223">
        <f t="shared" si="112"/>
        <v>20</v>
      </c>
      <c r="W1223" s="24" t="s">
        <v>3885</v>
      </c>
      <c r="X1223" s="8" t="e">
        <f>ROUND(T1223*(1-#REF!),2)</f>
        <v>#REF!</v>
      </c>
      <c r="Y1223">
        <f t="shared" si="113"/>
        <v>206.1</v>
      </c>
      <c r="Z1223">
        <f t="shared" si="114"/>
        <v>206.1</v>
      </c>
      <c r="AA1223" s="24">
        <v>0.1</v>
      </c>
      <c r="AB1223" s="24">
        <v>0.1</v>
      </c>
      <c r="AC1223" t="s">
        <v>2879</v>
      </c>
      <c r="AD1223" t="s">
        <v>2879</v>
      </c>
      <c r="AE1223" t="s">
        <v>2879</v>
      </c>
      <c r="AF1223" t="s">
        <v>2899</v>
      </c>
      <c r="AG1223" s="24"/>
      <c r="AI1223" s="11">
        <v>96.44</v>
      </c>
      <c r="AJ1223">
        <v>0.3</v>
      </c>
      <c r="AK1223">
        <f t="shared" si="110"/>
        <v>160.29999999999998</v>
      </c>
      <c r="AL1223" t="s">
        <v>4555</v>
      </c>
      <c r="AM1223" t="s">
        <v>4555</v>
      </c>
      <c r="AN1223" s="24">
        <v>0.1</v>
      </c>
      <c r="AO1223">
        <f t="shared" si="111"/>
        <v>206.1</v>
      </c>
      <c r="AS1223" t="s">
        <v>70</v>
      </c>
      <c r="AT1223" t="s">
        <v>581</v>
      </c>
    </row>
    <row r="1224" spans="1:46" customFormat="1" x14ac:dyDescent="0.3">
      <c r="A1224" t="e">
        <f>CONCATENATE(C1224,D1224,H1224,#REF!,L1224)</f>
        <v>#REF!</v>
      </c>
      <c r="B1224" t="str">
        <f t="shared" si="108"/>
        <v>RENAULTTRAFICL1H1</v>
      </c>
      <c r="C1224" s="1" t="s">
        <v>194</v>
      </c>
      <c r="D1224" s="1" t="s">
        <v>200</v>
      </c>
      <c r="E1224" s="1">
        <v>2014</v>
      </c>
      <c r="F1224" s="1" t="s">
        <v>14</v>
      </c>
      <c r="G1224" s="1" t="s">
        <v>15</v>
      </c>
      <c r="H1224" s="1" t="s">
        <v>16</v>
      </c>
      <c r="I1224" s="1">
        <v>3098</v>
      </c>
      <c r="J1224" s="1" t="str">
        <f t="shared" si="109"/>
        <v>TYP164</v>
      </c>
      <c r="K1224" s="1">
        <v>164</v>
      </c>
      <c r="L1224" s="1" t="s">
        <v>20</v>
      </c>
      <c r="M1224" s="27">
        <v>963940604</v>
      </c>
      <c r="N1224" s="37" t="s">
        <v>657</v>
      </c>
      <c r="O1224" s="38">
        <v>0</v>
      </c>
      <c r="P1224" s="38">
        <v>154.6</v>
      </c>
      <c r="Q1224" s="38">
        <v>1</v>
      </c>
      <c r="R1224">
        <v>30.5</v>
      </c>
      <c r="S1224" s="38">
        <v>154.6</v>
      </c>
      <c r="T1224" s="24">
        <v>359</v>
      </c>
      <c r="U1224" s="24">
        <v>15</v>
      </c>
      <c r="V1224">
        <f t="shared" si="112"/>
        <v>20</v>
      </c>
      <c r="W1224" s="24" t="s">
        <v>3886</v>
      </c>
      <c r="X1224" s="8" t="e">
        <f>ROUND(T1224*(1-#REF!),2)</f>
        <v>#REF!</v>
      </c>
      <c r="Y1224">
        <f t="shared" si="113"/>
        <v>323.10000000000002</v>
      </c>
      <c r="Z1224">
        <f t="shared" si="114"/>
        <v>323.10000000000002</v>
      </c>
      <c r="AA1224" s="24">
        <v>0.1</v>
      </c>
      <c r="AB1224" s="24">
        <v>0.1</v>
      </c>
      <c r="AC1224" t="s">
        <v>2879</v>
      </c>
      <c r="AD1224" t="s">
        <v>2879</v>
      </c>
      <c r="AE1224" t="s">
        <v>2879</v>
      </c>
      <c r="AF1224" t="s">
        <v>2899</v>
      </c>
      <c r="AG1224" s="24"/>
      <c r="AI1224" s="11">
        <v>148.63999999999999</v>
      </c>
      <c r="AJ1224">
        <v>0.3</v>
      </c>
      <c r="AK1224">
        <f t="shared" si="110"/>
        <v>251.29999999999998</v>
      </c>
      <c r="AL1224" t="s">
        <v>4555</v>
      </c>
      <c r="AM1224" t="s">
        <v>4555</v>
      </c>
      <c r="AN1224" s="24">
        <v>0.1</v>
      </c>
      <c r="AO1224">
        <f t="shared" si="111"/>
        <v>323.10000000000002</v>
      </c>
      <c r="AS1224" t="s">
        <v>71</v>
      </c>
      <c r="AT1224" t="s">
        <v>582</v>
      </c>
    </row>
    <row r="1225" spans="1:46" customFormat="1" x14ac:dyDescent="0.3">
      <c r="A1225" t="e">
        <f>CONCATENATE(C1225,D1225,H1225,#REF!,L1225)</f>
        <v>#REF!</v>
      </c>
      <c r="B1225" t="str">
        <f t="shared" si="108"/>
        <v>RENAULTTRAFICL2H1</v>
      </c>
      <c r="C1225" s="1" t="s">
        <v>194</v>
      </c>
      <c r="D1225" s="1" t="s">
        <v>200</v>
      </c>
      <c r="E1225" s="1">
        <v>2014</v>
      </c>
      <c r="F1225" s="1" t="s">
        <v>25</v>
      </c>
      <c r="G1225" s="1" t="s">
        <v>15</v>
      </c>
      <c r="H1225" s="1" t="s">
        <v>26</v>
      </c>
      <c r="I1225" s="1">
        <v>3498</v>
      </c>
      <c r="J1225" s="1" t="str">
        <f t="shared" si="109"/>
        <v>TYP165</v>
      </c>
      <c r="K1225" s="1">
        <v>165</v>
      </c>
      <c r="L1225" s="1" t="s">
        <v>17</v>
      </c>
      <c r="M1225" s="27">
        <v>963940621</v>
      </c>
      <c r="N1225" s="37" t="s">
        <v>660</v>
      </c>
      <c r="O1225" s="38">
        <v>0</v>
      </c>
      <c r="P1225" s="38">
        <v>118.82</v>
      </c>
      <c r="Q1225" s="38">
        <v>1</v>
      </c>
      <c r="R1225">
        <v>27.5</v>
      </c>
      <c r="S1225" s="38">
        <v>118.82</v>
      </c>
      <c r="T1225" s="24">
        <v>279</v>
      </c>
      <c r="U1225" s="24">
        <v>20</v>
      </c>
      <c r="V1225">
        <f t="shared" si="112"/>
        <v>27</v>
      </c>
      <c r="W1225" s="24" t="s">
        <v>3889</v>
      </c>
      <c r="X1225" s="8" t="e">
        <f>ROUND(T1225*(1-#REF!),2)</f>
        <v>#REF!</v>
      </c>
      <c r="Y1225">
        <f t="shared" si="113"/>
        <v>251.1</v>
      </c>
      <c r="Z1225">
        <f t="shared" si="114"/>
        <v>251.1</v>
      </c>
      <c r="AA1225" s="24">
        <v>0.1</v>
      </c>
      <c r="AB1225" s="24">
        <v>0.1</v>
      </c>
      <c r="AC1225" t="s">
        <v>2879</v>
      </c>
      <c r="AD1225" t="s">
        <v>2879</v>
      </c>
      <c r="AE1225" t="s">
        <v>2879</v>
      </c>
      <c r="AF1225" t="s">
        <v>2899</v>
      </c>
      <c r="AG1225" s="24"/>
      <c r="AI1225" s="11">
        <v>114.25</v>
      </c>
      <c r="AJ1225">
        <v>0.3</v>
      </c>
      <c r="AK1225">
        <f t="shared" si="110"/>
        <v>195.29999999999998</v>
      </c>
      <c r="AL1225" t="s">
        <v>4555</v>
      </c>
      <c r="AM1225" t="s">
        <v>4555</v>
      </c>
      <c r="AN1225" s="24">
        <v>0.1</v>
      </c>
      <c r="AO1225">
        <f t="shared" si="111"/>
        <v>251.1</v>
      </c>
      <c r="AS1225" t="s">
        <v>74</v>
      </c>
      <c r="AT1225" t="s">
        <v>581</v>
      </c>
    </row>
    <row r="1226" spans="1:46" customFormat="1" x14ac:dyDescent="0.3">
      <c r="A1226" t="e">
        <f>CONCATENATE(C1226,D1226,H1226,#REF!,L1226)</f>
        <v>#REF!</v>
      </c>
      <c r="B1226" t="str">
        <f t="shared" si="108"/>
        <v>RENAULTTRAFICL2H1</v>
      </c>
      <c r="C1226" s="1" t="s">
        <v>194</v>
      </c>
      <c r="D1226" s="1" t="s">
        <v>200</v>
      </c>
      <c r="E1226" s="1">
        <v>2014</v>
      </c>
      <c r="F1226" s="1" t="s">
        <v>25</v>
      </c>
      <c r="G1226" s="1" t="s">
        <v>15</v>
      </c>
      <c r="H1226" s="1" t="s">
        <v>26</v>
      </c>
      <c r="I1226" s="1">
        <v>3498</v>
      </c>
      <c r="J1226" s="1" t="str">
        <f t="shared" si="109"/>
        <v>TYP165</v>
      </c>
      <c r="K1226" s="1">
        <v>165</v>
      </c>
      <c r="L1226" s="1" t="s">
        <v>20</v>
      </c>
      <c r="M1226" s="27">
        <v>963940620</v>
      </c>
      <c r="N1226" s="37" t="s">
        <v>661</v>
      </c>
      <c r="O1226" s="38">
        <v>0</v>
      </c>
      <c r="P1226" s="38">
        <v>177.01</v>
      </c>
      <c r="Q1226" s="38">
        <v>1</v>
      </c>
      <c r="R1226">
        <v>35.5</v>
      </c>
      <c r="S1226" s="38">
        <v>177.01</v>
      </c>
      <c r="T1226" s="24">
        <v>409</v>
      </c>
      <c r="U1226" s="24">
        <v>20</v>
      </c>
      <c r="V1226">
        <f t="shared" si="112"/>
        <v>27</v>
      </c>
      <c r="W1226" s="24" t="s">
        <v>3890</v>
      </c>
      <c r="X1226" s="8" t="e">
        <f>ROUND(T1226*(1-#REF!),2)</f>
        <v>#REF!</v>
      </c>
      <c r="Y1226">
        <f t="shared" si="113"/>
        <v>368.1</v>
      </c>
      <c r="Z1226">
        <f t="shared" si="114"/>
        <v>368.1</v>
      </c>
      <c r="AA1226" s="24">
        <v>0.1</v>
      </c>
      <c r="AB1226" s="24">
        <v>0.1</v>
      </c>
      <c r="AC1226" t="s">
        <v>2879</v>
      </c>
      <c r="AD1226" t="s">
        <v>2879</v>
      </c>
      <c r="AE1226" t="s">
        <v>2879</v>
      </c>
      <c r="AF1226" t="s">
        <v>2899</v>
      </c>
      <c r="AG1226" s="24"/>
      <c r="AI1226" s="11">
        <v>170.19</v>
      </c>
      <c r="AJ1226">
        <v>0.3</v>
      </c>
      <c r="AK1226">
        <f t="shared" si="110"/>
        <v>286.29999999999995</v>
      </c>
      <c r="AL1226" t="s">
        <v>4555</v>
      </c>
      <c r="AM1226" t="s">
        <v>4555</v>
      </c>
      <c r="AN1226" s="24">
        <v>0.1</v>
      </c>
      <c r="AO1226">
        <f t="shared" si="111"/>
        <v>368.1</v>
      </c>
      <c r="AS1226" t="s">
        <v>75</v>
      </c>
      <c r="AT1226" t="s">
        <v>582</v>
      </c>
    </row>
    <row r="1227" spans="1:46" customFormat="1" x14ac:dyDescent="0.3">
      <c r="A1227" t="e">
        <f>CONCATENATE(C1227,D1227,H1227,#REF!,L1227)</f>
        <v>#REF!</v>
      </c>
      <c r="B1227" t="str">
        <f t="shared" si="108"/>
        <v>RENAULTTRAFICL1H2</v>
      </c>
      <c r="C1227" s="1" t="s">
        <v>194</v>
      </c>
      <c r="D1227" s="1" t="s">
        <v>200</v>
      </c>
      <c r="E1227" s="1">
        <v>2014</v>
      </c>
      <c r="F1227" s="1" t="s">
        <v>14</v>
      </c>
      <c r="G1227" s="1" t="s">
        <v>37</v>
      </c>
      <c r="H1227" s="1" t="s">
        <v>38</v>
      </c>
      <c r="I1227" s="1">
        <v>3098</v>
      </c>
      <c r="J1227" s="1" t="str">
        <f t="shared" si="109"/>
        <v>TYP164</v>
      </c>
      <c r="K1227" s="1">
        <v>164</v>
      </c>
      <c r="L1227" s="1" t="s">
        <v>17</v>
      </c>
      <c r="M1227" s="27">
        <v>963940613</v>
      </c>
      <c r="N1227" s="37" t="s">
        <v>658</v>
      </c>
      <c r="O1227" s="38">
        <v>0</v>
      </c>
      <c r="P1227" s="38">
        <v>100.31</v>
      </c>
      <c r="Q1227" s="38">
        <v>1</v>
      </c>
      <c r="R1227">
        <v>22.5</v>
      </c>
      <c r="S1227" s="38">
        <v>100.31</v>
      </c>
      <c r="T1227" s="24">
        <v>229</v>
      </c>
      <c r="U1227" s="24">
        <v>15</v>
      </c>
      <c r="V1227">
        <f t="shared" si="112"/>
        <v>20</v>
      </c>
      <c r="W1227" s="24" t="s">
        <v>3887</v>
      </c>
      <c r="X1227" s="8" t="e">
        <f>ROUND(T1227*(1-#REF!),2)</f>
        <v>#REF!</v>
      </c>
      <c r="Y1227">
        <f t="shared" si="113"/>
        <v>206.1</v>
      </c>
      <c r="Z1227">
        <f t="shared" si="114"/>
        <v>206.1</v>
      </c>
      <c r="AA1227" s="24">
        <v>0.1</v>
      </c>
      <c r="AB1227" s="24">
        <v>0.1</v>
      </c>
      <c r="AC1227" t="s">
        <v>2879</v>
      </c>
      <c r="AD1227" t="s">
        <v>2879</v>
      </c>
      <c r="AE1227" t="s">
        <v>2879</v>
      </c>
      <c r="AF1227" t="s">
        <v>2899</v>
      </c>
      <c r="AG1227" s="24"/>
      <c r="AI1227" s="11">
        <v>96.44</v>
      </c>
      <c r="AJ1227">
        <v>0.3</v>
      </c>
      <c r="AK1227">
        <f t="shared" si="110"/>
        <v>160.29999999999998</v>
      </c>
      <c r="AL1227" t="s">
        <v>4555</v>
      </c>
      <c r="AM1227" t="s">
        <v>4555</v>
      </c>
      <c r="AN1227" s="24">
        <v>0.1</v>
      </c>
      <c r="AO1227">
        <f t="shared" si="111"/>
        <v>206.1</v>
      </c>
      <c r="AS1227" t="s">
        <v>72</v>
      </c>
      <c r="AT1227" t="s">
        <v>581</v>
      </c>
    </row>
    <row r="1228" spans="1:46" customFormat="1" x14ac:dyDescent="0.3">
      <c r="A1228" t="e">
        <f>CONCATENATE(C1228,D1228,H1228,#REF!,L1228)</f>
        <v>#REF!</v>
      </c>
      <c r="B1228" t="str">
        <f t="shared" si="108"/>
        <v>RENAULTTRAFICL1H2</v>
      </c>
      <c r="C1228" s="1" t="s">
        <v>194</v>
      </c>
      <c r="D1228" s="1" t="s">
        <v>200</v>
      </c>
      <c r="E1228" s="1">
        <v>2014</v>
      </c>
      <c r="F1228" s="1" t="s">
        <v>14</v>
      </c>
      <c r="G1228" s="1" t="s">
        <v>37</v>
      </c>
      <c r="H1228" s="1" t="s">
        <v>38</v>
      </c>
      <c r="I1228" s="1">
        <v>3098</v>
      </c>
      <c r="J1228" s="1" t="str">
        <f t="shared" si="109"/>
        <v>TYP164</v>
      </c>
      <c r="K1228" s="1">
        <v>164</v>
      </c>
      <c r="L1228" s="1" t="s">
        <v>20</v>
      </c>
      <c r="M1228" s="27">
        <v>963940612</v>
      </c>
      <c r="N1228" s="37" t="s">
        <v>659</v>
      </c>
      <c r="O1228" s="38">
        <v>0</v>
      </c>
      <c r="P1228" s="38">
        <v>154.6</v>
      </c>
      <c r="Q1228" s="38">
        <v>1</v>
      </c>
      <c r="R1228">
        <v>30.5</v>
      </c>
      <c r="S1228" s="38">
        <v>154.6</v>
      </c>
      <c r="T1228" s="24">
        <v>359</v>
      </c>
      <c r="U1228" s="24">
        <v>15</v>
      </c>
      <c r="V1228">
        <f t="shared" si="112"/>
        <v>20</v>
      </c>
      <c r="W1228" s="24" t="s">
        <v>3888</v>
      </c>
      <c r="X1228" s="8" t="e">
        <f>ROUND(T1228*(1-#REF!),2)</f>
        <v>#REF!</v>
      </c>
      <c r="Y1228">
        <f t="shared" si="113"/>
        <v>323.10000000000002</v>
      </c>
      <c r="Z1228">
        <f t="shared" si="114"/>
        <v>323.10000000000002</v>
      </c>
      <c r="AA1228" s="24">
        <v>0.1</v>
      </c>
      <c r="AB1228" s="24">
        <v>0.1</v>
      </c>
      <c r="AC1228" t="s">
        <v>2879</v>
      </c>
      <c r="AD1228" t="s">
        <v>2879</v>
      </c>
      <c r="AE1228" t="s">
        <v>2879</v>
      </c>
      <c r="AF1228" t="s">
        <v>2899</v>
      </c>
      <c r="AG1228" s="24"/>
      <c r="AI1228" s="11">
        <v>148.63999999999999</v>
      </c>
      <c r="AJ1228">
        <v>0.3</v>
      </c>
      <c r="AK1228">
        <f t="shared" si="110"/>
        <v>251.29999999999998</v>
      </c>
      <c r="AL1228" t="s">
        <v>4555</v>
      </c>
      <c r="AM1228" t="s">
        <v>4555</v>
      </c>
      <c r="AN1228" s="24">
        <v>0.1</v>
      </c>
      <c r="AO1228">
        <f t="shared" si="111"/>
        <v>323.10000000000002</v>
      </c>
      <c r="AS1228" t="s">
        <v>73</v>
      </c>
      <c r="AT1228" t="s">
        <v>582</v>
      </c>
    </row>
    <row r="1229" spans="1:46" customFormat="1" x14ac:dyDescent="0.3">
      <c r="A1229" t="e">
        <f>CONCATENATE(C1229,D1229,H1229,#REF!,L1229)</f>
        <v>#REF!</v>
      </c>
      <c r="B1229" t="str">
        <f t="shared" si="108"/>
        <v>RENAULTTRAFICL2H2</v>
      </c>
      <c r="C1229" s="1" t="s">
        <v>194</v>
      </c>
      <c r="D1229" s="1" t="s">
        <v>200</v>
      </c>
      <c r="E1229" s="1">
        <v>2014</v>
      </c>
      <c r="F1229" s="1" t="s">
        <v>25</v>
      </c>
      <c r="G1229" s="1" t="s">
        <v>37</v>
      </c>
      <c r="H1229" s="1" t="s">
        <v>41</v>
      </c>
      <c r="I1229" s="1">
        <v>3498</v>
      </c>
      <c r="J1229" s="1" t="str">
        <f t="shared" si="109"/>
        <v>TYP165</v>
      </c>
      <c r="K1229" s="1">
        <v>165</v>
      </c>
      <c r="L1229" s="1" t="s">
        <v>17</v>
      </c>
      <c r="M1229" s="27">
        <v>963940629</v>
      </c>
      <c r="N1229" s="37" t="s">
        <v>662</v>
      </c>
      <c r="O1229" s="38">
        <v>0</v>
      </c>
      <c r="P1229" s="38">
        <v>118.82</v>
      </c>
      <c r="Q1229" s="38">
        <v>1</v>
      </c>
      <c r="R1229">
        <v>27.5</v>
      </c>
      <c r="S1229" s="38">
        <v>118.82</v>
      </c>
      <c r="T1229" s="24">
        <v>279</v>
      </c>
      <c r="U1229" s="24">
        <v>20</v>
      </c>
      <c r="V1229">
        <f t="shared" si="112"/>
        <v>27</v>
      </c>
      <c r="W1229" s="24" t="s">
        <v>3891</v>
      </c>
      <c r="X1229" s="8" t="e">
        <f>ROUND(T1229*(1-#REF!),2)</f>
        <v>#REF!</v>
      </c>
      <c r="Y1229">
        <f t="shared" si="113"/>
        <v>251.1</v>
      </c>
      <c r="Z1229">
        <f t="shared" si="114"/>
        <v>251.1</v>
      </c>
      <c r="AA1229" s="24">
        <v>0.1</v>
      </c>
      <c r="AB1229" s="24">
        <v>0.1</v>
      </c>
      <c r="AC1229" t="s">
        <v>2879</v>
      </c>
      <c r="AD1229" t="s">
        <v>2879</v>
      </c>
      <c r="AE1229" t="s">
        <v>2879</v>
      </c>
      <c r="AF1229" t="s">
        <v>2899</v>
      </c>
      <c r="AG1229" s="24"/>
      <c r="AI1229" s="11">
        <v>114.25</v>
      </c>
      <c r="AJ1229">
        <v>0.3</v>
      </c>
      <c r="AK1229">
        <f t="shared" si="110"/>
        <v>195.29999999999998</v>
      </c>
      <c r="AL1229" t="s">
        <v>4555</v>
      </c>
      <c r="AM1229" t="s">
        <v>4555</v>
      </c>
      <c r="AN1229" s="24">
        <v>0.1</v>
      </c>
      <c r="AO1229">
        <f t="shared" si="111"/>
        <v>251.1</v>
      </c>
      <c r="AS1229" t="s">
        <v>76</v>
      </c>
      <c r="AT1229" t="s">
        <v>581</v>
      </c>
    </row>
    <row r="1230" spans="1:46" customFormat="1" x14ac:dyDescent="0.3">
      <c r="A1230" t="e">
        <f>CONCATENATE(C1230,D1230,H1230,#REF!,L1230)</f>
        <v>#REF!</v>
      </c>
      <c r="B1230" t="str">
        <f t="shared" si="108"/>
        <v>RENAULTTRAFICL2H2</v>
      </c>
      <c r="C1230" s="1" t="s">
        <v>194</v>
      </c>
      <c r="D1230" s="1" t="s">
        <v>200</v>
      </c>
      <c r="E1230" s="1">
        <v>2014</v>
      </c>
      <c r="F1230" s="1" t="s">
        <v>25</v>
      </c>
      <c r="G1230" s="1" t="s">
        <v>37</v>
      </c>
      <c r="H1230" s="1" t="s">
        <v>41</v>
      </c>
      <c r="I1230" s="1">
        <v>3498</v>
      </c>
      <c r="J1230" s="1" t="str">
        <f t="shared" si="109"/>
        <v>TYP165</v>
      </c>
      <c r="K1230" s="1">
        <v>165</v>
      </c>
      <c r="L1230" s="1" t="s">
        <v>20</v>
      </c>
      <c r="M1230" s="27">
        <v>963940628</v>
      </c>
      <c r="N1230" s="37" t="s">
        <v>663</v>
      </c>
      <c r="O1230" s="38">
        <v>0</v>
      </c>
      <c r="P1230" s="38">
        <v>177.01</v>
      </c>
      <c r="Q1230" s="38">
        <v>1</v>
      </c>
      <c r="R1230">
        <v>35.5</v>
      </c>
      <c r="S1230" s="38">
        <v>177.01</v>
      </c>
      <c r="T1230" s="24">
        <v>409</v>
      </c>
      <c r="U1230" s="24">
        <v>20</v>
      </c>
      <c r="V1230">
        <f t="shared" si="112"/>
        <v>27</v>
      </c>
      <c r="W1230" s="24" t="s">
        <v>3892</v>
      </c>
      <c r="X1230" s="8" t="e">
        <f>ROUND(T1230*(1-#REF!),2)</f>
        <v>#REF!</v>
      </c>
      <c r="Y1230">
        <f t="shared" si="113"/>
        <v>368.1</v>
      </c>
      <c r="Z1230">
        <f t="shared" si="114"/>
        <v>368.1</v>
      </c>
      <c r="AA1230" s="24">
        <v>0.1</v>
      </c>
      <c r="AB1230" s="24">
        <v>0.1</v>
      </c>
      <c r="AC1230" t="s">
        <v>2879</v>
      </c>
      <c r="AD1230" t="s">
        <v>2879</v>
      </c>
      <c r="AE1230" t="s">
        <v>2879</v>
      </c>
      <c r="AF1230" t="s">
        <v>2899</v>
      </c>
      <c r="AG1230" s="24"/>
      <c r="AI1230" s="11">
        <v>170.19</v>
      </c>
      <c r="AJ1230">
        <v>0.3</v>
      </c>
      <c r="AK1230">
        <f t="shared" si="110"/>
        <v>286.29999999999995</v>
      </c>
      <c r="AL1230" t="s">
        <v>4555</v>
      </c>
      <c r="AM1230" t="s">
        <v>4555</v>
      </c>
      <c r="AN1230" s="24">
        <v>0.1</v>
      </c>
      <c r="AO1230">
        <f t="shared" si="111"/>
        <v>368.1</v>
      </c>
      <c r="AS1230" t="s">
        <v>77</v>
      </c>
      <c r="AT1230" t="s">
        <v>582</v>
      </c>
    </row>
    <row r="1231" spans="1:46" customFormat="1" x14ac:dyDescent="0.3">
      <c r="A1231" t="e">
        <f>CONCATENATE(C1231,D1231,H1231,#REF!,L1231)</f>
        <v>#REF!</v>
      </c>
      <c r="B1231" t="str">
        <f t="shared" si="108"/>
        <v>RENAULTMASTER_TRACTIONL1H1</v>
      </c>
      <c r="C1231" s="1" t="s">
        <v>194</v>
      </c>
      <c r="D1231" s="1" t="s">
        <v>592</v>
      </c>
      <c r="E1231" s="1">
        <v>2014</v>
      </c>
      <c r="F1231" s="1" t="s">
        <v>14</v>
      </c>
      <c r="G1231" s="1" t="s">
        <v>15</v>
      </c>
      <c r="H1231" s="1" t="s">
        <v>16</v>
      </c>
      <c r="I1231" s="1">
        <v>3182</v>
      </c>
      <c r="J1231" s="1" t="str">
        <f t="shared" si="109"/>
        <v>TYP137</v>
      </c>
      <c r="K1231" s="1">
        <v>137</v>
      </c>
      <c r="L1231" s="1" t="s">
        <v>17</v>
      </c>
      <c r="M1231" s="27">
        <v>963940302</v>
      </c>
      <c r="N1231" s="37" t="s">
        <v>735</v>
      </c>
      <c r="O1231" s="38">
        <v>0</v>
      </c>
      <c r="P1231" s="38">
        <v>118.82</v>
      </c>
      <c r="Q1231" s="38">
        <v>1</v>
      </c>
      <c r="R1231">
        <v>27.5</v>
      </c>
      <c r="S1231" s="38">
        <v>118.82</v>
      </c>
      <c r="T1231" s="24">
        <v>279</v>
      </c>
      <c r="U1231" s="24">
        <v>15</v>
      </c>
      <c r="V1231">
        <f t="shared" si="112"/>
        <v>20</v>
      </c>
      <c r="W1231" s="24" t="s">
        <v>3969</v>
      </c>
      <c r="X1231" s="8" t="e">
        <f>ROUND(T1231*(1-#REF!),2)</f>
        <v>#REF!</v>
      </c>
      <c r="Y1231">
        <f t="shared" si="113"/>
        <v>251.1</v>
      </c>
      <c r="Z1231">
        <f t="shared" si="114"/>
        <v>251.1</v>
      </c>
      <c r="AA1231" s="24">
        <v>0.1</v>
      </c>
      <c r="AB1231" s="24">
        <v>0.1</v>
      </c>
      <c r="AC1231" t="s">
        <v>2879</v>
      </c>
      <c r="AD1231" t="s">
        <v>2879</v>
      </c>
      <c r="AE1231" t="s">
        <v>2879</v>
      </c>
      <c r="AF1231" t="s">
        <v>2899</v>
      </c>
      <c r="AG1231" s="24"/>
      <c r="AI1231" s="11">
        <v>114.25</v>
      </c>
      <c r="AJ1231">
        <v>0.3</v>
      </c>
      <c r="AK1231">
        <f t="shared" si="110"/>
        <v>195.29999999999998</v>
      </c>
      <c r="AL1231" t="s">
        <v>4555</v>
      </c>
      <c r="AM1231" t="s">
        <v>4555</v>
      </c>
      <c r="AN1231" s="24">
        <v>0.1</v>
      </c>
      <c r="AO1231">
        <f t="shared" si="111"/>
        <v>251.1</v>
      </c>
      <c r="AS1231" t="s">
        <v>166</v>
      </c>
      <c r="AT1231" t="s">
        <v>581</v>
      </c>
    </row>
    <row r="1232" spans="1:46" customFormat="1" x14ac:dyDescent="0.3">
      <c r="A1232" t="e">
        <f>CONCATENATE(C1232,D1232,H1232,#REF!,L1232)</f>
        <v>#REF!</v>
      </c>
      <c r="B1232" t="str">
        <f t="shared" si="108"/>
        <v>RENAULTMASTER_TRACTIONL1H1</v>
      </c>
      <c r="C1232" s="1" t="s">
        <v>194</v>
      </c>
      <c r="D1232" s="1" t="s">
        <v>592</v>
      </c>
      <c r="E1232" s="1">
        <v>2014</v>
      </c>
      <c r="F1232" s="1" t="s">
        <v>14</v>
      </c>
      <c r="G1232" s="1" t="s">
        <v>15</v>
      </c>
      <c r="H1232" s="1" t="s">
        <v>16</v>
      </c>
      <c r="I1232" s="1">
        <v>3182</v>
      </c>
      <c r="J1232" s="1" t="str">
        <f t="shared" si="109"/>
        <v>TYP137</v>
      </c>
      <c r="K1232" s="1">
        <v>137</v>
      </c>
      <c r="L1232" s="1" t="s">
        <v>20</v>
      </c>
      <c r="M1232" s="27">
        <v>963940301</v>
      </c>
      <c r="N1232" s="37" t="s">
        <v>736</v>
      </c>
      <c r="O1232" s="38">
        <v>0</v>
      </c>
      <c r="P1232" s="38">
        <v>177.01</v>
      </c>
      <c r="Q1232" s="38">
        <v>1</v>
      </c>
      <c r="R1232">
        <v>35.5</v>
      </c>
      <c r="S1232" s="38">
        <v>177.01</v>
      </c>
      <c r="T1232" s="24">
        <v>389</v>
      </c>
      <c r="U1232" s="24">
        <v>15</v>
      </c>
      <c r="V1232">
        <f t="shared" si="112"/>
        <v>20</v>
      </c>
      <c r="W1232" s="24" t="s">
        <v>3970</v>
      </c>
      <c r="X1232" s="8" t="e">
        <f>ROUND(T1232*(1-#REF!),2)</f>
        <v>#REF!</v>
      </c>
      <c r="Y1232">
        <f t="shared" si="113"/>
        <v>350.1</v>
      </c>
      <c r="Z1232">
        <f t="shared" si="114"/>
        <v>350.1</v>
      </c>
      <c r="AA1232" s="24">
        <v>0.1</v>
      </c>
      <c r="AB1232" s="24">
        <v>0.1</v>
      </c>
      <c r="AC1232" t="s">
        <v>2879</v>
      </c>
      <c r="AD1232" t="s">
        <v>2879</v>
      </c>
      <c r="AE1232" t="s">
        <v>2879</v>
      </c>
      <c r="AF1232" t="s">
        <v>2899</v>
      </c>
      <c r="AG1232" s="24"/>
      <c r="AI1232" s="11">
        <v>170.19</v>
      </c>
      <c r="AJ1232">
        <v>0.3</v>
      </c>
      <c r="AK1232">
        <f t="shared" si="110"/>
        <v>272.29999999999995</v>
      </c>
      <c r="AL1232" t="s">
        <v>4555</v>
      </c>
      <c r="AM1232" t="s">
        <v>4555</v>
      </c>
      <c r="AN1232" s="24">
        <v>0.1</v>
      </c>
      <c r="AO1232">
        <f t="shared" si="111"/>
        <v>350.1</v>
      </c>
      <c r="AS1232" t="s">
        <v>167</v>
      </c>
      <c r="AT1232" t="s">
        <v>582</v>
      </c>
    </row>
    <row r="1233" spans="1:46" customFormat="1" x14ac:dyDescent="0.3">
      <c r="A1233" t="e">
        <f>CONCATENATE(C1233,D1233,H1233,#REF!,L1233)</f>
        <v>#REF!</v>
      </c>
      <c r="B1233" t="str">
        <f t="shared" si="108"/>
        <v>RENAULTMASTER_TRACTIONL1H2</v>
      </c>
      <c r="C1233" s="1" t="s">
        <v>194</v>
      </c>
      <c r="D1233" s="1" t="s">
        <v>592</v>
      </c>
      <c r="E1233" s="1">
        <v>2014</v>
      </c>
      <c r="F1233" s="1" t="s">
        <v>14</v>
      </c>
      <c r="G1233" s="1" t="s">
        <v>37</v>
      </c>
      <c r="H1233" s="1" t="s">
        <v>38</v>
      </c>
      <c r="I1233" s="1">
        <v>3182</v>
      </c>
      <c r="J1233" s="1" t="str">
        <f t="shared" si="109"/>
        <v>TYP137</v>
      </c>
      <c r="K1233" s="1">
        <v>137</v>
      </c>
      <c r="L1233" s="1" t="s">
        <v>17</v>
      </c>
      <c r="M1233" s="27">
        <v>963940308</v>
      </c>
      <c r="N1233" s="37" t="s">
        <v>737</v>
      </c>
      <c r="O1233" s="38">
        <v>0</v>
      </c>
      <c r="P1233" s="38">
        <v>118.82</v>
      </c>
      <c r="Q1233" s="38">
        <v>1</v>
      </c>
      <c r="R1233">
        <v>27.5</v>
      </c>
      <c r="S1233" s="38">
        <v>118.82</v>
      </c>
      <c r="T1233" s="24">
        <v>279</v>
      </c>
      <c r="U1233" s="24">
        <v>15</v>
      </c>
      <c r="V1233">
        <f t="shared" si="112"/>
        <v>20</v>
      </c>
      <c r="W1233" s="24" t="s">
        <v>3971</v>
      </c>
      <c r="X1233" s="8" t="e">
        <f>ROUND(T1233*(1-#REF!),2)</f>
        <v>#REF!</v>
      </c>
      <c r="Y1233">
        <f t="shared" si="113"/>
        <v>251.1</v>
      </c>
      <c r="Z1233">
        <f t="shared" si="114"/>
        <v>251.1</v>
      </c>
      <c r="AA1233" s="24">
        <v>0.1</v>
      </c>
      <c r="AB1233" s="24">
        <v>0.1</v>
      </c>
      <c r="AC1233" t="s">
        <v>2879</v>
      </c>
      <c r="AD1233" t="s">
        <v>2879</v>
      </c>
      <c r="AE1233" t="s">
        <v>2879</v>
      </c>
      <c r="AF1233" t="s">
        <v>2899</v>
      </c>
      <c r="AG1233" s="24"/>
      <c r="AI1233" s="11">
        <v>114.25</v>
      </c>
      <c r="AJ1233">
        <v>0.3</v>
      </c>
      <c r="AK1233">
        <f t="shared" si="110"/>
        <v>195.29999999999998</v>
      </c>
      <c r="AL1233" t="s">
        <v>4555</v>
      </c>
      <c r="AM1233" t="s">
        <v>4555</v>
      </c>
      <c r="AN1233" s="24">
        <v>0.1</v>
      </c>
      <c r="AO1233">
        <f t="shared" si="111"/>
        <v>251.1</v>
      </c>
      <c r="AS1233" t="s">
        <v>168</v>
      </c>
      <c r="AT1233" t="s">
        <v>581</v>
      </c>
    </row>
    <row r="1234" spans="1:46" customFormat="1" x14ac:dyDescent="0.3">
      <c r="A1234" t="e">
        <f>CONCATENATE(C1234,D1234,H1234,#REF!,L1234)</f>
        <v>#REF!</v>
      </c>
      <c r="B1234" t="str">
        <f t="shared" si="108"/>
        <v>RENAULTMASTER_TRACTIONL1H2</v>
      </c>
      <c r="C1234" s="1" t="s">
        <v>194</v>
      </c>
      <c r="D1234" s="1" t="s">
        <v>592</v>
      </c>
      <c r="E1234" s="1">
        <v>2014</v>
      </c>
      <c r="F1234" s="1" t="s">
        <v>14</v>
      </c>
      <c r="G1234" s="1" t="s">
        <v>37</v>
      </c>
      <c r="H1234" s="1" t="s">
        <v>38</v>
      </c>
      <c r="I1234" s="1">
        <v>3182</v>
      </c>
      <c r="J1234" s="1" t="str">
        <f t="shared" si="109"/>
        <v>TYP137</v>
      </c>
      <c r="K1234" s="1">
        <v>137</v>
      </c>
      <c r="L1234" s="1" t="s">
        <v>20</v>
      </c>
      <c r="M1234" s="27">
        <v>963940307</v>
      </c>
      <c r="N1234" s="37" t="s">
        <v>738</v>
      </c>
      <c r="O1234" s="38">
        <v>0</v>
      </c>
      <c r="P1234" s="38">
        <v>177.01</v>
      </c>
      <c r="Q1234" s="38">
        <v>1</v>
      </c>
      <c r="R1234">
        <v>35.5</v>
      </c>
      <c r="S1234" s="38">
        <v>177.01</v>
      </c>
      <c r="T1234" s="24">
        <v>389</v>
      </c>
      <c r="U1234" s="24">
        <v>15</v>
      </c>
      <c r="V1234">
        <f t="shared" si="112"/>
        <v>20</v>
      </c>
      <c r="W1234" s="24" t="s">
        <v>3972</v>
      </c>
      <c r="X1234" s="8" t="e">
        <f>ROUND(T1234*(1-#REF!),2)</f>
        <v>#REF!</v>
      </c>
      <c r="Y1234">
        <f t="shared" si="113"/>
        <v>350.1</v>
      </c>
      <c r="Z1234">
        <f t="shared" si="114"/>
        <v>350.1</v>
      </c>
      <c r="AA1234" s="24">
        <v>0.1</v>
      </c>
      <c r="AB1234" s="24">
        <v>0.1</v>
      </c>
      <c r="AC1234" t="s">
        <v>2879</v>
      </c>
      <c r="AD1234" t="s">
        <v>2879</v>
      </c>
      <c r="AE1234" t="s">
        <v>2879</v>
      </c>
      <c r="AF1234" t="s">
        <v>2899</v>
      </c>
      <c r="AG1234" s="24"/>
      <c r="AI1234" s="11">
        <v>170.19</v>
      </c>
      <c r="AJ1234">
        <v>0.3</v>
      </c>
      <c r="AK1234">
        <f t="shared" si="110"/>
        <v>272.29999999999995</v>
      </c>
      <c r="AL1234" t="s">
        <v>4555</v>
      </c>
      <c r="AM1234" t="s">
        <v>4555</v>
      </c>
      <c r="AN1234" s="24">
        <v>0.1</v>
      </c>
      <c r="AO1234">
        <f t="shared" si="111"/>
        <v>350.1</v>
      </c>
      <c r="AS1234" t="s">
        <v>169</v>
      </c>
      <c r="AT1234" t="s">
        <v>582</v>
      </c>
    </row>
    <row r="1235" spans="1:46" customFormat="1" x14ac:dyDescent="0.3">
      <c r="A1235" t="e">
        <f>CONCATENATE(C1235,D1235,H1235,#REF!,L1235)</f>
        <v>#REF!</v>
      </c>
      <c r="B1235" t="str">
        <f t="shared" si="108"/>
        <v>RENAULTMASTER_TRACTIONL2H2</v>
      </c>
      <c r="C1235" s="1" t="s">
        <v>194</v>
      </c>
      <c r="D1235" s="1" t="s">
        <v>592</v>
      </c>
      <c r="E1235" s="1">
        <v>2014</v>
      </c>
      <c r="F1235" s="1" t="s">
        <v>25</v>
      </c>
      <c r="G1235" s="1" t="s">
        <v>37</v>
      </c>
      <c r="H1235" s="1" t="s">
        <v>41</v>
      </c>
      <c r="I1235" s="1">
        <v>3682</v>
      </c>
      <c r="J1235" s="1" t="str">
        <f t="shared" si="109"/>
        <v>TYP138</v>
      </c>
      <c r="K1235" s="1">
        <v>138</v>
      </c>
      <c r="L1235" s="1" t="s">
        <v>17</v>
      </c>
      <c r="M1235" s="27">
        <v>963940322</v>
      </c>
      <c r="N1235" s="37" t="s">
        <v>739</v>
      </c>
      <c r="O1235" s="38">
        <v>0</v>
      </c>
      <c r="P1235" s="38">
        <v>137.35</v>
      </c>
      <c r="Q1235" s="38">
        <v>1</v>
      </c>
      <c r="R1235">
        <v>33.5</v>
      </c>
      <c r="S1235" s="38">
        <v>137.35</v>
      </c>
      <c r="T1235" s="24">
        <v>329</v>
      </c>
      <c r="U1235" s="24">
        <v>20</v>
      </c>
      <c r="V1235">
        <f t="shared" si="112"/>
        <v>27</v>
      </c>
      <c r="W1235" s="24" t="s">
        <v>3973</v>
      </c>
      <c r="X1235" s="8" t="e">
        <f>ROUND(T1235*(1-#REF!),2)</f>
        <v>#REF!</v>
      </c>
      <c r="Y1235">
        <f t="shared" si="113"/>
        <v>296.10000000000002</v>
      </c>
      <c r="Z1235">
        <f t="shared" si="114"/>
        <v>296.10000000000002</v>
      </c>
      <c r="AA1235" s="24">
        <v>0.1</v>
      </c>
      <c r="AB1235" s="24">
        <v>0.1</v>
      </c>
      <c r="AC1235" t="s">
        <v>2879</v>
      </c>
      <c r="AD1235" t="s">
        <v>2879</v>
      </c>
      <c r="AE1235" t="s">
        <v>2879</v>
      </c>
      <c r="AF1235" t="s">
        <v>2899</v>
      </c>
      <c r="AG1235" s="24"/>
      <c r="AI1235" s="11">
        <v>132.06</v>
      </c>
      <c r="AJ1235">
        <v>0.3</v>
      </c>
      <c r="AK1235">
        <f t="shared" si="110"/>
        <v>230.29999999999998</v>
      </c>
      <c r="AL1235" t="s">
        <v>4555</v>
      </c>
      <c r="AM1235" t="s">
        <v>4555</v>
      </c>
      <c r="AN1235" s="24">
        <v>0.1</v>
      </c>
      <c r="AO1235">
        <f t="shared" si="111"/>
        <v>296.10000000000002</v>
      </c>
      <c r="AS1235" t="s">
        <v>170</v>
      </c>
      <c r="AT1235" t="s">
        <v>581</v>
      </c>
    </row>
    <row r="1236" spans="1:46" customFormat="1" x14ac:dyDescent="0.3">
      <c r="A1236" t="e">
        <f>CONCATENATE(C1236,D1236,H1236,#REF!,L1236)</f>
        <v>#REF!</v>
      </c>
      <c r="B1236" t="str">
        <f t="shared" si="108"/>
        <v>RENAULTMASTER_TRACTIONL2H2</v>
      </c>
      <c r="C1236" s="1" t="s">
        <v>194</v>
      </c>
      <c r="D1236" s="1" t="s">
        <v>592</v>
      </c>
      <c r="E1236" s="1">
        <v>2014</v>
      </c>
      <c r="F1236" s="1" t="s">
        <v>25</v>
      </c>
      <c r="G1236" s="1" t="s">
        <v>37</v>
      </c>
      <c r="H1236" s="1" t="s">
        <v>41</v>
      </c>
      <c r="I1236" s="1">
        <v>3682</v>
      </c>
      <c r="J1236" s="1" t="str">
        <f t="shared" si="109"/>
        <v>TYP138</v>
      </c>
      <c r="K1236" s="1">
        <v>138</v>
      </c>
      <c r="L1236" s="1" t="s">
        <v>20</v>
      </c>
      <c r="M1236" s="27">
        <v>963940321</v>
      </c>
      <c r="N1236" s="37" t="s">
        <v>740</v>
      </c>
      <c r="O1236" s="38">
        <v>0</v>
      </c>
      <c r="P1236" s="38">
        <v>202.61</v>
      </c>
      <c r="Q1236" s="38">
        <v>1</v>
      </c>
      <c r="R1236">
        <v>43.5</v>
      </c>
      <c r="S1236" s="38">
        <v>202.61</v>
      </c>
      <c r="T1236" s="24">
        <v>469</v>
      </c>
      <c r="U1236" s="24">
        <v>20</v>
      </c>
      <c r="V1236">
        <f t="shared" si="112"/>
        <v>27</v>
      </c>
      <c r="W1236" s="24" t="s">
        <v>3974</v>
      </c>
      <c r="X1236" s="8" t="e">
        <f>ROUND(T1236*(1-#REF!),2)</f>
        <v>#REF!</v>
      </c>
      <c r="Y1236">
        <f t="shared" si="113"/>
        <v>422.1</v>
      </c>
      <c r="Z1236">
        <f t="shared" si="114"/>
        <v>422.1</v>
      </c>
      <c r="AA1236" s="24">
        <v>0.1</v>
      </c>
      <c r="AB1236" s="24">
        <v>0.1</v>
      </c>
      <c r="AC1236" t="s">
        <v>2879</v>
      </c>
      <c r="AD1236" t="s">
        <v>2879</v>
      </c>
      <c r="AE1236" t="s">
        <v>2879</v>
      </c>
      <c r="AF1236" t="s">
        <v>2899</v>
      </c>
      <c r="AG1236" s="24"/>
      <c r="AI1236" s="11">
        <v>194.81</v>
      </c>
      <c r="AJ1236">
        <v>0.3</v>
      </c>
      <c r="AK1236">
        <f t="shared" si="110"/>
        <v>328.29999999999995</v>
      </c>
      <c r="AL1236" t="s">
        <v>4555</v>
      </c>
      <c r="AM1236" t="s">
        <v>4555</v>
      </c>
      <c r="AN1236" s="24">
        <v>0.1</v>
      </c>
      <c r="AO1236">
        <f t="shared" si="111"/>
        <v>422.1</v>
      </c>
      <c r="AS1236" t="s">
        <v>171</v>
      </c>
      <c r="AT1236" t="s">
        <v>582</v>
      </c>
    </row>
    <row r="1237" spans="1:46" customFormat="1" x14ac:dyDescent="0.3">
      <c r="A1237" t="e">
        <f>CONCATENATE(C1237,D1237,H1237,#REF!,L1237)</f>
        <v>#REF!</v>
      </c>
      <c r="B1237" t="str">
        <f t="shared" si="108"/>
        <v>RENAULTMASTER_TRACTIONL2H3</v>
      </c>
      <c r="C1237" s="1" t="s">
        <v>194</v>
      </c>
      <c r="D1237" s="1" t="s">
        <v>592</v>
      </c>
      <c r="E1237" s="1">
        <v>2014</v>
      </c>
      <c r="F1237" s="1" t="s">
        <v>25</v>
      </c>
      <c r="G1237" s="1" t="s">
        <v>52</v>
      </c>
      <c r="H1237" s="1" t="s">
        <v>104</v>
      </c>
      <c r="I1237" s="1">
        <v>3682</v>
      </c>
      <c r="J1237" s="1" t="str">
        <f t="shared" si="109"/>
        <v>TYP138</v>
      </c>
      <c r="K1237" s="1">
        <v>138</v>
      </c>
      <c r="L1237" s="1" t="s">
        <v>17</v>
      </c>
      <c r="M1237" s="27">
        <v>963940328</v>
      </c>
      <c r="N1237" s="37" t="s">
        <v>741</v>
      </c>
      <c r="O1237" s="38">
        <v>0</v>
      </c>
      <c r="P1237" s="38">
        <v>137.35</v>
      </c>
      <c r="Q1237" s="38">
        <v>1</v>
      </c>
      <c r="R1237">
        <v>33.5</v>
      </c>
      <c r="S1237" s="38">
        <v>137.35</v>
      </c>
      <c r="T1237" s="24">
        <v>329</v>
      </c>
      <c r="U1237" s="24">
        <v>20</v>
      </c>
      <c r="V1237">
        <f t="shared" si="112"/>
        <v>27</v>
      </c>
      <c r="W1237" s="24" t="s">
        <v>3975</v>
      </c>
      <c r="X1237" s="8" t="e">
        <f>ROUND(T1237*(1-#REF!),2)</f>
        <v>#REF!</v>
      </c>
      <c r="Y1237">
        <f t="shared" si="113"/>
        <v>296.10000000000002</v>
      </c>
      <c r="Z1237">
        <f t="shared" si="114"/>
        <v>296.10000000000002</v>
      </c>
      <c r="AA1237" s="24">
        <v>0.1</v>
      </c>
      <c r="AB1237" s="24">
        <v>0.1</v>
      </c>
      <c r="AC1237" t="s">
        <v>2879</v>
      </c>
      <c r="AD1237" t="s">
        <v>2879</v>
      </c>
      <c r="AE1237" t="s">
        <v>2879</v>
      </c>
      <c r="AF1237" t="s">
        <v>2899</v>
      </c>
      <c r="AG1237" s="24"/>
      <c r="AI1237" s="11">
        <v>132.06</v>
      </c>
      <c r="AJ1237">
        <v>0.3</v>
      </c>
      <c r="AK1237">
        <f t="shared" si="110"/>
        <v>230.29999999999998</v>
      </c>
      <c r="AL1237" t="s">
        <v>4555</v>
      </c>
      <c r="AM1237" t="s">
        <v>4555</v>
      </c>
      <c r="AN1237" s="24">
        <v>0.1</v>
      </c>
      <c r="AO1237">
        <f t="shared" si="111"/>
        <v>296.10000000000002</v>
      </c>
      <c r="AS1237" t="s">
        <v>172</v>
      </c>
      <c r="AT1237" t="s">
        <v>581</v>
      </c>
    </row>
    <row r="1238" spans="1:46" customFormat="1" x14ac:dyDescent="0.3">
      <c r="A1238" t="e">
        <f>CONCATENATE(C1238,D1238,H1238,#REF!,L1238)</f>
        <v>#REF!</v>
      </c>
      <c r="B1238" t="str">
        <f t="shared" si="108"/>
        <v>RENAULTMASTER_TRACTIONL2H3</v>
      </c>
      <c r="C1238" s="1" t="s">
        <v>194</v>
      </c>
      <c r="D1238" s="1" t="s">
        <v>592</v>
      </c>
      <c r="E1238" s="1">
        <v>2014</v>
      </c>
      <c r="F1238" s="1" t="s">
        <v>25</v>
      </c>
      <c r="G1238" s="1" t="s">
        <v>52</v>
      </c>
      <c r="H1238" s="1" t="s">
        <v>104</v>
      </c>
      <c r="I1238" s="1">
        <v>3682</v>
      </c>
      <c r="J1238" s="1" t="str">
        <f t="shared" si="109"/>
        <v>TYP138</v>
      </c>
      <c r="K1238" s="1">
        <v>138</v>
      </c>
      <c r="L1238" s="1" t="s">
        <v>20</v>
      </c>
      <c r="M1238" s="27">
        <v>963940327</v>
      </c>
      <c r="N1238" s="37" t="s">
        <v>742</v>
      </c>
      <c r="O1238" s="38">
        <v>0</v>
      </c>
      <c r="P1238" s="38">
        <v>202.61</v>
      </c>
      <c r="Q1238" s="38">
        <v>1</v>
      </c>
      <c r="R1238">
        <v>43.5</v>
      </c>
      <c r="S1238" s="38">
        <v>202.61</v>
      </c>
      <c r="T1238" s="24">
        <v>469</v>
      </c>
      <c r="U1238" s="24">
        <v>20</v>
      </c>
      <c r="V1238">
        <f t="shared" si="112"/>
        <v>27</v>
      </c>
      <c r="W1238" s="24" t="s">
        <v>3976</v>
      </c>
      <c r="X1238" s="8" t="e">
        <f>ROUND(T1238*(1-#REF!),2)</f>
        <v>#REF!</v>
      </c>
      <c r="Y1238">
        <f t="shared" si="113"/>
        <v>422.1</v>
      </c>
      <c r="Z1238">
        <f t="shared" si="114"/>
        <v>422.1</v>
      </c>
      <c r="AA1238" s="24">
        <v>0.1</v>
      </c>
      <c r="AB1238" s="24">
        <v>0.1</v>
      </c>
      <c r="AC1238" t="s">
        <v>2879</v>
      </c>
      <c r="AD1238" t="s">
        <v>2879</v>
      </c>
      <c r="AE1238" t="s">
        <v>2879</v>
      </c>
      <c r="AF1238" t="s">
        <v>2899</v>
      </c>
      <c r="AG1238" s="24"/>
      <c r="AI1238" s="11">
        <v>194.81</v>
      </c>
      <c r="AJ1238">
        <v>0.3</v>
      </c>
      <c r="AK1238">
        <f t="shared" si="110"/>
        <v>328.29999999999995</v>
      </c>
      <c r="AL1238" t="s">
        <v>4555</v>
      </c>
      <c r="AM1238" t="s">
        <v>4555</v>
      </c>
      <c r="AN1238" s="24">
        <v>0.1</v>
      </c>
      <c r="AO1238">
        <f t="shared" si="111"/>
        <v>422.1</v>
      </c>
      <c r="AS1238" t="s">
        <v>173</v>
      </c>
      <c r="AT1238" t="s">
        <v>582</v>
      </c>
    </row>
    <row r="1239" spans="1:46" customFormat="1" x14ac:dyDescent="0.3">
      <c r="A1239" t="e">
        <f>CONCATENATE(C1239,D1239,H1239,#REF!,L1239)</f>
        <v>#REF!</v>
      </c>
      <c r="B1239" t="str">
        <f t="shared" si="108"/>
        <v>RENAULTMASTER_TRACTIONL3H2</v>
      </c>
      <c r="C1239" s="1" t="s">
        <v>194</v>
      </c>
      <c r="D1239" s="1" t="s">
        <v>592</v>
      </c>
      <c r="E1239" s="1">
        <v>2014</v>
      </c>
      <c r="F1239" s="1" t="s">
        <v>44</v>
      </c>
      <c r="G1239" s="1" t="s">
        <v>37</v>
      </c>
      <c r="H1239" s="1" t="s">
        <v>45</v>
      </c>
      <c r="I1239" s="1">
        <v>4332</v>
      </c>
      <c r="J1239" s="1" t="str">
        <f t="shared" si="109"/>
        <v>TYP139</v>
      </c>
      <c r="K1239" s="1">
        <v>139</v>
      </c>
      <c r="L1239" s="1" t="s">
        <v>17</v>
      </c>
      <c r="M1239" s="27">
        <v>963940339</v>
      </c>
      <c r="N1239" s="37" t="s">
        <v>743</v>
      </c>
      <c r="O1239" s="38">
        <v>0</v>
      </c>
      <c r="P1239" s="38">
        <v>155.88</v>
      </c>
      <c r="Q1239" s="38">
        <v>1</v>
      </c>
      <c r="R1239">
        <v>41.5</v>
      </c>
      <c r="S1239" s="38">
        <v>155.88</v>
      </c>
      <c r="T1239" s="24">
        <v>369</v>
      </c>
      <c r="U1239" s="24">
        <v>20</v>
      </c>
      <c r="V1239">
        <f t="shared" si="112"/>
        <v>27</v>
      </c>
      <c r="W1239" s="24" t="s">
        <v>3977</v>
      </c>
      <c r="X1239" s="8" t="e">
        <f>ROUND(T1239*(1-#REF!),2)</f>
        <v>#REF!</v>
      </c>
      <c r="Y1239">
        <f t="shared" si="113"/>
        <v>332.1</v>
      </c>
      <c r="Z1239">
        <f t="shared" si="114"/>
        <v>332.1</v>
      </c>
      <c r="AA1239" s="24">
        <v>0.1</v>
      </c>
      <c r="AB1239" s="24">
        <v>0.1</v>
      </c>
      <c r="AC1239" t="s">
        <v>2879</v>
      </c>
      <c r="AD1239" t="s">
        <v>2879</v>
      </c>
      <c r="AE1239" t="s">
        <v>2879</v>
      </c>
      <c r="AF1239" t="s">
        <v>2899</v>
      </c>
      <c r="AG1239" s="24"/>
      <c r="AI1239" s="11">
        <v>149.87</v>
      </c>
      <c r="AJ1239">
        <v>0.3</v>
      </c>
      <c r="AK1239">
        <f t="shared" si="110"/>
        <v>258.3</v>
      </c>
      <c r="AL1239" t="s">
        <v>4555</v>
      </c>
      <c r="AM1239" t="s">
        <v>4555</v>
      </c>
      <c r="AN1239" s="24">
        <v>0.1</v>
      </c>
      <c r="AO1239">
        <f t="shared" si="111"/>
        <v>332.1</v>
      </c>
      <c r="AS1239" t="s">
        <v>174</v>
      </c>
      <c r="AT1239" t="s">
        <v>581</v>
      </c>
    </row>
    <row r="1240" spans="1:46" customFormat="1" x14ac:dyDescent="0.3">
      <c r="A1240" t="e">
        <f>CONCATENATE(C1240,D1240,H1240,#REF!,L1240)</f>
        <v>#REF!</v>
      </c>
      <c r="B1240" t="str">
        <f t="shared" si="108"/>
        <v>RENAULTMASTER_TRACTIONL3H2</v>
      </c>
      <c r="C1240" s="1" t="s">
        <v>194</v>
      </c>
      <c r="D1240" s="1" t="s">
        <v>592</v>
      </c>
      <c r="E1240" s="1">
        <v>2014</v>
      </c>
      <c r="F1240" s="1" t="s">
        <v>44</v>
      </c>
      <c r="G1240" s="1" t="s">
        <v>37</v>
      </c>
      <c r="H1240" s="1" t="s">
        <v>45</v>
      </c>
      <c r="I1240" s="1">
        <v>4332</v>
      </c>
      <c r="J1240" s="1" t="str">
        <f t="shared" si="109"/>
        <v>TYP139</v>
      </c>
      <c r="K1240" s="1">
        <v>139</v>
      </c>
      <c r="L1240" s="1" t="s">
        <v>20</v>
      </c>
      <c r="M1240" s="27">
        <v>963940338</v>
      </c>
      <c r="N1240" s="37" t="s">
        <v>744</v>
      </c>
      <c r="O1240" s="38">
        <v>0</v>
      </c>
      <c r="P1240" s="38">
        <v>228.21</v>
      </c>
      <c r="Q1240" s="38">
        <v>1</v>
      </c>
      <c r="R1240">
        <v>53.5</v>
      </c>
      <c r="S1240" s="38">
        <v>228.21</v>
      </c>
      <c r="T1240" s="24">
        <v>539</v>
      </c>
      <c r="U1240" s="24">
        <v>20</v>
      </c>
      <c r="V1240">
        <f t="shared" si="112"/>
        <v>27</v>
      </c>
      <c r="W1240" s="24" t="s">
        <v>3978</v>
      </c>
      <c r="X1240" s="8" t="e">
        <f>ROUND(T1240*(1-#REF!),2)</f>
        <v>#REF!</v>
      </c>
      <c r="Y1240">
        <f t="shared" si="113"/>
        <v>485.1</v>
      </c>
      <c r="Z1240">
        <f t="shared" si="114"/>
        <v>485.1</v>
      </c>
      <c r="AA1240" s="24">
        <v>0.1</v>
      </c>
      <c r="AB1240" s="24">
        <v>0.1</v>
      </c>
      <c r="AC1240" t="s">
        <v>2879</v>
      </c>
      <c r="AD1240" t="s">
        <v>2879</v>
      </c>
      <c r="AE1240" t="s">
        <v>2879</v>
      </c>
      <c r="AF1240" t="s">
        <v>2899</v>
      </c>
      <c r="AG1240" s="24"/>
      <c r="AI1240" s="11">
        <v>219.42</v>
      </c>
      <c r="AJ1240">
        <v>0.3</v>
      </c>
      <c r="AK1240">
        <f t="shared" si="110"/>
        <v>377.29999999999995</v>
      </c>
      <c r="AL1240" t="s">
        <v>4555</v>
      </c>
      <c r="AM1240" t="s">
        <v>4555</v>
      </c>
      <c r="AN1240" s="24">
        <v>0.1</v>
      </c>
      <c r="AO1240">
        <f t="shared" si="111"/>
        <v>485.1</v>
      </c>
      <c r="AS1240" t="s">
        <v>175</v>
      </c>
      <c r="AT1240" t="s">
        <v>582</v>
      </c>
    </row>
    <row r="1241" spans="1:46" customFormat="1" x14ac:dyDescent="0.3">
      <c r="A1241" t="e">
        <f>CONCATENATE(C1241,D1241,H1241,#REF!,L1241)</f>
        <v>#REF!</v>
      </c>
      <c r="B1241" t="str">
        <f t="shared" si="108"/>
        <v>RENAULTMASTER_TRACTIONL3H3</v>
      </c>
      <c r="C1241" s="1" t="s">
        <v>194</v>
      </c>
      <c r="D1241" s="1" t="s">
        <v>592</v>
      </c>
      <c r="E1241" s="1">
        <v>2014</v>
      </c>
      <c r="F1241" s="1" t="s">
        <v>44</v>
      </c>
      <c r="G1241" s="1" t="s">
        <v>52</v>
      </c>
      <c r="H1241" s="1" t="s">
        <v>53</v>
      </c>
      <c r="I1241" s="1">
        <v>4332</v>
      </c>
      <c r="J1241" s="1" t="str">
        <f t="shared" si="109"/>
        <v>TYP139</v>
      </c>
      <c r="K1241" s="1">
        <v>139</v>
      </c>
      <c r="L1241" s="1" t="s">
        <v>17</v>
      </c>
      <c r="M1241" s="27">
        <v>963940345</v>
      </c>
      <c r="N1241" s="37" t="s">
        <v>745</v>
      </c>
      <c r="O1241" s="38">
        <v>0</v>
      </c>
      <c r="P1241" s="38">
        <v>155.93</v>
      </c>
      <c r="Q1241" s="38">
        <v>1</v>
      </c>
      <c r="R1241">
        <v>41.5</v>
      </c>
      <c r="S1241" s="38">
        <v>155.93</v>
      </c>
      <c r="T1241" s="24">
        <v>369</v>
      </c>
      <c r="U1241" s="24">
        <v>20</v>
      </c>
      <c r="V1241">
        <f t="shared" si="112"/>
        <v>27</v>
      </c>
      <c r="W1241" s="24" t="s">
        <v>3979</v>
      </c>
      <c r="X1241" s="8" t="e">
        <f>ROUND(T1241*(1-#REF!),2)</f>
        <v>#REF!</v>
      </c>
      <c r="Y1241">
        <f t="shared" si="113"/>
        <v>332.1</v>
      </c>
      <c r="Z1241">
        <f t="shared" si="114"/>
        <v>332.1</v>
      </c>
      <c r="AA1241" s="24">
        <v>0.1</v>
      </c>
      <c r="AB1241" s="24">
        <v>0.1</v>
      </c>
      <c r="AC1241" t="s">
        <v>2879</v>
      </c>
      <c r="AD1241" t="s">
        <v>2879</v>
      </c>
      <c r="AE1241" t="s">
        <v>2879</v>
      </c>
      <c r="AF1241" t="s">
        <v>2899</v>
      </c>
      <c r="AG1241" s="24"/>
      <c r="AI1241" s="11">
        <v>149.87</v>
      </c>
      <c r="AJ1241">
        <v>0.3</v>
      </c>
      <c r="AK1241">
        <f t="shared" si="110"/>
        <v>258.3</v>
      </c>
      <c r="AL1241" t="s">
        <v>4555</v>
      </c>
      <c r="AM1241" t="s">
        <v>4555</v>
      </c>
      <c r="AN1241" s="24">
        <v>0.1</v>
      </c>
      <c r="AO1241">
        <f t="shared" si="111"/>
        <v>332.1</v>
      </c>
      <c r="AS1241" t="s">
        <v>176</v>
      </c>
      <c r="AT1241" t="s">
        <v>581</v>
      </c>
    </row>
    <row r="1242" spans="1:46" customFormat="1" x14ac:dyDescent="0.3">
      <c r="A1242" t="e">
        <f>CONCATENATE(C1242,D1242,H1242,#REF!,L1242)</f>
        <v>#REF!</v>
      </c>
      <c r="B1242" t="str">
        <f t="shared" si="108"/>
        <v>RENAULTMASTER_TRACTIONL3H3</v>
      </c>
      <c r="C1242" s="1" t="s">
        <v>194</v>
      </c>
      <c r="D1242" s="1" t="s">
        <v>592</v>
      </c>
      <c r="E1242" s="1">
        <v>2014</v>
      </c>
      <c r="F1242" s="1" t="s">
        <v>44</v>
      </c>
      <c r="G1242" s="1" t="s">
        <v>52</v>
      </c>
      <c r="H1242" s="1" t="s">
        <v>53</v>
      </c>
      <c r="I1242" s="1">
        <v>4332</v>
      </c>
      <c r="J1242" s="1" t="str">
        <f t="shared" si="109"/>
        <v>TYP139</v>
      </c>
      <c r="K1242" s="1">
        <v>139</v>
      </c>
      <c r="L1242" s="1" t="s">
        <v>20</v>
      </c>
      <c r="M1242" s="27">
        <v>963940344</v>
      </c>
      <c r="N1242" s="37" t="s">
        <v>746</v>
      </c>
      <c r="O1242" s="38">
        <v>0</v>
      </c>
      <c r="P1242" s="38">
        <v>228.21</v>
      </c>
      <c r="Q1242" s="38">
        <v>1</v>
      </c>
      <c r="R1242">
        <v>53.5</v>
      </c>
      <c r="S1242" s="38">
        <v>228.21</v>
      </c>
      <c r="T1242" s="24">
        <v>539</v>
      </c>
      <c r="U1242" s="24">
        <v>20</v>
      </c>
      <c r="V1242">
        <f t="shared" si="112"/>
        <v>27</v>
      </c>
      <c r="W1242" s="24" t="s">
        <v>3980</v>
      </c>
      <c r="X1242" s="8" t="e">
        <f>ROUND(T1242*(1-#REF!),2)</f>
        <v>#REF!</v>
      </c>
      <c r="Y1242">
        <f t="shared" si="113"/>
        <v>485.1</v>
      </c>
      <c r="Z1242">
        <f t="shared" si="114"/>
        <v>485.1</v>
      </c>
      <c r="AA1242" s="24">
        <v>0.1</v>
      </c>
      <c r="AB1242" s="24">
        <v>0.1</v>
      </c>
      <c r="AC1242" t="s">
        <v>2879</v>
      </c>
      <c r="AD1242" t="s">
        <v>2879</v>
      </c>
      <c r="AE1242" t="s">
        <v>2879</v>
      </c>
      <c r="AF1242" t="s">
        <v>2899</v>
      </c>
      <c r="AG1242" s="24"/>
      <c r="AI1242" s="11">
        <v>219.42</v>
      </c>
      <c r="AJ1242">
        <v>0.3</v>
      </c>
      <c r="AK1242">
        <f t="shared" si="110"/>
        <v>377.29999999999995</v>
      </c>
      <c r="AL1242" t="s">
        <v>4555</v>
      </c>
      <c r="AM1242" t="s">
        <v>4555</v>
      </c>
      <c r="AN1242" s="24">
        <v>0.1</v>
      </c>
      <c r="AO1242">
        <f t="shared" si="111"/>
        <v>485.1</v>
      </c>
      <c r="AS1242" t="s">
        <v>177</v>
      </c>
      <c r="AT1242" t="s">
        <v>582</v>
      </c>
    </row>
    <row r="1243" spans="1:46" customFormat="1" x14ac:dyDescent="0.3">
      <c r="A1243" t="e">
        <f>CONCATENATE(C1243,D1243,H1243,#REF!,L1243)</f>
        <v>#REF!</v>
      </c>
      <c r="B1243" t="str">
        <f t="shared" si="108"/>
        <v>RENAULTMASTER_PROPULSIONL3H2</v>
      </c>
      <c r="C1243" s="1" t="s">
        <v>194</v>
      </c>
      <c r="D1243" s="1" t="s">
        <v>591</v>
      </c>
      <c r="E1243" s="1">
        <v>2014</v>
      </c>
      <c r="F1243" s="1" t="s">
        <v>44</v>
      </c>
      <c r="G1243" s="1" t="s">
        <v>37</v>
      </c>
      <c r="H1243" s="1" t="s">
        <v>45</v>
      </c>
      <c r="I1243" s="1">
        <v>3682</v>
      </c>
      <c r="J1243" s="1" t="str">
        <f t="shared" si="109"/>
        <v>TYP140</v>
      </c>
      <c r="K1243" s="1">
        <v>140</v>
      </c>
      <c r="L1243" s="1" t="s">
        <v>17</v>
      </c>
      <c r="M1243" s="27">
        <v>963940356</v>
      </c>
      <c r="N1243" s="37" t="s">
        <v>747</v>
      </c>
      <c r="O1243" s="38">
        <v>0</v>
      </c>
      <c r="P1243" s="38">
        <v>155.93</v>
      </c>
      <c r="Q1243" s="38">
        <v>1</v>
      </c>
      <c r="R1243">
        <v>42.5</v>
      </c>
      <c r="S1243" s="38">
        <v>155.93</v>
      </c>
      <c r="T1243" s="24">
        <v>369</v>
      </c>
      <c r="U1243" s="24">
        <v>20</v>
      </c>
      <c r="V1243">
        <f t="shared" si="112"/>
        <v>27</v>
      </c>
      <c r="W1243" s="24" t="s">
        <v>3981</v>
      </c>
      <c r="X1243" s="8" t="e">
        <f>ROUND(T1243*(1-#REF!),2)</f>
        <v>#REF!</v>
      </c>
      <c r="Y1243">
        <f t="shared" si="113"/>
        <v>332.1</v>
      </c>
      <c r="Z1243">
        <f t="shared" si="114"/>
        <v>332.1</v>
      </c>
      <c r="AA1243" s="24">
        <v>0.1</v>
      </c>
      <c r="AB1243" s="24">
        <v>0.1</v>
      </c>
      <c r="AC1243" t="s">
        <v>2879</v>
      </c>
      <c r="AD1243" t="s">
        <v>2879</v>
      </c>
      <c r="AE1243" t="s">
        <v>2879</v>
      </c>
      <c r="AF1243" t="s">
        <v>2899</v>
      </c>
      <c r="AG1243" s="24"/>
      <c r="AI1243" s="11">
        <v>149.87</v>
      </c>
      <c r="AJ1243">
        <v>0.3</v>
      </c>
      <c r="AK1243">
        <f t="shared" si="110"/>
        <v>258.3</v>
      </c>
      <c r="AL1243" t="s">
        <v>4555</v>
      </c>
      <c r="AM1243" t="s">
        <v>4555</v>
      </c>
      <c r="AN1243" s="24">
        <v>0.1</v>
      </c>
      <c r="AO1243">
        <f t="shared" si="111"/>
        <v>332.1</v>
      </c>
      <c r="AS1243" t="s">
        <v>178</v>
      </c>
      <c r="AT1243" t="s">
        <v>581</v>
      </c>
    </row>
    <row r="1244" spans="1:46" customFormat="1" x14ac:dyDescent="0.3">
      <c r="A1244" t="e">
        <f>CONCATENATE(C1244,D1244,H1244,#REF!,L1244)</f>
        <v>#REF!</v>
      </c>
      <c r="B1244" t="str">
        <f t="shared" si="108"/>
        <v>RENAULTMASTER_PROPULSIONL3H2</v>
      </c>
      <c r="C1244" s="1" t="s">
        <v>194</v>
      </c>
      <c r="D1244" s="1" t="s">
        <v>591</v>
      </c>
      <c r="E1244" s="1">
        <v>2014</v>
      </c>
      <c r="F1244" s="1" t="s">
        <v>44</v>
      </c>
      <c r="G1244" s="1" t="s">
        <v>37</v>
      </c>
      <c r="H1244" s="1" t="s">
        <v>45</v>
      </c>
      <c r="I1244" s="1">
        <v>3682</v>
      </c>
      <c r="J1244" s="1" t="str">
        <f t="shared" si="109"/>
        <v>TYP140</v>
      </c>
      <c r="K1244" s="1">
        <v>140</v>
      </c>
      <c r="L1244" s="1" t="s">
        <v>20</v>
      </c>
      <c r="M1244" s="27">
        <v>963940355</v>
      </c>
      <c r="N1244" s="37" t="s">
        <v>748</v>
      </c>
      <c r="O1244" s="38">
        <v>0</v>
      </c>
      <c r="P1244" s="38">
        <v>228.21</v>
      </c>
      <c r="Q1244" s="38">
        <v>1</v>
      </c>
      <c r="R1244">
        <v>55.5</v>
      </c>
      <c r="S1244" s="38">
        <v>228.21</v>
      </c>
      <c r="T1244" s="24">
        <v>539</v>
      </c>
      <c r="U1244" s="24">
        <v>20</v>
      </c>
      <c r="V1244">
        <f t="shared" si="112"/>
        <v>27</v>
      </c>
      <c r="W1244" s="24" t="s">
        <v>3982</v>
      </c>
      <c r="X1244" s="8" t="e">
        <f>ROUND(T1244*(1-#REF!),2)</f>
        <v>#REF!</v>
      </c>
      <c r="Y1244">
        <f t="shared" si="113"/>
        <v>485.1</v>
      </c>
      <c r="Z1244">
        <f t="shared" si="114"/>
        <v>485.1</v>
      </c>
      <c r="AA1244" s="24">
        <v>0.1</v>
      </c>
      <c r="AB1244" s="24">
        <v>0.1</v>
      </c>
      <c r="AC1244" t="s">
        <v>2879</v>
      </c>
      <c r="AD1244" t="s">
        <v>2879</v>
      </c>
      <c r="AE1244" t="s">
        <v>2879</v>
      </c>
      <c r="AF1244" t="s">
        <v>2899</v>
      </c>
      <c r="AG1244" s="24"/>
      <c r="AI1244" s="11">
        <v>219.42</v>
      </c>
      <c r="AJ1244">
        <v>0.3</v>
      </c>
      <c r="AK1244">
        <f t="shared" si="110"/>
        <v>377.29999999999995</v>
      </c>
      <c r="AL1244" t="s">
        <v>4555</v>
      </c>
      <c r="AM1244" t="s">
        <v>4555</v>
      </c>
      <c r="AN1244" s="24">
        <v>0.1</v>
      </c>
      <c r="AO1244">
        <f t="shared" si="111"/>
        <v>485.1</v>
      </c>
      <c r="AS1244" t="s">
        <v>179</v>
      </c>
      <c r="AT1244" t="s">
        <v>582</v>
      </c>
    </row>
    <row r="1245" spans="1:46" customFormat="1" x14ac:dyDescent="0.3">
      <c r="A1245" t="e">
        <f>CONCATENATE(C1245,D1245,H1245,#REF!,L1245)</f>
        <v>#REF!</v>
      </c>
      <c r="B1245" t="str">
        <f t="shared" si="108"/>
        <v>RENAULTMASTER_PROPULSIONL3H3</v>
      </c>
      <c r="C1245" s="1" t="s">
        <v>194</v>
      </c>
      <c r="D1245" s="1" t="s">
        <v>591</v>
      </c>
      <c r="E1245" s="1">
        <v>2014</v>
      </c>
      <c r="F1245" s="1" t="s">
        <v>44</v>
      </c>
      <c r="G1245" s="1" t="s">
        <v>52</v>
      </c>
      <c r="H1245" s="1" t="s">
        <v>53</v>
      </c>
      <c r="I1245" s="1">
        <v>3682</v>
      </c>
      <c r="J1245" s="1" t="str">
        <f t="shared" si="109"/>
        <v>TYP140</v>
      </c>
      <c r="K1245" s="1">
        <v>140</v>
      </c>
      <c r="L1245" s="1" t="s">
        <v>17</v>
      </c>
      <c r="M1245" s="27">
        <v>963940362</v>
      </c>
      <c r="N1245" s="37" t="s">
        <v>749</v>
      </c>
      <c r="O1245" s="38">
        <v>0</v>
      </c>
      <c r="P1245" s="38">
        <v>155.93</v>
      </c>
      <c r="Q1245" s="38">
        <v>1</v>
      </c>
      <c r="R1245">
        <v>42.5</v>
      </c>
      <c r="S1245" s="38">
        <v>155.93</v>
      </c>
      <c r="T1245" s="24">
        <v>369</v>
      </c>
      <c r="U1245" s="24">
        <v>20</v>
      </c>
      <c r="V1245">
        <f t="shared" si="112"/>
        <v>27</v>
      </c>
      <c r="W1245" s="24" t="s">
        <v>3983</v>
      </c>
      <c r="X1245" s="8" t="e">
        <f>ROUND(T1245*(1-#REF!),2)</f>
        <v>#REF!</v>
      </c>
      <c r="Y1245">
        <f t="shared" si="113"/>
        <v>332.1</v>
      </c>
      <c r="Z1245">
        <f t="shared" si="114"/>
        <v>332.1</v>
      </c>
      <c r="AA1245" s="24">
        <v>0.1</v>
      </c>
      <c r="AB1245" s="24">
        <v>0.1</v>
      </c>
      <c r="AC1245" t="s">
        <v>2879</v>
      </c>
      <c r="AD1245" t="s">
        <v>2879</v>
      </c>
      <c r="AE1245" t="s">
        <v>2879</v>
      </c>
      <c r="AF1245" t="s">
        <v>2899</v>
      </c>
      <c r="AG1245" s="24"/>
      <c r="AI1245" s="11">
        <v>149.87</v>
      </c>
      <c r="AJ1245">
        <v>0.3</v>
      </c>
      <c r="AK1245">
        <f t="shared" si="110"/>
        <v>258.3</v>
      </c>
      <c r="AL1245" t="s">
        <v>4555</v>
      </c>
      <c r="AM1245" t="s">
        <v>4555</v>
      </c>
      <c r="AN1245" s="24">
        <v>0.1</v>
      </c>
      <c r="AO1245">
        <f t="shared" si="111"/>
        <v>332.1</v>
      </c>
      <c r="AS1245" t="s">
        <v>180</v>
      </c>
      <c r="AT1245" t="s">
        <v>581</v>
      </c>
    </row>
    <row r="1246" spans="1:46" customFormat="1" x14ac:dyDescent="0.3">
      <c r="A1246" t="e">
        <f>CONCATENATE(C1246,D1246,H1246,#REF!,L1246)</f>
        <v>#REF!</v>
      </c>
      <c r="B1246" t="str">
        <f t="shared" si="108"/>
        <v>RENAULTMASTER_PROPULSIONL3H3</v>
      </c>
      <c r="C1246" s="1" t="s">
        <v>194</v>
      </c>
      <c r="D1246" s="1" t="s">
        <v>591</v>
      </c>
      <c r="E1246" s="1">
        <v>2014</v>
      </c>
      <c r="F1246" s="1" t="s">
        <v>44</v>
      </c>
      <c r="G1246" s="1" t="s">
        <v>52</v>
      </c>
      <c r="H1246" s="1" t="s">
        <v>53</v>
      </c>
      <c r="I1246" s="1">
        <v>3682</v>
      </c>
      <c r="J1246" s="1" t="str">
        <f t="shared" si="109"/>
        <v>TYP140</v>
      </c>
      <c r="K1246" s="1">
        <v>140</v>
      </c>
      <c r="L1246" s="1" t="s">
        <v>20</v>
      </c>
      <c r="M1246" s="27">
        <v>963940361</v>
      </c>
      <c r="N1246" s="37" t="s">
        <v>750</v>
      </c>
      <c r="O1246" s="38">
        <v>0</v>
      </c>
      <c r="P1246" s="38">
        <v>228.21</v>
      </c>
      <c r="Q1246" s="38">
        <v>1</v>
      </c>
      <c r="R1246">
        <v>55.5</v>
      </c>
      <c r="S1246" s="38">
        <v>228.21</v>
      </c>
      <c r="T1246" s="24">
        <v>539</v>
      </c>
      <c r="U1246" s="24">
        <v>20</v>
      </c>
      <c r="V1246">
        <f t="shared" si="112"/>
        <v>27</v>
      </c>
      <c r="W1246" s="24" t="s">
        <v>3984</v>
      </c>
      <c r="X1246" s="8" t="e">
        <f>ROUND(T1246*(1-#REF!),2)</f>
        <v>#REF!</v>
      </c>
      <c r="Y1246">
        <f t="shared" si="113"/>
        <v>485.1</v>
      </c>
      <c r="Z1246">
        <f t="shared" si="114"/>
        <v>485.1</v>
      </c>
      <c r="AA1246" s="24">
        <v>0.1</v>
      </c>
      <c r="AB1246" s="24">
        <v>0.1</v>
      </c>
      <c r="AC1246" t="s">
        <v>2879</v>
      </c>
      <c r="AD1246" t="s">
        <v>2879</v>
      </c>
      <c r="AE1246" t="s">
        <v>2879</v>
      </c>
      <c r="AF1246" t="s">
        <v>2899</v>
      </c>
      <c r="AG1246" s="24"/>
      <c r="AI1246" s="11">
        <v>219.42</v>
      </c>
      <c r="AJ1246">
        <v>0.3</v>
      </c>
      <c r="AK1246">
        <f t="shared" si="110"/>
        <v>377.29999999999995</v>
      </c>
      <c r="AL1246" t="s">
        <v>4555</v>
      </c>
      <c r="AM1246" t="s">
        <v>4555</v>
      </c>
      <c r="AN1246" s="24">
        <v>0.1</v>
      </c>
      <c r="AO1246">
        <f t="shared" si="111"/>
        <v>485.1</v>
      </c>
      <c r="AS1246" t="s">
        <v>181</v>
      </c>
      <c r="AT1246" t="s">
        <v>582</v>
      </c>
    </row>
    <row r="1247" spans="1:46" customFormat="1" x14ac:dyDescent="0.3">
      <c r="A1247" t="e">
        <f>CONCATENATE(C1247,D1247,H1247,#REF!,L1247)</f>
        <v>#REF!</v>
      </c>
      <c r="B1247" t="str">
        <f t="shared" si="108"/>
        <v>RENAULTMASTER_PROPULSIONL4H2</v>
      </c>
      <c r="C1247" s="1" t="s">
        <v>194</v>
      </c>
      <c r="D1247" s="1" t="s">
        <v>591</v>
      </c>
      <c r="E1247" s="1">
        <v>2014</v>
      </c>
      <c r="F1247" s="1" t="s">
        <v>48</v>
      </c>
      <c r="G1247" s="1" t="s">
        <v>37</v>
      </c>
      <c r="H1247" s="1" t="s">
        <v>49</v>
      </c>
      <c r="I1247" s="1">
        <v>4332</v>
      </c>
      <c r="J1247" s="1" t="str">
        <f t="shared" si="109"/>
        <v>TYP141</v>
      </c>
      <c r="K1247" s="1">
        <v>141</v>
      </c>
      <c r="L1247" s="1" t="s">
        <v>17</v>
      </c>
      <c r="M1247" s="27">
        <v>963940374</v>
      </c>
      <c r="N1247" s="37" t="s">
        <v>751</v>
      </c>
      <c r="O1247" s="38">
        <v>0</v>
      </c>
      <c r="P1247" s="38">
        <v>174.45</v>
      </c>
      <c r="Q1247" s="38">
        <v>1</v>
      </c>
      <c r="R1247">
        <v>48.5</v>
      </c>
      <c r="S1247" s="38">
        <v>174.45</v>
      </c>
      <c r="T1247" s="24">
        <v>419</v>
      </c>
      <c r="U1247" s="24">
        <v>25</v>
      </c>
      <c r="V1247">
        <f t="shared" si="112"/>
        <v>34</v>
      </c>
      <c r="W1247" s="24" t="s">
        <v>3985</v>
      </c>
      <c r="X1247" s="8" t="e">
        <f>ROUND(T1247*(1-#REF!),2)</f>
        <v>#REF!</v>
      </c>
      <c r="Y1247">
        <f t="shared" si="113"/>
        <v>377.1</v>
      </c>
      <c r="Z1247">
        <f t="shared" si="114"/>
        <v>377.1</v>
      </c>
      <c r="AA1247" s="24">
        <v>0.1</v>
      </c>
      <c r="AB1247" s="24">
        <v>0.1</v>
      </c>
      <c r="AC1247" t="s">
        <v>2879</v>
      </c>
      <c r="AD1247" t="s">
        <v>2879</v>
      </c>
      <c r="AE1247" t="s">
        <v>2879</v>
      </c>
      <c r="AF1247" t="s">
        <v>2899</v>
      </c>
      <c r="AG1247" s="24"/>
      <c r="AI1247" s="11">
        <v>167.67</v>
      </c>
      <c r="AJ1247">
        <v>0.3</v>
      </c>
      <c r="AK1247">
        <f t="shared" si="110"/>
        <v>293.29999999999995</v>
      </c>
      <c r="AL1247" t="s">
        <v>4555</v>
      </c>
      <c r="AM1247" t="s">
        <v>4555</v>
      </c>
      <c r="AN1247" s="24">
        <v>0.1</v>
      </c>
      <c r="AO1247">
        <f t="shared" si="111"/>
        <v>377.1</v>
      </c>
      <c r="AS1247" t="s">
        <v>182</v>
      </c>
      <c r="AT1247" t="s">
        <v>581</v>
      </c>
    </row>
    <row r="1248" spans="1:46" customFormat="1" x14ac:dyDescent="0.3">
      <c r="A1248" t="e">
        <f>CONCATENATE(C1248,D1248,H1248,#REF!,L1248)</f>
        <v>#REF!</v>
      </c>
      <c r="B1248" t="str">
        <f t="shared" si="108"/>
        <v>RENAULTMASTER_PROPULSIONL4H2</v>
      </c>
      <c r="C1248" s="1" t="s">
        <v>194</v>
      </c>
      <c r="D1248" s="1" t="s">
        <v>591</v>
      </c>
      <c r="E1248" s="1">
        <v>2014</v>
      </c>
      <c r="F1248" s="1" t="s">
        <v>48</v>
      </c>
      <c r="G1248" s="1" t="s">
        <v>37</v>
      </c>
      <c r="H1248" s="1" t="s">
        <v>49</v>
      </c>
      <c r="I1248" s="1">
        <v>4332</v>
      </c>
      <c r="J1248" s="1" t="str">
        <f t="shared" si="109"/>
        <v>TYP141</v>
      </c>
      <c r="K1248" s="1">
        <v>141</v>
      </c>
      <c r="L1248" s="1" t="s">
        <v>20</v>
      </c>
      <c r="M1248" s="27">
        <v>963940373</v>
      </c>
      <c r="N1248" s="37" t="s">
        <v>752</v>
      </c>
      <c r="O1248" s="38">
        <v>0</v>
      </c>
      <c r="P1248" s="38">
        <v>253.9</v>
      </c>
      <c r="Q1248" s="38">
        <v>1</v>
      </c>
      <c r="R1248">
        <v>62.5</v>
      </c>
      <c r="S1248" s="38">
        <v>253.9</v>
      </c>
      <c r="T1248" s="24">
        <v>599</v>
      </c>
      <c r="U1248" s="24">
        <v>25</v>
      </c>
      <c r="V1248">
        <f t="shared" si="112"/>
        <v>34</v>
      </c>
      <c r="W1248" s="24" t="s">
        <v>3986</v>
      </c>
      <c r="X1248" s="8" t="e">
        <f>ROUND(T1248*(1-#REF!),2)</f>
        <v>#REF!</v>
      </c>
      <c r="Y1248">
        <f t="shared" si="113"/>
        <v>539.1</v>
      </c>
      <c r="Z1248">
        <f t="shared" si="114"/>
        <v>539.1</v>
      </c>
      <c r="AA1248" s="24">
        <v>0.1</v>
      </c>
      <c r="AB1248" s="24">
        <v>0.1</v>
      </c>
      <c r="AC1248" t="s">
        <v>2879</v>
      </c>
      <c r="AD1248" t="s">
        <v>2879</v>
      </c>
      <c r="AE1248" t="s">
        <v>2879</v>
      </c>
      <c r="AF1248" t="s">
        <v>2899</v>
      </c>
      <c r="AG1248" s="24"/>
      <c r="AI1248" s="11">
        <v>244.04</v>
      </c>
      <c r="AJ1248">
        <v>0.3</v>
      </c>
      <c r="AK1248">
        <f t="shared" si="110"/>
        <v>419.29999999999995</v>
      </c>
      <c r="AL1248" t="s">
        <v>4555</v>
      </c>
      <c r="AM1248" t="s">
        <v>4555</v>
      </c>
      <c r="AN1248" s="24">
        <v>0.1</v>
      </c>
      <c r="AO1248">
        <f t="shared" si="111"/>
        <v>539.1</v>
      </c>
      <c r="AS1248" t="s">
        <v>183</v>
      </c>
      <c r="AT1248" t="s">
        <v>582</v>
      </c>
    </row>
    <row r="1249" spans="1:46" customFormat="1" x14ac:dyDescent="0.3">
      <c r="A1249" t="e">
        <f>CONCATENATE(C1249,D1249,H1249,#REF!,L1249)</f>
        <v>#REF!</v>
      </c>
      <c r="B1249" t="str">
        <f t="shared" si="108"/>
        <v>RENAULTMASTER_PROPULSIONL4H3</v>
      </c>
      <c r="C1249" s="1" t="s">
        <v>194</v>
      </c>
      <c r="D1249" s="1" t="s">
        <v>591</v>
      </c>
      <c r="E1249" s="1">
        <v>2014</v>
      </c>
      <c r="F1249" s="1" t="s">
        <v>48</v>
      </c>
      <c r="G1249" s="1" t="s">
        <v>52</v>
      </c>
      <c r="H1249" s="1" t="s">
        <v>55</v>
      </c>
      <c r="I1249" s="1">
        <v>4332</v>
      </c>
      <c r="J1249" s="1" t="str">
        <f t="shared" si="109"/>
        <v>TYP141</v>
      </c>
      <c r="K1249" s="1">
        <v>141</v>
      </c>
      <c r="L1249" s="1" t="s">
        <v>17</v>
      </c>
      <c r="M1249" s="27">
        <v>963940381</v>
      </c>
      <c r="N1249" s="37" t="s">
        <v>753</v>
      </c>
      <c r="O1249" s="38">
        <v>0</v>
      </c>
      <c r="P1249" s="38">
        <v>174.45</v>
      </c>
      <c r="Q1249" s="38">
        <v>1</v>
      </c>
      <c r="R1249">
        <v>48.5</v>
      </c>
      <c r="S1249" s="38">
        <v>174.45</v>
      </c>
      <c r="T1249" s="24">
        <v>419</v>
      </c>
      <c r="U1249" s="24">
        <v>25</v>
      </c>
      <c r="V1249">
        <f t="shared" si="112"/>
        <v>34</v>
      </c>
      <c r="W1249" s="24" t="s">
        <v>3987</v>
      </c>
      <c r="X1249" s="8" t="e">
        <f>ROUND(T1249*(1-#REF!),2)</f>
        <v>#REF!</v>
      </c>
      <c r="Y1249">
        <f t="shared" si="113"/>
        <v>377.1</v>
      </c>
      <c r="Z1249">
        <f t="shared" si="114"/>
        <v>377.1</v>
      </c>
      <c r="AA1249" s="24">
        <v>0.1</v>
      </c>
      <c r="AB1249" s="24">
        <v>0.1</v>
      </c>
      <c r="AC1249" t="s">
        <v>2879</v>
      </c>
      <c r="AD1249" t="s">
        <v>2879</v>
      </c>
      <c r="AE1249" t="s">
        <v>2879</v>
      </c>
      <c r="AF1249" t="s">
        <v>2899</v>
      </c>
      <c r="AG1249" s="24"/>
      <c r="AI1249" s="11">
        <v>167.67</v>
      </c>
      <c r="AJ1249">
        <v>0.3</v>
      </c>
      <c r="AK1249">
        <f t="shared" si="110"/>
        <v>293.29999999999995</v>
      </c>
      <c r="AL1249" t="s">
        <v>4555</v>
      </c>
      <c r="AM1249" t="s">
        <v>4555</v>
      </c>
      <c r="AN1249" s="24">
        <v>0.1</v>
      </c>
      <c r="AO1249">
        <f t="shared" si="111"/>
        <v>377.1</v>
      </c>
      <c r="AS1249" t="s">
        <v>184</v>
      </c>
      <c r="AT1249" t="s">
        <v>581</v>
      </c>
    </row>
    <row r="1250" spans="1:46" customFormat="1" x14ac:dyDescent="0.3">
      <c r="A1250" t="e">
        <f>CONCATENATE(C1250,D1250,H1250,#REF!,L1250)</f>
        <v>#REF!</v>
      </c>
      <c r="B1250" t="str">
        <f t="shared" si="108"/>
        <v>RENAULTMASTER_PROPULSIONL4H3</v>
      </c>
      <c r="C1250" s="1" t="s">
        <v>194</v>
      </c>
      <c r="D1250" s="1" t="s">
        <v>591</v>
      </c>
      <c r="E1250" s="1">
        <v>2014</v>
      </c>
      <c r="F1250" s="1" t="s">
        <v>48</v>
      </c>
      <c r="G1250" s="1" t="s">
        <v>52</v>
      </c>
      <c r="H1250" s="1" t="s">
        <v>55</v>
      </c>
      <c r="I1250" s="1">
        <v>4332</v>
      </c>
      <c r="J1250" s="1" t="str">
        <f t="shared" si="109"/>
        <v>TYP141</v>
      </c>
      <c r="K1250" s="1">
        <v>141</v>
      </c>
      <c r="L1250" s="1" t="s">
        <v>20</v>
      </c>
      <c r="M1250" s="27">
        <v>963940380</v>
      </c>
      <c r="N1250" s="37" t="s">
        <v>754</v>
      </c>
      <c r="O1250" s="38">
        <v>0</v>
      </c>
      <c r="P1250" s="38">
        <v>253.9</v>
      </c>
      <c r="Q1250" s="38">
        <v>1</v>
      </c>
      <c r="R1250">
        <v>62.5</v>
      </c>
      <c r="S1250" s="38">
        <v>253.9</v>
      </c>
      <c r="T1250" s="24">
        <v>599</v>
      </c>
      <c r="U1250" s="24">
        <v>25</v>
      </c>
      <c r="V1250">
        <f t="shared" si="112"/>
        <v>34</v>
      </c>
      <c r="W1250" s="24" t="s">
        <v>3988</v>
      </c>
      <c r="X1250" s="8" t="e">
        <f>ROUND(T1250*(1-#REF!),2)</f>
        <v>#REF!</v>
      </c>
      <c r="Y1250">
        <f t="shared" si="113"/>
        <v>539.1</v>
      </c>
      <c r="Z1250">
        <f t="shared" si="114"/>
        <v>539.1</v>
      </c>
      <c r="AA1250" s="24">
        <v>0.1</v>
      </c>
      <c r="AB1250" s="24">
        <v>0.1</v>
      </c>
      <c r="AC1250" t="s">
        <v>2879</v>
      </c>
      <c r="AD1250" t="s">
        <v>2879</v>
      </c>
      <c r="AE1250" t="s">
        <v>2879</v>
      </c>
      <c r="AF1250" t="s">
        <v>2899</v>
      </c>
      <c r="AG1250" s="24"/>
      <c r="AI1250" s="11">
        <v>244.04</v>
      </c>
      <c r="AJ1250">
        <v>0.3</v>
      </c>
      <c r="AK1250">
        <f t="shared" si="110"/>
        <v>419.29999999999995</v>
      </c>
      <c r="AL1250" t="s">
        <v>4555</v>
      </c>
      <c r="AM1250" t="s">
        <v>4555</v>
      </c>
      <c r="AN1250" s="24">
        <v>0.1</v>
      </c>
      <c r="AO1250">
        <f t="shared" si="111"/>
        <v>539.1</v>
      </c>
      <c r="AS1250" t="s">
        <v>185</v>
      </c>
      <c r="AT1250" t="s">
        <v>582</v>
      </c>
    </row>
    <row r="1251" spans="1:46" customFormat="1" x14ac:dyDescent="0.3">
      <c r="A1251" t="e">
        <f>CONCATENATE(C1251,D1251,H1251,#REF!,L1251)</f>
        <v>#REF!</v>
      </c>
      <c r="B1251" t="str">
        <f t="shared" si="108"/>
        <v>TOYOTAPROACEL2H1</v>
      </c>
      <c r="C1251" s="1" t="s">
        <v>201</v>
      </c>
      <c r="D1251" s="1" t="s">
        <v>202</v>
      </c>
      <c r="E1251" s="1">
        <v>2016</v>
      </c>
      <c r="F1251" s="1" t="s">
        <v>25</v>
      </c>
      <c r="G1251" s="1" t="s">
        <v>15</v>
      </c>
      <c r="H1251" s="1" t="s">
        <v>26</v>
      </c>
      <c r="I1251" s="1">
        <v>3275</v>
      </c>
      <c r="J1251" s="1" t="str">
        <f t="shared" si="109"/>
        <v>TYP173</v>
      </c>
      <c r="K1251" s="1">
        <v>173</v>
      </c>
      <c r="L1251" s="1" t="s">
        <v>17</v>
      </c>
      <c r="M1251" s="27">
        <v>963940693</v>
      </c>
      <c r="N1251" s="37" t="s">
        <v>633</v>
      </c>
      <c r="O1251" s="38">
        <v>0</v>
      </c>
      <c r="P1251" s="38">
        <v>102.42</v>
      </c>
      <c r="Q1251" s="38">
        <v>1</v>
      </c>
      <c r="R1251">
        <v>24.5</v>
      </c>
      <c r="S1251" s="38">
        <v>102.42</v>
      </c>
      <c r="T1251" s="24">
        <v>229</v>
      </c>
      <c r="U1251" s="24">
        <v>20</v>
      </c>
      <c r="V1251">
        <f t="shared" si="112"/>
        <v>27</v>
      </c>
      <c r="W1251" s="24" t="s">
        <v>3862</v>
      </c>
      <c r="X1251" s="8" t="e">
        <f>ROUND(T1251*(1-#REF!),2)</f>
        <v>#REF!</v>
      </c>
      <c r="Y1251">
        <f t="shared" si="113"/>
        <v>206.1</v>
      </c>
      <c r="Z1251">
        <f t="shared" si="114"/>
        <v>206.1</v>
      </c>
      <c r="AA1251" s="24">
        <v>0.1</v>
      </c>
      <c r="AB1251" s="24">
        <v>0.1</v>
      </c>
      <c r="AC1251" t="s">
        <v>2879</v>
      </c>
      <c r="AD1251" t="s">
        <v>2879</v>
      </c>
      <c r="AE1251" t="s">
        <v>2879</v>
      </c>
      <c r="AF1251" t="s">
        <v>2899</v>
      </c>
      <c r="AG1251" s="24"/>
      <c r="AH1251" t="s">
        <v>3408</v>
      </c>
      <c r="AI1251" s="11">
        <v>98.47</v>
      </c>
      <c r="AJ1251">
        <v>0.3</v>
      </c>
      <c r="AK1251">
        <f t="shared" si="110"/>
        <v>160.29999999999998</v>
      </c>
      <c r="AL1251" t="s">
        <v>4555</v>
      </c>
      <c r="AM1251" t="s">
        <v>4555</v>
      </c>
      <c r="AN1251" s="24">
        <v>0.1</v>
      </c>
      <c r="AO1251">
        <f t="shared" si="111"/>
        <v>206.1</v>
      </c>
      <c r="AS1251" t="s">
        <v>30</v>
      </c>
      <c r="AT1251" t="s">
        <v>581</v>
      </c>
    </row>
    <row r="1252" spans="1:46" customFormat="1" x14ac:dyDescent="0.3">
      <c r="A1252" t="e">
        <f>CONCATENATE(C1252,D1252,H1252,#REF!,L1252)</f>
        <v>#REF!</v>
      </c>
      <c r="B1252" t="str">
        <f t="shared" si="108"/>
        <v>TOYOTAPROACEL2H1</v>
      </c>
      <c r="C1252" s="1" t="s">
        <v>201</v>
      </c>
      <c r="D1252" s="1" t="s">
        <v>202</v>
      </c>
      <c r="E1252" s="1">
        <v>2016</v>
      </c>
      <c r="F1252" s="1" t="s">
        <v>25</v>
      </c>
      <c r="G1252" s="1" t="s">
        <v>15</v>
      </c>
      <c r="H1252" s="1" t="s">
        <v>26</v>
      </c>
      <c r="I1252" s="1">
        <v>3275</v>
      </c>
      <c r="J1252" s="1" t="str">
        <f t="shared" si="109"/>
        <v>TYP173</v>
      </c>
      <c r="K1252" s="1">
        <v>173</v>
      </c>
      <c r="L1252" s="1" t="s">
        <v>20</v>
      </c>
      <c r="M1252" s="27">
        <v>963940692</v>
      </c>
      <c r="N1252" s="37" t="s">
        <v>634</v>
      </c>
      <c r="O1252" s="38">
        <v>0</v>
      </c>
      <c r="P1252" s="38">
        <v>154.6</v>
      </c>
      <c r="Q1252" s="38">
        <v>1</v>
      </c>
      <c r="R1252">
        <v>32.5</v>
      </c>
      <c r="S1252" s="38">
        <v>154.6</v>
      </c>
      <c r="T1252" s="24">
        <v>359</v>
      </c>
      <c r="U1252" s="24">
        <v>20</v>
      </c>
      <c r="V1252">
        <f t="shared" si="112"/>
        <v>27</v>
      </c>
      <c r="W1252" s="24" t="s">
        <v>3863</v>
      </c>
      <c r="X1252" s="8" t="e">
        <f>ROUND(T1252*(1-#REF!),2)</f>
        <v>#REF!</v>
      </c>
      <c r="Y1252">
        <f t="shared" si="113"/>
        <v>323.10000000000002</v>
      </c>
      <c r="Z1252">
        <f t="shared" si="114"/>
        <v>323.10000000000002</v>
      </c>
      <c r="AA1252" s="24">
        <v>0.1</v>
      </c>
      <c r="AB1252" s="24">
        <v>0.1</v>
      </c>
      <c r="AC1252" t="s">
        <v>2879</v>
      </c>
      <c r="AD1252" t="s">
        <v>2879</v>
      </c>
      <c r="AE1252" t="s">
        <v>2879</v>
      </c>
      <c r="AF1252" t="s">
        <v>2899</v>
      </c>
      <c r="AG1252" s="24"/>
      <c r="AH1252" t="s">
        <v>3408</v>
      </c>
      <c r="AI1252" s="11">
        <v>148.63999999999999</v>
      </c>
      <c r="AJ1252">
        <v>0.3</v>
      </c>
      <c r="AK1252">
        <f t="shared" si="110"/>
        <v>251.29999999999998</v>
      </c>
      <c r="AL1252" t="s">
        <v>4555</v>
      </c>
      <c r="AM1252" t="s">
        <v>4555</v>
      </c>
      <c r="AN1252" s="24">
        <v>0.1</v>
      </c>
      <c r="AO1252">
        <f t="shared" si="111"/>
        <v>323.10000000000002</v>
      </c>
      <c r="AS1252" t="s">
        <v>31</v>
      </c>
      <c r="AT1252" t="s">
        <v>582</v>
      </c>
    </row>
    <row r="1253" spans="1:46" customFormat="1" x14ac:dyDescent="0.3">
      <c r="A1253" t="e">
        <f>CONCATENATE(C1253,D1253,H1253,#REF!,L1253)</f>
        <v>#REF!</v>
      </c>
      <c r="B1253" t="str">
        <f t="shared" si="108"/>
        <v>VOLKSWAGENCADDYL1H1</v>
      </c>
      <c r="C1253" s="1" t="s">
        <v>203</v>
      </c>
      <c r="D1253" s="1" t="s">
        <v>204</v>
      </c>
      <c r="E1253" s="1">
        <v>2015</v>
      </c>
      <c r="F1253" s="1" t="s">
        <v>14</v>
      </c>
      <c r="G1253" s="1" t="s">
        <v>15</v>
      </c>
      <c r="H1253" s="1" t="s">
        <v>16</v>
      </c>
      <c r="I1253" s="1">
        <v>2681</v>
      </c>
      <c r="J1253" s="1" t="str">
        <f t="shared" si="109"/>
        <v>TYP168</v>
      </c>
      <c r="K1253" s="1">
        <v>168</v>
      </c>
      <c r="L1253" s="1" t="s">
        <v>17</v>
      </c>
      <c r="M1253" s="27">
        <v>963940677</v>
      </c>
      <c r="N1253" s="37" t="s">
        <v>759</v>
      </c>
      <c r="O1253" s="38">
        <v>0</v>
      </c>
      <c r="P1253" s="38">
        <v>81.78</v>
      </c>
      <c r="Q1253" s="38">
        <v>1</v>
      </c>
      <c r="R1253">
        <v>15.5</v>
      </c>
      <c r="S1253" s="38">
        <v>81.78</v>
      </c>
      <c r="T1253" s="24">
        <v>199</v>
      </c>
      <c r="U1253" s="24">
        <v>15</v>
      </c>
      <c r="V1253">
        <f t="shared" si="112"/>
        <v>20</v>
      </c>
      <c r="W1253" s="24" t="s">
        <v>3993</v>
      </c>
      <c r="X1253" s="8" t="e">
        <f>ROUND(T1253*(1-#REF!),2)</f>
        <v>#REF!</v>
      </c>
      <c r="Y1253">
        <f t="shared" si="113"/>
        <v>179.1</v>
      </c>
      <c r="Z1253">
        <f t="shared" si="114"/>
        <v>179.1</v>
      </c>
      <c r="AA1253" s="24">
        <v>0.1</v>
      </c>
      <c r="AB1253" s="24">
        <v>0.1</v>
      </c>
      <c r="AC1253" t="s">
        <v>2879</v>
      </c>
      <c r="AD1253" t="s">
        <v>2879</v>
      </c>
      <c r="AE1253" t="s">
        <v>2879</v>
      </c>
      <c r="AF1253" t="s">
        <v>2899</v>
      </c>
      <c r="AG1253" s="24"/>
      <c r="AI1253" s="11">
        <v>78.62</v>
      </c>
      <c r="AJ1253">
        <v>0.3</v>
      </c>
      <c r="AK1253">
        <f t="shared" si="110"/>
        <v>139.29999999999998</v>
      </c>
      <c r="AL1253" t="s">
        <v>4555</v>
      </c>
      <c r="AM1253" t="s">
        <v>4555</v>
      </c>
      <c r="AN1253" s="24">
        <v>0.1</v>
      </c>
      <c r="AO1253">
        <f t="shared" si="111"/>
        <v>179.1</v>
      </c>
      <c r="AS1253" t="s">
        <v>205</v>
      </c>
      <c r="AT1253" t="s">
        <v>581</v>
      </c>
    </row>
    <row r="1254" spans="1:46" customFormat="1" x14ac:dyDescent="0.3">
      <c r="A1254" t="e">
        <f>CONCATENATE(C1254,D1254,H1254,#REF!,L1254)</f>
        <v>#REF!</v>
      </c>
      <c r="B1254" t="str">
        <f t="shared" si="108"/>
        <v>VOLKSWAGENCADDYL1H1</v>
      </c>
      <c r="C1254" s="1" t="s">
        <v>203</v>
      </c>
      <c r="D1254" s="1" t="s">
        <v>204</v>
      </c>
      <c r="E1254" s="1">
        <v>2015</v>
      </c>
      <c r="F1254" s="1" t="s">
        <v>14</v>
      </c>
      <c r="G1254" s="1" t="s">
        <v>15</v>
      </c>
      <c r="H1254" s="1" t="s">
        <v>16</v>
      </c>
      <c r="I1254" s="1">
        <v>2681</v>
      </c>
      <c r="J1254" s="1" t="str">
        <f t="shared" si="109"/>
        <v>TYP168</v>
      </c>
      <c r="K1254" s="1">
        <v>168</v>
      </c>
      <c r="L1254" s="1" t="s">
        <v>20</v>
      </c>
      <c r="M1254" s="27">
        <v>963940676</v>
      </c>
      <c r="N1254" s="37" t="s">
        <v>760</v>
      </c>
      <c r="O1254" s="38">
        <v>0</v>
      </c>
      <c r="P1254" s="38">
        <v>125.81</v>
      </c>
      <c r="Q1254" s="38">
        <v>1</v>
      </c>
      <c r="R1254">
        <v>19.5</v>
      </c>
      <c r="S1254" s="38">
        <v>125.81</v>
      </c>
      <c r="T1254" s="24">
        <v>299</v>
      </c>
      <c r="U1254" s="24">
        <v>15</v>
      </c>
      <c r="V1254">
        <f t="shared" si="112"/>
        <v>20</v>
      </c>
      <c r="W1254" s="24" t="s">
        <v>3994</v>
      </c>
      <c r="X1254" s="8" t="e">
        <f>ROUND(T1254*(1-#REF!),2)</f>
        <v>#REF!</v>
      </c>
      <c r="Y1254">
        <f t="shared" si="113"/>
        <v>269.10000000000002</v>
      </c>
      <c r="Z1254">
        <f t="shared" si="114"/>
        <v>269.10000000000002</v>
      </c>
      <c r="AA1254" s="24">
        <v>0.1</v>
      </c>
      <c r="AB1254" s="24">
        <v>0.1</v>
      </c>
      <c r="AC1254" t="s">
        <v>2879</v>
      </c>
      <c r="AD1254" t="s">
        <v>2879</v>
      </c>
      <c r="AE1254" t="s">
        <v>2879</v>
      </c>
      <c r="AF1254" t="s">
        <v>2899</v>
      </c>
      <c r="AG1254" s="24"/>
      <c r="AI1254" s="11">
        <v>120.96</v>
      </c>
      <c r="AJ1254">
        <v>0.3</v>
      </c>
      <c r="AK1254">
        <f t="shared" si="110"/>
        <v>209.29999999999998</v>
      </c>
      <c r="AL1254" t="s">
        <v>4555</v>
      </c>
      <c r="AM1254" t="s">
        <v>4555</v>
      </c>
      <c r="AN1254" s="24">
        <v>0.1</v>
      </c>
      <c r="AO1254">
        <f t="shared" si="111"/>
        <v>269.10000000000002</v>
      </c>
      <c r="AS1254" t="s">
        <v>206</v>
      </c>
      <c r="AT1254" t="s">
        <v>582</v>
      </c>
    </row>
    <row r="1255" spans="1:46" customFormat="1" x14ac:dyDescent="0.3">
      <c r="A1255" t="e">
        <f>CONCATENATE(C1255,D1255,H1255,#REF!,L1255)</f>
        <v>#REF!</v>
      </c>
      <c r="B1255" t="str">
        <f t="shared" ref="B1255:B1310" si="115">CONCATENATE(C1255,D1255,H1255)</f>
        <v>VOLKSWAGENCADDYL2H1</v>
      </c>
      <c r="C1255" s="1" t="s">
        <v>203</v>
      </c>
      <c r="D1255" s="1" t="s">
        <v>204</v>
      </c>
      <c r="E1255" s="1">
        <v>2015</v>
      </c>
      <c r="F1255" s="1" t="s">
        <v>25</v>
      </c>
      <c r="G1255" s="1" t="s">
        <v>15</v>
      </c>
      <c r="H1255" s="1" t="s">
        <v>26</v>
      </c>
      <c r="I1255" s="1">
        <v>3006</v>
      </c>
      <c r="J1255" s="1" t="str">
        <f t="shared" si="109"/>
        <v>TYP169</v>
      </c>
      <c r="K1255" s="1">
        <v>169</v>
      </c>
      <c r="L1255" s="1" t="s">
        <v>17</v>
      </c>
      <c r="M1255" s="27">
        <v>963940685</v>
      </c>
      <c r="N1255" s="37" t="s">
        <v>761</v>
      </c>
      <c r="O1255" s="38">
        <v>0</v>
      </c>
      <c r="P1255" s="38">
        <v>89.91</v>
      </c>
      <c r="Q1255" s="38">
        <v>1</v>
      </c>
      <c r="R1255">
        <v>19.5</v>
      </c>
      <c r="S1255" s="38">
        <v>89.91</v>
      </c>
      <c r="T1255" s="24">
        <v>219</v>
      </c>
      <c r="U1255" s="24">
        <v>20</v>
      </c>
      <c r="V1255">
        <f t="shared" si="112"/>
        <v>27</v>
      </c>
      <c r="W1255" s="24" t="s">
        <v>3995</v>
      </c>
      <c r="X1255" s="8" t="e">
        <f>ROUND(T1255*(1-#REF!),2)</f>
        <v>#REF!</v>
      </c>
      <c r="Y1255">
        <f t="shared" si="113"/>
        <v>197.1</v>
      </c>
      <c r="Z1255">
        <f t="shared" si="114"/>
        <v>197.1</v>
      </c>
      <c r="AA1255" s="24">
        <v>0.1</v>
      </c>
      <c r="AB1255" s="24">
        <v>0.1</v>
      </c>
      <c r="AC1255" t="s">
        <v>2879</v>
      </c>
      <c r="AD1255" t="s">
        <v>2879</v>
      </c>
      <c r="AE1255" t="s">
        <v>2879</v>
      </c>
      <c r="AF1255" t="s">
        <v>2899</v>
      </c>
      <c r="AG1255" s="24"/>
      <c r="AI1255" s="11">
        <v>86.44</v>
      </c>
      <c r="AJ1255">
        <v>0.3</v>
      </c>
      <c r="AK1255">
        <f t="shared" si="110"/>
        <v>153.29999999999998</v>
      </c>
      <c r="AL1255" t="s">
        <v>4555</v>
      </c>
      <c r="AM1255" t="s">
        <v>4555</v>
      </c>
      <c r="AN1255" s="24">
        <v>0.1</v>
      </c>
      <c r="AO1255">
        <f t="shared" si="111"/>
        <v>197.1</v>
      </c>
      <c r="AS1255" t="s">
        <v>207</v>
      </c>
      <c r="AT1255" t="s">
        <v>581</v>
      </c>
    </row>
    <row r="1256" spans="1:46" customFormat="1" x14ac:dyDescent="0.3">
      <c r="A1256" t="e">
        <f>CONCATENATE(C1256,D1256,H1256,#REF!,L1256)</f>
        <v>#REF!</v>
      </c>
      <c r="B1256" t="str">
        <f t="shared" si="115"/>
        <v>VOLKSWAGENCADDYL2H1</v>
      </c>
      <c r="C1256" s="1" t="s">
        <v>203</v>
      </c>
      <c r="D1256" s="1" t="s">
        <v>204</v>
      </c>
      <c r="E1256" s="1">
        <v>2015</v>
      </c>
      <c r="F1256" s="1" t="s">
        <v>25</v>
      </c>
      <c r="G1256" s="1" t="s">
        <v>15</v>
      </c>
      <c r="H1256" s="1" t="s">
        <v>26</v>
      </c>
      <c r="I1256" s="1">
        <v>3006</v>
      </c>
      <c r="J1256" s="1" t="str">
        <f t="shared" ref="J1256:J1311" si="116">CONCATENATE("TYP",K1256)</f>
        <v>TYP169</v>
      </c>
      <c r="K1256" s="1">
        <v>169</v>
      </c>
      <c r="L1256" s="1" t="s">
        <v>20</v>
      </c>
      <c r="M1256" s="27">
        <v>963940684</v>
      </c>
      <c r="N1256" s="37" t="s">
        <v>762</v>
      </c>
      <c r="O1256" s="38">
        <v>0</v>
      </c>
      <c r="P1256" s="38">
        <v>141.01</v>
      </c>
      <c r="Q1256" s="38">
        <v>1</v>
      </c>
      <c r="R1256">
        <v>23.5</v>
      </c>
      <c r="S1256" s="38">
        <v>141.01</v>
      </c>
      <c r="T1256" s="24">
        <v>319</v>
      </c>
      <c r="U1256" s="24">
        <v>20</v>
      </c>
      <c r="V1256">
        <f t="shared" si="112"/>
        <v>27</v>
      </c>
      <c r="W1256" s="24" t="s">
        <v>3996</v>
      </c>
      <c r="X1256" s="8" t="e">
        <f>ROUND(T1256*(1-#REF!),2)</f>
        <v>#REF!</v>
      </c>
      <c r="Y1256">
        <f t="shared" si="113"/>
        <v>287.10000000000002</v>
      </c>
      <c r="Z1256">
        <f t="shared" si="114"/>
        <v>287.10000000000002</v>
      </c>
      <c r="AA1256" s="24">
        <v>0.1</v>
      </c>
      <c r="AB1256" s="24">
        <v>0.1</v>
      </c>
      <c r="AC1256" t="s">
        <v>2879</v>
      </c>
      <c r="AD1256" t="s">
        <v>2879</v>
      </c>
      <c r="AE1256" t="s">
        <v>2879</v>
      </c>
      <c r="AF1256" t="s">
        <v>2899</v>
      </c>
      <c r="AG1256" s="24"/>
      <c r="AI1256" s="11">
        <v>135.58000000000001</v>
      </c>
      <c r="AJ1256">
        <v>0.3</v>
      </c>
      <c r="AK1256">
        <f t="shared" si="110"/>
        <v>223.29999999999998</v>
      </c>
      <c r="AL1256" t="s">
        <v>4555</v>
      </c>
      <c r="AM1256" t="s">
        <v>4555</v>
      </c>
      <c r="AN1256" s="24">
        <v>0.1</v>
      </c>
      <c r="AO1256">
        <f t="shared" si="111"/>
        <v>287.10000000000002</v>
      </c>
      <c r="AS1256" t="s">
        <v>208</v>
      </c>
      <c r="AT1256" t="s">
        <v>582</v>
      </c>
    </row>
    <row r="1257" spans="1:46" customFormat="1" x14ac:dyDescent="0.3">
      <c r="A1257" t="e">
        <f>CONCATENATE(C1257,D1257,H1257,#REF!,L1257)</f>
        <v>#REF!</v>
      </c>
      <c r="B1257" t="str">
        <f t="shared" si="115"/>
        <v>VOLKSWAGENT_6L1H1</v>
      </c>
      <c r="C1257" s="1" t="s">
        <v>203</v>
      </c>
      <c r="D1257" s="1" t="s">
        <v>599</v>
      </c>
      <c r="E1257" s="1">
        <v>2015</v>
      </c>
      <c r="F1257" s="1" t="s">
        <v>14</v>
      </c>
      <c r="G1257" s="1" t="s">
        <v>15</v>
      </c>
      <c r="H1257" s="1" t="s">
        <v>16</v>
      </c>
      <c r="I1257" s="1">
        <v>3000</v>
      </c>
      <c r="J1257" s="1" t="str">
        <f t="shared" si="116"/>
        <v>TYP166</v>
      </c>
      <c r="K1257" s="1">
        <v>166</v>
      </c>
      <c r="L1257" s="1" t="s">
        <v>17</v>
      </c>
      <c r="M1257" s="27">
        <v>963940637</v>
      </c>
      <c r="N1257" s="37" t="s">
        <v>763</v>
      </c>
      <c r="O1257" s="38">
        <v>0</v>
      </c>
      <c r="P1257" s="38">
        <v>100.31</v>
      </c>
      <c r="Q1257" s="38">
        <v>1</v>
      </c>
      <c r="R1257">
        <v>23.5</v>
      </c>
      <c r="S1257" s="38">
        <v>100.31</v>
      </c>
      <c r="T1257" s="24">
        <v>229</v>
      </c>
      <c r="U1257" s="24">
        <v>15</v>
      </c>
      <c r="V1257">
        <f t="shared" si="112"/>
        <v>20</v>
      </c>
      <c r="W1257" s="24" t="s">
        <v>3997</v>
      </c>
      <c r="X1257" s="8" t="e">
        <f>ROUND(T1257*(1-#REF!),2)</f>
        <v>#REF!</v>
      </c>
      <c r="Y1257">
        <f t="shared" si="113"/>
        <v>206.1</v>
      </c>
      <c r="Z1257">
        <f t="shared" si="114"/>
        <v>206.1</v>
      </c>
      <c r="AA1257" s="24">
        <v>0.1</v>
      </c>
      <c r="AB1257" s="24">
        <v>0.1</v>
      </c>
      <c r="AC1257" t="s">
        <v>2879</v>
      </c>
      <c r="AD1257" t="s">
        <v>2879</v>
      </c>
      <c r="AE1257" t="s">
        <v>2879</v>
      </c>
      <c r="AF1257" t="s">
        <v>2899</v>
      </c>
      <c r="AG1257" s="24"/>
      <c r="AI1257" s="11">
        <v>96.44</v>
      </c>
      <c r="AJ1257">
        <v>0.3</v>
      </c>
      <c r="AK1257">
        <f t="shared" si="110"/>
        <v>160.29999999999998</v>
      </c>
      <c r="AL1257" t="s">
        <v>4555</v>
      </c>
      <c r="AM1257" t="s">
        <v>4555</v>
      </c>
      <c r="AN1257" s="24">
        <v>0.1</v>
      </c>
      <c r="AO1257">
        <f t="shared" si="111"/>
        <v>206.1</v>
      </c>
      <c r="AS1257" t="s">
        <v>209</v>
      </c>
      <c r="AT1257" t="s">
        <v>581</v>
      </c>
    </row>
    <row r="1258" spans="1:46" customFormat="1" x14ac:dyDescent="0.3">
      <c r="A1258" t="e">
        <f>CONCATENATE(C1258,D1258,H1258,#REF!,L1258)</f>
        <v>#REF!</v>
      </c>
      <c r="B1258" t="str">
        <f t="shared" si="115"/>
        <v>VOLKSWAGENT_6L1H1</v>
      </c>
      <c r="C1258" s="1" t="s">
        <v>203</v>
      </c>
      <c r="D1258" s="1" t="s">
        <v>599</v>
      </c>
      <c r="E1258" s="1">
        <v>2015</v>
      </c>
      <c r="F1258" s="1" t="s">
        <v>14</v>
      </c>
      <c r="G1258" s="1" t="s">
        <v>15</v>
      </c>
      <c r="H1258" s="1" t="s">
        <v>16</v>
      </c>
      <c r="I1258" s="1">
        <v>3000</v>
      </c>
      <c r="J1258" s="1" t="str">
        <f t="shared" si="116"/>
        <v>TYP166</v>
      </c>
      <c r="K1258" s="1">
        <v>166</v>
      </c>
      <c r="L1258" s="1" t="s">
        <v>20</v>
      </c>
      <c r="M1258" s="27">
        <v>963940636</v>
      </c>
      <c r="N1258" s="37" t="s">
        <v>764</v>
      </c>
      <c r="O1258" s="38">
        <v>0</v>
      </c>
      <c r="P1258" s="38">
        <v>151.41</v>
      </c>
      <c r="Q1258" s="38">
        <v>1</v>
      </c>
      <c r="R1258">
        <v>31.5</v>
      </c>
      <c r="S1258" s="38">
        <v>151.41</v>
      </c>
      <c r="T1258" s="24">
        <v>359</v>
      </c>
      <c r="U1258" s="24">
        <v>15</v>
      </c>
      <c r="V1258">
        <f t="shared" si="112"/>
        <v>20</v>
      </c>
      <c r="W1258" s="24" t="s">
        <v>3998</v>
      </c>
      <c r="X1258" s="8" t="e">
        <f>ROUND(T1258*(1-#REF!),2)</f>
        <v>#REF!</v>
      </c>
      <c r="Y1258">
        <f t="shared" si="113"/>
        <v>323.10000000000002</v>
      </c>
      <c r="Z1258">
        <f t="shared" si="114"/>
        <v>323.10000000000002</v>
      </c>
      <c r="AA1258" s="24">
        <v>0.1</v>
      </c>
      <c r="AB1258" s="24">
        <v>0.1</v>
      </c>
      <c r="AC1258" t="s">
        <v>2879</v>
      </c>
      <c r="AD1258" t="s">
        <v>2879</v>
      </c>
      <c r="AE1258" t="s">
        <v>2879</v>
      </c>
      <c r="AF1258" t="s">
        <v>2899</v>
      </c>
      <c r="AG1258" s="24"/>
      <c r="AI1258" s="11">
        <v>145.58000000000001</v>
      </c>
      <c r="AJ1258">
        <v>0.3</v>
      </c>
      <c r="AK1258">
        <f t="shared" si="110"/>
        <v>251.29999999999998</v>
      </c>
      <c r="AL1258" t="s">
        <v>4555</v>
      </c>
      <c r="AM1258" t="s">
        <v>4555</v>
      </c>
      <c r="AN1258" s="24">
        <v>0.1</v>
      </c>
      <c r="AO1258">
        <f t="shared" si="111"/>
        <v>323.10000000000002</v>
      </c>
      <c r="AS1258" t="s">
        <v>210</v>
      </c>
      <c r="AT1258" t="s">
        <v>582</v>
      </c>
    </row>
    <row r="1259" spans="1:46" customFormat="1" x14ac:dyDescent="0.3">
      <c r="A1259" t="e">
        <f>CONCATENATE(C1259,D1259,H1259,#REF!,L1259)</f>
        <v>#REF!</v>
      </c>
      <c r="B1259" t="str">
        <f t="shared" si="115"/>
        <v>VOLKSWAGENT_6L1H2</v>
      </c>
      <c r="C1259" s="1" t="s">
        <v>203</v>
      </c>
      <c r="D1259" s="1" t="s">
        <v>599</v>
      </c>
      <c r="E1259" s="1">
        <v>2015</v>
      </c>
      <c r="F1259" s="1" t="s">
        <v>14</v>
      </c>
      <c r="G1259" s="1" t="s">
        <v>37</v>
      </c>
      <c r="H1259" s="1" t="s">
        <v>38</v>
      </c>
      <c r="I1259" s="1">
        <v>3000</v>
      </c>
      <c r="J1259" s="1" t="str">
        <f t="shared" si="116"/>
        <v>TYP166</v>
      </c>
      <c r="K1259" s="1">
        <v>166</v>
      </c>
      <c r="L1259" s="1" t="s">
        <v>20</v>
      </c>
      <c r="M1259" s="27">
        <v>963940644</v>
      </c>
      <c r="N1259" s="37" t="s">
        <v>765</v>
      </c>
      <c r="O1259" s="38">
        <v>0</v>
      </c>
      <c r="P1259" s="38">
        <v>151.46</v>
      </c>
      <c r="Q1259" s="38">
        <v>1</v>
      </c>
      <c r="R1259">
        <v>31.5</v>
      </c>
      <c r="S1259" s="38">
        <v>151.46</v>
      </c>
      <c r="T1259" s="24">
        <v>359</v>
      </c>
      <c r="U1259" s="24">
        <v>15</v>
      </c>
      <c r="V1259">
        <f t="shared" si="112"/>
        <v>20</v>
      </c>
      <c r="W1259" s="24" t="s">
        <v>3999</v>
      </c>
      <c r="X1259" s="8" t="e">
        <f>ROUND(T1259*(1-#REF!),2)</f>
        <v>#REF!</v>
      </c>
      <c r="Y1259">
        <f t="shared" si="113"/>
        <v>323.10000000000002</v>
      </c>
      <c r="Z1259">
        <f t="shared" si="114"/>
        <v>323.10000000000002</v>
      </c>
      <c r="AA1259" s="24">
        <v>0.1</v>
      </c>
      <c r="AB1259" s="24">
        <v>0.1</v>
      </c>
      <c r="AC1259" t="s">
        <v>2879</v>
      </c>
      <c r="AD1259" t="s">
        <v>2879</v>
      </c>
      <c r="AE1259" t="s">
        <v>2879</v>
      </c>
      <c r="AF1259" t="s">
        <v>2899</v>
      </c>
      <c r="AG1259" s="24"/>
      <c r="AI1259" s="11">
        <v>145.58000000000001</v>
      </c>
      <c r="AJ1259">
        <v>0.3</v>
      </c>
      <c r="AK1259">
        <f t="shared" si="110"/>
        <v>251.29999999999998</v>
      </c>
      <c r="AL1259" t="s">
        <v>4555</v>
      </c>
      <c r="AM1259" t="s">
        <v>4555</v>
      </c>
      <c r="AN1259" s="24">
        <v>0.1</v>
      </c>
      <c r="AO1259">
        <f t="shared" si="111"/>
        <v>323.10000000000002</v>
      </c>
      <c r="AS1259" t="s">
        <v>211</v>
      </c>
      <c r="AT1259" t="s">
        <v>582</v>
      </c>
    </row>
    <row r="1260" spans="1:46" customFormat="1" x14ac:dyDescent="0.3">
      <c r="A1260" t="e">
        <f>CONCATENATE(C1260,D1260,H1260,#REF!,L1260)</f>
        <v>#REF!</v>
      </c>
      <c r="B1260" t="str">
        <f t="shared" si="115"/>
        <v>VOLKSWAGENT_6L2H1</v>
      </c>
      <c r="C1260" s="1" t="s">
        <v>203</v>
      </c>
      <c r="D1260" s="1" t="s">
        <v>599</v>
      </c>
      <c r="E1260" s="1">
        <v>2015</v>
      </c>
      <c r="F1260" s="1" t="s">
        <v>25</v>
      </c>
      <c r="G1260" s="1" t="s">
        <v>15</v>
      </c>
      <c r="H1260" s="1" t="s">
        <v>26</v>
      </c>
      <c r="I1260" s="1">
        <v>3400</v>
      </c>
      <c r="J1260" s="1" t="str">
        <f t="shared" si="116"/>
        <v>TYP167</v>
      </c>
      <c r="K1260" s="1">
        <v>167</v>
      </c>
      <c r="L1260" s="1" t="s">
        <v>17</v>
      </c>
      <c r="M1260" s="27">
        <v>963940653</v>
      </c>
      <c r="N1260" s="37" t="s">
        <v>766</v>
      </c>
      <c r="O1260" s="38">
        <v>0</v>
      </c>
      <c r="P1260" s="38">
        <v>118.87</v>
      </c>
      <c r="Q1260" s="38">
        <v>1</v>
      </c>
      <c r="R1260">
        <v>27.5</v>
      </c>
      <c r="S1260" s="38">
        <v>118.87</v>
      </c>
      <c r="T1260" s="24">
        <v>279</v>
      </c>
      <c r="U1260" s="24">
        <v>20</v>
      </c>
      <c r="V1260">
        <f t="shared" si="112"/>
        <v>27</v>
      </c>
      <c r="W1260" s="24" t="s">
        <v>4000</v>
      </c>
      <c r="X1260" s="8" t="e">
        <f>ROUND(T1260*(1-#REF!),2)</f>
        <v>#REF!</v>
      </c>
      <c r="Y1260">
        <f t="shared" si="113"/>
        <v>251.1</v>
      </c>
      <c r="Z1260">
        <f t="shared" si="114"/>
        <v>251.1</v>
      </c>
      <c r="AA1260" s="24">
        <v>0.1</v>
      </c>
      <c r="AB1260" s="24">
        <v>0.1</v>
      </c>
      <c r="AC1260" t="s">
        <v>2879</v>
      </c>
      <c r="AD1260" t="s">
        <v>2879</v>
      </c>
      <c r="AE1260" t="s">
        <v>2879</v>
      </c>
      <c r="AF1260" t="s">
        <v>2899</v>
      </c>
      <c r="AG1260" s="24"/>
      <c r="AI1260" s="11">
        <v>114.25</v>
      </c>
      <c r="AJ1260">
        <v>0.3</v>
      </c>
      <c r="AK1260">
        <f t="shared" si="110"/>
        <v>195.29999999999998</v>
      </c>
      <c r="AL1260" t="s">
        <v>4555</v>
      </c>
      <c r="AM1260" t="s">
        <v>4555</v>
      </c>
      <c r="AN1260" s="24">
        <v>0.1</v>
      </c>
      <c r="AO1260">
        <f t="shared" si="111"/>
        <v>251.1</v>
      </c>
      <c r="AS1260" t="s">
        <v>212</v>
      </c>
      <c r="AT1260" t="s">
        <v>581</v>
      </c>
    </row>
    <row r="1261" spans="1:46" customFormat="1" x14ac:dyDescent="0.3">
      <c r="A1261" t="e">
        <f>CONCATENATE(C1261,D1261,H1261,#REF!,L1261)</f>
        <v>#REF!</v>
      </c>
      <c r="B1261" t="str">
        <f t="shared" si="115"/>
        <v>VOLKSWAGENT_6L2H1</v>
      </c>
      <c r="C1261" s="1" t="s">
        <v>203</v>
      </c>
      <c r="D1261" s="1" t="s">
        <v>599</v>
      </c>
      <c r="E1261" s="1">
        <v>2015</v>
      </c>
      <c r="F1261" s="1" t="s">
        <v>25</v>
      </c>
      <c r="G1261" s="1" t="s">
        <v>15</v>
      </c>
      <c r="H1261" s="1" t="s">
        <v>26</v>
      </c>
      <c r="I1261" s="1">
        <v>3400</v>
      </c>
      <c r="J1261" s="1" t="str">
        <f t="shared" si="116"/>
        <v>TYP167</v>
      </c>
      <c r="K1261" s="1">
        <v>167</v>
      </c>
      <c r="L1261" s="1" t="s">
        <v>20</v>
      </c>
      <c r="M1261" s="27">
        <v>963940652</v>
      </c>
      <c r="N1261" s="37" t="s">
        <v>767</v>
      </c>
      <c r="O1261" s="38">
        <v>0</v>
      </c>
      <c r="P1261" s="38">
        <v>177.01</v>
      </c>
      <c r="Q1261" s="38">
        <v>1</v>
      </c>
      <c r="R1261">
        <v>35.5</v>
      </c>
      <c r="S1261" s="38">
        <v>177.01</v>
      </c>
      <c r="T1261" s="24">
        <v>409</v>
      </c>
      <c r="U1261" s="24">
        <v>20</v>
      </c>
      <c r="V1261">
        <f t="shared" si="112"/>
        <v>27</v>
      </c>
      <c r="W1261" s="24" t="s">
        <v>4001</v>
      </c>
      <c r="X1261" s="8" t="e">
        <f>ROUND(T1261*(1-#REF!),2)</f>
        <v>#REF!</v>
      </c>
      <c r="Y1261">
        <f t="shared" si="113"/>
        <v>368.1</v>
      </c>
      <c r="Z1261">
        <f t="shared" si="114"/>
        <v>368.1</v>
      </c>
      <c r="AA1261" s="24">
        <v>0.1</v>
      </c>
      <c r="AB1261" s="24">
        <v>0.1</v>
      </c>
      <c r="AC1261" t="s">
        <v>2879</v>
      </c>
      <c r="AD1261" t="s">
        <v>2879</v>
      </c>
      <c r="AE1261" t="s">
        <v>2879</v>
      </c>
      <c r="AF1261" t="s">
        <v>2899</v>
      </c>
      <c r="AG1261" s="24"/>
      <c r="AI1261" s="11">
        <v>170.19</v>
      </c>
      <c r="AJ1261">
        <v>0.3</v>
      </c>
      <c r="AK1261">
        <f t="shared" si="110"/>
        <v>286.29999999999995</v>
      </c>
      <c r="AL1261" t="s">
        <v>4555</v>
      </c>
      <c r="AM1261" t="s">
        <v>4555</v>
      </c>
      <c r="AN1261" s="24">
        <v>0.1</v>
      </c>
      <c r="AO1261">
        <f t="shared" si="111"/>
        <v>368.1</v>
      </c>
      <c r="AS1261" t="s">
        <v>213</v>
      </c>
      <c r="AT1261" t="s">
        <v>582</v>
      </c>
    </row>
    <row r="1262" spans="1:46" customFormat="1" x14ac:dyDescent="0.3">
      <c r="A1262" t="e">
        <f>CONCATENATE(C1262,D1262,H1262,#REF!,L1262)</f>
        <v>#REF!</v>
      </c>
      <c r="B1262" t="str">
        <f t="shared" si="115"/>
        <v>VOLKSWAGENT_6L2H2</v>
      </c>
      <c r="C1262" s="1" t="s">
        <v>203</v>
      </c>
      <c r="D1262" s="1" t="s">
        <v>599</v>
      </c>
      <c r="E1262" s="1">
        <v>2015</v>
      </c>
      <c r="F1262" s="1" t="s">
        <v>25</v>
      </c>
      <c r="G1262" s="1" t="s">
        <v>37</v>
      </c>
      <c r="H1262" s="1" t="s">
        <v>41</v>
      </c>
      <c r="I1262" s="1">
        <v>3400</v>
      </c>
      <c r="J1262" s="1" t="str">
        <f t="shared" si="116"/>
        <v>TYP167</v>
      </c>
      <c r="K1262" s="1">
        <v>167</v>
      </c>
      <c r="L1262" s="1" t="s">
        <v>17</v>
      </c>
      <c r="M1262" s="27">
        <v>963940661</v>
      </c>
      <c r="N1262" s="37" t="s">
        <v>768</v>
      </c>
      <c r="O1262" s="38">
        <v>0</v>
      </c>
      <c r="P1262" s="38">
        <v>118.87</v>
      </c>
      <c r="Q1262" s="38">
        <v>1</v>
      </c>
      <c r="R1262">
        <v>27.5</v>
      </c>
      <c r="S1262" s="38">
        <v>118.87</v>
      </c>
      <c r="T1262" s="24">
        <v>279</v>
      </c>
      <c r="U1262" s="24">
        <v>20</v>
      </c>
      <c r="V1262">
        <f t="shared" si="112"/>
        <v>27</v>
      </c>
      <c r="W1262" s="24" t="s">
        <v>4002</v>
      </c>
      <c r="X1262" s="8" t="e">
        <f>ROUND(T1262*(1-#REF!),2)</f>
        <v>#REF!</v>
      </c>
      <c r="Y1262">
        <f t="shared" si="113"/>
        <v>251.1</v>
      </c>
      <c r="Z1262">
        <f t="shared" si="114"/>
        <v>251.1</v>
      </c>
      <c r="AA1262" s="24">
        <v>0.1</v>
      </c>
      <c r="AB1262" s="24">
        <v>0.1</v>
      </c>
      <c r="AC1262" t="s">
        <v>2879</v>
      </c>
      <c r="AD1262" t="s">
        <v>2879</v>
      </c>
      <c r="AE1262" t="s">
        <v>2879</v>
      </c>
      <c r="AF1262" t="s">
        <v>2899</v>
      </c>
      <c r="AG1262" s="24"/>
      <c r="AI1262" s="11">
        <v>114.25</v>
      </c>
      <c r="AJ1262">
        <v>0.3</v>
      </c>
      <c r="AK1262">
        <f t="shared" si="110"/>
        <v>195.29999999999998</v>
      </c>
      <c r="AL1262" t="s">
        <v>4555</v>
      </c>
      <c r="AM1262" t="s">
        <v>4555</v>
      </c>
      <c r="AN1262" s="24">
        <v>0.1</v>
      </c>
      <c r="AO1262">
        <f t="shared" si="111"/>
        <v>251.1</v>
      </c>
      <c r="AS1262" t="s">
        <v>214</v>
      </c>
      <c r="AT1262" t="s">
        <v>581</v>
      </c>
    </row>
    <row r="1263" spans="1:46" customFormat="1" x14ac:dyDescent="0.3">
      <c r="A1263" t="e">
        <f>CONCATENATE(C1263,D1263,H1263,#REF!,L1263)</f>
        <v>#REF!</v>
      </c>
      <c r="B1263" t="str">
        <f t="shared" si="115"/>
        <v>VOLKSWAGENT_6L2H2</v>
      </c>
      <c r="C1263" s="1" t="s">
        <v>203</v>
      </c>
      <c r="D1263" s="1" t="s">
        <v>599</v>
      </c>
      <c r="E1263" s="1">
        <v>2015</v>
      </c>
      <c r="F1263" s="1" t="s">
        <v>25</v>
      </c>
      <c r="G1263" s="1" t="s">
        <v>37</v>
      </c>
      <c r="H1263" s="1" t="s">
        <v>41</v>
      </c>
      <c r="I1263" s="1">
        <v>3400</v>
      </c>
      <c r="J1263" s="1" t="str">
        <f t="shared" si="116"/>
        <v>TYP167</v>
      </c>
      <c r="K1263" s="1">
        <v>167</v>
      </c>
      <c r="L1263" s="1" t="s">
        <v>20</v>
      </c>
      <c r="M1263" s="27">
        <v>963940660</v>
      </c>
      <c r="N1263" s="37" t="s">
        <v>769</v>
      </c>
      <c r="O1263" s="38">
        <v>0</v>
      </c>
      <c r="P1263" s="38">
        <v>177.06</v>
      </c>
      <c r="Q1263" s="38">
        <v>1</v>
      </c>
      <c r="R1263">
        <v>35.5</v>
      </c>
      <c r="S1263" s="38">
        <v>177.06</v>
      </c>
      <c r="T1263" s="24">
        <v>409</v>
      </c>
      <c r="U1263" s="24">
        <v>20</v>
      </c>
      <c r="V1263">
        <f t="shared" si="112"/>
        <v>27</v>
      </c>
      <c r="W1263" s="24" t="s">
        <v>4003</v>
      </c>
      <c r="X1263" s="8" t="e">
        <f>ROUND(T1263*(1-#REF!),2)</f>
        <v>#REF!</v>
      </c>
      <c r="Y1263">
        <f t="shared" si="113"/>
        <v>368.1</v>
      </c>
      <c r="Z1263">
        <f t="shared" si="114"/>
        <v>368.1</v>
      </c>
      <c r="AA1263" s="24">
        <v>0.1</v>
      </c>
      <c r="AB1263" s="24">
        <v>0.1</v>
      </c>
      <c r="AC1263" t="s">
        <v>2879</v>
      </c>
      <c r="AD1263" t="s">
        <v>2879</v>
      </c>
      <c r="AE1263" t="s">
        <v>2879</v>
      </c>
      <c r="AF1263" t="s">
        <v>2899</v>
      </c>
      <c r="AG1263" s="24"/>
      <c r="AI1263" s="11">
        <v>170.19</v>
      </c>
      <c r="AJ1263">
        <v>0.3</v>
      </c>
      <c r="AK1263">
        <f t="shared" si="110"/>
        <v>286.29999999999995</v>
      </c>
      <c r="AL1263" t="s">
        <v>4555</v>
      </c>
      <c r="AM1263" t="s">
        <v>4555</v>
      </c>
      <c r="AN1263" s="24">
        <v>0.1</v>
      </c>
      <c r="AO1263">
        <f t="shared" si="111"/>
        <v>368.1</v>
      </c>
      <c r="AS1263" t="s">
        <v>215</v>
      </c>
      <c r="AT1263" t="s">
        <v>582</v>
      </c>
    </row>
    <row r="1264" spans="1:46" customFormat="1" x14ac:dyDescent="0.3">
      <c r="A1264" t="e">
        <f>CONCATENATE(C1264,D1264,H1264,#REF!,L1264)</f>
        <v>#REF!</v>
      </c>
      <c r="B1264" t="str">
        <f t="shared" si="115"/>
        <v>VOLKSWAGENT_6L2H3</v>
      </c>
      <c r="C1264" s="1" t="s">
        <v>203</v>
      </c>
      <c r="D1264" s="1" t="s">
        <v>599</v>
      </c>
      <c r="E1264" s="1">
        <v>2015</v>
      </c>
      <c r="F1264" s="1" t="s">
        <v>25</v>
      </c>
      <c r="G1264" s="1" t="s">
        <v>52</v>
      </c>
      <c r="H1264" s="1" t="s">
        <v>104</v>
      </c>
      <c r="I1264" s="1">
        <v>3400</v>
      </c>
      <c r="J1264" s="1" t="str">
        <f t="shared" si="116"/>
        <v>TYP167</v>
      </c>
      <c r="K1264" s="1">
        <v>167</v>
      </c>
      <c r="L1264" s="1" t="s">
        <v>17</v>
      </c>
      <c r="M1264" s="27">
        <v>963940669</v>
      </c>
      <c r="N1264" s="37" t="s">
        <v>770</v>
      </c>
      <c r="O1264" s="38">
        <v>0</v>
      </c>
      <c r="P1264" s="38">
        <v>118.87</v>
      </c>
      <c r="Q1264" s="38">
        <v>1</v>
      </c>
      <c r="R1264">
        <v>27.5</v>
      </c>
      <c r="S1264" s="38">
        <v>118.87</v>
      </c>
      <c r="T1264" s="24">
        <v>279</v>
      </c>
      <c r="U1264" s="24">
        <v>20</v>
      </c>
      <c r="V1264">
        <f t="shared" si="112"/>
        <v>27</v>
      </c>
      <c r="W1264" s="24" t="s">
        <v>4004</v>
      </c>
      <c r="X1264" s="8" t="e">
        <f>ROUND(T1264*(1-#REF!),2)</f>
        <v>#REF!</v>
      </c>
      <c r="Y1264">
        <f t="shared" si="113"/>
        <v>251.1</v>
      </c>
      <c r="Z1264">
        <f t="shared" si="114"/>
        <v>251.1</v>
      </c>
      <c r="AA1264" s="24">
        <v>0.1</v>
      </c>
      <c r="AB1264" s="24">
        <v>0.1</v>
      </c>
      <c r="AC1264" t="s">
        <v>2879</v>
      </c>
      <c r="AD1264" t="s">
        <v>2879</v>
      </c>
      <c r="AE1264" t="s">
        <v>2879</v>
      </c>
      <c r="AF1264" t="s">
        <v>2899</v>
      </c>
      <c r="AG1264" s="24"/>
      <c r="AI1264" s="11">
        <v>114.25</v>
      </c>
      <c r="AJ1264">
        <v>0.3</v>
      </c>
      <c r="AK1264">
        <f t="shared" si="110"/>
        <v>195.29999999999998</v>
      </c>
      <c r="AL1264" t="s">
        <v>4555</v>
      </c>
      <c r="AM1264" t="s">
        <v>4555</v>
      </c>
      <c r="AN1264" s="24">
        <v>0.1</v>
      </c>
      <c r="AO1264">
        <f t="shared" si="111"/>
        <v>251.1</v>
      </c>
      <c r="AS1264" t="s">
        <v>216</v>
      </c>
      <c r="AT1264" t="s">
        <v>581</v>
      </c>
    </row>
    <row r="1265" spans="1:46" customFormat="1" x14ac:dyDescent="0.3">
      <c r="A1265" t="e">
        <f>CONCATENATE(C1265,D1265,H1265,#REF!,L1265)</f>
        <v>#REF!</v>
      </c>
      <c r="B1265" t="str">
        <f t="shared" si="115"/>
        <v>VOLKSWAGENT_6L2H3</v>
      </c>
      <c r="C1265" s="1" t="s">
        <v>203</v>
      </c>
      <c r="D1265" s="1" t="s">
        <v>599</v>
      </c>
      <c r="E1265" s="1">
        <v>2015</v>
      </c>
      <c r="F1265" s="1" t="s">
        <v>25</v>
      </c>
      <c r="G1265" s="1" t="s">
        <v>52</v>
      </c>
      <c r="H1265" s="1" t="s">
        <v>104</v>
      </c>
      <c r="I1265" s="1">
        <v>3400</v>
      </c>
      <c r="J1265" s="1" t="str">
        <f t="shared" si="116"/>
        <v>TYP167</v>
      </c>
      <c r="K1265" s="1">
        <v>167</v>
      </c>
      <c r="L1265" s="1" t="s">
        <v>20</v>
      </c>
      <c r="M1265" s="27">
        <v>963940668</v>
      </c>
      <c r="N1265" s="37" t="s">
        <v>771</v>
      </c>
      <c r="O1265" s="38">
        <v>0</v>
      </c>
      <c r="P1265" s="38">
        <v>177.01</v>
      </c>
      <c r="Q1265" s="38">
        <v>1</v>
      </c>
      <c r="R1265">
        <v>35.5</v>
      </c>
      <c r="S1265" s="38">
        <v>177.01</v>
      </c>
      <c r="T1265" s="24">
        <v>409</v>
      </c>
      <c r="U1265" s="24">
        <v>20</v>
      </c>
      <c r="V1265">
        <f t="shared" si="112"/>
        <v>27</v>
      </c>
      <c r="W1265" s="24" t="s">
        <v>4005</v>
      </c>
      <c r="X1265" s="8" t="e">
        <f>ROUND(T1265*(1-#REF!),2)</f>
        <v>#REF!</v>
      </c>
      <c r="Y1265">
        <f t="shared" si="113"/>
        <v>368.1</v>
      </c>
      <c r="Z1265">
        <f t="shared" si="114"/>
        <v>368.1</v>
      </c>
      <c r="AA1265" s="24">
        <v>0.1</v>
      </c>
      <c r="AB1265" s="24">
        <v>0.1</v>
      </c>
      <c r="AC1265" t="s">
        <v>2879</v>
      </c>
      <c r="AD1265" t="s">
        <v>2879</v>
      </c>
      <c r="AE1265" t="s">
        <v>2879</v>
      </c>
      <c r="AF1265" t="s">
        <v>2899</v>
      </c>
      <c r="AG1265" s="24"/>
      <c r="AI1265" s="11">
        <v>170.19</v>
      </c>
      <c r="AJ1265">
        <v>0.3</v>
      </c>
      <c r="AK1265">
        <f t="shared" si="110"/>
        <v>286.29999999999995</v>
      </c>
      <c r="AL1265" t="s">
        <v>4555</v>
      </c>
      <c r="AM1265" t="s">
        <v>4555</v>
      </c>
      <c r="AN1265" s="24">
        <v>0.1</v>
      </c>
      <c r="AO1265">
        <f t="shared" si="111"/>
        <v>368.1</v>
      </c>
      <c r="AS1265" t="s">
        <v>217</v>
      </c>
      <c r="AT1265" t="s">
        <v>582</v>
      </c>
    </row>
    <row r="1266" spans="1:46" customFormat="1" x14ac:dyDescent="0.3">
      <c r="A1266" t="e">
        <f>CONCATENATE(C1266,D1266,H1266,#REF!,L1266)</f>
        <v>#REF!</v>
      </c>
      <c r="B1266" t="str">
        <f t="shared" si="115"/>
        <v>VOLKSWAGENCRAFTER_2006L1H1</v>
      </c>
      <c r="C1266" s="1" t="s">
        <v>203</v>
      </c>
      <c r="D1266" s="1" t="s">
        <v>3409</v>
      </c>
      <c r="E1266" s="1">
        <v>2006</v>
      </c>
      <c r="F1266" s="1" t="s">
        <v>14</v>
      </c>
      <c r="G1266" s="1" t="s">
        <v>15</v>
      </c>
      <c r="H1266" s="1" t="s">
        <v>16</v>
      </c>
      <c r="I1266" s="1">
        <v>3250</v>
      </c>
      <c r="J1266" s="1" t="str">
        <f t="shared" si="116"/>
        <v>TYP114</v>
      </c>
      <c r="K1266" s="1">
        <v>114</v>
      </c>
      <c r="L1266" s="1" t="s">
        <v>20</v>
      </c>
      <c r="M1266" s="27">
        <v>963940071</v>
      </c>
      <c r="N1266" s="37" t="s">
        <v>720</v>
      </c>
      <c r="O1266" s="38">
        <v>0</v>
      </c>
      <c r="P1266" s="38">
        <v>177.01</v>
      </c>
      <c r="Q1266" s="38">
        <v>1</v>
      </c>
      <c r="R1266">
        <v>35.5</v>
      </c>
      <c r="S1266" s="38">
        <v>177.01</v>
      </c>
      <c r="T1266" s="24">
        <v>389</v>
      </c>
      <c r="U1266" s="24">
        <v>15</v>
      </c>
      <c r="V1266">
        <f t="shared" si="112"/>
        <v>20</v>
      </c>
      <c r="W1266" s="24" t="s">
        <v>3954</v>
      </c>
      <c r="X1266" s="8" t="e">
        <f>ROUND(T1266*(1-#REF!),2)</f>
        <v>#REF!</v>
      </c>
      <c r="Y1266">
        <f t="shared" si="113"/>
        <v>350.1</v>
      </c>
      <c r="Z1266">
        <f t="shared" si="114"/>
        <v>350.1</v>
      </c>
      <c r="AA1266" s="24">
        <v>0.1</v>
      </c>
      <c r="AB1266" s="24">
        <v>0.1</v>
      </c>
      <c r="AC1266" t="s">
        <v>2879</v>
      </c>
      <c r="AD1266" t="s">
        <v>2879</v>
      </c>
      <c r="AE1266" t="s">
        <v>2879</v>
      </c>
      <c r="AF1266" t="s">
        <v>2899</v>
      </c>
      <c r="AG1266" s="24"/>
      <c r="AI1266" s="11">
        <v>170.19</v>
      </c>
      <c r="AJ1266">
        <v>0.3</v>
      </c>
      <c r="AK1266">
        <f t="shared" si="110"/>
        <v>272.29999999999995</v>
      </c>
      <c r="AL1266" t="s">
        <v>4555</v>
      </c>
      <c r="AM1266" t="s">
        <v>4555</v>
      </c>
      <c r="AN1266" s="24">
        <v>0.1</v>
      </c>
      <c r="AO1266">
        <f t="shared" si="111"/>
        <v>350.1</v>
      </c>
      <c r="AS1266" t="s">
        <v>149</v>
      </c>
      <c r="AT1266" t="s">
        <v>582</v>
      </c>
    </row>
    <row r="1267" spans="1:46" customFormat="1" x14ac:dyDescent="0.3">
      <c r="A1267" t="e">
        <f>CONCATENATE(C1267,D1267,H1267,#REF!,L1267)</f>
        <v>#REF!</v>
      </c>
      <c r="B1267" t="str">
        <f t="shared" si="115"/>
        <v>VOLKSWAGENCRAFTER_2006L2H1</v>
      </c>
      <c r="C1267" s="1" t="s">
        <v>203</v>
      </c>
      <c r="D1267" s="1" t="s">
        <v>3409</v>
      </c>
      <c r="E1267" s="1">
        <v>2006</v>
      </c>
      <c r="F1267" s="1" t="s">
        <v>25</v>
      </c>
      <c r="G1267" s="1" t="s">
        <v>15</v>
      </c>
      <c r="H1267" s="1" t="s">
        <v>26</v>
      </c>
      <c r="I1267" s="1">
        <v>3665</v>
      </c>
      <c r="J1267" s="1" t="str">
        <f t="shared" si="116"/>
        <v>TYP115</v>
      </c>
      <c r="K1267" s="1">
        <v>115</v>
      </c>
      <c r="L1267" s="1" t="s">
        <v>17</v>
      </c>
      <c r="M1267" s="27">
        <v>963940088</v>
      </c>
      <c r="N1267" s="37" t="s">
        <v>721</v>
      </c>
      <c r="O1267" s="38">
        <v>0</v>
      </c>
      <c r="P1267" s="38">
        <v>137.35</v>
      </c>
      <c r="Q1267" s="38">
        <v>1</v>
      </c>
      <c r="R1267">
        <v>34.5</v>
      </c>
      <c r="S1267" s="38">
        <v>137.35</v>
      </c>
      <c r="T1267" s="24">
        <v>329</v>
      </c>
      <c r="U1267" s="24">
        <v>20</v>
      </c>
      <c r="V1267">
        <f t="shared" si="112"/>
        <v>27</v>
      </c>
      <c r="W1267" s="24" t="s">
        <v>3955</v>
      </c>
      <c r="X1267" s="8" t="e">
        <f>ROUND(T1267*(1-#REF!),2)</f>
        <v>#REF!</v>
      </c>
      <c r="Y1267">
        <f t="shared" si="113"/>
        <v>296.10000000000002</v>
      </c>
      <c r="Z1267">
        <f t="shared" si="114"/>
        <v>296.10000000000002</v>
      </c>
      <c r="AA1267" s="24">
        <v>0.1</v>
      </c>
      <c r="AB1267" s="24">
        <v>0.1</v>
      </c>
      <c r="AC1267" t="s">
        <v>2879</v>
      </c>
      <c r="AD1267" t="s">
        <v>2879</v>
      </c>
      <c r="AE1267" t="s">
        <v>2879</v>
      </c>
      <c r="AF1267" t="s">
        <v>2899</v>
      </c>
      <c r="AG1267" s="24"/>
      <c r="AI1267" s="11">
        <v>132.06</v>
      </c>
      <c r="AJ1267">
        <v>0.3</v>
      </c>
      <c r="AK1267">
        <f t="shared" si="110"/>
        <v>230.29999999999998</v>
      </c>
      <c r="AL1267" t="s">
        <v>4555</v>
      </c>
      <c r="AM1267" t="s">
        <v>4555</v>
      </c>
      <c r="AN1267" s="24">
        <v>0.1</v>
      </c>
      <c r="AO1267">
        <f t="shared" ref="AO1267:AO1323" si="117">ROUND(T1267*(1-AN1267),2)</f>
        <v>296.10000000000002</v>
      </c>
      <c r="AS1267" t="s">
        <v>150</v>
      </c>
      <c r="AT1267" t="s">
        <v>581</v>
      </c>
    </row>
    <row r="1268" spans="1:46" customFormat="1" x14ac:dyDescent="0.3">
      <c r="A1268" t="e">
        <f>CONCATENATE(C1268,D1268,H1268,#REF!,L1268)</f>
        <v>#REF!</v>
      </c>
      <c r="B1268" t="str">
        <f t="shared" si="115"/>
        <v>VOLKSWAGENCRAFTER_2006L2H1</v>
      </c>
      <c r="C1268" s="1" t="s">
        <v>203</v>
      </c>
      <c r="D1268" s="1" t="s">
        <v>3409</v>
      </c>
      <c r="E1268" s="1">
        <v>2006</v>
      </c>
      <c r="F1268" s="1" t="s">
        <v>25</v>
      </c>
      <c r="G1268" s="1" t="s">
        <v>15</v>
      </c>
      <c r="H1268" s="1" t="s">
        <v>26</v>
      </c>
      <c r="I1268" s="1">
        <v>3665</v>
      </c>
      <c r="J1268" s="1" t="str">
        <f t="shared" si="116"/>
        <v>TYP115</v>
      </c>
      <c r="K1268" s="1">
        <v>115</v>
      </c>
      <c r="L1268" s="1" t="s">
        <v>20</v>
      </c>
      <c r="M1268" s="27">
        <v>963940087</v>
      </c>
      <c r="N1268" s="37" t="s">
        <v>722</v>
      </c>
      <c r="O1268" s="38">
        <v>0</v>
      </c>
      <c r="P1268" s="38">
        <v>202.61</v>
      </c>
      <c r="Q1268" s="38">
        <v>1</v>
      </c>
      <c r="R1268">
        <v>44.5</v>
      </c>
      <c r="S1268" s="38">
        <v>202.61</v>
      </c>
      <c r="T1268" s="24">
        <v>469</v>
      </c>
      <c r="U1268" s="24">
        <v>20</v>
      </c>
      <c r="V1268">
        <f t="shared" si="112"/>
        <v>27</v>
      </c>
      <c r="W1268" s="24" t="s">
        <v>3956</v>
      </c>
      <c r="X1268" s="8" t="e">
        <f>ROUND(T1268*(1-#REF!),2)</f>
        <v>#REF!</v>
      </c>
      <c r="Y1268">
        <f t="shared" si="113"/>
        <v>422.1</v>
      </c>
      <c r="Z1268">
        <f t="shared" si="114"/>
        <v>422.1</v>
      </c>
      <c r="AA1268" s="24">
        <v>0.1</v>
      </c>
      <c r="AB1268" s="24">
        <v>0.1</v>
      </c>
      <c r="AC1268" t="s">
        <v>2879</v>
      </c>
      <c r="AD1268" t="s">
        <v>2879</v>
      </c>
      <c r="AE1268" t="s">
        <v>2879</v>
      </c>
      <c r="AF1268" t="s">
        <v>2899</v>
      </c>
      <c r="AG1268" s="24"/>
      <c r="AI1268" s="11">
        <v>194.81</v>
      </c>
      <c r="AJ1268">
        <v>0.3</v>
      </c>
      <c r="AK1268">
        <f t="shared" ref="AK1268:AK1331" si="118">T1268*(1*(1-AJ1268))</f>
        <v>328.29999999999995</v>
      </c>
      <c r="AL1268" t="s">
        <v>4555</v>
      </c>
      <c r="AM1268" t="s">
        <v>4555</v>
      </c>
      <c r="AN1268" s="24">
        <v>0.1</v>
      </c>
      <c r="AO1268">
        <f t="shared" si="117"/>
        <v>422.1</v>
      </c>
      <c r="AS1268" t="s">
        <v>151</v>
      </c>
      <c r="AT1268" t="s">
        <v>582</v>
      </c>
    </row>
    <row r="1269" spans="1:46" customFormat="1" x14ac:dyDescent="0.3">
      <c r="A1269" t="e">
        <f>CONCATENATE(C1269,D1269,H1269,#REF!,L1269)</f>
        <v>#REF!</v>
      </c>
      <c r="B1269" t="str">
        <f t="shared" si="115"/>
        <v>VOLKSWAGENCRAFTER_2006L1H2</v>
      </c>
      <c r="C1269" s="1" t="s">
        <v>203</v>
      </c>
      <c r="D1269" s="1" t="s">
        <v>3409</v>
      </c>
      <c r="E1269" s="1">
        <v>2006</v>
      </c>
      <c r="F1269" s="1" t="s">
        <v>14</v>
      </c>
      <c r="G1269" s="1" t="s">
        <v>37</v>
      </c>
      <c r="H1269" s="1" t="s">
        <v>38</v>
      </c>
      <c r="I1269" s="1">
        <v>3250</v>
      </c>
      <c r="J1269" s="1" t="str">
        <f t="shared" si="116"/>
        <v>TYP114</v>
      </c>
      <c r="K1269" s="1">
        <v>114</v>
      </c>
      <c r="L1269" s="1" t="s">
        <v>20</v>
      </c>
      <c r="M1269" s="27">
        <v>963940077</v>
      </c>
      <c r="N1269" s="37" t="s">
        <v>723</v>
      </c>
      <c r="O1269" s="38">
        <v>0</v>
      </c>
      <c r="P1269" s="38">
        <v>177.01</v>
      </c>
      <c r="Q1269" s="38">
        <v>1</v>
      </c>
      <c r="R1269">
        <v>35.5</v>
      </c>
      <c r="S1269" s="38">
        <v>177.01</v>
      </c>
      <c r="T1269" s="24">
        <v>389</v>
      </c>
      <c r="U1269" s="24">
        <v>15</v>
      </c>
      <c r="V1269">
        <f t="shared" ref="V1269:V1325" si="119">IFERROR(ROUNDUP(U1269*(80/60),0),"")</f>
        <v>20</v>
      </c>
      <c r="W1269" s="24" t="s">
        <v>3957</v>
      </c>
      <c r="X1269" s="8" t="e">
        <f>ROUND(T1269*(1-#REF!),2)</f>
        <v>#REF!</v>
      </c>
      <c r="Y1269">
        <f t="shared" si="113"/>
        <v>350.1</v>
      </c>
      <c r="Z1269">
        <f t="shared" si="114"/>
        <v>350.1</v>
      </c>
      <c r="AA1269" s="24">
        <v>0.1</v>
      </c>
      <c r="AB1269" s="24">
        <v>0.1</v>
      </c>
      <c r="AC1269" t="s">
        <v>2879</v>
      </c>
      <c r="AD1269" t="s">
        <v>2879</v>
      </c>
      <c r="AE1269" t="s">
        <v>2879</v>
      </c>
      <c r="AF1269" t="s">
        <v>2899</v>
      </c>
      <c r="AG1269" s="24"/>
      <c r="AI1269" s="11">
        <v>170.19</v>
      </c>
      <c r="AJ1269">
        <v>0.3</v>
      </c>
      <c r="AK1269">
        <f t="shared" si="118"/>
        <v>272.29999999999995</v>
      </c>
      <c r="AL1269" t="s">
        <v>4555</v>
      </c>
      <c r="AM1269" t="s">
        <v>4555</v>
      </c>
      <c r="AN1269" s="24">
        <v>0.1</v>
      </c>
      <c r="AO1269">
        <f t="shared" si="117"/>
        <v>350.1</v>
      </c>
      <c r="AS1269" t="s">
        <v>152</v>
      </c>
      <c r="AT1269" t="s">
        <v>582</v>
      </c>
    </row>
    <row r="1270" spans="1:46" customFormat="1" x14ac:dyDescent="0.3">
      <c r="A1270" t="e">
        <f>CONCATENATE(C1270,D1270,H1270,#REF!,L1270)</f>
        <v>#REF!</v>
      </c>
      <c r="B1270" t="str">
        <f t="shared" si="115"/>
        <v>VOLKSWAGENCRAFTER_2006L2H2</v>
      </c>
      <c r="C1270" s="1" t="s">
        <v>203</v>
      </c>
      <c r="D1270" s="1" t="s">
        <v>3409</v>
      </c>
      <c r="E1270" s="1">
        <v>2006</v>
      </c>
      <c r="F1270" s="1" t="s">
        <v>25</v>
      </c>
      <c r="G1270" s="1" t="s">
        <v>37</v>
      </c>
      <c r="H1270" s="1" t="s">
        <v>41</v>
      </c>
      <c r="I1270" s="1">
        <v>3665</v>
      </c>
      <c r="J1270" s="1" t="str">
        <f t="shared" si="116"/>
        <v>TYP115</v>
      </c>
      <c r="K1270" s="1">
        <v>115</v>
      </c>
      <c r="L1270" s="1" t="s">
        <v>17</v>
      </c>
      <c r="M1270" s="27">
        <v>963940095</v>
      </c>
      <c r="N1270" s="37" t="s">
        <v>724</v>
      </c>
      <c r="O1270" s="38">
        <v>0</v>
      </c>
      <c r="P1270" s="38">
        <v>137.35</v>
      </c>
      <c r="Q1270" s="38">
        <v>1</v>
      </c>
      <c r="R1270">
        <v>34.5</v>
      </c>
      <c r="S1270" s="38">
        <v>137.35</v>
      </c>
      <c r="T1270" s="24">
        <v>339</v>
      </c>
      <c r="U1270" s="24">
        <v>20</v>
      </c>
      <c r="V1270">
        <f t="shared" si="119"/>
        <v>27</v>
      </c>
      <c r="W1270" s="24" t="s">
        <v>3958</v>
      </c>
      <c r="X1270" s="8" t="e">
        <f>ROUND(T1270*(1-#REF!),2)</f>
        <v>#REF!</v>
      </c>
      <c r="Y1270">
        <f t="shared" si="113"/>
        <v>305.10000000000002</v>
      </c>
      <c r="Z1270">
        <f t="shared" si="114"/>
        <v>305.10000000000002</v>
      </c>
      <c r="AA1270" s="24">
        <v>0.1</v>
      </c>
      <c r="AB1270" s="24">
        <v>0.1</v>
      </c>
      <c r="AC1270" t="s">
        <v>2879</v>
      </c>
      <c r="AD1270" t="s">
        <v>2879</v>
      </c>
      <c r="AE1270" t="s">
        <v>2879</v>
      </c>
      <c r="AF1270" t="s">
        <v>2899</v>
      </c>
      <c r="AG1270" s="24"/>
      <c r="AI1270" s="11">
        <v>132.06</v>
      </c>
      <c r="AJ1270">
        <v>0.3</v>
      </c>
      <c r="AK1270">
        <f t="shared" si="118"/>
        <v>237.29999999999998</v>
      </c>
      <c r="AL1270" t="s">
        <v>4555</v>
      </c>
      <c r="AM1270" t="s">
        <v>4555</v>
      </c>
      <c r="AN1270" s="24">
        <v>0.1</v>
      </c>
      <c r="AO1270">
        <f t="shared" si="117"/>
        <v>305.10000000000002</v>
      </c>
      <c r="AS1270" t="s">
        <v>153</v>
      </c>
      <c r="AT1270" t="s">
        <v>581</v>
      </c>
    </row>
    <row r="1271" spans="1:46" customFormat="1" x14ac:dyDescent="0.3">
      <c r="A1271" t="e">
        <f>CONCATENATE(C1271,D1271,H1271,#REF!,L1271)</f>
        <v>#REF!</v>
      </c>
      <c r="B1271" t="str">
        <f t="shared" si="115"/>
        <v>VOLKSWAGENCRAFTER_2006L2H2</v>
      </c>
      <c r="C1271" s="1" t="s">
        <v>203</v>
      </c>
      <c r="D1271" s="1" t="s">
        <v>3409</v>
      </c>
      <c r="E1271" s="1">
        <v>2006</v>
      </c>
      <c r="F1271" s="1" t="s">
        <v>25</v>
      </c>
      <c r="G1271" s="1" t="s">
        <v>37</v>
      </c>
      <c r="H1271" s="1" t="s">
        <v>41</v>
      </c>
      <c r="I1271" s="1">
        <v>3665</v>
      </c>
      <c r="J1271" s="1" t="str">
        <f t="shared" si="116"/>
        <v>TYP115</v>
      </c>
      <c r="K1271" s="1">
        <v>115</v>
      </c>
      <c r="L1271" s="1" t="s">
        <v>20</v>
      </c>
      <c r="M1271" s="27">
        <v>963940094</v>
      </c>
      <c r="N1271" s="37" t="s">
        <v>725</v>
      </c>
      <c r="O1271" s="38">
        <v>0</v>
      </c>
      <c r="P1271" s="38">
        <v>202.61</v>
      </c>
      <c r="Q1271" s="38">
        <v>1</v>
      </c>
      <c r="R1271">
        <v>44.5</v>
      </c>
      <c r="S1271" s="38">
        <v>202.61</v>
      </c>
      <c r="T1271" s="24">
        <v>469</v>
      </c>
      <c r="U1271" s="24">
        <v>20</v>
      </c>
      <c r="V1271">
        <f t="shared" si="119"/>
        <v>27</v>
      </c>
      <c r="W1271" s="24" t="s">
        <v>3959</v>
      </c>
      <c r="X1271" s="8" t="e">
        <f>ROUND(T1271*(1-#REF!),2)</f>
        <v>#REF!</v>
      </c>
      <c r="Y1271">
        <f t="shared" si="113"/>
        <v>422.1</v>
      </c>
      <c r="Z1271">
        <f t="shared" si="114"/>
        <v>422.1</v>
      </c>
      <c r="AA1271" s="24">
        <v>0.1</v>
      </c>
      <c r="AB1271" s="24">
        <v>0.1</v>
      </c>
      <c r="AC1271" t="s">
        <v>2879</v>
      </c>
      <c r="AD1271" t="s">
        <v>2879</v>
      </c>
      <c r="AE1271" t="s">
        <v>2879</v>
      </c>
      <c r="AF1271" t="s">
        <v>2899</v>
      </c>
      <c r="AG1271" s="24"/>
      <c r="AI1271" s="11">
        <v>194.81</v>
      </c>
      <c r="AJ1271">
        <v>0.3</v>
      </c>
      <c r="AK1271">
        <f t="shared" si="118"/>
        <v>328.29999999999995</v>
      </c>
      <c r="AL1271" t="s">
        <v>4555</v>
      </c>
      <c r="AM1271" t="s">
        <v>4555</v>
      </c>
      <c r="AN1271" s="24">
        <v>0.1</v>
      </c>
      <c r="AO1271">
        <f t="shared" si="117"/>
        <v>422.1</v>
      </c>
      <c r="AS1271" t="s">
        <v>154</v>
      </c>
      <c r="AT1271" t="s">
        <v>582</v>
      </c>
    </row>
    <row r="1272" spans="1:46" customFormat="1" x14ac:dyDescent="0.3">
      <c r="A1272" t="e">
        <f>CONCATENATE(C1272,D1272,H1272,#REF!,L1272)</f>
        <v>#REF!</v>
      </c>
      <c r="B1272" t="str">
        <f t="shared" si="115"/>
        <v>VOLKSWAGENCRAFTER_2006L3H2</v>
      </c>
      <c r="C1272" s="1" t="s">
        <v>203</v>
      </c>
      <c r="D1272" s="1" t="s">
        <v>3409</v>
      </c>
      <c r="E1272" s="1">
        <v>2006</v>
      </c>
      <c r="F1272" s="1" t="s">
        <v>44</v>
      </c>
      <c r="G1272" s="1" t="s">
        <v>37</v>
      </c>
      <c r="H1272" s="1" t="s">
        <v>45</v>
      </c>
      <c r="I1272" s="1">
        <v>4325</v>
      </c>
      <c r="J1272" s="1" t="str">
        <f t="shared" si="116"/>
        <v>TYP116</v>
      </c>
      <c r="K1272" s="1">
        <v>116</v>
      </c>
      <c r="L1272" s="1" t="s">
        <v>17</v>
      </c>
      <c r="M1272" s="27">
        <v>963940112</v>
      </c>
      <c r="N1272" s="37" t="s">
        <v>727</v>
      </c>
      <c r="O1272" s="38">
        <v>0</v>
      </c>
      <c r="P1272" s="38">
        <v>174.39</v>
      </c>
      <c r="Q1272" s="38">
        <v>1</v>
      </c>
      <c r="R1272">
        <v>46.5</v>
      </c>
      <c r="S1272" s="38">
        <v>174.39</v>
      </c>
      <c r="T1272" s="24">
        <v>419</v>
      </c>
      <c r="U1272" s="24">
        <v>20</v>
      </c>
      <c r="V1272">
        <f t="shared" si="119"/>
        <v>27</v>
      </c>
      <c r="W1272" s="24" t="s">
        <v>3961</v>
      </c>
      <c r="X1272" s="8" t="e">
        <f>ROUND(T1272*(1-#REF!),2)</f>
        <v>#REF!</v>
      </c>
      <c r="Y1272">
        <f t="shared" si="113"/>
        <v>377.1</v>
      </c>
      <c r="Z1272">
        <f t="shared" si="114"/>
        <v>377.1</v>
      </c>
      <c r="AA1272" s="24">
        <v>0.1</v>
      </c>
      <c r="AB1272" s="24">
        <v>0.1</v>
      </c>
      <c r="AC1272" t="s">
        <v>2879</v>
      </c>
      <c r="AD1272" t="s">
        <v>2879</v>
      </c>
      <c r="AE1272" t="s">
        <v>2879</v>
      </c>
      <c r="AF1272" t="s">
        <v>2899</v>
      </c>
      <c r="AG1272" s="24"/>
      <c r="AI1272" s="11">
        <v>167.67</v>
      </c>
      <c r="AJ1272">
        <v>0.3</v>
      </c>
      <c r="AK1272">
        <f t="shared" si="118"/>
        <v>293.29999999999995</v>
      </c>
      <c r="AL1272" t="s">
        <v>4555</v>
      </c>
      <c r="AM1272" t="s">
        <v>4555</v>
      </c>
      <c r="AN1272" s="24">
        <v>0.1</v>
      </c>
      <c r="AO1272">
        <f t="shared" si="117"/>
        <v>377.1</v>
      </c>
      <c r="AS1272" t="s">
        <v>156</v>
      </c>
      <c r="AT1272" t="s">
        <v>581</v>
      </c>
    </row>
    <row r="1273" spans="1:46" customFormat="1" x14ac:dyDescent="0.3">
      <c r="A1273" t="e">
        <f>CONCATENATE(C1273,D1273,H1273,#REF!,L1273)</f>
        <v>#REF!</v>
      </c>
      <c r="B1273" t="str">
        <f t="shared" si="115"/>
        <v>VOLKSWAGENCRAFTER_2006L3H2</v>
      </c>
      <c r="C1273" s="1" t="s">
        <v>203</v>
      </c>
      <c r="D1273" s="1" t="s">
        <v>3409</v>
      </c>
      <c r="E1273" s="1">
        <v>2006</v>
      </c>
      <c r="F1273" s="1" t="s">
        <v>44</v>
      </c>
      <c r="G1273" s="1" t="s">
        <v>37</v>
      </c>
      <c r="H1273" s="1" t="s">
        <v>45</v>
      </c>
      <c r="I1273" s="1">
        <v>4325</v>
      </c>
      <c r="J1273" s="1" t="str">
        <f t="shared" si="116"/>
        <v>TYP116</v>
      </c>
      <c r="K1273" s="1">
        <v>116</v>
      </c>
      <c r="L1273" s="1" t="s">
        <v>20</v>
      </c>
      <c r="M1273" s="27">
        <v>963940111</v>
      </c>
      <c r="N1273" s="37" t="s">
        <v>728</v>
      </c>
      <c r="O1273" s="38">
        <v>0</v>
      </c>
      <c r="P1273" s="38">
        <v>253.81</v>
      </c>
      <c r="Q1273" s="38">
        <v>1</v>
      </c>
      <c r="R1273">
        <v>60.5</v>
      </c>
      <c r="S1273" s="38">
        <v>253.81</v>
      </c>
      <c r="T1273" s="24">
        <v>599</v>
      </c>
      <c r="U1273" s="24">
        <v>20</v>
      </c>
      <c r="V1273">
        <f t="shared" si="119"/>
        <v>27</v>
      </c>
      <c r="W1273" s="24" t="s">
        <v>3962</v>
      </c>
      <c r="X1273" s="8" t="e">
        <f>ROUND(T1273*(1-#REF!),2)</f>
        <v>#REF!</v>
      </c>
      <c r="Y1273">
        <f t="shared" si="113"/>
        <v>539.1</v>
      </c>
      <c r="Z1273">
        <f t="shared" si="114"/>
        <v>539.1</v>
      </c>
      <c r="AA1273" s="24">
        <v>0.1</v>
      </c>
      <c r="AB1273" s="24">
        <v>0.1</v>
      </c>
      <c r="AC1273" t="s">
        <v>2879</v>
      </c>
      <c r="AD1273" t="s">
        <v>2879</v>
      </c>
      <c r="AE1273" t="s">
        <v>2879</v>
      </c>
      <c r="AF1273" t="s">
        <v>2899</v>
      </c>
      <c r="AG1273" s="24"/>
      <c r="AI1273" s="11">
        <v>244.04</v>
      </c>
      <c r="AJ1273">
        <v>0.3</v>
      </c>
      <c r="AK1273">
        <f t="shared" si="118"/>
        <v>419.29999999999995</v>
      </c>
      <c r="AL1273" t="s">
        <v>4555</v>
      </c>
      <c r="AM1273" t="s">
        <v>4555</v>
      </c>
      <c r="AN1273" s="24">
        <v>0.1</v>
      </c>
      <c r="AO1273">
        <f t="shared" si="117"/>
        <v>539.1</v>
      </c>
      <c r="AS1273" t="s">
        <v>157</v>
      </c>
      <c r="AT1273" t="s">
        <v>582</v>
      </c>
    </row>
    <row r="1274" spans="1:46" customFormat="1" x14ac:dyDescent="0.3">
      <c r="A1274" t="e">
        <f>CONCATENATE(C1274,D1274,H1274,#REF!,L1274)</f>
        <v>#REF!</v>
      </c>
      <c r="B1274" t="str">
        <f t="shared" si="115"/>
        <v>VOLKSWAGENCRAFTER_2006L3H3</v>
      </c>
      <c r="C1274" s="1" t="s">
        <v>203</v>
      </c>
      <c r="D1274" s="1" t="s">
        <v>3409</v>
      </c>
      <c r="E1274" s="1">
        <v>2006</v>
      </c>
      <c r="F1274" s="1" t="s">
        <v>44</v>
      </c>
      <c r="G1274" s="1" t="s">
        <v>52</v>
      </c>
      <c r="H1274" s="1" t="s">
        <v>53</v>
      </c>
      <c r="I1274" s="1">
        <v>4325</v>
      </c>
      <c r="J1274" s="1" t="str">
        <f t="shared" si="116"/>
        <v>TYP116</v>
      </c>
      <c r="K1274" s="1">
        <v>116</v>
      </c>
      <c r="L1274" s="1" t="s">
        <v>17</v>
      </c>
      <c r="M1274" s="27">
        <v>963940118</v>
      </c>
      <c r="N1274" s="37" t="s">
        <v>729</v>
      </c>
      <c r="O1274" s="38">
        <v>0</v>
      </c>
      <c r="P1274" s="38">
        <v>174.45</v>
      </c>
      <c r="Q1274" s="38">
        <v>1</v>
      </c>
      <c r="R1274">
        <v>46.5</v>
      </c>
      <c r="S1274" s="38">
        <v>174.45</v>
      </c>
      <c r="T1274" s="24">
        <v>419</v>
      </c>
      <c r="U1274" s="24">
        <v>20</v>
      </c>
      <c r="V1274">
        <f t="shared" si="119"/>
        <v>27</v>
      </c>
      <c r="W1274" s="24" t="s">
        <v>3963</v>
      </c>
      <c r="X1274" s="8" t="e">
        <f>ROUND(T1274*(1-#REF!),2)</f>
        <v>#REF!</v>
      </c>
      <c r="Y1274">
        <f t="shared" si="113"/>
        <v>377.1</v>
      </c>
      <c r="Z1274">
        <f t="shared" si="114"/>
        <v>377.1</v>
      </c>
      <c r="AA1274" s="24">
        <v>0.1</v>
      </c>
      <c r="AB1274" s="24">
        <v>0.1</v>
      </c>
      <c r="AC1274" t="s">
        <v>2879</v>
      </c>
      <c r="AD1274" t="s">
        <v>2879</v>
      </c>
      <c r="AE1274" t="s">
        <v>2879</v>
      </c>
      <c r="AF1274" t="s">
        <v>2899</v>
      </c>
      <c r="AG1274" s="24"/>
      <c r="AI1274" s="11">
        <v>167.67</v>
      </c>
      <c r="AJ1274">
        <v>0.3</v>
      </c>
      <c r="AK1274">
        <f t="shared" si="118"/>
        <v>293.29999999999995</v>
      </c>
      <c r="AL1274" t="s">
        <v>4555</v>
      </c>
      <c r="AM1274" t="s">
        <v>4555</v>
      </c>
      <c r="AN1274" s="24">
        <v>0.1</v>
      </c>
      <c r="AO1274">
        <f t="shared" si="117"/>
        <v>377.1</v>
      </c>
      <c r="AS1274" t="s">
        <v>158</v>
      </c>
      <c r="AT1274" t="s">
        <v>581</v>
      </c>
    </row>
    <row r="1275" spans="1:46" customFormat="1" x14ac:dyDescent="0.3">
      <c r="A1275" t="e">
        <f>CONCATENATE(C1275,D1275,H1275,#REF!,L1275)</f>
        <v>#REF!</v>
      </c>
      <c r="B1275" t="str">
        <f t="shared" si="115"/>
        <v>VOLKSWAGENCRAFTER_2006L3H3</v>
      </c>
      <c r="C1275" s="1" t="s">
        <v>203</v>
      </c>
      <c r="D1275" s="1" t="s">
        <v>3409</v>
      </c>
      <c r="E1275" s="1">
        <v>2006</v>
      </c>
      <c r="F1275" s="1" t="s">
        <v>44</v>
      </c>
      <c r="G1275" s="1" t="s">
        <v>52</v>
      </c>
      <c r="H1275" s="1" t="s">
        <v>53</v>
      </c>
      <c r="I1275" s="1">
        <v>4325</v>
      </c>
      <c r="J1275" s="1" t="str">
        <f t="shared" si="116"/>
        <v>TYP116</v>
      </c>
      <c r="K1275" s="1">
        <v>116</v>
      </c>
      <c r="L1275" s="1" t="s">
        <v>20</v>
      </c>
      <c r="M1275" s="27">
        <v>963940117</v>
      </c>
      <c r="N1275" s="37" t="s">
        <v>730</v>
      </c>
      <c r="O1275" s="38">
        <v>0</v>
      </c>
      <c r="P1275" s="38">
        <v>253.81</v>
      </c>
      <c r="Q1275" s="38">
        <v>1</v>
      </c>
      <c r="R1275">
        <v>60.5</v>
      </c>
      <c r="S1275" s="38">
        <v>253.81</v>
      </c>
      <c r="T1275" s="24">
        <v>599</v>
      </c>
      <c r="U1275" s="24">
        <v>20</v>
      </c>
      <c r="V1275">
        <f t="shared" si="119"/>
        <v>27</v>
      </c>
      <c r="W1275" s="24" t="s">
        <v>3964</v>
      </c>
      <c r="X1275" s="8" t="e">
        <f>ROUND(T1275*(1-#REF!),2)</f>
        <v>#REF!</v>
      </c>
      <c r="Y1275">
        <f t="shared" si="113"/>
        <v>539.1</v>
      </c>
      <c r="Z1275">
        <f t="shared" si="114"/>
        <v>539.1</v>
      </c>
      <c r="AA1275" s="24">
        <v>0.1</v>
      </c>
      <c r="AB1275" s="24">
        <v>0.1</v>
      </c>
      <c r="AC1275" t="s">
        <v>2879</v>
      </c>
      <c r="AD1275" t="s">
        <v>2879</v>
      </c>
      <c r="AE1275" t="s">
        <v>2879</v>
      </c>
      <c r="AF1275" t="s">
        <v>2899</v>
      </c>
      <c r="AG1275" s="24"/>
      <c r="AI1275" s="11">
        <v>244.04</v>
      </c>
      <c r="AJ1275">
        <v>0.3</v>
      </c>
      <c r="AK1275">
        <f t="shared" si="118"/>
        <v>419.29999999999995</v>
      </c>
      <c r="AL1275" t="s">
        <v>4555</v>
      </c>
      <c r="AM1275" t="s">
        <v>4555</v>
      </c>
      <c r="AN1275" s="24">
        <v>0.1</v>
      </c>
      <c r="AO1275">
        <f t="shared" si="117"/>
        <v>539.1</v>
      </c>
      <c r="AS1275" t="s">
        <v>159</v>
      </c>
      <c r="AT1275" t="s">
        <v>582</v>
      </c>
    </row>
    <row r="1276" spans="1:46" customFormat="1" x14ac:dyDescent="0.3">
      <c r="A1276" t="e">
        <f>CONCATENATE(C1276,D1276,H1276,#REF!,L1276)</f>
        <v>#REF!</v>
      </c>
      <c r="B1276" t="str">
        <f t="shared" si="115"/>
        <v>VOLKSWAGENCRAFTER_2006L4H2</v>
      </c>
      <c r="C1276" s="1" t="s">
        <v>203</v>
      </c>
      <c r="D1276" s="1" t="s">
        <v>3409</v>
      </c>
      <c r="E1276" s="1">
        <v>2006</v>
      </c>
      <c r="F1276" s="1" t="s">
        <v>48</v>
      </c>
      <c r="G1276" s="1" t="s">
        <v>37</v>
      </c>
      <c r="H1276" s="1" t="s">
        <v>49</v>
      </c>
      <c r="I1276" s="1">
        <v>4325</v>
      </c>
      <c r="J1276" s="1" t="str">
        <f t="shared" si="116"/>
        <v>TYP117</v>
      </c>
      <c r="K1276" s="1">
        <v>117</v>
      </c>
      <c r="L1276" s="1" t="s">
        <v>17</v>
      </c>
      <c r="M1276" s="27">
        <v>963940128</v>
      </c>
      <c r="N1276" s="37" t="s">
        <v>731</v>
      </c>
      <c r="O1276" s="38">
        <v>0</v>
      </c>
      <c r="P1276" s="38">
        <v>192.98</v>
      </c>
      <c r="Q1276" s="38">
        <v>1</v>
      </c>
      <c r="R1276">
        <v>51.5</v>
      </c>
      <c r="S1276" s="38">
        <v>192.98</v>
      </c>
      <c r="T1276" s="24">
        <v>469</v>
      </c>
      <c r="U1276" s="24">
        <v>25</v>
      </c>
      <c r="V1276">
        <f t="shared" si="119"/>
        <v>34</v>
      </c>
      <c r="W1276" s="24" t="s">
        <v>3965</v>
      </c>
      <c r="X1276" s="8" t="e">
        <f>ROUND(T1276*(1-#REF!),2)</f>
        <v>#REF!</v>
      </c>
      <c r="Y1276">
        <f t="shared" si="113"/>
        <v>422.1</v>
      </c>
      <c r="Z1276">
        <f t="shared" si="114"/>
        <v>422.1</v>
      </c>
      <c r="AA1276" s="24">
        <v>0.1</v>
      </c>
      <c r="AB1276" s="24">
        <v>0.1</v>
      </c>
      <c r="AC1276" t="s">
        <v>2879</v>
      </c>
      <c r="AD1276" t="s">
        <v>2879</v>
      </c>
      <c r="AE1276" t="s">
        <v>2879</v>
      </c>
      <c r="AF1276" t="s">
        <v>2899</v>
      </c>
      <c r="AG1276" s="24"/>
      <c r="AI1276" s="11">
        <v>177.19</v>
      </c>
      <c r="AJ1276">
        <v>0.3</v>
      </c>
      <c r="AK1276">
        <f t="shared" si="118"/>
        <v>328.29999999999995</v>
      </c>
      <c r="AL1276" t="s">
        <v>4555</v>
      </c>
      <c r="AM1276" t="s">
        <v>4555</v>
      </c>
      <c r="AN1276" s="24">
        <v>0.1</v>
      </c>
      <c r="AO1276">
        <f t="shared" si="117"/>
        <v>422.1</v>
      </c>
      <c r="AS1276" t="s">
        <v>161</v>
      </c>
      <c r="AT1276" t="s">
        <v>581</v>
      </c>
    </row>
    <row r="1277" spans="1:46" customFormat="1" x14ac:dyDescent="0.3">
      <c r="A1277" t="e">
        <f>CONCATENATE(C1277,D1277,H1277,#REF!,L1277)</f>
        <v>#REF!</v>
      </c>
      <c r="B1277" t="str">
        <f t="shared" si="115"/>
        <v>VOLKSWAGENCRAFTER_2006L4H2</v>
      </c>
      <c r="C1277" s="1" t="s">
        <v>203</v>
      </c>
      <c r="D1277" s="1" t="s">
        <v>3409</v>
      </c>
      <c r="E1277" s="1">
        <v>2006</v>
      </c>
      <c r="F1277" s="1" t="s">
        <v>48</v>
      </c>
      <c r="G1277" s="1" t="s">
        <v>37</v>
      </c>
      <c r="H1277" s="1" t="s">
        <v>49</v>
      </c>
      <c r="I1277" s="1">
        <v>4325</v>
      </c>
      <c r="J1277" s="1" t="str">
        <f t="shared" si="116"/>
        <v>TYP117</v>
      </c>
      <c r="K1277" s="1">
        <v>117</v>
      </c>
      <c r="L1277" s="1" t="s">
        <v>20</v>
      </c>
      <c r="M1277" s="27">
        <v>963940127</v>
      </c>
      <c r="N1277" s="37" t="s">
        <v>732</v>
      </c>
      <c r="O1277" s="38">
        <v>0</v>
      </c>
      <c r="P1277" s="38">
        <v>279.5</v>
      </c>
      <c r="Q1277" s="38">
        <v>1</v>
      </c>
      <c r="R1277">
        <v>65.5</v>
      </c>
      <c r="S1277" s="38">
        <v>279.5</v>
      </c>
      <c r="T1277" s="24">
        <v>709</v>
      </c>
      <c r="U1277" s="24">
        <v>25</v>
      </c>
      <c r="V1277">
        <f t="shared" si="119"/>
        <v>34</v>
      </c>
      <c r="W1277" s="24" t="s">
        <v>3966</v>
      </c>
      <c r="X1277" s="8" t="e">
        <f>ROUND(T1277*(1-#REF!),2)</f>
        <v>#REF!</v>
      </c>
      <c r="Y1277">
        <f t="shared" si="113"/>
        <v>638.1</v>
      </c>
      <c r="Z1277">
        <f t="shared" si="114"/>
        <v>638.1</v>
      </c>
      <c r="AA1277" s="24">
        <v>0.1</v>
      </c>
      <c r="AB1277" s="24">
        <v>0.1</v>
      </c>
      <c r="AC1277" t="s">
        <v>2879</v>
      </c>
      <c r="AD1277" t="s">
        <v>2879</v>
      </c>
      <c r="AE1277" t="s">
        <v>2879</v>
      </c>
      <c r="AF1277" t="s">
        <v>2899</v>
      </c>
      <c r="AG1277" s="24"/>
      <c r="AI1277" s="11">
        <v>268.64999999999998</v>
      </c>
      <c r="AJ1277">
        <v>0.3</v>
      </c>
      <c r="AK1277">
        <f t="shared" si="118"/>
        <v>496.29999999999995</v>
      </c>
      <c r="AL1277" t="s">
        <v>4555</v>
      </c>
      <c r="AM1277" t="s">
        <v>4555</v>
      </c>
      <c r="AN1277" s="24">
        <v>0.1</v>
      </c>
      <c r="AO1277">
        <f t="shared" si="117"/>
        <v>638.1</v>
      </c>
      <c r="AS1277" t="s">
        <v>162</v>
      </c>
      <c r="AT1277" t="s">
        <v>582</v>
      </c>
    </row>
    <row r="1278" spans="1:46" customFormat="1" x14ac:dyDescent="0.3">
      <c r="A1278" t="e">
        <f>CONCATENATE(C1278,D1278,H1278,#REF!,L1278)</f>
        <v>#REF!</v>
      </c>
      <c r="B1278" t="str">
        <f t="shared" si="115"/>
        <v>VOLKSWAGENCRAFTER_2006L2H3</v>
      </c>
      <c r="C1278" s="1" t="s">
        <v>203</v>
      </c>
      <c r="D1278" s="1" t="s">
        <v>3409</v>
      </c>
      <c r="E1278" s="1">
        <v>2006</v>
      </c>
      <c r="F1278" s="1" t="s">
        <v>25</v>
      </c>
      <c r="G1278" s="1" t="s">
        <v>52</v>
      </c>
      <c r="H1278" s="1" t="s">
        <v>104</v>
      </c>
      <c r="I1278" s="1">
        <v>3665</v>
      </c>
      <c r="J1278" s="1" t="str">
        <f t="shared" si="116"/>
        <v>TYP115</v>
      </c>
      <c r="K1278" s="1">
        <v>115</v>
      </c>
      <c r="L1278" s="1" t="s">
        <v>20</v>
      </c>
      <c r="M1278" s="27">
        <v>963940103</v>
      </c>
      <c r="N1278" s="37" t="s">
        <v>726</v>
      </c>
      <c r="O1278" s="38">
        <v>0</v>
      </c>
      <c r="P1278" s="38">
        <v>202.68</v>
      </c>
      <c r="Q1278" s="38">
        <v>1</v>
      </c>
      <c r="R1278">
        <v>44.5</v>
      </c>
      <c r="S1278" s="38">
        <v>202.68</v>
      </c>
      <c r="T1278" s="24">
        <v>469</v>
      </c>
      <c r="U1278" s="24">
        <v>20</v>
      </c>
      <c r="V1278">
        <f t="shared" si="119"/>
        <v>27</v>
      </c>
      <c r="W1278" s="24" t="s">
        <v>3960</v>
      </c>
      <c r="X1278" s="8" t="e">
        <f>ROUND(T1278*(1-#REF!),2)</f>
        <v>#REF!</v>
      </c>
      <c r="Y1278">
        <f t="shared" si="113"/>
        <v>422.1</v>
      </c>
      <c r="Z1278">
        <f t="shared" si="114"/>
        <v>422.1</v>
      </c>
      <c r="AA1278" s="24">
        <v>0.1</v>
      </c>
      <c r="AB1278" s="24">
        <v>0.1</v>
      </c>
      <c r="AC1278" t="s">
        <v>2879</v>
      </c>
      <c r="AD1278" t="s">
        <v>2879</v>
      </c>
      <c r="AE1278" t="s">
        <v>2879</v>
      </c>
      <c r="AF1278" t="s">
        <v>2899</v>
      </c>
      <c r="AG1278" s="24"/>
      <c r="AI1278" s="11">
        <v>194.81</v>
      </c>
      <c r="AJ1278">
        <v>0.3</v>
      </c>
      <c r="AK1278">
        <f t="shared" si="118"/>
        <v>328.29999999999995</v>
      </c>
      <c r="AL1278" t="s">
        <v>4555</v>
      </c>
      <c r="AM1278" t="s">
        <v>4555</v>
      </c>
      <c r="AN1278" s="24">
        <v>0.1</v>
      </c>
      <c r="AO1278">
        <f t="shared" si="117"/>
        <v>422.1</v>
      </c>
      <c r="AS1278" t="s">
        <v>155</v>
      </c>
      <c r="AT1278" t="s">
        <v>582</v>
      </c>
    </row>
    <row r="1279" spans="1:46" customFormat="1" x14ac:dyDescent="0.3">
      <c r="A1279" t="e">
        <f>CONCATENATE(C1279,D1279,H1279,#REF!,L1279)</f>
        <v>#REF!</v>
      </c>
      <c r="B1279" t="str">
        <f t="shared" si="115"/>
        <v>CITROENNEMOL1H1</v>
      </c>
      <c r="C1279" s="1" t="s">
        <v>12</v>
      </c>
      <c r="D1279" s="1" t="s">
        <v>13</v>
      </c>
      <c r="E1279" s="1">
        <v>2008</v>
      </c>
      <c r="F1279" s="1" t="s">
        <v>14</v>
      </c>
      <c r="G1279" s="1" t="s">
        <v>15</v>
      </c>
      <c r="H1279" s="1" t="s">
        <v>16</v>
      </c>
      <c r="I1279" s="1">
        <v>2513</v>
      </c>
      <c r="J1279" s="1" t="str">
        <f t="shared" si="116"/>
        <v>TYP128</v>
      </c>
      <c r="K1279" s="1">
        <v>128</v>
      </c>
      <c r="L1279" s="1" t="s">
        <v>17</v>
      </c>
      <c r="M1279" s="27">
        <v>963940231</v>
      </c>
      <c r="N1279" s="37" t="s">
        <v>772</v>
      </c>
      <c r="O1279" s="38">
        <v>0</v>
      </c>
      <c r="P1279" s="38">
        <v>50</v>
      </c>
      <c r="Q1279" s="38">
        <v>1</v>
      </c>
      <c r="R1279">
        <v>5.5</v>
      </c>
      <c r="S1279" s="38">
        <v>50</v>
      </c>
      <c r="T1279" s="24">
        <v>159</v>
      </c>
      <c r="U1279" s="24">
        <v>50</v>
      </c>
      <c r="V1279">
        <f t="shared" si="119"/>
        <v>67</v>
      </c>
      <c r="W1279" s="24" t="s">
        <v>4006</v>
      </c>
      <c r="X1279" s="8" t="e">
        <f>ROUND(T1279*(1-#REF!),2)</f>
        <v>#REF!</v>
      </c>
      <c r="Y1279">
        <f t="shared" si="113"/>
        <v>143.1</v>
      </c>
      <c r="Z1279">
        <f t="shared" si="114"/>
        <v>143.1</v>
      </c>
      <c r="AA1279" s="24">
        <v>0.1</v>
      </c>
      <c r="AB1279" s="24">
        <v>0.1</v>
      </c>
      <c r="AC1279" t="s">
        <v>2879</v>
      </c>
      <c r="AD1279" t="s">
        <v>2879</v>
      </c>
      <c r="AE1279" t="s">
        <v>2879</v>
      </c>
      <c r="AF1279" t="s">
        <v>2899</v>
      </c>
      <c r="AG1279" s="24"/>
      <c r="AH1279" t="s">
        <v>13</v>
      </c>
      <c r="AI1279" s="11">
        <v>48.07</v>
      </c>
      <c r="AJ1279">
        <v>0.3</v>
      </c>
      <c r="AK1279">
        <f t="shared" si="118"/>
        <v>111.3</v>
      </c>
      <c r="AL1279" t="s">
        <v>4555</v>
      </c>
      <c r="AM1279" t="s">
        <v>4555</v>
      </c>
      <c r="AN1279" s="24">
        <v>0.1</v>
      </c>
      <c r="AO1279">
        <f t="shared" si="117"/>
        <v>143.1</v>
      </c>
      <c r="AS1279" t="s">
        <v>218</v>
      </c>
      <c r="AT1279" t="s">
        <v>584</v>
      </c>
    </row>
    <row r="1280" spans="1:46" customFormat="1" x14ac:dyDescent="0.3">
      <c r="A1280" t="e">
        <f>CONCATENATE(C1280,D1280,H1280,#REF!,L1280)</f>
        <v>#REF!</v>
      </c>
      <c r="B1280" t="str">
        <f t="shared" si="115"/>
        <v>CITROENNEMOL1H1</v>
      </c>
      <c r="C1280" s="1" t="s">
        <v>12</v>
      </c>
      <c r="D1280" s="1" t="s">
        <v>13</v>
      </c>
      <c r="E1280" s="1">
        <v>2008</v>
      </c>
      <c r="F1280" s="1" t="s">
        <v>14</v>
      </c>
      <c r="G1280" s="1" t="s">
        <v>15</v>
      </c>
      <c r="H1280" s="1" t="s">
        <v>16</v>
      </c>
      <c r="I1280" s="1">
        <v>2513</v>
      </c>
      <c r="J1280" s="1" t="str">
        <f t="shared" si="116"/>
        <v>TYP128</v>
      </c>
      <c r="K1280" s="1">
        <v>128</v>
      </c>
      <c r="L1280" s="1" t="s">
        <v>20</v>
      </c>
      <c r="M1280" s="27">
        <v>963940232</v>
      </c>
      <c r="N1280" s="37" t="s">
        <v>773</v>
      </c>
      <c r="O1280" s="38">
        <v>0</v>
      </c>
      <c r="P1280" s="38">
        <v>107.2</v>
      </c>
      <c r="Q1280" s="38">
        <v>1</v>
      </c>
      <c r="R1280">
        <v>6.5</v>
      </c>
      <c r="S1280" s="38">
        <v>107.2</v>
      </c>
      <c r="T1280" s="24">
        <v>259</v>
      </c>
      <c r="U1280" s="24">
        <v>50</v>
      </c>
      <c r="V1280">
        <f t="shared" si="119"/>
        <v>67</v>
      </c>
      <c r="W1280" s="24" t="s">
        <v>4007</v>
      </c>
      <c r="X1280" s="8" t="e">
        <f>ROUND(T1280*(1-#REF!),2)</f>
        <v>#REF!</v>
      </c>
      <c r="Y1280">
        <f t="shared" si="113"/>
        <v>233.1</v>
      </c>
      <c r="Z1280">
        <f t="shared" si="114"/>
        <v>233.1</v>
      </c>
      <c r="AA1280" s="24">
        <v>0.1</v>
      </c>
      <c r="AB1280" s="24">
        <v>0.1</v>
      </c>
      <c r="AC1280" t="s">
        <v>2879</v>
      </c>
      <c r="AD1280" t="s">
        <v>2879</v>
      </c>
      <c r="AE1280" t="s">
        <v>2879</v>
      </c>
      <c r="AF1280" t="s">
        <v>2899</v>
      </c>
      <c r="AG1280" s="24"/>
      <c r="AH1280" t="s">
        <v>13</v>
      </c>
      <c r="AI1280" s="11">
        <v>103.04</v>
      </c>
      <c r="AJ1280">
        <v>0.3</v>
      </c>
      <c r="AK1280">
        <f t="shared" si="118"/>
        <v>181.29999999999998</v>
      </c>
      <c r="AL1280" t="s">
        <v>4555</v>
      </c>
      <c r="AM1280" t="s">
        <v>4555</v>
      </c>
      <c r="AN1280" s="24">
        <v>0.1</v>
      </c>
      <c r="AO1280">
        <f t="shared" si="117"/>
        <v>233.1</v>
      </c>
      <c r="AS1280" t="s">
        <v>219</v>
      </c>
      <c r="AT1280" t="s">
        <v>585</v>
      </c>
    </row>
    <row r="1281" spans="1:46" customFormat="1" x14ac:dyDescent="0.3">
      <c r="A1281" t="e">
        <f>CONCATENATE(C1281,D1281,H1281,#REF!,L1281)</f>
        <v>#REF!</v>
      </c>
      <c r="B1281" t="str">
        <f t="shared" si="115"/>
        <v>CITROENBERLINGOL1H1</v>
      </c>
      <c r="C1281" s="1" t="s">
        <v>12</v>
      </c>
      <c r="D1281" s="1" t="s">
        <v>22</v>
      </c>
      <c r="E1281" s="1">
        <v>2008</v>
      </c>
      <c r="F1281" s="1" t="s">
        <v>14</v>
      </c>
      <c r="G1281" s="1" t="s">
        <v>15</v>
      </c>
      <c r="H1281" s="1" t="s">
        <v>16</v>
      </c>
      <c r="I1281" s="1">
        <v>2728</v>
      </c>
      <c r="J1281" s="1" t="str">
        <f t="shared" si="116"/>
        <v>TYP129</v>
      </c>
      <c r="K1281" s="1">
        <v>129</v>
      </c>
      <c r="L1281" s="1" t="s">
        <v>17</v>
      </c>
      <c r="M1281" s="27">
        <v>963940239</v>
      </c>
      <c r="N1281" s="37" t="s">
        <v>774</v>
      </c>
      <c r="O1281" s="38">
        <v>0</v>
      </c>
      <c r="P1281" s="38">
        <v>90.42</v>
      </c>
      <c r="Q1281" s="38">
        <v>1</v>
      </c>
      <c r="R1281">
        <v>10.5</v>
      </c>
      <c r="S1281" s="38">
        <v>90.42</v>
      </c>
      <c r="T1281" s="24">
        <v>219</v>
      </c>
      <c r="U1281" s="24">
        <v>50</v>
      </c>
      <c r="V1281">
        <f t="shared" si="119"/>
        <v>67</v>
      </c>
      <c r="W1281" s="24" t="s">
        <v>4008</v>
      </c>
      <c r="X1281" s="8" t="e">
        <f>ROUND(T1281*(1-#REF!),2)</f>
        <v>#REF!</v>
      </c>
      <c r="Y1281">
        <f t="shared" si="113"/>
        <v>197.1</v>
      </c>
      <c r="Z1281">
        <f t="shared" si="114"/>
        <v>197.1</v>
      </c>
      <c r="AA1281" s="24">
        <v>0.1</v>
      </c>
      <c r="AB1281" s="24">
        <v>0.1</v>
      </c>
      <c r="AC1281" t="s">
        <v>2879</v>
      </c>
      <c r="AD1281" t="s">
        <v>2879</v>
      </c>
      <c r="AE1281" t="s">
        <v>2879</v>
      </c>
      <c r="AF1281" t="s">
        <v>2899</v>
      </c>
      <c r="AG1281" s="24"/>
      <c r="AH1281" t="s">
        <v>3383</v>
      </c>
      <c r="AI1281" s="11">
        <v>86.93</v>
      </c>
      <c r="AJ1281">
        <v>0.3</v>
      </c>
      <c r="AK1281">
        <f t="shared" si="118"/>
        <v>153.29999999999998</v>
      </c>
      <c r="AL1281" t="s">
        <v>4555</v>
      </c>
      <c r="AM1281" t="s">
        <v>4555</v>
      </c>
      <c r="AN1281" s="24">
        <v>0.1</v>
      </c>
      <c r="AO1281">
        <f t="shared" si="117"/>
        <v>197.1</v>
      </c>
      <c r="AS1281" t="s">
        <v>220</v>
      </c>
      <c r="AT1281" t="s">
        <v>584</v>
      </c>
    </row>
    <row r="1282" spans="1:46" customFormat="1" x14ac:dyDescent="0.3">
      <c r="A1282" t="e">
        <f>CONCATENATE(C1282,D1282,H1282,#REF!,L1282)</f>
        <v>#REF!</v>
      </c>
      <c r="B1282" t="str">
        <f t="shared" si="115"/>
        <v>CITROENBERLINGOL1H1</v>
      </c>
      <c r="C1282" s="1" t="s">
        <v>12</v>
      </c>
      <c r="D1282" s="1" t="s">
        <v>22</v>
      </c>
      <c r="E1282" s="1">
        <v>2008</v>
      </c>
      <c r="F1282" s="1" t="s">
        <v>14</v>
      </c>
      <c r="G1282" s="1" t="s">
        <v>15</v>
      </c>
      <c r="H1282" s="1" t="s">
        <v>16</v>
      </c>
      <c r="I1282" s="1">
        <v>2728</v>
      </c>
      <c r="J1282" s="1" t="str">
        <f t="shared" si="116"/>
        <v>TYP129</v>
      </c>
      <c r="K1282" s="1">
        <v>129</v>
      </c>
      <c r="L1282" s="1" t="s">
        <v>20</v>
      </c>
      <c r="M1282" s="27">
        <v>963940240</v>
      </c>
      <c r="N1282" s="37" t="s">
        <v>775</v>
      </c>
      <c r="O1282" s="38">
        <v>0</v>
      </c>
      <c r="P1282" s="38">
        <v>113.81</v>
      </c>
      <c r="Q1282" s="38">
        <v>1</v>
      </c>
      <c r="R1282">
        <v>6.5</v>
      </c>
      <c r="S1282" s="38">
        <v>113.81</v>
      </c>
      <c r="T1282" s="24">
        <v>279</v>
      </c>
      <c r="U1282" s="24">
        <v>50</v>
      </c>
      <c r="V1282">
        <f t="shared" si="119"/>
        <v>67</v>
      </c>
      <c r="W1282" s="24" t="s">
        <v>4009</v>
      </c>
      <c r="X1282" s="8" t="e">
        <f>ROUND(T1282*(1-#REF!),2)</f>
        <v>#REF!</v>
      </c>
      <c r="Y1282">
        <f t="shared" ref="Y1282:Y1345" si="120">ROUND(T1282*(1-AA1282),2)</f>
        <v>251.1</v>
      </c>
      <c r="Z1282">
        <f t="shared" ref="Z1282:Z1345" si="121">ROUND(T1282*(1-AB1282),2)</f>
        <v>251.1</v>
      </c>
      <c r="AA1282" s="24">
        <v>0.1</v>
      </c>
      <c r="AB1282" s="24">
        <v>0.1</v>
      </c>
      <c r="AC1282" t="s">
        <v>2879</v>
      </c>
      <c r="AD1282" t="s">
        <v>2879</v>
      </c>
      <c r="AE1282" t="s">
        <v>2879</v>
      </c>
      <c r="AF1282" t="s">
        <v>2899</v>
      </c>
      <c r="AG1282" s="24"/>
      <c r="AH1282" t="s">
        <v>3383</v>
      </c>
      <c r="AI1282" s="11">
        <v>109.42</v>
      </c>
      <c r="AJ1282">
        <v>0.3</v>
      </c>
      <c r="AK1282">
        <f t="shared" si="118"/>
        <v>195.29999999999998</v>
      </c>
      <c r="AL1282" t="s">
        <v>4555</v>
      </c>
      <c r="AM1282" t="s">
        <v>4555</v>
      </c>
      <c r="AN1282" s="24">
        <v>0.1</v>
      </c>
      <c r="AO1282">
        <f t="shared" si="117"/>
        <v>251.1</v>
      </c>
      <c r="AS1282" t="s">
        <v>221</v>
      </c>
      <c r="AT1282" t="s">
        <v>585</v>
      </c>
    </row>
    <row r="1283" spans="1:46" customFormat="1" x14ac:dyDescent="0.3">
      <c r="A1283" t="e">
        <f>CONCATENATE(C1283,D1283,H1283,#REF!,L1283)</f>
        <v>#REF!</v>
      </c>
      <c r="B1283" t="str">
        <f t="shared" si="115"/>
        <v>CITROENBERLINGOL2H1</v>
      </c>
      <c r="C1283" s="1" t="s">
        <v>12</v>
      </c>
      <c r="D1283" s="1" t="s">
        <v>22</v>
      </c>
      <c r="E1283" s="1">
        <v>2008</v>
      </c>
      <c r="F1283" s="1" t="s">
        <v>25</v>
      </c>
      <c r="G1283" s="1" t="s">
        <v>15</v>
      </c>
      <c r="H1283" s="1" t="s">
        <v>26</v>
      </c>
      <c r="I1283" s="1">
        <v>2728</v>
      </c>
      <c r="J1283" s="1" t="str">
        <f t="shared" si="116"/>
        <v>TYP131</v>
      </c>
      <c r="K1283" s="1">
        <v>131</v>
      </c>
      <c r="L1283" s="1" t="s">
        <v>17</v>
      </c>
      <c r="M1283" s="27">
        <v>963940247</v>
      </c>
      <c r="N1283" s="37" t="s">
        <v>776</v>
      </c>
      <c r="O1283" s="38">
        <v>0</v>
      </c>
      <c r="P1283" s="38">
        <v>101.8</v>
      </c>
      <c r="Q1283" s="38">
        <v>1</v>
      </c>
      <c r="R1283">
        <v>6.5</v>
      </c>
      <c r="S1283" s="38">
        <v>101.8</v>
      </c>
      <c r="T1283" s="24">
        <v>259</v>
      </c>
      <c r="U1283" s="24">
        <v>60</v>
      </c>
      <c r="V1283">
        <f t="shared" si="119"/>
        <v>80</v>
      </c>
      <c r="W1283" s="24" t="s">
        <v>4010</v>
      </c>
      <c r="X1283" s="8" t="e">
        <f>ROUND(T1283*(1-#REF!),2)</f>
        <v>#REF!</v>
      </c>
      <c r="Y1283">
        <f t="shared" si="120"/>
        <v>233.1</v>
      </c>
      <c r="Z1283">
        <f t="shared" si="121"/>
        <v>233.1</v>
      </c>
      <c r="AA1283" s="24">
        <v>0.1</v>
      </c>
      <c r="AB1283" s="24">
        <v>0.1</v>
      </c>
      <c r="AC1283" t="s">
        <v>2879</v>
      </c>
      <c r="AD1283" t="s">
        <v>2879</v>
      </c>
      <c r="AE1283" t="s">
        <v>2879</v>
      </c>
      <c r="AF1283" t="s">
        <v>2899</v>
      </c>
      <c r="AG1283" s="24"/>
      <c r="AH1283" t="s">
        <v>3384</v>
      </c>
      <c r="AI1283" s="11">
        <v>97.87</v>
      </c>
      <c r="AJ1283">
        <v>0.3</v>
      </c>
      <c r="AK1283">
        <f t="shared" si="118"/>
        <v>181.29999999999998</v>
      </c>
      <c r="AL1283" t="s">
        <v>4555</v>
      </c>
      <c r="AM1283" t="s">
        <v>4555</v>
      </c>
      <c r="AN1283" s="24">
        <v>0.1</v>
      </c>
      <c r="AO1283">
        <f t="shared" si="117"/>
        <v>233.1</v>
      </c>
      <c r="AS1283" t="s">
        <v>222</v>
      </c>
      <c r="AT1283" t="s">
        <v>584</v>
      </c>
    </row>
    <row r="1284" spans="1:46" customFormat="1" x14ac:dyDescent="0.3">
      <c r="A1284" t="e">
        <f>CONCATENATE(C1284,D1284,H1284,#REF!,L1284)</f>
        <v>#REF!</v>
      </c>
      <c r="B1284" t="str">
        <f t="shared" si="115"/>
        <v>CITROENBERLINGOL2H1</v>
      </c>
      <c r="C1284" s="1" t="s">
        <v>12</v>
      </c>
      <c r="D1284" s="1" t="s">
        <v>22</v>
      </c>
      <c r="E1284" s="1">
        <v>2008</v>
      </c>
      <c r="F1284" s="1" t="s">
        <v>25</v>
      </c>
      <c r="G1284" s="1" t="s">
        <v>15</v>
      </c>
      <c r="H1284" s="1" t="s">
        <v>26</v>
      </c>
      <c r="I1284" s="1">
        <v>2728</v>
      </c>
      <c r="J1284" s="1" t="str">
        <f t="shared" si="116"/>
        <v>TYP131</v>
      </c>
      <c r="K1284" s="1">
        <v>131</v>
      </c>
      <c r="L1284" s="1" t="s">
        <v>20</v>
      </c>
      <c r="M1284" s="27">
        <v>963940248</v>
      </c>
      <c r="N1284" s="37" t="s">
        <v>777</v>
      </c>
      <c r="O1284" s="38">
        <v>0</v>
      </c>
      <c r="P1284" s="38">
        <v>129.19999999999999</v>
      </c>
      <c r="Q1284" s="38">
        <v>1</v>
      </c>
      <c r="R1284">
        <v>6.5</v>
      </c>
      <c r="S1284" s="38">
        <v>129.19999999999999</v>
      </c>
      <c r="T1284" s="24">
        <v>329</v>
      </c>
      <c r="U1284" s="24">
        <v>60</v>
      </c>
      <c r="V1284">
        <f t="shared" si="119"/>
        <v>80</v>
      </c>
      <c r="W1284" s="24" t="s">
        <v>4011</v>
      </c>
      <c r="X1284" s="8" t="e">
        <f>ROUND(T1284*(1-#REF!),2)</f>
        <v>#REF!</v>
      </c>
      <c r="Y1284">
        <f t="shared" si="120"/>
        <v>296.10000000000002</v>
      </c>
      <c r="Z1284">
        <f t="shared" si="121"/>
        <v>296.10000000000002</v>
      </c>
      <c r="AA1284" s="24">
        <v>0.1</v>
      </c>
      <c r="AB1284" s="24">
        <v>0.1</v>
      </c>
      <c r="AC1284" t="s">
        <v>2879</v>
      </c>
      <c r="AD1284" t="s">
        <v>2879</v>
      </c>
      <c r="AE1284" t="s">
        <v>2879</v>
      </c>
      <c r="AF1284" t="s">
        <v>2899</v>
      </c>
      <c r="AG1284" s="24"/>
      <c r="AH1284" t="s">
        <v>3384</v>
      </c>
      <c r="AI1284" s="11">
        <v>124.19</v>
      </c>
      <c r="AJ1284">
        <v>0.3</v>
      </c>
      <c r="AK1284">
        <f t="shared" si="118"/>
        <v>230.29999999999998</v>
      </c>
      <c r="AL1284" t="s">
        <v>4555</v>
      </c>
      <c r="AM1284" t="s">
        <v>4555</v>
      </c>
      <c r="AN1284" s="24">
        <v>0.1</v>
      </c>
      <c r="AO1284">
        <f t="shared" si="117"/>
        <v>296.10000000000002</v>
      </c>
      <c r="AS1284" t="s">
        <v>223</v>
      </c>
      <c r="AT1284" t="s">
        <v>585</v>
      </c>
    </row>
    <row r="1285" spans="1:46" s="5" customFormat="1" x14ac:dyDescent="0.3">
      <c r="A1285" s="5" t="e">
        <f>CONCATENATE(C1285,D1285,H1285,#REF!,L1285)</f>
        <v>#REF!</v>
      </c>
      <c r="B1285" s="5" t="str">
        <f t="shared" si="115"/>
        <v>CITROENJUMPYL2H1</v>
      </c>
      <c r="C1285" s="4" t="s">
        <v>12</v>
      </c>
      <c r="D1285" s="4" t="s">
        <v>29</v>
      </c>
      <c r="E1285" s="4">
        <v>2016</v>
      </c>
      <c r="F1285" s="4" t="s">
        <v>25</v>
      </c>
      <c r="G1285" s="4" t="s">
        <v>15</v>
      </c>
      <c r="H1285" s="4" t="s">
        <v>26</v>
      </c>
      <c r="I1285" s="4">
        <v>3275</v>
      </c>
      <c r="J1285" s="4" t="str">
        <f t="shared" si="116"/>
        <v>TYP173</v>
      </c>
      <c r="K1285" s="4">
        <v>173</v>
      </c>
      <c r="L1285" s="4" t="s">
        <v>17</v>
      </c>
      <c r="M1285" s="29">
        <v>963940694</v>
      </c>
      <c r="N1285" s="37" t="s">
        <v>778</v>
      </c>
      <c r="O1285" s="38">
        <v>0</v>
      </c>
      <c r="P1285" s="38">
        <v>121.71</v>
      </c>
      <c r="Q1285" s="38">
        <v>1</v>
      </c>
      <c r="R1285" s="5">
        <v>23.5</v>
      </c>
      <c r="S1285" s="38">
        <v>121.71</v>
      </c>
      <c r="T1285" s="24">
        <v>289</v>
      </c>
      <c r="U1285" s="24">
        <v>60</v>
      </c>
      <c r="V1285">
        <f t="shared" si="119"/>
        <v>80</v>
      </c>
      <c r="W1285" s="24" t="s">
        <v>4012</v>
      </c>
      <c r="X1285" s="12" t="e">
        <f>ROUND(T1285*(1-#REF!),2)</f>
        <v>#REF!</v>
      </c>
      <c r="Y1285" s="5">
        <f t="shared" si="120"/>
        <v>260.10000000000002</v>
      </c>
      <c r="Z1285" s="5">
        <f t="shared" si="121"/>
        <v>260.10000000000002</v>
      </c>
      <c r="AA1285" s="24">
        <v>0.1</v>
      </c>
      <c r="AB1285" s="24">
        <v>0.1</v>
      </c>
      <c r="AC1285" s="5" t="s">
        <v>2879</v>
      </c>
      <c r="AD1285" s="5" t="s">
        <v>2879</v>
      </c>
      <c r="AE1285" s="5" t="s">
        <v>2879</v>
      </c>
      <c r="AF1285" s="5" t="s">
        <v>2899</v>
      </c>
      <c r="AG1285" s="24"/>
      <c r="AH1285" s="5" t="s">
        <v>3385</v>
      </c>
      <c r="AI1285" s="11">
        <v>117.02</v>
      </c>
      <c r="AJ1285">
        <v>0.3</v>
      </c>
      <c r="AK1285">
        <f t="shared" si="118"/>
        <v>202.29999999999998</v>
      </c>
      <c r="AL1285" t="s">
        <v>4555</v>
      </c>
      <c r="AM1285" t="s">
        <v>4555</v>
      </c>
      <c r="AN1285" s="24">
        <v>0.1</v>
      </c>
      <c r="AO1285">
        <f t="shared" si="117"/>
        <v>260.10000000000002</v>
      </c>
      <c r="AS1285" s="5" t="s">
        <v>224</v>
      </c>
      <c r="AT1285" s="5" t="s">
        <v>584</v>
      </c>
    </row>
    <row r="1286" spans="1:46" s="5" customFormat="1" x14ac:dyDescent="0.3">
      <c r="A1286" s="5" t="e">
        <f>CONCATENATE(C1286,D1286,H1286,#REF!,L1286)</f>
        <v>#REF!</v>
      </c>
      <c r="B1286" s="5" t="str">
        <f t="shared" si="115"/>
        <v>CITROENJUMPYL2H1</v>
      </c>
      <c r="C1286" s="4" t="s">
        <v>12</v>
      </c>
      <c r="D1286" s="4" t="s">
        <v>29</v>
      </c>
      <c r="E1286" s="4">
        <v>2016</v>
      </c>
      <c r="F1286" s="4" t="s">
        <v>25</v>
      </c>
      <c r="G1286" s="4" t="s">
        <v>15</v>
      </c>
      <c r="H1286" s="4" t="s">
        <v>26</v>
      </c>
      <c r="I1286" s="4">
        <v>3275</v>
      </c>
      <c r="J1286" s="4" t="str">
        <f t="shared" si="116"/>
        <v>TYP173</v>
      </c>
      <c r="K1286" s="4">
        <v>173</v>
      </c>
      <c r="L1286" s="4" t="s">
        <v>20</v>
      </c>
      <c r="M1286" s="29">
        <v>963940695</v>
      </c>
      <c r="N1286" s="37" t="s">
        <v>779</v>
      </c>
      <c r="O1286" s="38">
        <v>0</v>
      </c>
      <c r="P1286" s="38">
        <v>154.46</v>
      </c>
      <c r="Q1286" s="38">
        <v>1</v>
      </c>
      <c r="R1286" s="5">
        <v>11.5</v>
      </c>
      <c r="S1286" s="38">
        <v>154.46</v>
      </c>
      <c r="T1286" s="24">
        <v>359</v>
      </c>
      <c r="U1286" s="24">
        <v>60</v>
      </c>
      <c r="V1286">
        <f t="shared" si="119"/>
        <v>80</v>
      </c>
      <c r="W1286" s="24" t="s">
        <v>4013</v>
      </c>
      <c r="X1286" s="12" t="e">
        <f>ROUND(T1286*(1-#REF!),2)</f>
        <v>#REF!</v>
      </c>
      <c r="Y1286" s="5">
        <f t="shared" si="120"/>
        <v>323.10000000000002</v>
      </c>
      <c r="Z1286" s="5">
        <f t="shared" si="121"/>
        <v>323.10000000000002</v>
      </c>
      <c r="AA1286" s="24">
        <v>0.1</v>
      </c>
      <c r="AB1286" s="24">
        <v>0.1</v>
      </c>
      <c r="AC1286" s="5" t="s">
        <v>2879</v>
      </c>
      <c r="AD1286" s="5" t="s">
        <v>2879</v>
      </c>
      <c r="AE1286" s="5" t="s">
        <v>2879</v>
      </c>
      <c r="AF1286" s="5" t="s">
        <v>2899</v>
      </c>
      <c r="AG1286" s="24"/>
      <c r="AH1286" s="5" t="s">
        <v>3385</v>
      </c>
      <c r="AI1286" s="11">
        <v>148.51</v>
      </c>
      <c r="AJ1286">
        <v>0.3</v>
      </c>
      <c r="AK1286">
        <f t="shared" si="118"/>
        <v>251.29999999999998</v>
      </c>
      <c r="AL1286" t="s">
        <v>4555</v>
      </c>
      <c r="AM1286" t="s">
        <v>4555</v>
      </c>
      <c r="AN1286" s="24">
        <v>0.1</v>
      </c>
      <c r="AO1286">
        <f t="shared" si="117"/>
        <v>323.10000000000002</v>
      </c>
      <c r="AS1286" s="5" t="s">
        <v>225</v>
      </c>
      <c r="AT1286" s="5" t="s">
        <v>585</v>
      </c>
    </row>
    <row r="1287" spans="1:46" customFormat="1" x14ac:dyDescent="0.3">
      <c r="A1287" t="e">
        <f>CONCATENATE(C1287,D1287,H1287,#REF!,L1287)</f>
        <v>#REF!</v>
      </c>
      <c r="B1287" t="str">
        <f t="shared" si="115"/>
        <v>CITROENJUMPERL1H1</v>
      </c>
      <c r="C1287" s="1" t="s">
        <v>12</v>
      </c>
      <c r="D1287" s="1" t="s">
        <v>32</v>
      </c>
      <c r="E1287" s="1">
        <v>2006</v>
      </c>
      <c r="F1287" s="1" t="s">
        <v>14</v>
      </c>
      <c r="G1287" s="1" t="s">
        <v>15</v>
      </c>
      <c r="H1287" s="1" t="s">
        <v>16</v>
      </c>
      <c r="I1287" s="1">
        <v>3000</v>
      </c>
      <c r="J1287" s="1" t="str">
        <f t="shared" si="116"/>
        <v>TYP120</v>
      </c>
      <c r="K1287" s="1">
        <v>120</v>
      </c>
      <c r="L1287" s="1" t="s">
        <v>17</v>
      </c>
      <c r="M1287" s="27">
        <v>963940145</v>
      </c>
      <c r="N1287" s="37" t="s">
        <v>780</v>
      </c>
      <c r="O1287" s="38">
        <v>0</v>
      </c>
      <c r="P1287" s="38">
        <v>149.80000000000001</v>
      </c>
      <c r="Q1287" s="38">
        <v>1</v>
      </c>
      <c r="R1287">
        <v>21.5</v>
      </c>
      <c r="S1287" s="38">
        <v>149.80000000000001</v>
      </c>
      <c r="T1287" s="24">
        <v>359</v>
      </c>
      <c r="U1287" s="24">
        <v>50</v>
      </c>
      <c r="V1287">
        <f t="shared" si="119"/>
        <v>67</v>
      </c>
      <c r="W1287" s="24" t="s">
        <v>4014</v>
      </c>
      <c r="X1287" s="8" t="e">
        <f>ROUND(T1287*(1-#REF!),2)</f>
        <v>#REF!</v>
      </c>
      <c r="Y1287">
        <f t="shared" si="120"/>
        <v>323.10000000000002</v>
      </c>
      <c r="Z1287">
        <f t="shared" si="121"/>
        <v>323.10000000000002</v>
      </c>
      <c r="AA1287" s="24">
        <v>0.1</v>
      </c>
      <c r="AB1287" s="24">
        <v>0.1</v>
      </c>
      <c r="AC1287" t="s">
        <v>2879</v>
      </c>
      <c r="AD1287" t="s">
        <v>2879</v>
      </c>
      <c r="AE1287" t="s">
        <v>2879</v>
      </c>
      <c r="AF1287" t="s">
        <v>2899</v>
      </c>
      <c r="AG1287" s="24"/>
      <c r="AH1287" t="str">
        <f t="shared" ref="AH1287:AH1300" si="122">CONCATENATE("JUMPER"," ",E1287)</f>
        <v>JUMPER 2006</v>
      </c>
      <c r="AI1287" s="11">
        <v>144.03</v>
      </c>
      <c r="AJ1287">
        <v>0.3</v>
      </c>
      <c r="AK1287">
        <f t="shared" si="118"/>
        <v>251.29999999999998</v>
      </c>
      <c r="AL1287" t="s">
        <v>4555</v>
      </c>
      <c r="AM1287" t="s">
        <v>4555</v>
      </c>
      <c r="AN1287" s="24">
        <v>0.1</v>
      </c>
      <c r="AO1287">
        <f t="shared" si="117"/>
        <v>323.10000000000002</v>
      </c>
      <c r="AS1287" t="s">
        <v>226</v>
      </c>
      <c r="AT1287" t="s">
        <v>584</v>
      </c>
    </row>
    <row r="1288" spans="1:46" customFormat="1" x14ac:dyDescent="0.3">
      <c r="A1288" t="e">
        <f>CONCATENATE(C1288,D1288,H1288,#REF!,L1288)</f>
        <v>#REF!</v>
      </c>
      <c r="B1288" t="str">
        <f t="shared" si="115"/>
        <v>CITROENJUMPERL1H1</v>
      </c>
      <c r="C1288" s="1" t="s">
        <v>12</v>
      </c>
      <c r="D1288" s="1" t="s">
        <v>32</v>
      </c>
      <c r="E1288" s="1">
        <v>2006</v>
      </c>
      <c r="F1288" s="1" t="s">
        <v>14</v>
      </c>
      <c r="G1288" s="1" t="s">
        <v>15</v>
      </c>
      <c r="H1288" s="1" t="s">
        <v>16</v>
      </c>
      <c r="I1288" s="1">
        <v>3000</v>
      </c>
      <c r="J1288" s="1" t="str">
        <f t="shared" si="116"/>
        <v>TYP120</v>
      </c>
      <c r="K1288" s="1">
        <v>120</v>
      </c>
      <c r="L1288" s="1" t="s">
        <v>20</v>
      </c>
      <c r="M1288" s="27">
        <v>963940146</v>
      </c>
      <c r="N1288" s="37" t="s">
        <v>781</v>
      </c>
      <c r="O1288" s="38">
        <v>0</v>
      </c>
      <c r="P1288" s="38">
        <v>191.21</v>
      </c>
      <c r="Q1288" s="38">
        <v>1</v>
      </c>
      <c r="R1288">
        <v>12.5</v>
      </c>
      <c r="S1288" s="38">
        <v>191.21</v>
      </c>
      <c r="T1288" s="24">
        <v>459</v>
      </c>
      <c r="U1288" s="24">
        <v>50</v>
      </c>
      <c r="V1288">
        <f t="shared" si="119"/>
        <v>67</v>
      </c>
      <c r="W1288" s="24" t="s">
        <v>4015</v>
      </c>
      <c r="X1288" s="8" t="e">
        <f>ROUND(T1288*(1-#REF!),2)</f>
        <v>#REF!</v>
      </c>
      <c r="Y1288">
        <f t="shared" si="120"/>
        <v>413.1</v>
      </c>
      <c r="Z1288">
        <f t="shared" si="121"/>
        <v>413.1</v>
      </c>
      <c r="AA1288" s="24">
        <v>0.1</v>
      </c>
      <c r="AB1288" s="24">
        <v>0.1</v>
      </c>
      <c r="AC1288" t="s">
        <v>2879</v>
      </c>
      <c r="AD1288" t="s">
        <v>2879</v>
      </c>
      <c r="AE1288" t="s">
        <v>2879</v>
      </c>
      <c r="AF1288" t="s">
        <v>2899</v>
      </c>
      <c r="AG1288" s="24"/>
      <c r="AH1288" t="str">
        <f t="shared" si="122"/>
        <v>JUMPER 2006</v>
      </c>
      <c r="AI1288" s="11">
        <v>183.85</v>
      </c>
      <c r="AJ1288">
        <v>0.3</v>
      </c>
      <c r="AK1288">
        <f t="shared" si="118"/>
        <v>321.29999999999995</v>
      </c>
      <c r="AL1288" t="s">
        <v>4555</v>
      </c>
      <c r="AM1288" t="s">
        <v>4555</v>
      </c>
      <c r="AN1288" s="24">
        <v>0.1</v>
      </c>
      <c r="AO1288">
        <f t="shared" si="117"/>
        <v>413.1</v>
      </c>
      <c r="AS1288" t="s">
        <v>227</v>
      </c>
      <c r="AT1288" t="s">
        <v>585</v>
      </c>
    </row>
    <row r="1289" spans="1:46" customFormat="1" x14ac:dyDescent="0.3">
      <c r="A1289" t="e">
        <f>CONCATENATE(C1289,D1289,H1289,#REF!,L1289)</f>
        <v>#REF!</v>
      </c>
      <c r="B1289" t="str">
        <f t="shared" si="115"/>
        <v>CITROENJUMPERL2H1</v>
      </c>
      <c r="C1289" s="1" t="s">
        <v>12</v>
      </c>
      <c r="D1289" s="1" t="s">
        <v>32</v>
      </c>
      <c r="E1289" s="1">
        <v>2006</v>
      </c>
      <c r="F1289" s="1" t="s">
        <v>25</v>
      </c>
      <c r="G1289" s="1" t="s">
        <v>15</v>
      </c>
      <c r="H1289" s="1" t="s">
        <v>26</v>
      </c>
      <c r="I1289" s="1">
        <v>3450</v>
      </c>
      <c r="J1289" s="1" t="str">
        <f t="shared" si="116"/>
        <v>TYP121</v>
      </c>
      <c r="K1289" s="1">
        <v>121</v>
      </c>
      <c r="L1289" s="1" t="s">
        <v>17</v>
      </c>
      <c r="M1289" s="27">
        <v>963940161</v>
      </c>
      <c r="N1289" s="37" t="s">
        <v>782</v>
      </c>
      <c r="O1289" s="38">
        <v>0</v>
      </c>
      <c r="P1289" s="38">
        <v>201.8</v>
      </c>
      <c r="Q1289" s="38">
        <v>1</v>
      </c>
      <c r="R1289">
        <v>26.5</v>
      </c>
      <c r="S1289" s="38">
        <v>201.8</v>
      </c>
      <c r="T1289" s="24">
        <v>469</v>
      </c>
      <c r="U1289" s="24">
        <v>60</v>
      </c>
      <c r="V1289">
        <f t="shared" si="119"/>
        <v>80</v>
      </c>
      <c r="W1289" s="24" t="s">
        <v>4016</v>
      </c>
      <c r="X1289" s="8" t="e">
        <f>ROUND(T1289*(1-#REF!),2)</f>
        <v>#REF!</v>
      </c>
      <c r="Y1289">
        <f t="shared" si="120"/>
        <v>422.1</v>
      </c>
      <c r="Z1289">
        <f t="shared" si="121"/>
        <v>422.1</v>
      </c>
      <c r="AA1289" s="24">
        <v>0.1</v>
      </c>
      <c r="AB1289" s="24">
        <v>0.1</v>
      </c>
      <c r="AC1289" t="s">
        <v>2879</v>
      </c>
      <c r="AD1289" t="s">
        <v>2879</v>
      </c>
      <c r="AE1289" t="s">
        <v>2879</v>
      </c>
      <c r="AF1289" t="s">
        <v>2899</v>
      </c>
      <c r="AG1289" s="24"/>
      <c r="AH1289" t="str">
        <f t="shared" si="122"/>
        <v>JUMPER 2006</v>
      </c>
      <c r="AI1289" s="11">
        <v>194.03</v>
      </c>
      <c r="AJ1289">
        <v>0.3</v>
      </c>
      <c r="AK1289">
        <f t="shared" si="118"/>
        <v>328.29999999999995</v>
      </c>
      <c r="AL1289" t="s">
        <v>4555</v>
      </c>
      <c r="AM1289" t="s">
        <v>4555</v>
      </c>
      <c r="AN1289" s="24">
        <v>0.1</v>
      </c>
      <c r="AO1289">
        <f t="shared" si="117"/>
        <v>422.1</v>
      </c>
      <c r="AS1289" t="s">
        <v>228</v>
      </c>
      <c r="AT1289" t="s">
        <v>584</v>
      </c>
    </row>
    <row r="1290" spans="1:46" customFormat="1" x14ac:dyDescent="0.3">
      <c r="A1290" t="e">
        <f>CONCATENATE(C1290,D1290,H1290,#REF!,L1290)</f>
        <v>#REF!</v>
      </c>
      <c r="B1290" t="str">
        <f t="shared" si="115"/>
        <v>CITROENJUMPERL2H1</v>
      </c>
      <c r="C1290" s="1" t="s">
        <v>12</v>
      </c>
      <c r="D1290" s="1" t="s">
        <v>32</v>
      </c>
      <c r="E1290" s="1">
        <v>2006</v>
      </c>
      <c r="F1290" s="1" t="s">
        <v>25</v>
      </c>
      <c r="G1290" s="1" t="s">
        <v>15</v>
      </c>
      <c r="H1290" s="1" t="s">
        <v>26</v>
      </c>
      <c r="I1290" s="1">
        <v>3450</v>
      </c>
      <c r="J1290" s="1" t="str">
        <f t="shared" si="116"/>
        <v>TYP121</v>
      </c>
      <c r="K1290" s="1">
        <v>121</v>
      </c>
      <c r="L1290" s="1" t="s">
        <v>20</v>
      </c>
      <c r="M1290" s="27">
        <v>963940162</v>
      </c>
      <c r="N1290" s="37" t="s">
        <v>783</v>
      </c>
      <c r="O1290" s="38">
        <v>0</v>
      </c>
      <c r="P1290" s="38">
        <v>201.8</v>
      </c>
      <c r="Q1290" s="38">
        <v>1</v>
      </c>
      <c r="R1290">
        <v>14.5</v>
      </c>
      <c r="S1290" s="38">
        <v>201.8</v>
      </c>
      <c r="T1290" s="24">
        <v>609</v>
      </c>
      <c r="U1290" s="24">
        <v>60</v>
      </c>
      <c r="V1290">
        <f t="shared" si="119"/>
        <v>80</v>
      </c>
      <c r="W1290" s="24" t="s">
        <v>4017</v>
      </c>
      <c r="X1290" s="8" t="e">
        <f>ROUND(T1290*(1-#REF!),2)</f>
        <v>#REF!</v>
      </c>
      <c r="Y1290">
        <f t="shared" si="120"/>
        <v>548.1</v>
      </c>
      <c r="Z1290">
        <f t="shared" si="121"/>
        <v>548.1</v>
      </c>
      <c r="AA1290" s="24">
        <v>0.1</v>
      </c>
      <c r="AB1290" s="24">
        <v>0.1</v>
      </c>
      <c r="AC1290" t="s">
        <v>2879</v>
      </c>
      <c r="AD1290" t="s">
        <v>2879</v>
      </c>
      <c r="AE1290" t="s">
        <v>2879</v>
      </c>
      <c r="AF1290" t="s">
        <v>2899</v>
      </c>
      <c r="AG1290" s="24"/>
      <c r="AH1290" t="str">
        <f t="shared" si="122"/>
        <v>JUMPER 2006</v>
      </c>
      <c r="AI1290" s="11">
        <v>194.03</v>
      </c>
      <c r="AJ1290">
        <v>0.3</v>
      </c>
      <c r="AK1290">
        <f t="shared" si="118"/>
        <v>426.29999999999995</v>
      </c>
      <c r="AL1290" t="s">
        <v>4555</v>
      </c>
      <c r="AM1290" t="s">
        <v>4555</v>
      </c>
      <c r="AN1290" s="24">
        <v>0.1</v>
      </c>
      <c r="AO1290">
        <f t="shared" si="117"/>
        <v>548.1</v>
      </c>
      <c r="AS1290" t="s">
        <v>229</v>
      </c>
      <c r="AT1290" t="s">
        <v>585</v>
      </c>
    </row>
    <row r="1291" spans="1:46" customFormat="1" x14ac:dyDescent="0.3">
      <c r="A1291" t="e">
        <f>CONCATENATE(C1291,D1291,H1291,#REF!,L1291)</f>
        <v>#REF!</v>
      </c>
      <c r="B1291" t="str">
        <f t="shared" si="115"/>
        <v>CITROENJUMPERL1H2</v>
      </c>
      <c r="C1291" s="1" t="s">
        <v>12</v>
      </c>
      <c r="D1291" s="1" t="s">
        <v>32</v>
      </c>
      <c r="E1291" s="1">
        <v>2006</v>
      </c>
      <c r="F1291" s="1" t="s">
        <v>14</v>
      </c>
      <c r="G1291" s="1" t="s">
        <v>37</v>
      </c>
      <c r="H1291" s="1" t="s">
        <v>38</v>
      </c>
      <c r="I1291" s="1">
        <v>3000</v>
      </c>
      <c r="J1291" s="1" t="str">
        <f t="shared" si="116"/>
        <v>TYP120</v>
      </c>
      <c r="K1291" s="1">
        <v>120</v>
      </c>
      <c r="L1291" s="1" t="s">
        <v>17</v>
      </c>
      <c r="M1291" s="27">
        <v>963940151</v>
      </c>
      <c r="N1291" s="37" t="s">
        <v>784</v>
      </c>
      <c r="O1291" s="38">
        <v>0</v>
      </c>
      <c r="P1291" s="38">
        <v>149.80000000000001</v>
      </c>
      <c r="Q1291" s="38">
        <v>1</v>
      </c>
      <c r="R1291">
        <v>21.5</v>
      </c>
      <c r="S1291" s="38">
        <v>149.80000000000001</v>
      </c>
      <c r="T1291" s="24">
        <v>359</v>
      </c>
      <c r="U1291" s="24">
        <v>60</v>
      </c>
      <c r="V1291">
        <f t="shared" si="119"/>
        <v>80</v>
      </c>
      <c r="W1291" s="24" t="s">
        <v>4018</v>
      </c>
      <c r="X1291" s="8" t="e">
        <f>ROUND(T1291*(1-#REF!),2)</f>
        <v>#REF!</v>
      </c>
      <c r="Y1291">
        <f t="shared" si="120"/>
        <v>323.10000000000002</v>
      </c>
      <c r="Z1291">
        <f t="shared" si="121"/>
        <v>323.10000000000002</v>
      </c>
      <c r="AA1291" s="24">
        <v>0.1</v>
      </c>
      <c r="AB1291" s="24">
        <v>0.1</v>
      </c>
      <c r="AC1291" t="s">
        <v>2879</v>
      </c>
      <c r="AD1291" t="s">
        <v>2879</v>
      </c>
      <c r="AE1291" t="s">
        <v>2879</v>
      </c>
      <c r="AF1291" t="s">
        <v>2899</v>
      </c>
      <c r="AG1291" s="24"/>
      <c r="AH1291" t="str">
        <f t="shared" si="122"/>
        <v>JUMPER 2006</v>
      </c>
      <c r="AI1291" s="11">
        <v>144.03</v>
      </c>
      <c r="AJ1291">
        <v>0.3</v>
      </c>
      <c r="AK1291">
        <f t="shared" si="118"/>
        <v>251.29999999999998</v>
      </c>
      <c r="AL1291" t="s">
        <v>4555</v>
      </c>
      <c r="AM1291" t="s">
        <v>4555</v>
      </c>
      <c r="AN1291" s="24">
        <v>0.1</v>
      </c>
      <c r="AO1291">
        <f t="shared" si="117"/>
        <v>323.10000000000002</v>
      </c>
      <c r="AS1291" t="s">
        <v>230</v>
      </c>
      <c r="AT1291" t="s">
        <v>584</v>
      </c>
    </row>
    <row r="1292" spans="1:46" customFormat="1" x14ac:dyDescent="0.3">
      <c r="A1292" t="e">
        <f>CONCATENATE(C1292,D1292,H1292,#REF!,L1292)</f>
        <v>#REF!</v>
      </c>
      <c r="B1292" t="str">
        <f t="shared" si="115"/>
        <v>CITROENJUMPERL1H2</v>
      </c>
      <c r="C1292" s="1" t="s">
        <v>12</v>
      </c>
      <c r="D1292" s="1" t="s">
        <v>32</v>
      </c>
      <c r="E1292" s="1">
        <v>2006</v>
      </c>
      <c r="F1292" s="1" t="s">
        <v>14</v>
      </c>
      <c r="G1292" s="1" t="s">
        <v>37</v>
      </c>
      <c r="H1292" s="1" t="s">
        <v>38</v>
      </c>
      <c r="I1292" s="1">
        <v>3000</v>
      </c>
      <c r="J1292" s="1" t="str">
        <f t="shared" si="116"/>
        <v>TYP120</v>
      </c>
      <c r="K1292" s="1">
        <v>120</v>
      </c>
      <c r="L1292" s="1" t="s">
        <v>20</v>
      </c>
      <c r="M1292" s="27">
        <v>963940152</v>
      </c>
      <c r="N1292" s="37" t="s">
        <v>785</v>
      </c>
      <c r="O1292" s="38">
        <v>0</v>
      </c>
      <c r="P1292" s="38">
        <v>191.21</v>
      </c>
      <c r="Q1292" s="38">
        <v>1</v>
      </c>
      <c r="R1292">
        <v>6.5</v>
      </c>
      <c r="S1292" s="38">
        <v>191.21</v>
      </c>
      <c r="T1292" s="24">
        <v>459</v>
      </c>
      <c r="U1292" s="24">
        <v>60</v>
      </c>
      <c r="V1292">
        <f t="shared" si="119"/>
        <v>80</v>
      </c>
      <c r="W1292" s="24" t="s">
        <v>4019</v>
      </c>
      <c r="X1292" s="8" t="e">
        <f>ROUND(T1292*(1-#REF!),2)</f>
        <v>#REF!</v>
      </c>
      <c r="Y1292">
        <f t="shared" si="120"/>
        <v>413.1</v>
      </c>
      <c r="Z1292">
        <f t="shared" si="121"/>
        <v>413.1</v>
      </c>
      <c r="AA1292" s="24">
        <v>0.1</v>
      </c>
      <c r="AB1292" s="24">
        <v>0.1</v>
      </c>
      <c r="AC1292" t="s">
        <v>2879</v>
      </c>
      <c r="AD1292" t="s">
        <v>2879</v>
      </c>
      <c r="AE1292" t="s">
        <v>2879</v>
      </c>
      <c r="AF1292" t="s">
        <v>2899</v>
      </c>
      <c r="AG1292" s="24"/>
      <c r="AH1292" t="str">
        <f t="shared" si="122"/>
        <v>JUMPER 2006</v>
      </c>
      <c r="AI1292" s="11">
        <v>183.85</v>
      </c>
      <c r="AJ1292">
        <v>0.3</v>
      </c>
      <c r="AK1292">
        <f t="shared" si="118"/>
        <v>321.29999999999995</v>
      </c>
      <c r="AL1292" t="s">
        <v>4555</v>
      </c>
      <c r="AM1292" t="s">
        <v>4555</v>
      </c>
      <c r="AN1292" s="24">
        <v>0.1</v>
      </c>
      <c r="AO1292">
        <f t="shared" si="117"/>
        <v>413.1</v>
      </c>
      <c r="AS1292" t="s">
        <v>231</v>
      </c>
      <c r="AT1292" t="s">
        <v>585</v>
      </c>
    </row>
    <row r="1293" spans="1:46" customFormat="1" x14ac:dyDescent="0.3">
      <c r="A1293" t="e">
        <f>CONCATENATE(C1293,D1293,H1293,#REF!,L1293)</f>
        <v>#REF!</v>
      </c>
      <c r="B1293" t="str">
        <f t="shared" si="115"/>
        <v>CITROENJUMPERL2H2</v>
      </c>
      <c r="C1293" s="1" t="s">
        <v>12</v>
      </c>
      <c r="D1293" s="1" t="s">
        <v>32</v>
      </c>
      <c r="E1293" s="1">
        <v>2006</v>
      </c>
      <c r="F1293" s="1" t="s">
        <v>25</v>
      </c>
      <c r="G1293" s="1" t="s">
        <v>37</v>
      </c>
      <c r="H1293" s="1" t="s">
        <v>41</v>
      </c>
      <c r="I1293" s="1">
        <v>3450</v>
      </c>
      <c r="J1293" s="1" t="str">
        <f t="shared" si="116"/>
        <v>TYP121</v>
      </c>
      <c r="K1293" s="1">
        <v>121</v>
      </c>
      <c r="L1293" s="1" t="s">
        <v>17</v>
      </c>
      <c r="M1293" s="27">
        <v>963940167</v>
      </c>
      <c r="N1293" s="37" t="s">
        <v>786</v>
      </c>
      <c r="O1293" s="38">
        <v>0</v>
      </c>
      <c r="P1293" s="38">
        <v>201.8</v>
      </c>
      <c r="Q1293" s="38">
        <v>1</v>
      </c>
      <c r="R1293">
        <v>38.5</v>
      </c>
      <c r="S1293" s="38">
        <v>201.8</v>
      </c>
      <c r="T1293" s="24">
        <v>469</v>
      </c>
      <c r="U1293" s="24">
        <v>75</v>
      </c>
      <c r="V1293">
        <f t="shared" si="119"/>
        <v>100</v>
      </c>
      <c r="W1293" s="24" t="s">
        <v>4020</v>
      </c>
      <c r="X1293" s="8" t="e">
        <f>ROUND(T1293*(1-#REF!),2)</f>
        <v>#REF!</v>
      </c>
      <c r="Y1293">
        <f t="shared" si="120"/>
        <v>422.1</v>
      </c>
      <c r="Z1293">
        <f t="shared" si="121"/>
        <v>422.1</v>
      </c>
      <c r="AA1293" s="24">
        <v>0.1</v>
      </c>
      <c r="AB1293" s="24">
        <v>0.1</v>
      </c>
      <c r="AC1293" t="s">
        <v>2879</v>
      </c>
      <c r="AD1293" t="s">
        <v>2879</v>
      </c>
      <c r="AE1293" t="s">
        <v>2879</v>
      </c>
      <c r="AF1293" t="s">
        <v>2899</v>
      </c>
      <c r="AG1293" s="24"/>
      <c r="AH1293" t="str">
        <f t="shared" si="122"/>
        <v>JUMPER 2006</v>
      </c>
      <c r="AI1293" s="11">
        <v>194.03</v>
      </c>
      <c r="AJ1293">
        <v>0.3</v>
      </c>
      <c r="AK1293">
        <f t="shared" si="118"/>
        <v>328.29999999999995</v>
      </c>
      <c r="AL1293" t="s">
        <v>4555</v>
      </c>
      <c r="AM1293" t="s">
        <v>4555</v>
      </c>
      <c r="AN1293" s="24">
        <v>0.1</v>
      </c>
      <c r="AO1293">
        <f t="shared" si="117"/>
        <v>422.1</v>
      </c>
      <c r="AS1293" t="s">
        <v>232</v>
      </c>
      <c r="AT1293" t="s">
        <v>584</v>
      </c>
    </row>
    <row r="1294" spans="1:46" customFormat="1" x14ac:dyDescent="0.3">
      <c r="A1294" t="e">
        <f>CONCATENATE(C1294,D1294,H1294,#REF!,L1294)</f>
        <v>#REF!</v>
      </c>
      <c r="B1294" t="str">
        <f t="shared" si="115"/>
        <v>CITROENJUMPERL2H2</v>
      </c>
      <c r="C1294" s="1" t="s">
        <v>12</v>
      </c>
      <c r="D1294" s="1" t="s">
        <v>32</v>
      </c>
      <c r="E1294" s="1">
        <v>2006</v>
      </c>
      <c r="F1294" s="1" t="s">
        <v>25</v>
      </c>
      <c r="G1294" s="1" t="s">
        <v>37</v>
      </c>
      <c r="H1294" s="1" t="s">
        <v>41</v>
      </c>
      <c r="I1294" s="1">
        <v>3450</v>
      </c>
      <c r="J1294" s="1" t="str">
        <f t="shared" si="116"/>
        <v>TYP121</v>
      </c>
      <c r="K1294" s="1">
        <v>121</v>
      </c>
      <c r="L1294" s="1" t="s">
        <v>20</v>
      </c>
      <c r="M1294" s="27">
        <v>963940168</v>
      </c>
      <c r="N1294" s="37" t="s">
        <v>787</v>
      </c>
      <c r="O1294" s="38">
        <v>0</v>
      </c>
      <c r="P1294" s="38">
        <v>201.8</v>
      </c>
      <c r="Q1294" s="38">
        <v>1</v>
      </c>
      <c r="R1294">
        <v>14.5</v>
      </c>
      <c r="S1294" s="38">
        <v>201.8</v>
      </c>
      <c r="T1294" s="24">
        <v>609</v>
      </c>
      <c r="U1294" s="24">
        <v>75</v>
      </c>
      <c r="V1294">
        <f t="shared" si="119"/>
        <v>100</v>
      </c>
      <c r="W1294" s="24" t="s">
        <v>4021</v>
      </c>
      <c r="X1294" s="8" t="e">
        <f>ROUND(T1294*(1-#REF!),2)</f>
        <v>#REF!</v>
      </c>
      <c r="Y1294">
        <f t="shared" si="120"/>
        <v>548.1</v>
      </c>
      <c r="Z1294">
        <f t="shared" si="121"/>
        <v>548.1</v>
      </c>
      <c r="AA1294" s="24">
        <v>0.1</v>
      </c>
      <c r="AB1294" s="24">
        <v>0.1</v>
      </c>
      <c r="AC1294" t="s">
        <v>2879</v>
      </c>
      <c r="AD1294" t="s">
        <v>2879</v>
      </c>
      <c r="AE1294" t="s">
        <v>2879</v>
      </c>
      <c r="AF1294" t="s">
        <v>2899</v>
      </c>
      <c r="AG1294" s="24"/>
      <c r="AH1294" t="str">
        <f t="shared" si="122"/>
        <v>JUMPER 2006</v>
      </c>
      <c r="AI1294" s="11">
        <v>194.03</v>
      </c>
      <c r="AJ1294">
        <v>0.3</v>
      </c>
      <c r="AK1294">
        <f t="shared" si="118"/>
        <v>426.29999999999995</v>
      </c>
      <c r="AL1294" t="s">
        <v>4555</v>
      </c>
      <c r="AM1294" t="s">
        <v>4555</v>
      </c>
      <c r="AN1294" s="24">
        <v>0.1</v>
      </c>
      <c r="AO1294">
        <f t="shared" si="117"/>
        <v>548.1</v>
      </c>
      <c r="AS1294" t="s">
        <v>233</v>
      </c>
      <c r="AT1294" t="s">
        <v>585</v>
      </c>
    </row>
    <row r="1295" spans="1:46" customFormat="1" x14ac:dyDescent="0.3">
      <c r="A1295" t="e">
        <f>CONCATENATE(C1295,D1295,H1295,#REF!,L1295)</f>
        <v>#REF!</v>
      </c>
      <c r="B1295" t="str">
        <f t="shared" si="115"/>
        <v>CITROENJUMPERL3H2</v>
      </c>
      <c r="C1295" s="1" t="s">
        <v>12</v>
      </c>
      <c r="D1295" s="1" t="s">
        <v>32</v>
      </c>
      <c r="E1295" s="1">
        <v>2006</v>
      </c>
      <c r="F1295" s="1" t="s">
        <v>44</v>
      </c>
      <c r="G1295" s="1" t="s">
        <v>37</v>
      </c>
      <c r="H1295" s="1" t="s">
        <v>45</v>
      </c>
      <c r="I1295" s="1">
        <v>4035</v>
      </c>
      <c r="J1295" s="1" t="str">
        <f t="shared" si="116"/>
        <v>TYP122</v>
      </c>
      <c r="K1295" s="1">
        <v>122</v>
      </c>
      <c r="L1295" s="1" t="s">
        <v>17</v>
      </c>
      <c r="M1295" s="27">
        <v>963940181</v>
      </c>
      <c r="N1295" s="37" t="s">
        <v>788</v>
      </c>
      <c r="O1295" s="38">
        <v>0</v>
      </c>
      <c r="P1295" s="38">
        <v>201.8</v>
      </c>
      <c r="Q1295" s="38">
        <v>1</v>
      </c>
      <c r="R1295">
        <v>37.5</v>
      </c>
      <c r="S1295" s="38">
        <v>201.8</v>
      </c>
      <c r="T1295" s="24">
        <v>509</v>
      </c>
      <c r="U1295" s="24">
        <v>80</v>
      </c>
      <c r="V1295">
        <f t="shared" si="119"/>
        <v>107</v>
      </c>
      <c r="W1295" s="24" t="s">
        <v>4022</v>
      </c>
      <c r="X1295" s="8" t="e">
        <f>ROUND(T1295*(1-#REF!),2)</f>
        <v>#REF!</v>
      </c>
      <c r="Y1295">
        <f t="shared" si="120"/>
        <v>458.1</v>
      </c>
      <c r="Z1295">
        <f t="shared" si="121"/>
        <v>458.1</v>
      </c>
      <c r="AA1295" s="24">
        <v>0.1</v>
      </c>
      <c r="AB1295" s="24">
        <v>0.1</v>
      </c>
      <c r="AC1295" t="s">
        <v>2879</v>
      </c>
      <c r="AD1295" t="s">
        <v>2879</v>
      </c>
      <c r="AE1295" t="s">
        <v>2879</v>
      </c>
      <c r="AF1295" t="s">
        <v>2899</v>
      </c>
      <c r="AG1295" s="24"/>
      <c r="AH1295" t="str">
        <f t="shared" si="122"/>
        <v>JUMPER 2006</v>
      </c>
      <c r="AI1295" s="11">
        <v>194.03</v>
      </c>
      <c r="AJ1295">
        <v>0.3</v>
      </c>
      <c r="AK1295">
        <f t="shared" si="118"/>
        <v>356.29999999999995</v>
      </c>
      <c r="AL1295" t="s">
        <v>4555</v>
      </c>
      <c r="AM1295" t="s">
        <v>4555</v>
      </c>
      <c r="AN1295" s="24">
        <v>0.1</v>
      </c>
      <c r="AO1295">
        <f t="shared" si="117"/>
        <v>458.1</v>
      </c>
      <c r="AS1295" t="s">
        <v>234</v>
      </c>
      <c r="AT1295" t="s">
        <v>584</v>
      </c>
    </row>
    <row r="1296" spans="1:46" customFormat="1" x14ac:dyDescent="0.3">
      <c r="A1296" t="e">
        <f>CONCATENATE(C1296,D1296,H1296,#REF!,L1296)</f>
        <v>#REF!</v>
      </c>
      <c r="B1296" t="str">
        <f t="shared" si="115"/>
        <v>CITROENJUMPERL3H2</v>
      </c>
      <c r="C1296" s="1" t="s">
        <v>12</v>
      </c>
      <c r="D1296" s="1" t="s">
        <v>32</v>
      </c>
      <c r="E1296" s="1">
        <v>2006</v>
      </c>
      <c r="F1296" s="1" t="s">
        <v>44</v>
      </c>
      <c r="G1296" s="1" t="s">
        <v>37</v>
      </c>
      <c r="H1296" s="1" t="s">
        <v>45</v>
      </c>
      <c r="I1296" s="1">
        <v>4035</v>
      </c>
      <c r="J1296" s="1" t="str">
        <f t="shared" si="116"/>
        <v>TYP122</v>
      </c>
      <c r="K1296" s="1">
        <v>122</v>
      </c>
      <c r="L1296" s="1" t="s">
        <v>20</v>
      </c>
      <c r="M1296" s="27">
        <v>963940182</v>
      </c>
      <c r="N1296" s="37" t="s">
        <v>789</v>
      </c>
      <c r="O1296" s="38">
        <v>0</v>
      </c>
      <c r="P1296" s="38">
        <v>285.01</v>
      </c>
      <c r="Q1296" s="38">
        <v>1</v>
      </c>
      <c r="R1296">
        <v>16.5</v>
      </c>
      <c r="S1296" s="38">
        <v>285.01</v>
      </c>
      <c r="T1296" s="24">
        <v>669</v>
      </c>
      <c r="U1296" s="24">
        <v>80</v>
      </c>
      <c r="V1296">
        <f t="shared" si="119"/>
        <v>107</v>
      </c>
      <c r="W1296" s="24" t="s">
        <v>4023</v>
      </c>
      <c r="X1296" s="8" t="e">
        <f>ROUND(T1296*(1-#REF!),2)</f>
        <v>#REF!</v>
      </c>
      <c r="Y1296">
        <f t="shared" si="120"/>
        <v>602.1</v>
      </c>
      <c r="Z1296">
        <f t="shared" si="121"/>
        <v>602.1</v>
      </c>
      <c r="AA1296" s="24">
        <v>0.1</v>
      </c>
      <c r="AB1296" s="24">
        <v>0.1</v>
      </c>
      <c r="AC1296" t="s">
        <v>2879</v>
      </c>
      <c r="AD1296" t="s">
        <v>2879</v>
      </c>
      <c r="AE1296" t="s">
        <v>2879</v>
      </c>
      <c r="AF1296" t="s">
        <v>2899</v>
      </c>
      <c r="AG1296" s="24"/>
      <c r="AH1296" t="str">
        <f t="shared" si="122"/>
        <v>JUMPER 2006</v>
      </c>
      <c r="AI1296" s="11">
        <v>274.04000000000002</v>
      </c>
      <c r="AJ1296">
        <v>0.3</v>
      </c>
      <c r="AK1296">
        <f t="shared" si="118"/>
        <v>468.29999999999995</v>
      </c>
      <c r="AL1296" t="s">
        <v>4555</v>
      </c>
      <c r="AM1296" t="s">
        <v>4555</v>
      </c>
      <c r="AN1296" s="24">
        <v>0.1</v>
      </c>
      <c r="AO1296">
        <f t="shared" si="117"/>
        <v>602.1</v>
      </c>
      <c r="AS1296" t="s">
        <v>235</v>
      </c>
      <c r="AT1296" t="s">
        <v>585</v>
      </c>
    </row>
    <row r="1297" spans="1:46" customFormat="1" x14ac:dyDescent="0.3">
      <c r="A1297" t="e">
        <f>CONCATENATE(C1297,D1297,H1297,#REF!,L1297)</f>
        <v>#REF!</v>
      </c>
      <c r="B1297" t="str">
        <f t="shared" si="115"/>
        <v>CITROENJUMPERL4H2</v>
      </c>
      <c r="C1297" s="1" t="s">
        <v>12</v>
      </c>
      <c r="D1297" s="1" t="s">
        <v>32</v>
      </c>
      <c r="E1297" s="1">
        <v>2006</v>
      </c>
      <c r="F1297" s="1" t="s">
        <v>48</v>
      </c>
      <c r="G1297" s="1" t="s">
        <v>37</v>
      </c>
      <c r="H1297" s="1" t="s">
        <v>49</v>
      </c>
      <c r="I1297" s="3" t="s">
        <v>50</v>
      </c>
      <c r="J1297" s="1" t="str">
        <f t="shared" si="116"/>
        <v>TYP123</v>
      </c>
      <c r="K1297" s="1">
        <v>123</v>
      </c>
      <c r="L1297" s="1" t="s">
        <v>17</v>
      </c>
      <c r="M1297" s="27">
        <v>963940194</v>
      </c>
      <c r="N1297" s="37" t="s">
        <v>790</v>
      </c>
      <c r="O1297" s="38">
        <v>0</v>
      </c>
      <c r="P1297" s="38">
        <v>249.85</v>
      </c>
      <c r="Q1297" s="38">
        <v>1</v>
      </c>
      <c r="R1297">
        <v>40.5</v>
      </c>
      <c r="S1297" s="38">
        <v>249.85</v>
      </c>
      <c r="T1297" s="24">
        <v>609</v>
      </c>
      <c r="U1297" s="24">
        <v>90</v>
      </c>
      <c r="V1297">
        <f t="shared" si="119"/>
        <v>120</v>
      </c>
      <c r="W1297" s="24" t="s">
        <v>4024</v>
      </c>
      <c r="X1297" s="8" t="e">
        <f>ROUND(T1297*(1-#REF!),2)</f>
        <v>#REF!</v>
      </c>
      <c r="Y1297">
        <f t="shared" si="120"/>
        <v>548.1</v>
      </c>
      <c r="Z1297">
        <f t="shared" si="121"/>
        <v>548.1</v>
      </c>
      <c r="AA1297" s="24">
        <v>0.1</v>
      </c>
      <c r="AB1297" s="24">
        <v>0.1</v>
      </c>
      <c r="AC1297" t="s">
        <v>2879</v>
      </c>
      <c r="AD1297" t="s">
        <v>2879</v>
      </c>
      <c r="AE1297" t="s">
        <v>2879</v>
      </c>
      <c r="AF1297" t="s">
        <v>2899</v>
      </c>
      <c r="AG1297" s="24"/>
      <c r="AH1297" t="str">
        <f t="shared" si="122"/>
        <v>JUMPER 2006</v>
      </c>
      <c r="AI1297" s="11">
        <v>240.23</v>
      </c>
      <c r="AJ1297">
        <v>0.3</v>
      </c>
      <c r="AK1297">
        <f t="shared" si="118"/>
        <v>426.29999999999995</v>
      </c>
      <c r="AL1297" t="s">
        <v>4555</v>
      </c>
      <c r="AM1297" t="s">
        <v>4555</v>
      </c>
      <c r="AN1297" s="24">
        <v>0.1</v>
      </c>
      <c r="AO1297">
        <f t="shared" si="117"/>
        <v>548.1</v>
      </c>
      <c r="AS1297" t="s">
        <v>236</v>
      </c>
      <c r="AT1297" t="s">
        <v>584</v>
      </c>
    </row>
    <row r="1298" spans="1:46" customFormat="1" x14ac:dyDescent="0.3">
      <c r="A1298" t="e">
        <f>CONCATENATE(C1298,D1298,H1298,#REF!,L1298)</f>
        <v>#REF!</v>
      </c>
      <c r="B1298" t="str">
        <f t="shared" si="115"/>
        <v>CITROENJUMPERL4H2</v>
      </c>
      <c r="C1298" s="1" t="s">
        <v>12</v>
      </c>
      <c r="D1298" s="1" t="s">
        <v>32</v>
      </c>
      <c r="E1298" s="1">
        <v>2006</v>
      </c>
      <c r="F1298" s="1" t="s">
        <v>48</v>
      </c>
      <c r="G1298" s="1" t="s">
        <v>37</v>
      </c>
      <c r="H1298" s="1" t="s">
        <v>49</v>
      </c>
      <c r="I1298" s="3" t="s">
        <v>50</v>
      </c>
      <c r="J1298" s="1" t="str">
        <f t="shared" si="116"/>
        <v>TYP123</v>
      </c>
      <c r="K1298" s="1">
        <v>123</v>
      </c>
      <c r="L1298" s="1" t="s">
        <v>20</v>
      </c>
      <c r="M1298" s="27">
        <v>963940195</v>
      </c>
      <c r="N1298" s="37" t="s">
        <v>791</v>
      </c>
      <c r="O1298" s="38">
        <v>0</v>
      </c>
      <c r="P1298" s="38">
        <v>326.29000000000002</v>
      </c>
      <c r="Q1298" s="38">
        <v>1</v>
      </c>
      <c r="R1298">
        <v>16.5</v>
      </c>
      <c r="S1298" s="38">
        <v>326.29000000000002</v>
      </c>
      <c r="T1298" s="24">
        <v>819</v>
      </c>
      <c r="U1298" s="24">
        <v>90</v>
      </c>
      <c r="V1298">
        <f t="shared" si="119"/>
        <v>120</v>
      </c>
      <c r="W1298" s="24" t="s">
        <v>4025</v>
      </c>
      <c r="X1298" s="8" t="e">
        <f>ROUND(T1298*(1-#REF!),2)</f>
        <v>#REF!</v>
      </c>
      <c r="Y1298">
        <f t="shared" si="120"/>
        <v>737.1</v>
      </c>
      <c r="Z1298">
        <f t="shared" si="121"/>
        <v>737.1</v>
      </c>
      <c r="AA1298" s="24">
        <v>0.1</v>
      </c>
      <c r="AB1298" s="24">
        <v>0.1</v>
      </c>
      <c r="AC1298" t="s">
        <v>2879</v>
      </c>
      <c r="AD1298" t="s">
        <v>2879</v>
      </c>
      <c r="AE1298" t="s">
        <v>2879</v>
      </c>
      <c r="AF1298" t="s">
        <v>2899</v>
      </c>
      <c r="AG1298" s="24"/>
      <c r="AH1298" t="str">
        <f t="shared" si="122"/>
        <v>JUMPER 2006</v>
      </c>
      <c r="AI1298" s="11">
        <v>313.73</v>
      </c>
      <c r="AJ1298">
        <v>0.3</v>
      </c>
      <c r="AK1298">
        <f t="shared" si="118"/>
        <v>573.29999999999995</v>
      </c>
      <c r="AL1298" t="s">
        <v>4555</v>
      </c>
      <c r="AM1298" t="s">
        <v>4555</v>
      </c>
      <c r="AN1298" s="24">
        <v>0.1</v>
      </c>
      <c r="AO1298">
        <f t="shared" si="117"/>
        <v>737.1</v>
      </c>
      <c r="AS1298" t="s">
        <v>237</v>
      </c>
      <c r="AT1298" t="s">
        <v>585</v>
      </c>
    </row>
    <row r="1299" spans="1:46" customFormat="1" x14ac:dyDescent="0.3">
      <c r="A1299" t="e">
        <f>CONCATENATE(C1299,D1299,H1299,#REF!,L1299)</f>
        <v>#REF!</v>
      </c>
      <c r="B1299" t="str">
        <f t="shared" si="115"/>
        <v>CITROENJUMPERL3H3</v>
      </c>
      <c r="C1299" s="1" t="s">
        <v>12</v>
      </c>
      <c r="D1299" s="1" t="s">
        <v>32</v>
      </c>
      <c r="E1299" s="1">
        <v>2006</v>
      </c>
      <c r="F1299" s="1" t="s">
        <v>44</v>
      </c>
      <c r="G1299" s="1" t="s">
        <v>52</v>
      </c>
      <c r="H1299" s="1" t="s">
        <v>53</v>
      </c>
      <c r="I1299" s="1">
        <v>4035</v>
      </c>
      <c r="J1299" s="1" t="str">
        <f t="shared" si="116"/>
        <v>TYP122</v>
      </c>
      <c r="K1299" s="1">
        <v>122</v>
      </c>
      <c r="L1299" s="1" t="s">
        <v>17</v>
      </c>
      <c r="M1299" s="27">
        <v>963940187</v>
      </c>
      <c r="N1299" s="37" t="s">
        <v>792</v>
      </c>
      <c r="O1299" s="38">
        <v>0</v>
      </c>
      <c r="P1299" s="38">
        <v>201.8</v>
      </c>
      <c r="Q1299" s="38">
        <v>1</v>
      </c>
      <c r="R1299">
        <v>37.5</v>
      </c>
      <c r="S1299" s="38">
        <v>201.8</v>
      </c>
      <c r="T1299" s="24">
        <v>509</v>
      </c>
      <c r="U1299" s="24">
        <v>80</v>
      </c>
      <c r="V1299">
        <f t="shared" si="119"/>
        <v>107</v>
      </c>
      <c r="W1299" s="24" t="s">
        <v>4026</v>
      </c>
      <c r="X1299" s="8" t="e">
        <f>ROUND(T1299*(1-#REF!),2)</f>
        <v>#REF!</v>
      </c>
      <c r="Y1299">
        <f t="shared" si="120"/>
        <v>458.1</v>
      </c>
      <c r="Z1299">
        <f t="shared" si="121"/>
        <v>458.1</v>
      </c>
      <c r="AA1299" s="24">
        <v>0.1</v>
      </c>
      <c r="AB1299" s="24">
        <v>0.1</v>
      </c>
      <c r="AC1299" t="s">
        <v>2879</v>
      </c>
      <c r="AD1299" t="s">
        <v>2879</v>
      </c>
      <c r="AE1299" t="s">
        <v>2879</v>
      </c>
      <c r="AF1299" t="s">
        <v>2899</v>
      </c>
      <c r="AG1299" s="24"/>
      <c r="AH1299" t="str">
        <f t="shared" si="122"/>
        <v>JUMPER 2006</v>
      </c>
      <c r="AI1299" s="11">
        <v>194.03</v>
      </c>
      <c r="AJ1299">
        <v>0.3</v>
      </c>
      <c r="AK1299">
        <f t="shared" si="118"/>
        <v>356.29999999999995</v>
      </c>
      <c r="AL1299" t="s">
        <v>4555</v>
      </c>
      <c r="AM1299" t="s">
        <v>4555</v>
      </c>
      <c r="AN1299" s="24">
        <v>0.1</v>
      </c>
      <c r="AO1299">
        <f t="shared" si="117"/>
        <v>458.1</v>
      </c>
      <c r="AS1299" t="s">
        <v>238</v>
      </c>
      <c r="AT1299" t="s">
        <v>584</v>
      </c>
    </row>
    <row r="1300" spans="1:46" customFormat="1" x14ac:dyDescent="0.3">
      <c r="A1300" t="e">
        <f>CONCATENATE(C1300,D1300,H1300,#REF!,L1300)</f>
        <v>#REF!</v>
      </c>
      <c r="B1300" t="str">
        <f t="shared" si="115"/>
        <v>CITROENJUMPERL3H3</v>
      </c>
      <c r="C1300" s="1" t="s">
        <v>12</v>
      </c>
      <c r="D1300" s="1" t="s">
        <v>32</v>
      </c>
      <c r="E1300" s="1">
        <v>2006</v>
      </c>
      <c r="F1300" s="1" t="s">
        <v>44</v>
      </c>
      <c r="G1300" s="1" t="s">
        <v>52</v>
      </c>
      <c r="H1300" s="1" t="s">
        <v>53</v>
      </c>
      <c r="I1300" s="1">
        <v>4035</v>
      </c>
      <c r="J1300" s="1" t="str">
        <f t="shared" si="116"/>
        <v>TYP122</v>
      </c>
      <c r="K1300" s="1">
        <v>122</v>
      </c>
      <c r="L1300" s="1" t="s">
        <v>20</v>
      </c>
      <c r="M1300" s="27">
        <v>963940188</v>
      </c>
      <c r="N1300" s="37" t="s">
        <v>793</v>
      </c>
      <c r="O1300" s="38">
        <v>0</v>
      </c>
      <c r="P1300" s="38">
        <v>285.11</v>
      </c>
      <c r="Q1300" s="38">
        <v>1</v>
      </c>
      <c r="R1300">
        <v>16.5</v>
      </c>
      <c r="S1300" s="38">
        <v>285.11</v>
      </c>
      <c r="T1300" s="24">
        <v>669</v>
      </c>
      <c r="U1300" s="24">
        <v>80</v>
      </c>
      <c r="V1300">
        <f t="shared" si="119"/>
        <v>107</v>
      </c>
      <c r="W1300" s="24" t="s">
        <v>4027</v>
      </c>
      <c r="X1300" s="8" t="e">
        <f>ROUND(T1300*(1-#REF!),2)</f>
        <v>#REF!</v>
      </c>
      <c r="Y1300">
        <f t="shared" si="120"/>
        <v>602.1</v>
      </c>
      <c r="Z1300">
        <f t="shared" si="121"/>
        <v>602.1</v>
      </c>
      <c r="AA1300" s="24">
        <v>0.1</v>
      </c>
      <c r="AB1300" s="24">
        <v>0.1</v>
      </c>
      <c r="AC1300" t="s">
        <v>2879</v>
      </c>
      <c r="AD1300" t="s">
        <v>2879</v>
      </c>
      <c r="AE1300" t="s">
        <v>2879</v>
      </c>
      <c r="AF1300" t="s">
        <v>2899</v>
      </c>
      <c r="AG1300" s="24"/>
      <c r="AH1300" t="str">
        <f t="shared" si="122"/>
        <v>JUMPER 2006</v>
      </c>
      <c r="AI1300" s="11">
        <v>274.04000000000002</v>
      </c>
      <c r="AJ1300">
        <v>0.3</v>
      </c>
      <c r="AK1300">
        <f t="shared" si="118"/>
        <v>468.29999999999995</v>
      </c>
      <c r="AL1300" t="s">
        <v>4555</v>
      </c>
      <c r="AM1300" t="s">
        <v>4555</v>
      </c>
      <c r="AN1300" s="24">
        <v>0.1</v>
      </c>
      <c r="AO1300">
        <f t="shared" si="117"/>
        <v>602.1</v>
      </c>
      <c r="AS1300" t="s">
        <v>239</v>
      </c>
      <c r="AT1300" t="s">
        <v>585</v>
      </c>
    </row>
    <row r="1301" spans="1:46" customFormat="1" x14ac:dyDescent="0.3">
      <c r="A1301" t="e">
        <f>CONCATENATE(C1301,D1301,H1301,#REF!,L1301)</f>
        <v>#REF!</v>
      </c>
      <c r="B1301" t="str">
        <f t="shared" si="115"/>
        <v>DACIADOKKERL1H1</v>
      </c>
      <c r="C1301" s="1" t="s">
        <v>57</v>
      </c>
      <c r="D1301" s="1" t="s">
        <v>590</v>
      </c>
      <c r="E1301" s="1">
        <v>2009</v>
      </c>
      <c r="F1301" s="1" t="s">
        <v>14</v>
      </c>
      <c r="G1301" s="1" t="s">
        <v>15</v>
      </c>
      <c r="H1301" s="1" t="s">
        <v>16</v>
      </c>
      <c r="I1301" s="1">
        <v>2810</v>
      </c>
      <c r="J1301" s="1" t="str">
        <f t="shared" si="116"/>
        <v>TYP146</v>
      </c>
      <c r="K1301" s="1">
        <v>146</v>
      </c>
      <c r="L1301" s="1" t="s">
        <v>17</v>
      </c>
      <c r="M1301" s="27">
        <v>963940430</v>
      </c>
      <c r="N1301" s="37" t="s">
        <v>794</v>
      </c>
      <c r="O1301" s="38">
        <v>0</v>
      </c>
      <c r="P1301" s="38">
        <v>90.42</v>
      </c>
      <c r="Q1301" s="38">
        <v>1</v>
      </c>
      <c r="R1301">
        <v>10.5</v>
      </c>
      <c r="S1301" s="38">
        <v>90.42</v>
      </c>
      <c r="T1301" s="24">
        <v>229</v>
      </c>
      <c r="U1301" s="24">
        <v>50</v>
      </c>
      <c r="V1301">
        <f t="shared" si="119"/>
        <v>67</v>
      </c>
      <c r="W1301" s="24" t="s">
        <v>4028</v>
      </c>
      <c r="X1301" s="8" t="e">
        <f>ROUND(T1301*(1-#REF!),2)</f>
        <v>#REF!</v>
      </c>
      <c r="Y1301">
        <f t="shared" si="120"/>
        <v>206.1</v>
      </c>
      <c r="Z1301">
        <f t="shared" si="121"/>
        <v>206.1</v>
      </c>
      <c r="AA1301" s="24">
        <v>0.1</v>
      </c>
      <c r="AB1301" s="24">
        <v>0.1</v>
      </c>
      <c r="AC1301" t="s">
        <v>2879</v>
      </c>
      <c r="AD1301" t="s">
        <v>2879</v>
      </c>
      <c r="AE1301" t="s">
        <v>2879</v>
      </c>
      <c r="AF1301" t="s">
        <v>2899</v>
      </c>
      <c r="AG1301" s="24"/>
      <c r="AH1301" t="s">
        <v>3394</v>
      </c>
      <c r="AI1301" s="11">
        <v>86.93</v>
      </c>
      <c r="AJ1301">
        <v>0.3</v>
      </c>
      <c r="AK1301">
        <f t="shared" si="118"/>
        <v>160.29999999999998</v>
      </c>
      <c r="AL1301" t="s">
        <v>4555</v>
      </c>
      <c r="AM1301" t="s">
        <v>4555</v>
      </c>
      <c r="AN1301" s="24">
        <v>0.1</v>
      </c>
      <c r="AO1301">
        <f t="shared" si="117"/>
        <v>206.1</v>
      </c>
      <c r="AS1301" t="s">
        <v>240</v>
      </c>
      <c r="AT1301" t="s">
        <v>584</v>
      </c>
    </row>
    <row r="1302" spans="1:46" customFormat="1" x14ac:dyDescent="0.3">
      <c r="A1302" t="e">
        <f>CONCATENATE(C1302,D1302,H1302,#REF!,L1302)</f>
        <v>#REF!</v>
      </c>
      <c r="B1302" t="str">
        <f t="shared" si="115"/>
        <v>DACIADOKKERL1H1</v>
      </c>
      <c r="C1302" s="1" t="s">
        <v>57</v>
      </c>
      <c r="D1302" s="1" t="s">
        <v>590</v>
      </c>
      <c r="E1302" s="1">
        <v>2009</v>
      </c>
      <c r="F1302" s="1" t="s">
        <v>14</v>
      </c>
      <c r="G1302" s="1" t="s">
        <v>15</v>
      </c>
      <c r="H1302" s="1" t="s">
        <v>16</v>
      </c>
      <c r="I1302" s="1">
        <v>2810</v>
      </c>
      <c r="J1302" s="1" t="str">
        <f t="shared" si="116"/>
        <v>TYP146</v>
      </c>
      <c r="K1302" s="1">
        <v>146</v>
      </c>
      <c r="L1302" s="1" t="s">
        <v>20</v>
      </c>
      <c r="M1302" s="27">
        <v>963940431</v>
      </c>
      <c r="N1302" s="37" t="s">
        <v>795</v>
      </c>
      <c r="O1302" s="38">
        <v>0</v>
      </c>
      <c r="P1302" s="38">
        <v>113.84</v>
      </c>
      <c r="Q1302" s="38">
        <v>1</v>
      </c>
      <c r="R1302">
        <v>5.5</v>
      </c>
      <c r="S1302" s="38">
        <v>113.84</v>
      </c>
      <c r="T1302" s="24">
        <v>279</v>
      </c>
      <c r="U1302" s="24">
        <v>50</v>
      </c>
      <c r="V1302">
        <f t="shared" si="119"/>
        <v>67</v>
      </c>
      <c r="W1302" s="24" t="s">
        <v>4029</v>
      </c>
      <c r="X1302" s="8" t="e">
        <f>ROUND(T1302*(1-#REF!),2)</f>
        <v>#REF!</v>
      </c>
      <c r="Y1302">
        <f t="shared" si="120"/>
        <v>251.1</v>
      </c>
      <c r="Z1302">
        <f t="shared" si="121"/>
        <v>251.1</v>
      </c>
      <c r="AA1302" s="24">
        <v>0.1</v>
      </c>
      <c r="AB1302" s="24">
        <v>0.1</v>
      </c>
      <c r="AC1302" t="s">
        <v>2879</v>
      </c>
      <c r="AD1302" t="s">
        <v>2879</v>
      </c>
      <c r="AE1302" t="s">
        <v>2879</v>
      </c>
      <c r="AF1302" t="s">
        <v>2899</v>
      </c>
      <c r="AG1302" s="24"/>
      <c r="AH1302" t="s">
        <v>3394</v>
      </c>
      <c r="AI1302" s="11">
        <v>109.42</v>
      </c>
      <c r="AJ1302">
        <v>0.3</v>
      </c>
      <c r="AK1302">
        <f t="shared" si="118"/>
        <v>195.29999999999998</v>
      </c>
      <c r="AL1302" t="s">
        <v>4555</v>
      </c>
      <c r="AM1302" t="s">
        <v>4555</v>
      </c>
      <c r="AN1302" s="24">
        <v>0.1</v>
      </c>
      <c r="AO1302">
        <f t="shared" si="117"/>
        <v>251.1</v>
      </c>
      <c r="AS1302" t="s">
        <v>241</v>
      </c>
      <c r="AT1302" t="s">
        <v>585</v>
      </c>
    </row>
    <row r="1303" spans="1:46" customFormat="1" x14ac:dyDescent="0.3">
      <c r="A1303" t="e">
        <f>CONCATENATE(C1303,D1303,H1303,#REF!,L1303)</f>
        <v>#REF!</v>
      </c>
      <c r="B1303" t="str">
        <f t="shared" si="115"/>
        <v>FIATFIORINOL1H1</v>
      </c>
      <c r="C1303" s="1" t="s">
        <v>60</v>
      </c>
      <c r="D1303" s="1" t="s">
        <v>61</v>
      </c>
      <c r="E1303" s="1">
        <v>2008</v>
      </c>
      <c r="F1303" s="1" t="s">
        <v>14</v>
      </c>
      <c r="G1303" s="1" t="s">
        <v>15</v>
      </c>
      <c r="H1303" s="1" t="s">
        <v>16</v>
      </c>
      <c r="I1303" s="1">
        <v>2513</v>
      </c>
      <c r="J1303" s="1" t="str">
        <f t="shared" si="116"/>
        <v>TYP128</v>
      </c>
      <c r="K1303" s="1">
        <v>128</v>
      </c>
      <c r="L1303" s="1" t="s">
        <v>17</v>
      </c>
      <c r="M1303" s="27">
        <v>963940231</v>
      </c>
      <c r="N1303" s="37" t="s">
        <v>772</v>
      </c>
      <c r="O1303" s="38">
        <v>0</v>
      </c>
      <c r="P1303" s="38">
        <v>50</v>
      </c>
      <c r="Q1303" s="38">
        <v>1</v>
      </c>
      <c r="R1303">
        <v>5.5</v>
      </c>
      <c r="S1303" s="38">
        <v>50</v>
      </c>
      <c r="T1303" s="24">
        <v>159</v>
      </c>
      <c r="U1303" s="24">
        <v>50</v>
      </c>
      <c r="V1303">
        <f t="shared" si="119"/>
        <v>67</v>
      </c>
      <c r="W1303" s="24" t="s">
        <v>4006</v>
      </c>
      <c r="X1303" s="8" t="e">
        <f>ROUND(T1303*(1-#REF!),2)</f>
        <v>#REF!</v>
      </c>
      <c r="Y1303">
        <f t="shared" si="120"/>
        <v>143.1</v>
      </c>
      <c r="Z1303">
        <f t="shared" si="121"/>
        <v>143.1</v>
      </c>
      <c r="AA1303" s="24">
        <v>0.1</v>
      </c>
      <c r="AB1303" s="24">
        <v>0.1</v>
      </c>
      <c r="AC1303" t="s">
        <v>2879</v>
      </c>
      <c r="AD1303" t="s">
        <v>2879</v>
      </c>
      <c r="AE1303" t="s">
        <v>2879</v>
      </c>
      <c r="AF1303" t="s">
        <v>2899</v>
      </c>
      <c r="AG1303" s="24"/>
      <c r="AH1303" t="s">
        <v>3395</v>
      </c>
      <c r="AI1303" s="11">
        <v>48.07</v>
      </c>
      <c r="AJ1303">
        <v>0.3</v>
      </c>
      <c r="AK1303">
        <f t="shared" si="118"/>
        <v>111.3</v>
      </c>
      <c r="AL1303" t="s">
        <v>4555</v>
      </c>
      <c r="AM1303" t="s">
        <v>4555</v>
      </c>
      <c r="AN1303" s="24">
        <v>0.1</v>
      </c>
      <c r="AO1303">
        <f t="shared" si="117"/>
        <v>143.1</v>
      </c>
      <c r="AS1303" t="s">
        <v>218</v>
      </c>
      <c r="AT1303" t="s">
        <v>584</v>
      </c>
    </row>
    <row r="1304" spans="1:46" customFormat="1" x14ac:dyDescent="0.3">
      <c r="A1304" t="e">
        <f>CONCATENATE(C1304,D1304,H1304,#REF!,L1304)</f>
        <v>#REF!</v>
      </c>
      <c r="B1304" t="str">
        <f t="shared" si="115"/>
        <v>FIATFIORINOL1H1</v>
      </c>
      <c r="C1304" s="1" t="s">
        <v>60</v>
      </c>
      <c r="D1304" s="1" t="s">
        <v>61</v>
      </c>
      <c r="E1304" s="1">
        <v>2008</v>
      </c>
      <c r="F1304" s="1" t="s">
        <v>14</v>
      </c>
      <c r="G1304" s="1" t="s">
        <v>15</v>
      </c>
      <c r="H1304" s="1" t="s">
        <v>16</v>
      </c>
      <c r="I1304" s="1">
        <v>2513</v>
      </c>
      <c r="J1304" s="1" t="str">
        <f t="shared" si="116"/>
        <v>TYP128</v>
      </c>
      <c r="K1304" s="1">
        <v>128</v>
      </c>
      <c r="L1304" s="1" t="s">
        <v>20</v>
      </c>
      <c r="M1304" s="27">
        <v>963940232</v>
      </c>
      <c r="N1304" s="37" t="s">
        <v>773</v>
      </c>
      <c r="O1304" s="38">
        <v>0</v>
      </c>
      <c r="P1304" s="38">
        <v>107.2</v>
      </c>
      <c r="Q1304" s="38">
        <v>1</v>
      </c>
      <c r="R1304">
        <v>6.5</v>
      </c>
      <c r="S1304" s="38">
        <v>107.2</v>
      </c>
      <c r="T1304" s="24">
        <v>259</v>
      </c>
      <c r="U1304" s="24">
        <v>50</v>
      </c>
      <c r="V1304">
        <f t="shared" si="119"/>
        <v>67</v>
      </c>
      <c r="W1304" s="24" t="s">
        <v>4007</v>
      </c>
      <c r="X1304" s="8" t="e">
        <f>ROUND(T1304*(1-#REF!),2)</f>
        <v>#REF!</v>
      </c>
      <c r="Y1304">
        <f t="shared" si="120"/>
        <v>233.1</v>
      </c>
      <c r="Z1304">
        <f t="shared" si="121"/>
        <v>233.1</v>
      </c>
      <c r="AA1304" s="24">
        <v>0.1</v>
      </c>
      <c r="AB1304" s="24">
        <v>0.1</v>
      </c>
      <c r="AC1304" t="s">
        <v>2879</v>
      </c>
      <c r="AD1304" t="s">
        <v>2879</v>
      </c>
      <c r="AE1304" t="s">
        <v>2879</v>
      </c>
      <c r="AF1304" t="s">
        <v>2899</v>
      </c>
      <c r="AG1304" s="24"/>
      <c r="AH1304" t="s">
        <v>3395</v>
      </c>
      <c r="AI1304" s="11">
        <v>103.04</v>
      </c>
      <c r="AJ1304">
        <v>0.3</v>
      </c>
      <c r="AK1304">
        <f t="shared" si="118"/>
        <v>181.29999999999998</v>
      </c>
      <c r="AL1304" t="s">
        <v>4555</v>
      </c>
      <c r="AM1304" t="s">
        <v>4555</v>
      </c>
      <c r="AN1304" s="24">
        <v>0.1</v>
      </c>
      <c r="AO1304">
        <f t="shared" si="117"/>
        <v>233.1</v>
      </c>
      <c r="AS1304" t="s">
        <v>219</v>
      </c>
      <c r="AT1304" t="s">
        <v>585</v>
      </c>
    </row>
    <row r="1305" spans="1:46" customFormat="1" x14ac:dyDescent="0.3">
      <c r="A1305" t="e">
        <f>CONCATENATE(C1305,D1305,H1305,#REF!,L1305)</f>
        <v>#REF!</v>
      </c>
      <c r="B1305" t="str">
        <f t="shared" si="115"/>
        <v>FIATDOBLOL1H1</v>
      </c>
      <c r="C1305" s="1" t="s">
        <v>60</v>
      </c>
      <c r="D1305" s="1" t="s">
        <v>62</v>
      </c>
      <c r="E1305" s="1">
        <v>2010</v>
      </c>
      <c r="F1305" s="1" t="s">
        <v>14</v>
      </c>
      <c r="G1305" s="1" t="s">
        <v>15</v>
      </c>
      <c r="H1305" s="1" t="s">
        <v>16</v>
      </c>
      <c r="I1305" s="1">
        <v>2755</v>
      </c>
      <c r="J1305" s="1" t="str">
        <f t="shared" si="116"/>
        <v>TYP134</v>
      </c>
      <c r="K1305" s="1">
        <v>134</v>
      </c>
      <c r="L1305" s="1" t="s">
        <v>17</v>
      </c>
      <c r="M1305" s="27">
        <v>963940255</v>
      </c>
      <c r="N1305" s="37" t="s">
        <v>796</v>
      </c>
      <c r="O1305" s="38">
        <v>0</v>
      </c>
      <c r="P1305" s="38">
        <v>90.44</v>
      </c>
      <c r="Q1305" s="38">
        <v>1</v>
      </c>
      <c r="R1305">
        <v>7.5</v>
      </c>
      <c r="S1305" s="38">
        <v>90.44</v>
      </c>
      <c r="T1305" s="24">
        <v>219</v>
      </c>
      <c r="U1305" s="24">
        <v>50</v>
      </c>
      <c r="V1305">
        <f t="shared" si="119"/>
        <v>67</v>
      </c>
      <c r="W1305" s="24" t="s">
        <v>4030</v>
      </c>
      <c r="X1305" s="8" t="e">
        <f>ROUND(T1305*(1-#REF!),2)</f>
        <v>#REF!</v>
      </c>
      <c r="Y1305">
        <f t="shared" si="120"/>
        <v>197.1</v>
      </c>
      <c r="Z1305">
        <f t="shared" si="121"/>
        <v>197.1</v>
      </c>
      <c r="AA1305" s="24">
        <v>0.1</v>
      </c>
      <c r="AB1305" s="24">
        <v>0.1</v>
      </c>
      <c r="AC1305" t="s">
        <v>2879</v>
      </c>
      <c r="AD1305" t="s">
        <v>2879</v>
      </c>
      <c r="AE1305" t="s">
        <v>2879</v>
      </c>
      <c r="AF1305" t="s">
        <v>2899</v>
      </c>
      <c r="AG1305" s="24"/>
      <c r="AH1305" t="s">
        <v>3396</v>
      </c>
      <c r="AI1305" s="11">
        <v>86.93</v>
      </c>
      <c r="AJ1305">
        <v>0.3</v>
      </c>
      <c r="AK1305">
        <f t="shared" si="118"/>
        <v>153.29999999999998</v>
      </c>
      <c r="AL1305" t="s">
        <v>4555</v>
      </c>
      <c r="AM1305" t="s">
        <v>4555</v>
      </c>
      <c r="AN1305" s="24">
        <v>0.1</v>
      </c>
      <c r="AO1305">
        <f t="shared" si="117"/>
        <v>197.1</v>
      </c>
      <c r="AS1305" t="s">
        <v>242</v>
      </c>
      <c r="AT1305" t="s">
        <v>584</v>
      </c>
    </row>
    <row r="1306" spans="1:46" customFormat="1" x14ac:dyDescent="0.3">
      <c r="A1306" t="e">
        <f>CONCATENATE(C1306,D1306,H1306,#REF!,L1306)</f>
        <v>#REF!</v>
      </c>
      <c r="B1306" t="str">
        <f t="shared" si="115"/>
        <v>FIATDOBLOL1H1</v>
      </c>
      <c r="C1306" s="1" t="s">
        <v>60</v>
      </c>
      <c r="D1306" s="1" t="s">
        <v>62</v>
      </c>
      <c r="E1306" s="1">
        <v>2010</v>
      </c>
      <c r="F1306" s="1" t="s">
        <v>14</v>
      </c>
      <c r="G1306" s="1" t="s">
        <v>15</v>
      </c>
      <c r="H1306" s="1" t="s">
        <v>16</v>
      </c>
      <c r="I1306" s="1">
        <v>2755</v>
      </c>
      <c r="J1306" s="1" t="str">
        <f t="shared" si="116"/>
        <v>TYP134</v>
      </c>
      <c r="K1306" s="1">
        <v>134</v>
      </c>
      <c r="L1306" s="1" t="s">
        <v>20</v>
      </c>
      <c r="M1306" s="27">
        <v>963940256</v>
      </c>
      <c r="N1306" s="37" t="s">
        <v>797</v>
      </c>
      <c r="O1306" s="38">
        <v>0</v>
      </c>
      <c r="P1306" s="38">
        <v>113.81</v>
      </c>
      <c r="Q1306" s="38">
        <v>1</v>
      </c>
      <c r="R1306">
        <v>0.5</v>
      </c>
      <c r="S1306" s="38">
        <v>113.81</v>
      </c>
      <c r="T1306" s="24">
        <v>279</v>
      </c>
      <c r="U1306" s="24">
        <v>50</v>
      </c>
      <c r="V1306">
        <f t="shared" si="119"/>
        <v>67</v>
      </c>
      <c r="W1306" s="24" t="s">
        <v>4031</v>
      </c>
      <c r="X1306" s="8" t="e">
        <f>ROUND(T1306*(1-#REF!),2)</f>
        <v>#REF!</v>
      </c>
      <c r="Y1306">
        <f t="shared" si="120"/>
        <v>251.1</v>
      </c>
      <c r="Z1306">
        <f t="shared" si="121"/>
        <v>251.1</v>
      </c>
      <c r="AA1306" s="24">
        <v>0.1</v>
      </c>
      <c r="AB1306" s="24">
        <v>0.1</v>
      </c>
      <c r="AC1306" t="s">
        <v>2879</v>
      </c>
      <c r="AD1306" t="s">
        <v>2879</v>
      </c>
      <c r="AE1306" t="s">
        <v>2879</v>
      </c>
      <c r="AF1306" t="s">
        <v>2899</v>
      </c>
      <c r="AG1306" s="24"/>
      <c r="AH1306" t="s">
        <v>3396</v>
      </c>
      <c r="AI1306" s="11">
        <v>109.42</v>
      </c>
      <c r="AJ1306">
        <v>0.3</v>
      </c>
      <c r="AK1306">
        <f t="shared" si="118"/>
        <v>195.29999999999998</v>
      </c>
      <c r="AL1306" t="s">
        <v>4555</v>
      </c>
      <c r="AM1306" t="s">
        <v>4555</v>
      </c>
      <c r="AN1306" s="24">
        <v>0.1</v>
      </c>
      <c r="AO1306">
        <f t="shared" si="117"/>
        <v>251.1</v>
      </c>
      <c r="AS1306" t="s">
        <v>243</v>
      </c>
      <c r="AT1306" t="s">
        <v>585</v>
      </c>
    </row>
    <row r="1307" spans="1:46" customFormat="1" x14ac:dyDescent="0.3">
      <c r="A1307" t="e">
        <f>CONCATENATE(C1307,D1307,H1307,#REF!,L1307)</f>
        <v>#REF!</v>
      </c>
      <c r="B1307" t="str">
        <f t="shared" si="115"/>
        <v>FIATDOBLOL1H2</v>
      </c>
      <c r="C1307" s="1" t="s">
        <v>60</v>
      </c>
      <c r="D1307" s="1" t="s">
        <v>62</v>
      </c>
      <c r="E1307" s="1">
        <v>2010</v>
      </c>
      <c r="F1307" s="1" t="s">
        <v>14</v>
      </c>
      <c r="G1307" s="1" t="s">
        <v>37</v>
      </c>
      <c r="H1307" s="1" t="s">
        <v>38</v>
      </c>
      <c r="I1307" s="1">
        <v>2755</v>
      </c>
      <c r="J1307" s="1" t="str">
        <f t="shared" si="116"/>
        <v>TYP134</v>
      </c>
      <c r="K1307" s="1">
        <v>134</v>
      </c>
      <c r="L1307" s="1" t="s">
        <v>17</v>
      </c>
      <c r="M1307" s="27">
        <v>963940268</v>
      </c>
      <c r="N1307" s="37" t="s">
        <v>798</v>
      </c>
      <c r="O1307" s="38">
        <v>0</v>
      </c>
      <c r="P1307" s="38">
        <v>108.96</v>
      </c>
      <c r="Q1307" s="38">
        <v>1</v>
      </c>
      <c r="R1307">
        <v>16.5</v>
      </c>
      <c r="S1307" s="38">
        <v>108.96</v>
      </c>
      <c r="T1307" s="24">
        <v>219</v>
      </c>
      <c r="U1307" s="24">
        <v>60</v>
      </c>
      <c r="V1307">
        <f t="shared" si="119"/>
        <v>80</v>
      </c>
      <c r="W1307" s="24" t="s">
        <v>4032</v>
      </c>
      <c r="X1307" s="8" t="e">
        <f>ROUND(T1307*(1-#REF!),2)</f>
        <v>#REF!</v>
      </c>
      <c r="Y1307">
        <f t="shared" si="120"/>
        <v>197.1</v>
      </c>
      <c r="Z1307">
        <f t="shared" si="121"/>
        <v>197.1</v>
      </c>
      <c r="AA1307" s="24">
        <v>0.1</v>
      </c>
      <c r="AB1307" s="24">
        <v>0.1</v>
      </c>
      <c r="AC1307" t="s">
        <v>2879</v>
      </c>
      <c r="AD1307" t="s">
        <v>2879</v>
      </c>
      <c r="AE1307" t="s">
        <v>2879</v>
      </c>
      <c r="AF1307" t="s">
        <v>2899</v>
      </c>
      <c r="AG1307" s="24"/>
      <c r="AH1307" t="s">
        <v>3396</v>
      </c>
      <c r="AI1307" s="11">
        <v>86.93</v>
      </c>
      <c r="AJ1307">
        <v>0.3</v>
      </c>
      <c r="AK1307">
        <f t="shared" si="118"/>
        <v>153.29999999999998</v>
      </c>
      <c r="AL1307" t="s">
        <v>4555</v>
      </c>
      <c r="AM1307" t="s">
        <v>4555</v>
      </c>
      <c r="AN1307" s="24">
        <v>0.1</v>
      </c>
      <c r="AO1307">
        <f t="shared" si="117"/>
        <v>197.1</v>
      </c>
      <c r="AS1307" t="s">
        <v>244</v>
      </c>
      <c r="AT1307" t="s">
        <v>584</v>
      </c>
    </row>
    <row r="1308" spans="1:46" customFormat="1" x14ac:dyDescent="0.3">
      <c r="A1308" t="e">
        <f>CONCATENATE(C1308,D1308,H1308,#REF!,L1308)</f>
        <v>#REF!</v>
      </c>
      <c r="B1308" t="str">
        <f t="shared" si="115"/>
        <v>FIATDOBLOL1H2</v>
      </c>
      <c r="C1308" s="1" t="s">
        <v>60</v>
      </c>
      <c r="D1308" s="1" t="s">
        <v>62</v>
      </c>
      <c r="E1308" s="1">
        <v>2010</v>
      </c>
      <c r="F1308" s="1" t="s">
        <v>14</v>
      </c>
      <c r="G1308" s="1" t="s">
        <v>37</v>
      </c>
      <c r="H1308" s="1" t="s">
        <v>38</v>
      </c>
      <c r="I1308" s="1">
        <v>2755</v>
      </c>
      <c r="J1308" s="1" t="str">
        <f t="shared" si="116"/>
        <v>TYP134</v>
      </c>
      <c r="K1308" s="1">
        <v>134</v>
      </c>
      <c r="L1308" s="1" t="s">
        <v>20</v>
      </c>
      <c r="M1308" s="27">
        <v>963940269</v>
      </c>
      <c r="N1308" s="37" t="s">
        <v>799</v>
      </c>
      <c r="O1308" s="38">
        <v>0</v>
      </c>
      <c r="P1308" s="38">
        <v>138.84</v>
      </c>
      <c r="Q1308" s="38">
        <v>1</v>
      </c>
      <c r="R1308">
        <v>16.5</v>
      </c>
      <c r="S1308" s="38">
        <v>138.84</v>
      </c>
      <c r="T1308" s="24">
        <v>279</v>
      </c>
      <c r="U1308" s="24">
        <v>60</v>
      </c>
      <c r="V1308">
        <f t="shared" si="119"/>
        <v>80</v>
      </c>
      <c r="W1308" s="24" t="s">
        <v>4033</v>
      </c>
      <c r="X1308" s="8" t="e">
        <f>ROUND(T1308*(1-#REF!),2)</f>
        <v>#REF!</v>
      </c>
      <c r="Y1308">
        <f t="shared" si="120"/>
        <v>251.1</v>
      </c>
      <c r="Z1308">
        <f t="shared" si="121"/>
        <v>251.1</v>
      </c>
      <c r="AA1308" s="24">
        <v>0.1</v>
      </c>
      <c r="AB1308" s="24">
        <v>0.1</v>
      </c>
      <c r="AC1308" t="s">
        <v>2879</v>
      </c>
      <c r="AD1308" t="s">
        <v>2879</v>
      </c>
      <c r="AE1308" t="s">
        <v>2879</v>
      </c>
      <c r="AF1308" t="s">
        <v>2899</v>
      </c>
      <c r="AG1308" s="24"/>
      <c r="AH1308" t="s">
        <v>3396</v>
      </c>
      <c r="AI1308" s="11">
        <v>109.42</v>
      </c>
      <c r="AJ1308">
        <v>0.3</v>
      </c>
      <c r="AK1308">
        <f t="shared" si="118"/>
        <v>195.29999999999998</v>
      </c>
      <c r="AL1308" t="s">
        <v>4555</v>
      </c>
      <c r="AM1308" t="s">
        <v>4555</v>
      </c>
      <c r="AN1308" s="24">
        <v>0.1</v>
      </c>
      <c r="AO1308">
        <f t="shared" si="117"/>
        <v>251.1</v>
      </c>
      <c r="AS1308" t="s">
        <v>245</v>
      </c>
      <c r="AT1308" t="s">
        <v>585</v>
      </c>
    </row>
    <row r="1309" spans="1:46" customFormat="1" x14ac:dyDescent="0.3">
      <c r="A1309" t="e">
        <f>CONCATENATE(C1309,D1309,H1309,#REF!,L1309)</f>
        <v>#REF!</v>
      </c>
      <c r="B1309" t="str">
        <f t="shared" si="115"/>
        <v>FIATDOBLOL2H1</v>
      </c>
      <c r="C1309" s="1" t="s">
        <v>60</v>
      </c>
      <c r="D1309" s="1" t="s">
        <v>62</v>
      </c>
      <c r="E1309" s="1">
        <v>2010</v>
      </c>
      <c r="F1309" s="1" t="s">
        <v>25</v>
      </c>
      <c r="G1309" s="1" t="s">
        <v>15</v>
      </c>
      <c r="H1309" s="1" t="s">
        <v>26</v>
      </c>
      <c r="I1309" s="1">
        <v>3105</v>
      </c>
      <c r="J1309" s="1" t="str">
        <f t="shared" si="116"/>
        <v>TYP135</v>
      </c>
      <c r="K1309" s="1">
        <v>135</v>
      </c>
      <c r="L1309" s="1" t="s">
        <v>17</v>
      </c>
      <c r="M1309" s="27">
        <v>963940287</v>
      </c>
      <c r="N1309" s="37" t="s">
        <v>800</v>
      </c>
      <c r="O1309" s="38">
        <v>0</v>
      </c>
      <c r="P1309" s="38">
        <v>101.8</v>
      </c>
      <c r="Q1309" s="38">
        <v>1</v>
      </c>
      <c r="R1309">
        <v>8.5</v>
      </c>
      <c r="S1309" s="38">
        <v>101.8</v>
      </c>
      <c r="T1309" s="24">
        <v>249</v>
      </c>
      <c r="U1309" s="24">
        <v>60</v>
      </c>
      <c r="V1309">
        <f t="shared" si="119"/>
        <v>80</v>
      </c>
      <c r="W1309" s="24" t="s">
        <v>4034</v>
      </c>
      <c r="X1309" s="8" t="e">
        <f>ROUND(T1309*(1-#REF!),2)</f>
        <v>#REF!</v>
      </c>
      <c r="Y1309">
        <f t="shared" si="120"/>
        <v>224.1</v>
      </c>
      <c r="Z1309">
        <f t="shared" si="121"/>
        <v>224.1</v>
      </c>
      <c r="AA1309" s="24">
        <v>0.1</v>
      </c>
      <c r="AB1309" s="24">
        <v>0.1</v>
      </c>
      <c r="AC1309" t="s">
        <v>2879</v>
      </c>
      <c r="AD1309" t="s">
        <v>2879</v>
      </c>
      <c r="AE1309" t="s">
        <v>2879</v>
      </c>
      <c r="AF1309" t="s">
        <v>2899</v>
      </c>
      <c r="AG1309" s="24"/>
      <c r="AH1309" t="s">
        <v>3397</v>
      </c>
      <c r="AI1309" s="11">
        <v>97.87</v>
      </c>
      <c r="AJ1309">
        <v>0.3</v>
      </c>
      <c r="AK1309">
        <f t="shared" si="118"/>
        <v>174.29999999999998</v>
      </c>
      <c r="AL1309" t="s">
        <v>4555</v>
      </c>
      <c r="AM1309" t="s">
        <v>4555</v>
      </c>
      <c r="AN1309" s="24">
        <v>0.1</v>
      </c>
      <c r="AO1309">
        <f t="shared" si="117"/>
        <v>224.1</v>
      </c>
      <c r="AS1309" t="s">
        <v>246</v>
      </c>
      <c r="AT1309" t="s">
        <v>584</v>
      </c>
    </row>
    <row r="1310" spans="1:46" customFormat="1" x14ac:dyDescent="0.3">
      <c r="A1310" t="e">
        <f>CONCATENATE(C1310,D1310,H1310,#REF!,L1310)</f>
        <v>#REF!</v>
      </c>
      <c r="B1310" t="str">
        <f t="shared" si="115"/>
        <v>FIATDOBLOL2H1</v>
      </c>
      <c r="C1310" s="1" t="s">
        <v>60</v>
      </c>
      <c r="D1310" s="1" t="s">
        <v>62</v>
      </c>
      <c r="E1310" s="1">
        <v>2010</v>
      </c>
      <c r="F1310" s="1" t="s">
        <v>25</v>
      </c>
      <c r="G1310" s="1" t="s">
        <v>15</v>
      </c>
      <c r="H1310" s="1" t="s">
        <v>26</v>
      </c>
      <c r="I1310" s="1">
        <v>3105</v>
      </c>
      <c r="J1310" s="1" t="str">
        <f t="shared" si="116"/>
        <v>TYP135</v>
      </c>
      <c r="K1310" s="1">
        <v>135</v>
      </c>
      <c r="L1310" s="1" t="s">
        <v>20</v>
      </c>
      <c r="M1310" s="27">
        <v>963940288</v>
      </c>
      <c r="N1310" s="37" t="s">
        <v>801</v>
      </c>
      <c r="O1310" s="38">
        <v>0</v>
      </c>
      <c r="P1310" s="38">
        <v>138.84</v>
      </c>
      <c r="Q1310" s="38">
        <v>1</v>
      </c>
      <c r="R1310">
        <v>6.5</v>
      </c>
      <c r="S1310" s="38">
        <v>138.84</v>
      </c>
      <c r="T1310" s="24">
        <v>329</v>
      </c>
      <c r="U1310" s="24">
        <v>60</v>
      </c>
      <c r="V1310">
        <f t="shared" si="119"/>
        <v>80</v>
      </c>
      <c r="W1310" s="24" t="s">
        <v>4035</v>
      </c>
      <c r="X1310" s="8" t="e">
        <f>ROUND(T1310*(1-#REF!),2)</f>
        <v>#REF!</v>
      </c>
      <c r="Y1310">
        <f t="shared" si="120"/>
        <v>296.10000000000002</v>
      </c>
      <c r="Z1310">
        <f t="shared" si="121"/>
        <v>296.10000000000002</v>
      </c>
      <c r="AA1310" s="24">
        <v>0.1</v>
      </c>
      <c r="AB1310" s="24">
        <v>0.1</v>
      </c>
      <c r="AC1310" t="s">
        <v>2879</v>
      </c>
      <c r="AD1310" t="s">
        <v>2879</v>
      </c>
      <c r="AE1310" t="s">
        <v>2879</v>
      </c>
      <c r="AF1310" t="s">
        <v>2899</v>
      </c>
      <c r="AG1310" s="24"/>
      <c r="AH1310" t="s">
        <v>3397</v>
      </c>
      <c r="AI1310" s="11">
        <v>124.19</v>
      </c>
      <c r="AJ1310">
        <v>0.3</v>
      </c>
      <c r="AK1310">
        <f t="shared" si="118"/>
        <v>230.29999999999998</v>
      </c>
      <c r="AL1310" t="s">
        <v>4555</v>
      </c>
      <c r="AM1310" t="s">
        <v>4555</v>
      </c>
      <c r="AN1310" s="24">
        <v>0.1</v>
      </c>
      <c r="AO1310">
        <f t="shared" si="117"/>
        <v>296.10000000000002</v>
      </c>
      <c r="AS1310" t="s">
        <v>247</v>
      </c>
      <c r="AT1310" t="s">
        <v>585</v>
      </c>
    </row>
    <row r="1311" spans="1:46" customFormat="1" x14ac:dyDescent="0.3">
      <c r="A1311" t="e">
        <f>CONCATENATE(C1311,D1311,H1311,#REF!,L1311)</f>
        <v>#REF!</v>
      </c>
      <c r="B1311" t="str">
        <f t="shared" ref="B1311:B1371" si="123">CONCATENATE(C1311,D1311,H1311)</f>
        <v>FIATTALENTOL1H1</v>
      </c>
      <c r="C1311" s="1" t="s">
        <v>60</v>
      </c>
      <c r="D1311" s="1" t="s">
        <v>69</v>
      </c>
      <c r="E1311" s="1">
        <v>2016</v>
      </c>
      <c r="F1311" s="1" t="s">
        <v>14</v>
      </c>
      <c r="G1311" s="1" t="s">
        <v>15</v>
      </c>
      <c r="H1311" s="1" t="s">
        <v>16</v>
      </c>
      <c r="I1311" s="1">
        <v>3098</v>
      </c>
      <c r="J1311" s="1" t="str">
        <f t="shared" si="116"/>
        <v>TYP164</v>
      </c>
      <c r="K1311" s="1">
        <v>164</v>
      </c>
      <c r="L1311" s="1" t="s">
        <v>17</v>
      </c>
      <c r="M1311" s="27">
        <v>963940606</v>
      </c>
      <c r="N1311" s="37" t="s">
        <v>802</v>
      </c>
      <c r="O1311" s="38">
        <v>0</v>
      </c>
      <c r="P1311" s="38">
        <v>119.2</v>
      </c>
      <c r="Q1311" s="38">
        <v>1</v>
      </c>
      <c r="R1311">
        <v>15.5</v>
      </c>
      <c r="S1311" s="38">
        <v>119.2</v>
      </c>
      <c r="T1311" s="24">
        <v>289</v>
      </c>
      <c r="U1311" s="24">
        <v>50</v>
      </c>
      <c r="V1311">
        <f t="shared" si="119"/>
        <v>67</v>
      </c>
      <c r="W1311" s="24" t="s">
        <v>4036</v>
      </c>
      <c r="X1311" s="8" t="e">
        <f>ROUND(T1311*(1-#REF!),2)</f>
        <v>#REF!</v>
      </c>
      <c r="Y1311">
        <f t="shared" si="120"/>
        <v>260.10000000000002</v>
      </c>
      <c r="Z1311">
        <f t="shared" si="121"/>
        <v>260.10000000000002</v>
      </c>
      <c r="AA1311" s="24">
        <v>0.1</v>
      </c>
      <c r="AB1311" s="24">
        <v>0.1</v>
      </c>
      <c r="AC1311" t="s">
        <v>2879</v>
      </c>
      <c r="AD1311" t="s">
        <v>2879</v>
      </c>
      <c r="AE1311" t="s">
        <v>2879</v>
      </c>
      <c r="AF1311" t="s">
        <v>2899</v>
      </c>
      <c r="AG1311" s="24"/>
      <c r="AH1311" t="s">
        <v>3398</v>
      </c>
      <c r="AI1311" s="11">
        <v>114.61</v>
      </c>
      <c r="AJ1311">
        <v>0.3</v>
      </c>
      <c r="AK1311">
        <f t="shared" si="118"/>
        <v>202.29999999999998</v>
      </c>
      <c r="AL1311" t="s">
        <v>4555</v>
      </c>
      <c r="AM1311" t="s">
        <v>4555</v>
      </c>
      <c r="AN1311" s="24">
        <v>0.1</v>
      </c>
      <c r="AO1311">
        <f t="shared" si="117"/>
        <v>260.10000000000002</v>
      </c>
      <c r="AS1311" t="s">
        <v>248</v>
      </c>
      <c r="AT1311" t="s">
        <v>584</v>
      </c>
    </row>
    <row r="1312" spans="1:46" customFormat="1" x14ac:dyDescent="0.3">
      <c r="A1312" t="e">
        <f>CONCATENATE(C1312,D1312,H1312,#REF!,L1312)</f>
        <v>#REF!</v>
      </c>
      <c r="B1312" t="str">
        <f t="shared" si="123"/>
        <v>FIATTALENTOL1H1</v>
      </c>
      <c r="C1312" s="1" t="s">
        <v>60</v>
      </c>
      <c r="D1312" s="1" t="s">
        <v>69</v>
      </c>
      <c r="E1312" s="1">
        <v>2016</v>
      </c>
      <c r="F1312" s="1" t="s">
        <v>14</v>
      </c>
      <c r="G1312" s="1" t="s">
        <v>15</v>
      </c>
      <c r="H1312" s="1" t="s">
        <v>16</v>
      </c>
      <c r="I1312" s="1">
        <v>3098</v>
      </c>
      <c r="J1312" s="1" t="str">
        <f t="shared" ref="J1312:J1372" si="124">CONCATENATE("TYP",K1312)</f>
        <v>TYP164</v>
      </c>
      <c r="K1312" s="1">
        <v>164</v>
      </c>
      <c r="L1312" s="1" t="s">
        <v>20</v>
      </c>
      <c r="M1312" s="27">
        <v>963940607</v>
      </c>
      <c r="N1312" s="37" t="s">
        <v>803</v>
      </c>
      <c r="O1312" s="38">
        <v>0</v>
      </c>
      <c r="P1312" s="38">
        <v>151.29</v>
      </c>
      <c r="Q1312" s="38">
        <v>1</v>
      </c>
      <c r="R1312">
        <v>8.5</v>
      </c>
      <c r="S1312" s="38">
        <v>151.29</v>
      </c>
      <c r="T1312" s="24">
        <v>359</v>
      </c>
      <c r="U1312" s="24">
        <v>50</v>
      </c>
      <c r="V1312">
        <f t="shared" si="119"/>
        <v>67</v>
      </c>
      <c r="W1312" s="24" t="s">
        <v>4037</v>
      </c>
      <c r="X1312" s="8" t="e">
        <f>ROUND(T1312*(1-#REF!),2)</f>
        <v>#REF!</v>
      </c>
      <c r="Y1312">
        <f t="shared" si="120"/>
        <v>323.10000000000002</v>
      </c>
      <c r="Z1312">
        <f t="shared" si="121"/>
        <v>323.10000000000002</v>
      </c>
      <c r="AA1312" s="24">
        <v>0.1</v>
      </c>
      <c r="AB1312" s="24">
        <v>0.1</v>
      </c>
      <c r="AC1312" t="s">
        <v>2879</v>
      </c>
      <c r="AD1312" t="s">
        <v>2879</v>
      </c>
      <c r="AE1312" t="s">
        <v>2879</v>
      </c>
      <c r="AF1312" t="s">
        <v>2899</v>
      </c>
      <c r="AG1312" s="24"/>
      <c r="AH1312" t="s">
        <v>3398</v>
      </c>
      <c r="AI1312" s="11">
        <v>145.46</v>
      </c>
      <c r="AJ1312">
        <v>0.3</v>
      </c>
      <c r="AK1312">
        <f t="shared" si="118"/>
        <v>251.29999999999998</v>
      </c>
      <c r="AL1312" t="s">
        <v>4555</v>
      </c>
      <c r="AM1312" t="s">
        <v>4555</v>
      </c>
      <c r="AN1312" s="24">
        <v>0.1</v>
      </c>
      <c r="AO1312">
        <f t="shared" si="117"/>
        <v>323.10000000000002</v>
      </c>
      <c r="AS1312" t="s">
        <v>249</v>
      </c>
      <c r="AT1312" t="s">
        <v>585</v>
      </c>
    </row>
    <row r="1313" spans="1:46" customFormat="1" x14ac:dyDescent="0.3">
      <c r="A1313" t="e">
        <f>CONCATENATE(C1313,D1313,H1313,#REF!,L1313)</f>
        <v>#REF!</v>
      </c>
      <c r="B1313" t="str">
        <f t="shared" si="123"/>
        <v>FIATTALENTOL1H2</v>
      </c>
      <c r="C1313" s="1" t="s">
        <v>60</v>
      </c>
      <c r="D1313" s="1" t="s">
        <v>69</v>
      </c>
      <c r="E1313" s="1">
        <v>2016</v>
      </c>
      <c r="F1313" s="1" t="s">
        <v>14</v>
      </c>
      <c r="G1313" s="1" t="s">
        <v>37</v>
      </c>
      <c r="H1313" s="1" t="s">
        <v>38</v>
      </c>
      <c r="I1313" s="1">
        <v>3098</v>
      </c>
      <c r="J1313" s="1" t="str">
        <f t="shared" si="124"/>
        <v>TYP164</v>
      </c>
      <c r="K1313" s="1">
        <v>164</v>
      </c>
      <c r="L1313" s="1" t="s">
        <v>17</v>
      </c>
      <c r="M1313" s="27">
        <v>963940614</v>
      </c>
      <c r="N1313" s="37" t="s">
        <v>804</v>
      </c>
      <c r="O1313" s="38">
        <v>0</v>
      </c>
      <c r="P1313" s="38">
        <v>119.2</v>
      </c>
      <c r="Q1313" s="38">
        <v>1</v>
      </c>
      <c r="R1313">
        <v>15.5</v>
      </c>
      <c r="S1313" s="38">
        <v>119.2</v>
      </c>
      <c r="T1313" s="24">
        <v>289</v>
      </c>
      <c r="U1313" s="24">
        <v>60</v>
      </c>
      <c r="V1313">
        <f t="shared" si="119"/>
        <v>80</v>
      </c>
      <c r="W1313" s="24" t="s">
        <v>4038</v>
      </c>
      <c r="X1313" s="8" t="e">
        <f>ROUND(T1313*(1-#REF!),2)</f>
        <v>#REF!</v>
      </c>
      <c r="Y1313">
        <f t="shared" si="120"/>
        <v>260.10000000000002</v>
      </c>
      <c r="Z1313">
        <f t="shared" si="121"/>
        <v>260.10000000000002</v>
      </c>
      <c r="AA1313" s="24">
        <v>0.1</v>
      </c>
      <c r="AB1313" s="24">
        <v>0.1</v>
      </c>
      <c r="AC1313" t="s">
        <v>2879</v>
      </c>
      <c r="AD1313" t="s">
        <v>2879</v>
      </c>
      <c r="AE1313" t="s">
        <v>2879</v>
      </c>
      <c r="AF1313" t="s">
        <v>2899</v>
      </c>
      <c r="AG1313" s="24"/>
      <c r="AH1313" t="s">
        <v>3398</v>
      </c>
      <c r="AI1313" s="11">
        <v>114.61</v>
      </c>
      <c r="AJ1313">
        <v>0.3</v>
      </c>
      <c r="AK1313">
        <f t="shared" si="118"/>
        <v>202.29999999999998</v>
      </c>
      <c r="AL1313" t="s">
        <v>4555</v>
      </c>
      <c r="AM1313" t="s">
        <v>4555</v>
      </c>
      <c r="AN1313" s="24">
        <v>0.1</v>
      </c>
      <c r="AO1313">
        <f t="shared" si="117"/>
        <v>260.10000000000002</v>
      </c>
      <c r="AS1313" t="s">
        <v>250</v>
      </c>
      <c r="AT1313" t="s">
        <v>584</v>
      </c>
    </row>
    <row r="1314" spans="1:46" customFormat="1" x14ac:dyDescent="0.3">
      <c r="A1314" t="e">
        <f>CONCATENATE(C1314,D1314,H1314,#REF!,L1314)</f>
        <v>#REF!</v>
      </c>
      <c r="B1314" t="str">
        <f t="shared" si="123"/>
        <v>FIATTALENTOL1H2</v>
      </c>
      <c r="C1314" s="1" t="s">
        <v>60</v>
      </c>
      <c r="D1314" s="1" t="s">
        <v>69</v>
      </c>
      <c r="E1314" s="1">
        <v>2016</v>
      </c>
      <c r="F1314" s="1" t="s">
        <v>14</v>
      </c>
      <c r="G1314" s="1" t="s">
        <v>37</v>
      </c>
      <c r="H1314" s="1" t="s">
        <v>38</v>
      </c>
      <c r="I1314" s="1">
        <v>3098</v>
      </c>
      <c r="J1314" s="1" t="str">
        <f t="shared" si="124"/>
        <v>TYP164</v>
      </c>
      <c r="K1314" s="1">
        <v>164</v>
      </c>
      <c r="L1314" s="1" t="s">
        <v>20</v>
      </c>
      <c r="M1314" s="27">
        <v>963940615</v>
      </c>
      <c r="N1314" s="37" t="s">
        <v>805</v>
      </c>
      <c r="O1314" s="38">
        <v>0</v>
      </c>
      <c r="P1314" s="38">
        <v>151.29</v>
      </c>
      <c r="Q1314" s="38">
        <v>1</v>
      </c>
      <c r="R1314">
        <v>8.5</v>
      </c>
      <c r="S1314" s="38">
        <v>151.29</v>
      </c>
      <c r="T1314" s="24">
        <v>359</v>
      </c>
      <c r="U1314" s="24">
        <v>60</v>
      </c>
      <c r="V1314">
        <f t="shared" si="119"/>
        <v>80</v>
      </c>
      <c r="W1314" s="24" t="s">
        <v>4039</v>
      </c>
      <c r="X1314" s="8" t="e">
        <f>ROUND(T1314*(1-#REF!),2)</f>
        <v>#REF!</v>
      </c>
      <c r="Y1314">
        <f t="shared" si="120"/>
        <v>323.10000000000002</v>
      </c>
      <c r="Z1314">
        <f t="shared" si="121"/>
        <v>323.10000000000002</v>
      </c>
      <c r="AA1314" s="24">
        <v>0.1</v>
      </c>
      <c r="AB1314" s="24">
        <v>0.1</v>
      </c>
      <c r="AC1314" t="s">
        <v>2879</v>
      </c>
      <c r="AD1314" t="s">
        <v>2879</v>
      </c>
      <c r="AE1314" t="s">
        <v>2879</v>
      </c>
      <c r="AF1314" t="s">
        <v>2899</v>
      </c>
      <c r="AG1314" s="24"/>
      <c r="AH1314" t="s">
        <v>3398</v>
      </c>
      <c r="AI1314" s="11">
        <v>145.46</v>
      </c>
      <c r="AJ1314">
        <v>0.3</v>
      </c>
      <c r="AK1314">
        <f t="shared" si="118"/>
        <v>251.29999999999998</v>
      </c>
      <c r="AL1314" t="s">
        <v>4555</v>
      </c>
      <c r="AM1314" t="s">
        <v>4555</v>
      </c>
      <c r="AN1314" s="24">
        <v>0.1</v>
      </c>
      <c r="AO1314">
        <f t="shared" si="117"/>
        <v>323.10000000000002</v>
      </c>
      <c r="AS1314" t="s">
        <v>251</v>
      </c>
      <c r="AT1314" t="s">
        <v>585</v>
      </c>
    </row>
    <row r="1315" spans="1:46" customFormat="1" x14ac:dyDescent="0.3">
      <c r="A1315" t="e">
        <f>CONCATENATE(C1315,D1315,H1315,#REF!,L1315)</f>
        <v>#REF!</v>
      </c>
      <c r="B1315" t="str">
        <f t="shared" si="123"/>
        <v>FIATTALENTOL2H1</v>
      </c>
      <c r="C1315" s="1" t="s">
        <v>60</v>
      </c>
      <c r="D1315" s="1" t="s">
        <v>69</v>
      </c>
      <c r="E1315" s="1">
        <v>2016</v>
      </c>
      <c r="F1315" s="1" t="s">
        <v>25</v>
      </c>
      <c r="G1315" s="1" t="s">
        <v>15</v>
      </c>
      <c r="H1315" s="1" t="s">
        <v>26</v>
      </c>
      <c r="I1315" s="1">
        <v>3498</v>
      </c>
      <c r="J1315" s="1" t="str">
        <f t="shared" si="124"/>
        <v>TYP165</v>
      </c>
      <c r="K1315" s="1">
        <v>165</v>
      </c>
      <c r="L1315" s="1" t="s">
        <v>17</v>
      </c>
      <c r="M1315" s="27">
        <v>963940622</v>
      </c>
      <c r="N1315" s="37" t="s">
        <v>806</v>
      </c>
      <c r="O1315" s="38">
        <v>0</v>
      </c>
      <c r="P1315" s="38">
        <v>128.08000000000001</v>
      </c>
      <c r="Q1315" s="38">
        <v>1</v>
      </c>
      <c r="R1315">
        <v>18.5</v>
      </c>
      <c r="S1315" s="38">
        <v>128.08000000000001</v>
      </c>
      <c r="T1315" s="24">
        <v>309</v>
      </c>
      <c r="U1315" s="24">
        <v>60</v>
      </c>
      <c r="V1315">
        <f t="shared" si="119"/>
        <v>80</v>
      </c>
      <c r="W1315" s="24" t="s">
        <v>4040</v>
      </c>
      <c r="X1315" s="8" t="e">
        <f>ROUND(T1315*(1-#REF!),2)</f>
        <v>#REF!</v>
      </c>
      <c r="Y1315">
        <f t="shared" si="120"/>
        <v>278.10000000000002</v>
      </c>
      <c r="Z1315">
        <f t="shared" si="121"/>
        <v>278.10000000000002</v>
      </c>
      <c r="AA1315" s="24">
        <v>0.1</v>
      </c>
      <c r="AB1315" s="24">
        <v>0.1</v>
      </c>
      <c r="AC1315" t="s">
        <v>2879</v>
      </c>
      <c r="AD1315" t="s">
        <v>2879</v>
      </c>
      <c r="AE1315" t="s">
        <v>2879</v>
      </c>
      <c r="AF1315" t="s">
        <v>2899</v>
      </c>
      <c r="AG1315" s="24"/>
      <c r="AH1315" t="s">
        <v>3399</v>
      </c>
      <c r="AI1315" s="11">
        <v>123.14</v>
      </c>
      <c r="AJ1315">
        <v>0.3</v>
      </c>
      <c r="AK1315">
        <f t="shared" si="118"/>
        <v>216.29999999999998</v>
      </c>
      <c r="AL1315" t="s">
        <v>4555</v>
      </c>
      <c r="AM1315" t="s">
        <v>4555</v>
      </c>
      <c r="AN1315" s="24">
        <v>0.1</v>
      </c>
      <c r="AO1315">
        <f t="shared" si="117"/>
        <v>278.10000000000002</v>
      </c>
      <c r="AS1315" t="s">
        <v>252</v>
      </c>
      <c r="AT1315" t="s">
        <v>584</v>
      </c>
    </row>
    <row r="1316" spans="1:46" customFormat="1" x14ac:dyDescent="0.3">
      <c r="A1316" t="e">
        <f>CONCATENATE(C1316,D1316,H1316,#REF!,L1316)</f>
        <v>#REF!</v>
      </c>
      <c r="B1316" t="str">
        <f t="shared" si="123"/>
        <v>FIATTALENTOL2H1</v>
      </c>
      <c r="C1316" s="1" t="s">
        <v>60</v>
      </c>
      <c r="D1316" s="1" t="s">
        <v>69</v>
      </c>
      <c r="E1316" s="1">
        <v>2016</v>
      </c>
      <c r="F1316" s="1" t="s">
        <v>25</v>
      </c>
      <c r="G1316" s="1" t="s">
        <v>15</v>
      </c>
      <c r="H1316" s="1" t="s">
        <v>26</v>
      </c>
      <c r="I1316" s="1">
        <v>3498</v>
      </c>
      <c r="J1316" s="1" t="str">
        <f t="shared" si="124"/>
        <v>TYP165</v>
      </c>
      <c r="K1316" s="1">
        <v>165</v>
      </c>
      <c r="L1316" s="1" t="s">
        <v>20</v>
      </c>
      <c r="M1316" s="27">
        <v>963940623</v>
      </c>
      <c r="N1316" s="37" t="s">
        <v>807</v>
      </c>
      <c r="O1316" s="38">
        <v>0</v>
      </c>
      <c r="P1316" s="38">
        <v>163.27000000000001</v>
      </c>
      <c r="Q1316" s="38">
        <v>1</v>
      </c>
      <c r="R1316">
        <v>10.5</v>
      </c>
      <c r="S1316" s="38">
        <v>163.27000000000001</v>
      </c>
      <c r="T1316" s="24">
        <v>389</v>
      </c>
      <c r="U1316" s="24">
        <v>60</v>
      </c>
      <c r="V1316">
        <f t="shared" si="119"/>
        <v>80</v>
      </c>
      <c r="W1316" s="24" t="s">
        <v>4041</v>
      </c>
      <c r="X1316" s="8" t="e">
        <f>ROUND(T1316*(1-#REF!),2)</f>
        <v>#REF!</v>
      </c>
      <c r="Y1316">
        <f t="shared" si="120"/>
        <v>350.1</v>
      </c>
      <c r="Z1316">
        <f t="shared" si="121"/>
        <v>350.1</v>
      </c>
      <c r="AA1316" s="24">
        <v>0.1</v>
      </c>
      <c r="AB1316" s="24">
        <v>0.1</v>
      </c>
      <c r="AC1316" t="s">
        <v>2879</v>
      </c>
      <c r="AD1316" t="s">
        <v>2879</v>
      </c>
      <c r="AE1316" t="s">
        <v>2879</v>
      </c>
      <c r="AF1316" t="s">
        <v>2899</v>
      </c>
      <c r="AG1316" s="24"/>
      <c r="AH1316" t="s">
        <v>3399</v>
      </c>
      <c r="AI1316" s="11">
        <v>156.97999999999999</v>
      </c>
      <c r="AJ1316">
        <v>0.3</v>
      </c>
      <c r="AK1316">
        <f t="shared" si="118"/>
        <v>272.29999999999995</v>
      </c>
      <c r="AL1316" t="s">
        <v>4555</v>
      </c>
      <c r="AM1316" t="s">
        <v>4555</v>
      </c>
      <c r="AN1316" s="24">
        <v>0.1</v>
      </c>
      <c r="AO1316">
        <f t="shared" si="117"/>
        <v>350.1</v>
      </c>
      <c r="AS1316" t="s">
        <v>253</v>
      </c>
      <c r="AT1316" t="s">
        <v>585</v>
      </c>
    </row>
    <row r="1317" spans="1:46" customFormat="1" x14ac:dyDescent="0.3">
      <c r="A1317" t="e">
        <f>CONCATENATE(C1317,D1317,H1317,#REF!,L1317)</f>
        <v>#REF!</v>
      </c>
      <c r="B1317" t="str">
        <f t="shared" si="123"/>
        <v>FIATTALENTOL2H2</v>
      </c>
      <c r="C1317" s="1" t="s">
        <v>60</v>
      </c>
      <c r="D1317" s="1" t="s">
        <v>69</v>
      </c>
      <c r="E1317" s="1">
        <v>2016</v>
      </c>
      <c r="F1317" s="1" t="s">
        <v>25</v>
      </c>
      <c r="G1317" s="1" t="s">
        <v>37</v>
      </c>
      <c r="H1317" s="1" t="s">
        <v>41</v>
      </c>
      <c r="I1317" s="1">
        <v>3498</v>
      </c>
      <c r="J1317" s="1" t="str">
        <f t="shared" si="124"/>
        <v>TYP165</v>
      </c>
      <c r="K1317" s="1">
        <v>165</v>
      </c>
      <c r="L1317" s="1" t="s">
        <v>17</v>
      </c>
      <c r="M1317" s="27">
        <v>963940630</v>
      </c>
      <c r="N1317" s="37" t="s">
        <v>808</v>
      </c>
      <c r="O1317" s="38">
        <v>0</v>
      </c>
      <c r="P1317" s="38">
        <v>128.08000000000001</v>
      </c>
      <c r="Q1317" s="38">
        <v>1</v>
      </c>
      <c r="R1317">
        <v>18.5</v>
      </c>
      <c r="S1317" s="38">
        <v>128.08000000000001</v>
      </c>
      <c r="T1317" s="24">
        <v>309</v>
      </c>
      <c r="U1317" s="24">
        <v>75</v>
      </c>
      <c r="V1317">
        <f t="shared" si="119"/>
        <v>100</v>
      </c>
      <c r="W1317" s="24" t="s">
        <v>4042</v>
      </c>
      <c r="X1317" s="8" t="e">
        <f>ROUND(T1317*(1-#REF!),2)</f>
        <v>#REF!</v>
      </c>
      <c r="Y1317">
        <f t="shared" si="120"/>
        <v>278.10000000000002</v>
      </c>
      <c r="Z1317">
        <f t="shared" si="121"/>
        <v>278.10000000000002</v>
      </c>
      <c r="AA1317" s="24">
        <v>0.1</v>
      </c>
      <c r="AB1317" s="24">
        <v>0.1</v>
      </c>
      <c r="AC1317" t="s">
        <v>2879</v>
      </c>
      <c r="AD1317" t="s">
        <v>2879</v>
      </c>
      <c r="AE1317" t="s">
        <v>2879</v>
      </c>
      <c r="AF1317" t="s">
        <v>2899</v>
      </c>
      <c r="AG1317" s="24"/>
      <c r="AH1317" t="s">
        <v>3399</v>
      </c>
      <c r="AI1317" s="11">
        <v>123.14</v>
      </c>
      <c r="AJ1317">
        <v>0.3</v>
      </c>
      <c r="AK1317">
        <f t="shared" si="118"/>
        <v>216.29999999999998</v>
      </c>
      <c r="AL1317" t="s">
        <v>4555</v>
      </c>
      <c r="AM1317" t="s">
        <v>4555</v>
      </c>
      <c r="AN1317" s="24">
        <v>0.1</v>
      </c>
      <c r="AO1317">
        <f t="shared" si="117"/>
        <v>278.10000000000002</v>
      </c>
      <c r="AS1317" t="s">
        <v>254</v>
      </c>
      <c r="AT1317" t="s">
        <v>584</v>
      </c>
    </row>
    <row r="1318" spans="1:46" customFormat="1" x14ac:dyDescent="0.3">
      <c r="A1318" t="e">
        <f>CONCATENATE(C1318,D1318,H1318,#REF!,L1318)</f>
        <v>#REF!</v>
      </c>
      <c r="B1318" t="str">
        <f t="shared" si="123"/>
        <v>FIATDUCATOL1H1</v>
      </c>
      <c r="C1318" s="1" t="s">
        <v>60</v>
      </c>
      <c r="D1318" s="1" t="s">
        <v>78</v>
      </c>
      <c r="E1318" s="1">
        <v>2006</v>
      </c>
      <c r="F1318" s="1" t="s">
        <v>14</v>
      </c>
      <c r="G1318" s="1" t="s">
        <v>15</v>
      </c>
      <c r="H1318" s="1" t="s">
        <v>16</v>
      </c>
      <c r="I1318" s="1">
        <v>3000</v>
      </c>
      <c r="J1318" s="1" t="str">
        <f t="shared" si="124"/>
        <v>TYP120</v>
      </c>
      <c r="K1318" s="1">
        <v>120</v>
      </c>
      <c r="L1318" s="1" t="s">
        <v>17</v>
      </c>
      <c r="M1318" s="27">
        <v>963940145</v>
      </c>
      <c r="N1318" s="37" t="s">
        <v>780</v>
      </c>
      <c r="O1318" s="38">
        <v>0</v>
      </c>
      <c r="P1318" s="38">
        <v>149.80000000000001</v>
      </c>
      <c r="Q1318" s="38">
        <v>1</v>
      </c>
      <c r="R1318">
        <v>21.5</v>
      </c>
      <c r="S1318" s="38">
        <v>149.80000000000001</v>
      </c>
      <c r="T1318" s="24">
        <v>359</v>
      </c>
      <c r="U1318" s="24">
        <v>50</v>
      </c>
      <c r="V1318">
        <f t="shared" si="119"/>
        <v>67</v>
      </c>
      <c r="W1318" s="24" t="s">
        <v>4014</v>
      </c>
      <c r="X1318" s="8" t="e">
        <f>ROUND(T1318*(1-#REF!),2)</f>
        <v>#REF!</v>
      </c>
      <c r="Y1318">
        <f t="shared" si="120"/>
        <v>323.10000000000002</v>
      </c>
      <c r="Z1318">
        <f t="shared" si="121"/>
        <v>323.10000000000002</v>
      </c>
      <c r="AA1318" s="24">
        <v>0.1</v>
      </c>
      <c r="AB1318" s="24">
        <v>0.1</v>
      </c>
      <c r="AC1318" t="s">
        <v>2879</v>
      </c>
      <c r="AD1318" t="s">
        <v>2879</v>
      </c>
      <c r="AE1318" t="s">
        <v>2879</v>
      </c>
      <c r="AF1318" t="s">
        <v>2899</v>
      </c>
      <c r="AG1318" s="24"/>
      <c r="AH1318" t="s">
        <v>3400</v>
      </c>
      <c r="AI1318" s="11">
        <v>144.03</v>
      </c>
      <c r="AJ1318">
        <v>0.3</v>
      </c>
      <c r="AK1318">
        <f t="shared" si="118"/>
        <v>251.29999999999998</v>
      </c>
      <c r="AL1318" t="s">
        <v>4555</v>
      </c>
      <c r="AM1318" t="s">
        <v>4555</v>
      </c>
      <c r="AN1318" s="24">
        <v>0.1</v>
      </c>
      <c r="AO1318">
        <f t="shared" si="117"/>
        <v>323.10000000000002</v>
      </c>
      <c r="AS1318" t="s">
        <v>226</v>
      </c>
      <c r="AT1318" t="s">
        <v>584</v>
      </c>
    </row>
    <row r="1319" spans="1:46" customFormat="1" x14ac:dyDescent="0.3">
      <c r="A1319" t="e">
        <f>CONCATENATE(C1319,D1319,H1319,#REF!,L1319)</f>
        <v>#REF!</v>
      </c>
      <c r="B1319" t="str">
        <f t="shared" si="123"/>
        <v>FIATDUCATOL1H1</v>
      </c>
      <c r="C1319" s="1" t="s">
        <v>60</v>
      </c>
      <c r="D1319" s="1" t="s">
        <v>78</v>
      </c>
      <c r="E1319" s="1">
        <v>2006</v>
      </c>
      <c r="F1319" s="1" t="s">
        <v>14</v>
      </c>
      <c r="G1319" s="1" t="s">
        <v>15</v>
      </c>
      <c r="H1319" s="1" t="s">
        <v>16</v>
      </c>
      <c r="I1319" s="1">
        <v>3000</v>
      </c>
      <c r="J1319" s="1" t="str">
        <f t="shared" si="124"/>
        <v>TYP120</v>
      </c>
      <c r="K1319" s="1">
        <v>120</v>
      </c>
      <c r="L1319" s="1" t="s">
        <v>20</v>
      </c>
      <c r="M1319" s="27">
        <v>963940146</v>
      </c>
      <c r="N1319" s="37" t="s">
        <v>781</v>
      </c>
      <c r="O1319" s="38">
        <v>0</v>
      </c>
      <c r="P1319" s="38">
        <v>191.21</v>
      </c>
      <c r="Q1319" s="38">
        <v>1</v>
      </c>
      <c r="R1319">
        <v>12.5</v>
      </c>
      <c r="S1319" s="38">
        <v>191.21</v>
      </c>
      <c r="T1319" s="24">
        <v>459</v>
      </c>
      <c r="U1319" s="24">
        <v>50</v>
      </c>
      <c r="V1319">
        <f t="shared" si="119"/>
        <v>67</v>
      </c>
      <c r="W1319" s="24" t="s">
        <v>4015</v>
      </c>
      <c r="X1319" s="8" t="e">
        <f>ROUND(T1319*(1-#REF!),2)</f>
        <v>#REF!</v>
      </c>
      <c r="Y1319">
        <f t="shared" si="120"/>
        <v>413.1</v>
      </c>
      <c r="Z1319">
        <f t="shared" si="121"/>
        <v>413.1</v>
      </c>
      <c r="AA1319" s="24">
        <v>0.1</v>
      </c>
      <c r="AB1319" s="24">
        <v>0.1</v>
      </c>
      <c r="AC1319" t="s">
        <v>2879</v>
      </c>
      <c r="AD1319" t="s">
        <v>2879</v>
      </c>
      <c r="AE1319" t="s">
        <v>2879</v>
      </c>
      <c r="AF1319" t="s">
        <v>2899</v>
      </c>
      <c r="AG1319" s="24"/>
      <c r="AH1319" t="s">
        <v>3400</v>
      </c>
      <c r="AI1319" s="11">
        <v>183.85</v>
      </c>
      <c r="AJ1319">
        <v>0.3</v>
      </c>
      <c r="AK1319">
        <f t="shared" si="118"/>
        <v>321.29999999999995</v>
      </c>
      <c r="AL1319" t="s">
        <v>4555</v>
      </c>
      <c r="AM1319" t="s">
        <v>4555</v>
      </c>
      <c r="AN1319" s="24">
        <v>0.1</v>
      </c>
      <c r="AO1319">
        <f t="shared" si="117"/>
        <v>413.1</v>
      </c>
      <c r="AS1319" t="s">
        <v>227</v>
      </c>
      <c r="AT1319" t="s">
        <v>585</v>
      </c>
    </row>
    <row r="1320" spans="1:46" customFormat="1" x14ac:dyDescent="0.3">
      <c r="A1320" t="e">
        <f>CONCATENATE(C1320,D1320,H1320,#REF!,L1320)</f>
        <v>#REF!</v>
      </c>
      <c r="B1320" t="str">
        <f t="shared" si="123"/>
        <v>FIATDUCATOL2H1</v>
      </c>
      <c r="C1320" s="1" t="s">
        <v>60</v>
      </c>
      <c r="D1320" s="1" t="s">
        <v>78</v>
      </c>
      <c r="E1320" s="1">
        <v>2006</v>
      </c>
      <c r="F1320" s="1" t="s">
        <v>25</v>
      </c>
      <c r="G1320" s="1" t="s">
        <v>15</v>
      </c>
      <c r="H1320" s="1" t="s">
        <v>26</v>
      </c>
      <c r="I1320" s="1">
        <v>3450</v>
      </c>
      <c r="J1320" s="1" t="str">
        <f t="shared" si="124"/>
        <v>TYP121</v>
      </c>
      <c r="K1320" s="1">
        <v>121</v>
      </c>
      <c r="L1320" s="1" t="s">
        <v>17</v>
      </c>
      <c r="M1320" s="27">
        <v>963940161</v>
      </c>
      <c r="N1320" s="37" t="s">
        <v>782</v>
      </c>
      <c r="O1320" s="38">
        <v>0</v>
      </c>
      <c r="P1320" s="38">
        <v>201.8</v>
      </c>
      <c r="Q1320" s="38">
        <v>1</v>
      </c>
      <c r="R1320">
        <v>26.5</v>
      </c>
      <c r="S1320" s="38">
        <v>201.8</v>
      </c>
      <c r="T1320" s="24">
        <v>469</v>
      </c>
      <c r="U1320" s="24">
        <v>60</v>
      </c>
      <c r="V1320">
        <f t="shared" si="119"/>
        <v>80</v>
      </c>
      <c r="W1320" s="24" t="s">
        <v>4016</v>
      </c>
      <c r="X1320" s="8" t="e">
        <f>ROUND(T1320*(1-#REF!),2)</f>
        <v>#REF!</v>
      </c>
      <c r="Y1320">
        <f t="shared" si="120"/>
        <v>422.1</v>
      </c>
      <c r="Z1320">
        <f t="shared" si="121"/>
        <v>422.1</v>
      </c>
      <c r="AA1320" s="24">
        <v>0.1</v>
      </c>
      <c r="AB1320" s="24">
        <v>0.1</v>
      </c>
      <c r="AC1320" t="s">
        <v>2879</v>
      </c>
      <c r="AD1320" t="s">
        <v>2879</v>
      </c>
      <c r="AE1320" t="s">
        <v>2879</v>
      </c>
      <c r="AF1320" t="s">
        <v>2899</v>
      </c>
      <c r="AG1320" s="24"/>
      <c r="AH1320" t="s">
        <v>3401</v>
      </c>
      <c r="AI1320" s="11">
        <v>194.03</v>
      </c>
      <c r="AJ1320">
        <v>0.3</v>
      </c>
      <c r="AK1320">
        <f t="shared" si="118"/>
        <v>328.29999999999995</v>
      </c>
      <c r="AL1320" t="s">
        <v>4555</v>
      </c>
      <c r="AM1320" t="s">
        <v>4555</v>
      </c>
      <c r="AN1320" s="24">
        <v>0.1</v>
      </c>
      <c r="AO1320">
        <f t="shared" si="117"/>
        <v>422.1</v>
      </c>
      <c r="AS1320" t="s">
        <v>228</v>
      </c>
      <c r="AT1320" t="s">
        <v>584</v>
      </c>
    </row>
    <row r="1321" spans="1:46" customFormat="1" x14ac:dyDescent="0.3">
      <c r="A1321" t="e">
        <f>CONCATENATE(C1321,D1321,H1321,#REF!,L1321)</f>
        <v>#REF!</v>
      </c>
      <c r="B1321" t="str">
        <f t="shared" si="123"/>
        <v>FIATDUCATOL2H1</v>
      </c>
      <c r="C1321" s="1" t="s">
        <v>60</v>
      </c>
      <c r="D1321" s="1" t="s">
        <v>78</v>
      </c>
      <c r="E1321" s="1">
        <v>2006</v>
      </c>
      <c r="F1321" s="1" t="s">
        <v>25</v>
      </c>
      <c r="G1321" s="1" t="s">
        <v>15</v>
      </c>
      <c r="H1321" s="1" t="s">
        <v>26</v>
      </c>
      <c r="I1321" s="1">
        <v>3450</v>
      </c>
      <c r="J1321" s="1" t="str">
        <f t="shared" si="124"/>
        <v>TYP121</v>
      </c>
      <c r="K1321" s="1">
        <v>121</v>
      </c>
      <c r="L1321" s="1" t="s">
        <v>20</v>
      </c>
      <c r="M1321" s="27">
        <v>963940162</v>
      </c>
      <c r="N1321" s="37" t="s">
        <v>783</v>
      </c>
      <c r="O1321" s="38">
        <v>0</v>
      </c>
      <c r="P1321" s="38">
        <v>201.8</v>
      </c>
      <c r="Q1321" s="38">
        <v>1</v>
      </c>
      <c r="R1321">
        <v>14.5</v>
      </c>
      <c r="S1321" s="38">
        <v>201.8</v>
      </c>
      <c r="T1321" s="24">
        <v>609</v>
      </c>
      <c r="U1321" s="24">
        <v>60</v>
      </c>
      <c r="V1321">
        <f t="shared" si="119"/>
        <v>80</v>
      </c>
      <c r="W1321" s="24" t="s">
        <v>4017</v>
      </c>
      <c r="X1321" s="8" t="e">
        <f>ROUND(T1321*(1-#REF!),2)</f>
        <v>#REF!</v>
      </c>
      <c r="Y1321">
        <f t="shared" si="120"/>
        <v>548.1</v>
      </c>
      <c r="Z1321">
        <f t="shared" si="121"/>
        <v>548.1</v>
      </c>
      <c r="AA1321" s="24">
        <v>0.1</v>
      </c>
      <c r="AB1321" s="24">
        <v>0.1</v>
      </c>
      <c r="AC1321" t="s">
        <v>2879</v>
      </c>
      <c r="AD1321" t="s">
        <v>2879</v>
      </c>
      <c r="AE1321" t="s">
        <v>2879</v>
      </c>
      <c r="AF1321" t="s">
        <v>2899</v>
      </c>
      <c r="AG1321" s="24"/>
      <c r="AH1321" t="s">
        <v>3401</v>
      </c>
      <c r="AI1321" s="11">
        <v>194.03</v>
      </c>
      <c r="AJ1321">
        <v>0.3</v>
      </c>
      <c r="AK1321">
        <f t="shared" si="118"/>
        <v>426.29999999999995</v>
      </c>
      <c r="AL1321" t="s">
        <v>4555</v>
      </c>
      <c r="AM1321" t="s">
        <v>4555</v>
      </c>
      <c r="AN1321" s="24">
        <v>0.1</v>
      </c>
      <c r="AO1321">
        <f t="shared" si="117"/>
        <v>548.1</v>
      </c>
      <c r="AS1321" t="s">
        <v>229</v>
      </c>
      <c r="AT1321" t="s">
        <v>585</v>
      </c>
    </row>
    <row r="1322" spans="1:46" customFormat="1" x14ac:dyDescent="0.3">
      <c r="A1322" t="e">
        <f>CONCATENATE(C1322,D1322,H1322,#REF!,L1322)</f>
        <v>#REF!</v>
      </c>
      <c r="B1322" t="str">
        <f t="shared" si="123"/>
        <v>FIATDUCATOL1H2</v>
      </c>
      <c r="C1322" s="1" t="s">
        <v>60</v>
      </c>
      <c r="D1322" s="1" t="s">
        <v>78</v>
      </c>
      <c r="E1322" s="1">
        <v>2006</v>
      </c>
      <c r="F1322" s="1" t="s">
        <v>14</v>
      </c>
      <c r="G1322" s="1" t="s">
        <v>37</v>
      </c>
      <c r="H1322" s="1" t="s">
        <v>38</v>
      </c>
      <c r="I1322" s="1">
        <v>3000</v>
      </c>
      <c r="J1322" s="1" t="str">
        <f t="shared" si="124"/>
        <v>TYP120</v>
      </c>
      <c r="K1322" s="1">
        <v>120</v>
      </c>
      <c r="L1322" s="1" t="s">
        <v>17</v>
      </c>
      <c r="M1322" s="27">
        <v>963940151</v>
      </c>
      <c r="N1322" s="37" t="s">
        <v>784</v>
      </c>
      <c r="O1322" s="38">
        <v>0</v>
      </c>
      <c r="P1322" s="38">
        <v>149.80000000000001</v>
      </c>
      <c r="Q1322" s="38">
        <v>1</v>
      </c>
      <c r="R1322">
        <v>21.5</v>
      </c>
      <c r="S1322" s="38">
        <v>149.80000000000001</v>
      </c>
      <c r="T1322" s="24">
        <v>359</v>
      </c>
      <c r="U1322" s="24">
        <v>60</v>
      </c>
      <c r="V1322">
        <f t="shared" si="119"/>
        <v>80</v>
      </c>
      <c r="W1322" s="24" t="s">
        <v>4018</v>
      </c>
      <c r="X1322" s="8" t="e">
        <f>ROUND(T1322*(1-#REF!),2)</f>
        <v>#REF!</v>
      </c>
      <c r="Y1322">
        <f t="shared" si="120"/>
        <v>323.10000000000002</v>
      </c>
      <c r="Z1322">
        <f t="shared" si="121"/>
        <v>323.10000000000002</v>
      </c>
      <c r="AA1322" s="24">
        <v>0.1</v>
      </c>
      <c r="AB1322" s="24">
        <v>0.1</v>
      </c>
      <c r="AC1322" t="s">
        <v>2879</v>
      </c>
      <c r="AD1322" t="s">
        <v>2879</v>
      </c>
      <c r="AE1322" t="s">
        <v>2879</v>
      </c>
      <c r="AF1322" t="s">
        <v>2899</v>
      </c>
      <c r="AG1322" s="24"/>
      <c r="AH1322" t="s">
        <v>3402</v>
      </c>
      <c r="AI1322" s="11">
        <v>144.03</v>
      </c>
      <c r="AJ1322">
        <v>0.3</v>
      </c>
      <c r="AK1322">
        <f t="shared" si="118"/>
        <v>251.29999999999998</v>
      </c>
      <c r="AL1322" t="s">
        <v>4555</v>
      </c>
      <c r="AM1322" t="s">
        <v>4555</v>
      </c>
      <c r="AN1322" s="24">
        <v>0.1</v>
      </c>
      <c r="AO1322">
        <f t="shared" si="117"/>
        <v>323.10000000000002</v>
      </c>
      <c r="AS1322" t="s">
        <v>230</v>
      </c>
      <c r="AT1322" t="s">
        <v>584</v>
      </c>
    </row>
    <row r="1323" spans="1:46" customFormat="1" x14ac:dyDescent="0.3">
      <c r="A1323" t="e">
        <f>CONCATENATE(C1323,D1323,H1323,#REF!,L1323)</f>
        <v>#REF!</v>
      </c>
      <c r="B1323" t="str">
        <f t="shared" si="123"/>
        <v>FIATDUCATOL1H2</v>
      </c>
      <c r="C1323" s="1" t="s">
        <v>60</v>
      </c>
      <c r="D1323" s="1" t="s">
        <v>78</v>
      </c>
      <c r="E1323" s="1">
        <v>2006</v>
      </c>
      <c r="F1323" s="1" t="s">
        <v>14</v>
      </c>
      <c r="G1323" s="1" t="s">
        <v>37</v>
      </c>
      <c r="H1323" s="1" t="s">
        <v>38</v>
      </c>
      <c r="I1323" s="1">
        <v>3000</v>
      </c>
      <c r="J1323" s="1" t="str">
        <f t="shared" si="124"/>
        <v>TYP120</v>
      </c>
      <c r="K1323" s="1">
        <v>120</v>
      </c>
      <c r="L1323" s="1" t="s">
        <v>20</v>
      </c>
      <c r="M1323" s="27">
        <v>963940152</v>
      </c>
      <c r="N1323" s="37" t="s">
        <v>785</v>
      </c>
      <c r="O1323" s="38">
        <v>0</v>
      </c>
      <c r="P1323" s="38">
        <v>191.21</v>
      </c>
      <c r="Q1323" s="38">
        <v>1</v>
      </c>
      <c r="R1323">
        <v>6.5</v>
      </c>
      <c r="S1323" s="38">
        <v>191.21</v>
      </c>
      <c r="T1323" s="24">
        <v>459</v>
      </c>
      <c r="U1323" s="24">
        <v>60</v>
      </c>
      <c r="V1323">
        <f t="shared" si="119"/>
        <v>80</v>
      </c>
      <c r="W1323" s="24" t="s">
        <v>4019</v>
      </c>
      <c r="X1323" s="8" t="e">
        <f>ROUND(T1323*(1-#REF!),2)</f>
        <v>#REF!</v>
      </c>
      <c r="Y1323">
        <f t="shared" si="120"/>
        <v>413.1</v>
      </c>
      <c r="Z1323">
        <f t="shared" si="121"/>
        <v>413.1</v>
      </c>
      <c r="AA1323" s="24">
        <v>0.1</v>
      </c>
      <c r="AB1323" s="24">
        <v>0.1</v>
      </c>
      <c r="AC1323" t="s">
        <v>2879</v>
      </c>
      <c r="AD1323" t="s">
        <v>2879</v>
      </c>
      <c r="AE1323" t="s">
        <v>2879</v>
      </c>
      <c r="AF1323" t="s">
        <v>2899</v>
      </c>
      <c r="AG1323" s="24"/>
      <c r="AH1323" t="s">
        <v>3402</v>
      </c>
      <c r="AI1323" s="11">
        <v>183.85</v>
      </c>
      <c r="AJ1323">
        <v>0.3</v>
      </c>
      <c r="AK1323">
        <f t="shared" si="118"/>
        <v>321.29999999999995</v>
      </c>
      <c r="AL1323" t="s">
        <v>4555</v>
      </c>
      <c r="AM1323" t="s">
        <v>4555</v>
      </c>
      <c r="AN1323" s="24">
        <v>0.1</v>
      </c>
      <c r="AO1323">
        <f t="shared" si="117"/>
        <v>413.1</v>
      </c>
      <c r="AS1323" t="s">
        <v>231</v>
      </c>
      <c r="AT1323" t="s">
        <v>585</v>
      </c>
    </row>
    <row r="1324" spans="1:46" customFormat="1" x14ac:dyDescent="0.3">
      <c r="A1324" t="e">
        <f>CONCATENATE(C1324,D1324,H1324,#REF!,L1324)</f>
        <v>#REF!</v>
      </c>
      <c r="B1324" t="str">
        <f t="shared" si="123"/>
        <v>FIATDUCATOL2H2</v>
      </c>
      <c r="C1324" s="1" t="s">
        <v>60</v>
      </c>
      <c r="D1324" s="1" t="s">
        <v>78</v>
      </c>
      <c r="E1324" s="1">
        <v>2006</v>
      </c>
      <c r="F1324" s="1" t="s">
        <v>25</v>
      </c>
      <c r="G1324" s="1" t="s">
        <v>37</v>
      </c>
      <c r="H1324" s="1" t="s">
        <v>41</v>
      </c>
      <c r="I1324" s="1">
        <v>3450</v>
      </c>
      <c r="J1324" s="1" t="str">
        <f t="shared" si="124"/>
        <v>TYP121</v>
      </c>
      <c r="K1324" s="1">
        <v>121</v>
      </c>
      <c r="L1324" s="1" t="s">
        <v>17</v>
      </c>
      <c r="M1324" s="27">
        <v>963940167</v>
      </c>
      <c r="N1324" s="37" t="s">
        <v>786</v>
      </c>
      <c r="O1324" s="38">
        <v>0</v>
      </c>
      <c r="P1324" s="38">
        <v>201.8</v>
      </c>
      <c r="Q1324" s="38">
        <v>1</v>
      </c>
      <c r="R1324">
        <v>38.5</v>
      </c>
      <c r="S1324" s="38">
        <v>201.8</v>
      </c>
      <c r="T1324" s="24">
        <v>469</v>
      </c>
      <c r="U1324" s="24">
        <v>75</v>
      </c>
      <c r="V1324">
        <f t="shared" si="119"/>
        <v>100</v>
      </c>
      <c r="W1324" s="24" t="s">
        <v>4020</v>
      </c>
      <c r="X1324" s="8" t="e">
        <f>ROUND(T1324*(1-#REF!),2)</f>
        <v>#REF!</v>
      </c>
      <c r="Y1324">
        <f t="shared" si="120"/>
        <v>422.1</v>
      </c>
      <c r="Z1324">
        <f t="shared" si="121"/>
        <v>422.1</v>
      </c>
      <c r="AA1324" s="24">
        <v>0.1</v>
      </c>
      <c r="AB1324" s="24">
        <v>0.1</v>
      </c>
      <c r="AC1324" t="s">
        <v>2879</v>
      </c>
      <c r="AD1324" t="s">
        <v>2879</v>
      </c>
      <c r="AE1324" t="s">
        <v>2879</v>
      </c>
      <c r="AF1324" t="s">
        <v>2899</v>
      </c>
      <c r="AG1324" s="24"/>
      <c r="AH1324" t="s">
        <v>3403</v>
      </c>
      <c r="AI1324" s="11">
        <v>194.03</v>
      </c>
      <c r="AJ1324">
        <v>0.3</v>
      </c>
      <c r="AK1324">
        <f t="shared" si="118"/>
        <v>328.29999999999995</v>
      </c>
      <c r="AL1324" t="s">
        <v>4555</v>
      </c>
      <c r="AM1324" t="s">
        <v>4555</v>
      </c>
      <c r="AN1324" s="24">
        <v>0.1</v>
      </c>
      <c r="AO1324">
        <f t="shared" ref="AO1324:AO1385" si="125">ROUND(T1324*(1-AN1324),2)</f>
        <v>422.1</v>
      </c>
      <c r="AS1324" t="s">
        <v>232</v>
      </c>
      <c r="AT1324" t="s">
        <v>584</v>
      </c>
    </row>
    <row r="1325" spans="1:46" customFormat="1" x14ac:dyDescent="0.3">
      <c r="A1325" t="e">
        <f>CONCATENATE(C1325,D1325,H1325,#REF!,L1325)</f>
        <v>#REF!</v>
      </c>
      <c r="B1325" t="str">
        <f t="shared" si="123"/>
        <v>FIATDUCATOL2H2</v>
      </c>
      <c r="C1325" s="1" t="s">
        <v>60</v>
      </c>
      <c r="D1325" s="1" t="s">
        <v>78</v>
      </c>
      <c r="E1325" s="1">
        <v>2006</v>
      </c>
      <c r="F1325" s="1" t="s">
        <v>25</v>
      </c>
      <c r="G1325" s="1" t="s">
        <v>37</v>
      </c>
      <c r="H1325" s="1" t="s">
        <v>41</v>
      </c>
      <c r="I1325" s="1">
        <v>3450</v>
      </c>
      <c r="J1325" s="1" t="str">
        <f t="shared" si="124"/>
        <v>TYP121</v>
      </c>
      <c r="K1325" s="1">
        <v>121</v>
      </c>
      <c r="L1325" s="1" t="s">
        <v>20</v>
      </c>
      <c r="M1325" s="27">
        <v>963940168</v>
      </c>
      <c r="N1325" s="37" t="s">
        <v>787</v>
      </c>
      <c r="O1325" s="38">
        <v>0</v>
      </c>
      <c r="P1325" s="38">
        <v>201.8</v>
      </c>
      <c r="Q1325" s="38">
        <v>1</v>
      </c>
      <c r="R1325">
        <v>14.5</v>
      </c>
      <c r="S1325" s="38">
        <v>201.8</v>
      </c>
      <c r="T1325" s="24">
        <v>609</v>
      </c>
      <c r="U1325" s="24">
        <v>75</v>
      </c>
      <c r="V1325">
        <f t="shared" si="119"/>
        <v>100</v>
      </c>
      <c r="W1325" s="24" t="s">
        <v>4021</v>
      </c>
      <c r="X1325" s="8" t="e">
        <f>ROUND(T1325*(1-#REF!),2)</f>
        <v>#REF!</v>
      </c>
      <c r="Y1325">
        <f t="shared" si="120"/>
        <v>548.1</v>
      </c>
      <c r="Z1325">
        <f t="shared" si="121"/>
        <v>548.1</v>
      </c>
      <c r="AA1325" s="24">
        <v>0.1</v>
      </c>
      <c r="AB1325" s="24">
        <v>0.1</v>
      </c>
      <c r="AC1325" t="s">
        <v>2879</v>
      </c>
      <c r="AD1325" t="s">
        <v>2879</v>
      </c>
      <c r="AE1325" t="s">
        <v>2879</v>
      </c>
      <c r="AF1325" t="s">
        <v>2899</v>
      </c>
      <c r="AG1325" s="24"/>
      <c r="AH1325" t="s">
        <v>3403</v>
      </c>
      <c r="AI1325" s="11">
        <v>194.03</v>
      </c>
      <c r="AJ1325">
        <v>0.3</v>
      </c>
      <c r="AK1325">
        <f t="shared" si="118"/>
        <v>426.29999999999995</v>
      </c>
      <c r="AL1325" t="s">
        <v>4555</v>
      </c>
      <c r="AM1325" t="s">
        <v>4555</v>
      </c>
      <c r="AN1325" s="24">
        <v>0.1</v>
      </c>
      <c r="AO1325">
        <f t="shared" si="125"/>
        <v>548.1</v>
      </c>
      <c r="AS1325" t="s">
        <v>233</v>
      </c>
      <c r="AT1325" t="s">
        <v>585</v>
      </c>
    </row>
    <row r="1326" spans="1:46" customFormat="1" x14ac:dyDescent="0.3">
      <c r="A1326" t="e">
        <f>CONCATENATE(C1326,D1326,H1326,#REF!,L1326)</f>
        <v>#REF!</v>
      </c>
      <c r="B1326" t="str">
        <f t="shared" si="123"/>
        <v>FIATDUCATOL4H2</v>
      </c>
      <c r="C1326" s="1" t="s">
        <v>60</v>
      </c>
      <c r="D1326" s="1" t="s">
        <v>78</v>
      </c>
      <c r="E1326" s="1">
        <v>2006</v>
      </c>
      <c r="F1326" s="1" t="s">
        <v>48</v>
      </c>
      <c r="G1326" s="1" t="s">
        <v>37</v>
      </c>
      <c r="H1326" s="1" t="s">
        <v>49</v>
      </c>
      <c r="I1326" s="1">
        <v>4035</v>
      </c>
      <c r="J1326" s="1" t="str">
        <f t="shared" si="124"/>
        <v>TYP122</v>
      </c>
      <c r="K1326" s="1">
        <v>122</v>
      </c>
      <c r="L1326" s="1" t="s">
        <v>17</v>
      </c>
      <c r="M1326" s="27">
        <v>963940181</v>
      </c>
      <c r="N1326" s="37" t="s">
        <v>788</v>
      </c>
      <c r="O1326" s="38">
        <v>0</v>
      </c>
      <c r="P1326" s="38">
        <v>201.8</v>
      </c>
      <c r="Q1326" s="38">
        <v>1</v>
      </c>
      <c r="R1326">
        <v>37.5</v>
      </c>
      <c r="S1326" s="38">
        <v>201.8</v>
      </c>
      <c r="T1326" s="24">
        <v>509</v>
      </c>
      <c r="U1326" s="24">
        <v>90</v>
      </c>
      <c r="V1326">
        <f t="shared" ref="V1326:V1387" si="126">IFERROR(ROUNDUP(U1326*(80/60),0),"")</f>
        <v>120</v>
      </c>
      <c r="W1326" s="24" t="s">
        <v>4043</v>
      </c>
      <c r="X1326" s="8" t="e">
        <f>ROUND(T1326*(1-#REF!),2)</f>
        <v>#REF!</v>
      </c>
      <c r="Y1326">
        <f t="shared" si="120"/>
        <v>458.1</v>
      </c>
      <c r="Z1326">
        <f t="shared" si="121"/>
        <v>458.1</v>
      </c>
      <c r="AA1326" s="24">
        <v>0.1</v>
      </c>
      <c r="AB1326" s="24">
        <v>0.1</v>
      </c>
      <c r="AC1326" t="s">
        <v>2879</v>
      </c>
      <c r="AD1326" t="s">
        <v>2879</v>
      </c>
      <c r="AE1326" t="s">
        <v>2879</v>
      </c>
      <c r="AF1326" t="s">
        <v>2899</v>
      </c>
      <c r="AG1326" s="24"/>
      <c r="AH1326" t="s">
        <v>3404</v>
      </c>
      <c r="AI1326" s="11">
        <v>194.03</v>
      </c>
      <c r="AJ1326">
        <v>0.3</v>
      </c>
      <c r="AK1326">
        <f t="shared" si="118"/>
        <v>356.29999999999995</v>
      </c>
      <c r="AL1326" t="s">
        <v>4555</v>
      </c>
      <c r="AM1326" t="s">
        <v>4555</v>
      </c>
      <c r="AN1326" s="24">
        <v>0.1</v>
      </c>
      <c r="AO1326">
        <f t="shared" si="125"/>
        <v>458.1</v>
      </c>
      <c r="AS1326" t="s">
        <v>234</v>
      </c>
      <c r="AT1326" t="s">
        <v>584</v>
      </c>
    </row>
    <row r="1327" spans="1:46" customFormat="1" x14ac:dyDescent="0.3">
      <c r="A1327" t="e">
        <f>CONCATENATE(C1327,D1327,H1327,#REF!,L1327)</f>
        <v>#REF!</v>
      </c>
      <c r="B1327" t="str">
        <f t="shared" si="123"/>
        <v>FIATDUCATOL4H2</v>
      </c>
      <c r="C1327" s="1" t="s">
        <v>60</v>
      </c>
      <c r="D1327" s="1" t="s">
        <v>78</v>
      </c>
      <c r="E1327" s="1">
        <v>2006</v>
      </c>
      <c r="F1327" s="1" t="s">
        <v>48</v>
      </c>
      <c r="G1327" s="1" t="s">
        <v>37</v>
      </c>
      <c r="H1327" s="1" t="s">
        <v>49</v>
      </c>
      <c r="I1327" s="1">
        <v>4035</v>
      </c>
      <c r="J1327" s="1" t="str">
        <f t="shared" si="124"/>
        <v>TYP122</v>
      </c>
      <c r="K1327" s="1">
        <v>122</v>
      </c>
      <c r="L1327" s="1" t="s">
        <v>20</v>
      </c>
      <c r="M1327" s="27">
        <v>963940182</v>
      </c>
      <c r="N1327" s="37" t="s">
        <v>789</v>
      </c>
      <c r="O1327" s="38">
        <v>0</v>
      </c>
      <c r="P1327" s="38">
        <v>285.01</v>
      </c>
      <c r="Q1327" s="38">
        <v>1</v>
      </c>
      <c r="R1327">
        <v>16.5</v>
      </c>
      <c r="S1327" s="38">
        <v>285.01</v>
      </c>
      <c r="T1327" s="24">
        <v>669</v>
      </c>
      <c r="U1327" s="24">
        <v>90</v>
      </c>
      <c r="V1327">
        <f t="shared" si="126"/>
        <v>120</v>
      </c>
      <c r="W1327" s="24" t="s">
        <v>4044</v>
      </c>
      <c r="X1327" s="8" t="e">
        <f>ROUND(T1327*(1-#REF!),2)</f>
        <v>#REF!</v>
      </c>
      <c r="Y1327">
        <f t="shared" si="120"/>
        <v>602.1</v>
      </c>
      <c r="Z1327">
        <f t="shared" si="121"/>
        <v>602.1</v>
      </c>
      <c r="AA1327" s="24">
        <v>0.1</v>
      </c>
      <c r="AB1327" s="24">
        <v>0.1</v>
      </c>
      <c r="AC1327" t="s">
        <v>2879</v>
      </c>
      <c r="AD1327" t="s">
        <v>2879</v>
      </c>
      <c r="AE1327" t="s">
        <v>2879</v>
      </c>
      <c r="AF1327" t="s">
        <v>2899</v>
      </c>
      <c r="AG1327" s="24"/>
      <c r="AH1327" t="s">
        <v>3404</v>
      </c>
      <c r="AI1327" s="11">
        <v>274.04000000000002</v>
      </c>
      <c r="AJ1327">
        <v>0.3</v>
      </c>
      <c r="AK1327">
        <f t="shared" si="118"/>
        <v>468.29999999999995</v>
      </c>
      <c r="AL1327" t="s">
        <v>4555</v>
      </c>
      <c r="AM1327" t="s">
        <v>4555</v>
      </c>
      <c r="AN1327" s="24">
        <v>0.1</v>
      </c>
      <c r="AO1327">
        <f t="shared" si="125"/>
        <v>602.1</v>
      </c>
      <c r="AS1327" t="s">
        <v>235</v>
      </c>
      <c r="AT1327" t="s">
        <v>585</v>
      </c>
    </row>
    <row r="1328" spans="1:46" customFormat="1" x14ac:dyDescent="0.3">
      <c r="A1328" t="e">
        <f>CONCATENATE(C1328,D1328,H1328,#REF!,L1328)</f>
        <v>#REF!</v>
      </c>
      <c r="B1328" t="str">
        <f t="shared" si="123"/>
        <v>FIATDUCATOL5H2</v>
      </c>
      <c r="C1328" s="1" t="s">
        <v>60</v>
      </c>
      <c r="D1328" s="1" t="s">
        <v>78</v>
      </c>
      <c r="E1328" s="1">
        <v>2006</v>
      </c>
      <c r="F1328" s="1" t="s">
        <v>79</v>
      </c>
      <c r="G1328" s="1" t="s">
        <v>37</v>
      </c>
      <c r="H1328" s="1" t="s">
        <v>80</v>
      </c>
      <c r="I1328" s="3" t="s">
        <v>50</v>
      </c>
      <c r="J1328" s="1" t="str">
        <f t="shared" si="124"/>
        <v>TYP123</v>
      </c>
      <c r="K1328" s="1">
        <v>123</v>
      </c>
      <c r="L1328" s="1" t="s">
        <v>17</v>
      </c>
      <c r="M1328" s="27">
        <v>963940194</v>
      </c>
      <c r="N1328" s="37" t="s">
        <v>790</v>
      </c>
      <c r="O1328" s="38">
        <v>0</v>
      </c>
      <c r="P1328" s="38">
        <v>249.85</v>
      </c>
      <c r="Q1328" s="38">
        <v>1</v>
      </c>
      <c r="R1328">
        <v>40.5</v>
      </c>
      <c r="S1328" s="38">
        <v>249.85</v>
      </c>
      <c r="T1328" s="24">
        <v>609</v>
      </c>
      <c r="U1328" s="24">
        <v>90</v>
      </c>
      <c r="V1328">
        <f t="shared" si="126"/>
        <v>120</v>
      </c>
      <c r="W1328" s="24" t="s">
        <v>4045</v>
      </c>
      <c r="X1328" s="8" t="e">
        <f>ROUND(T1328*(1-#REF!),2)</f>
        <v>#REF!</v>
      </c>
      <c r="Y1328">
        <f t="shared" si="120"/>
        <v>548.1</v>
      </c>
      <c r="Z1328">
        <f t="shared" si="121"/>
        <v>548.1</v>
      </c>
      <c r="AA1328" s="24">
        <v>0.1</v>
      </c>
      <c r="AB1328" s="24">
        <v>0.1</v>
      </c>
      <c r="AC1328" t="s">
        <v>2879</v>
      </c>
      <c r="AD1328" t="s">
        <v>2879</v>
      </c>
      <c r="AE1328" t="s">
        <v>2879</v>
      </c>
      <c r="AF1328" t="s">
        <v>2899</v>
      </c>
      <c r="AG1328" s="24"/>
      <c r="AH1328" t="s">
        <v>3405</v>
      </c>
      <c r="AI1328" s="11">
        <v>240.23</v>
      </c>
      <c r="AJ1328">
        <v>0.3</v>
      </c>
      <c r="AK1328">
        <f t="shared" si="118"/>
        <v>426.29999999999995</v>
      </c>
      <c r="AL1328" t="s">
        <v>4555</v>
      </c>
      <c r="AM1328" t="s">
        <v>4555</v>
      </c>
      <c r="AN1328" s="24">
        <v>0.1</v>
      </c>
      <c r="AO1328">
        <f t="shared" si="125"/>
        <v>548.1</v>
      </c>
      <c r="AS1328" t="s">
        <v>236</v>
      </c>
      <c r="AT1328" t="s">
        <v>584</v>
      </c>
    </row>
    <row r="1329" spans="1:46" customFormat="1" x14ac:dyDescent="0.3">
      <c r="A1329" t="e">
        <f>CONCATENATE(C1329,D1329,H1329,#REF!,L1329)</f>
        <v>#REF!</v>
      </c>
      <c r="B1329" t="str">
        <f t="shared" si="123"/>
        <v>FIATDUCATOL5H2</v>
      </c>
      <c r="C1329" s="1" t="s">
        <v>60</v>
      </c>
      <c r="D1329" s="1" t="s">
        <v>78</v>
      </c>
      <c r="E1329" s="1">
        <v>2006</v>
      </c>
      <c r="F1329" s="1" t="s">
        <v>79</v>
      </c>
      <c r="G1329" s="1" t="s">
        <v>37</v>
      </c>
      <c r="H1329" s="1" t="s">
        <v>80</v>
      </c>
      <c r="I1329" s="3" t="s">
        <v>50</v>
      </c>
      <c r="J1329" s="1" t="str">
        <f t="shared" si="124"/>
        <v>TYP123</v>
      </c>
      <c r="K1329" s="1">
        <v>123</v>
      </c>
      <c r="L1329" s="1" t="s">
        <v>20</v>
      </c>
      <c r="M1329" s="27">
        <v>963940195</v>
      </c>
      <c r="N1329" s="37" t="s">
        <v>791</v>
      </c>
      <c r="O1329" s="38">
        <v>0</v>
      </c>
      <c r="P1329" s="38">
        <v>326.29000000000002</v>
      </c>
      <c r="Q1329" s="38">
        <v>1</v>
      </c>
      <c r="R1329">
        <v>16.5</v>
      </c>
      <c r="S1329" s="38">
        <v>326.29000000000002</v>
      </c>
      <c r="T1329" s="24">
        <v>819</v>
      </c>
      <c r="U1329" s="24">
        <v>90</v>
      </c>
      <c r="V1329">
        <f t="shared" si="126"/>
        <v>120</v>
      </c>
      <c r="W1329" s="24" t="s">
        <v>4046</v>
      </c>
      <c r="X1329" s="8" t="e">
        <f>ROUND(T1329*(1-#REF!),2)</f>
        <v>#REF!</v>
      </c>
      <c r="Y1329">
        <f t="shared" si="120"/>
        <v>737.1</v>
      </c>
      <c r="Z1329">
        <f t="shared" si="121"/>
        <v>737.1</v>
      </c>
      <c r="AA1329" s="24">
        <v>0.1</v>
      </c>
      <c r="AB1329" s="24">
        <v>0.1</v>
      </c>
      <c r="AC1329" t="s">
        <v>2879</v>
      </c>
      <c r="AD1329" t="s">
        <v>2879</v>
      </c>
      <c r="AE1329" t="s">
        <v>2879</v>
      </c>
      <c r="AF1329" t="s">
        <v>2899</v>
      </c>
      <c r="AG1329" s="24"/>
      <c r="AH1329" t="s">
        <v>3405</v>
      </c>
      <c r="AI1329" s="11">
        <v>313.73</v>
      </c>
      <c r="AJ1329">
        <v>0.3</v>
      </c>
      <c r="AK1329">
        <f t="shared" si="118"/>
        <v>573.29999999999995</v>
      </c>
      <c r="AL1329" t="s">
        <v>4555</v>
      </c>
      <c r="AM1329" t="s">
        <v>4555</v>
      </c>
      <c r="AN1329" s="24">
        <v>0.1</v>
      </c>
      <c r="AO1329">
        <f t="shared" si="125"/>
        <v>737.1</v>
      </c>
      <c r="AS1329" t="s">
        <v>237</v>
      </c>
      <c r="AT1329" t="s">
        <v>585</v>
      </c>
    </row>
    <row r="1330" spans="1:46" customFormat="1" x14ac:dyDescent="0.3">
      <c r="A1330" t="e">
        <f>CONCATENATE(C1330,D1330,H1330,#REF!,L1330)</f>
        <v>#REF!</v>
      </c>
      <c r="B1330" t="str">
        <f t="shared" si="123"/>
        <v>FIATDUCATOL4H3</v>
      </c>
      <c r="C1330" s="1" t="s">
        <v>60</v>
      </c>
      <c r="D1330" s="1" t="s">
        <v>78</v>
      </c>
      <c r="E1330" s="1">
        <v>2006</v>
      </c>
      <c r="F1330" s="1" t="s">
        <v>48</v>
      </c>
      <c r="G1330" s="1" t="s">
        <v>52</v>
      </c>
      <c r="H1330" s="1" t="s">
        <v>55</v>
      </c>
      <c r="I1330" s="1">
        <v>4035</v>
      </c>
      <c r="J1330" s="1" t="str">
        <f t="shared" si="124"/>
        <v>TYP122</v>
      </c>
      <c r="K1330" s="1">
        <v>122</v>
      </c>
      <c r="L1330" s="1" t="s">
        <v>17</v>
      </c>
      <c r="M1330" s="27">
        <v>963940187</v>
      </c>
      <c r="N1330" s="37" t="s">
        <v>792</v>
      </c>
      <c r="O1330" s="38">
        <v>0</v>
      </c>
      <c r="P1330" s="38">
        <v>201.8</v>
      </c>
      <c r="Q1330" s="38">
        <v>1</v>
      </c>
      <c r="R1330">
        <v>37.5</v>
      </c>
      <c r="S1330" s="38">
        <v>201.8</v>
      </c>
      <c r="T1330" s="24">
        <v>509</v>
      </c>
      <c r="U1330" s="24">
        <v>90</v>
      </c>
      <c r="V1330">
        <f t="shared" si="126"/>
        <v>120</v>
      </c>
      <c r="W1330" s="24" t="s">
        <v>4047</v>
      </c>
      <c r="X1330" s="8" t="e">
        <f>ROUND(T1330*(1-#REF!),2)</f>
        <v>#REF!</v>
      </c>
      <c r="Y1330">
        <f t="shared" si="120"/>
        <v>458.1</v>
      </c>
      <c r="Z1330">
        <f t="shared" si="121"/>
        <v>458.1</v>
      </c>
      <c r="AA1330" s="24">
        <v>0.1</v>
      </c>
      <c r="AB1330" s="24">
        <v>0.1</v>
      </c>
      <c r="AC1330" t="s">
        <v>2879</v>
      </c>
      <c r="AD1330" t="s">
        <v>2879</v>
      </c>
      <c r="AE1330" t="s">
        <v>2879</v>
      </c>
      <c r="AF1330" t="s">
        <v>2899</v>
      </c>
      <c r="AG1330" s="24"/>
      <c r="AH1330" t="s">
        <v>3406</v>
      </c>
      <c r="AI1330" s="11">
        <v>194.03</v>
      </c>
      <c r="AJ1330">
        <v>0.3</v>
      </c>
      <c r="AK1330">
        <f t="shared" si="118"/>
        <v>356.29999999999995</v>
      </c>
      <c r="AL1330" t="s">
        <v>4555</v>
      </c>
      <c r="AM1330" t="s">
        <v>4555</v>
      </c>
      <c r="AN1330" s="24">
        <v>0.1</v>
      </c>
      <c r="AO1330">
        <f t="shared" si="125"/>
        <v>458.1</v>
      </c>
      <c r="AS1330" t="s">
        <v>238</v>
      </c>
      <c r="AT1330" t="s">
        <v>584</v>
      </c>
    </row>
    <row r="1331" spans="1:46" customFormat="1" x14ac:dyDescent="0.3">
      <c r="A1331" t="e">
        <f>CONCATENATE(C1331,D1331,H1331,#REF!,L1331)</f>
        <v>#REF!</v>
      </c>
      <c r="B1331" t="str">
        <f t="shared" si="123"/>
        <v>FIATDUCATOL4H3</v>
      </c>
      <c r="C1331" s="1" t="s">
        <v>60</v>
      </c>
      <c r="D1331" s="1" t="s">
        <v>78</v>
      </c>
      <c r="E1331" s="1">
        <v>2006</v>
      </c>
      <c r="F1331" s="1" t="s">
        <v>48</v>
      </c>
      <c r="G1331" s="1" t="s">
        <v>52</v>
      </c>
      <c r="H1331" s="1" t="s">
        <v>55</v>
      </c>
      <c r="I1331" s="1">
        <v>4035</v>
      </c>
      <c r="J1331" s="1" t="str">
        <f t="shared" si="124"/>
        <v>TYP122</v>
      </c>
      <c r="K1331" s="1">
        <v>122</v>
      </c>
      <c r="L1331" s="1" t="s">
        <v>20</v>
      </c>
      <c r="M1331" s="27">
        <v>963940188</v>
      </c>
      <c r="N1331" s="37" t="s">
        <v>793</v>
      </c>
      <c r="O1331" s="38">
        <v>0</v>
      </c>
      <c r="P1331" s="38">
        <v>285.11</v>
      </c>
      <c r="Q1331" s="38">
        <v>1</v>
      </c>
      <c r="R1331">
        <v>16.5</v>
      </c>
      <c r="S1331" s="38">
        <v>285.11</v>
      </c>
      <c r="T1331" s="24">
        <v>669</v>
      </c>
      <c r="U1331" s="24">
        <v>90</v>
      </c>
      <c r="V1331">
        <f t="shared" si="126"/>
        <v>120</v>
      </c>
      <c r="W1331" s="24" t="s">
        <v>4048</v>
      </c>
      <c r="X1331" s="8" t="e">
        <f>ROUND(T1331*(1-#REF!),2)</f>
        <v>#REF!</v>
      </c>
      <c r="Y1331">
        <f t="shared" si="120"/>
        <v>602.1</v>
      </c>
      <c r="Z1331">
        <f t="shared" si="121"/>
        <v>602.1</v>
      </c>
      <c r="AA1331" s="24">
        <v>0.1</v>
      </c>
      <c r="AB1331" s="24">
        <v>0.1</v>
      </c>
      <c r="AC1331" t="s">
        <v>2879</v>
      </c>
      <c r="AD1331" t="s">
        <v>2879</v>
      </c>
      <c r="AE1331" t="s">
        <v>2879</v>
      </c>
      <c r="AF1331" t="s">
        <v>2899</v>
      </c>
      <c r="AG1331" s="24"/>
      <c r="AH1331" t="s">
        <v>3406</v>
      </c>
      <c r="AI1331" s="11">
        <v>274.04000000000002</v>
      </c>
      <c r="AJ1331">
        <v>0.3</v>
      </c>
      <c r="AK1331">
        <f t="shared" si="118"/>
        <v>468.29999999999995</v>
      </c>
      <c r="AL1331" t="s">
        <v>4555</v>
      </c>
      <c r="AM1331" t="s">
        <v>4555</v>
      </c>
      <c r="AN1331" s="24">
        <v>0.1</v>
      </c>
      <c r="AO1331">
        <f t="shared" si="125"/>
        <v>602.1</v>
      </c>
      <c r="AS1331" t="s">
        <v>239</v>
      </c>
      <c r="AT1331" t="s">
        <v>585</v>
      </c>
    </row>
    <row r="1332" spans="1:46" customFormat="1" x14ac:dyDescent="0.3">
      <c r="A1332" t="e">
        <f>CONCATENATE(C1332,D1332,H1332,#REF!,L1332)</f>
        <v>#REF!</v>
      </c>
      <c r="B1332" t="str">
        <f t="shared" si="123"/>
        <v>FORDTRANSIT_COURIERL1H1</v>
      </c>
      <c r="C1332" s="1" t="s">
        <v>82</v>
      </c>
      <c r="D1332" s="1" t="s">
        <v>602</v>
      </c>
      <c r="E1332" s="1">
        <v>2014</v>
      </c>
      <c r="F1332" s="1" t="s">
        <v>14</v>
      </c>
      <c r="G1332" s="1" t="s">
        <v>15</v>
      </c>
      <c r="H1332" s="1" t="s">
        <v>16</v>
      </c>
      <c r="I1332" s="1">
        <v>2489</v>
      </c>
      <c r="J1332" s="1" t="str">
        <f t="shared" si="124"/>
        <v>TYP160</v>
      </c>
      <c r="K1332" s="1">
        <v>160</v>
      </c>
      <c r="L1332" s="1" t="s">
        <v>17</v>
      </c>
      <c r="M1332" s="27">
        <v>963940574</v>
      </c>
      <c r="N1332" s="37" t="s">
        <v>809</v>
      </c>
      <c r="O1332" s="38">
        <v>0</v>
      </c>
      <c r="P1332" s="38">
        <v>50</v>
      </c>
      <c r="Q1332" s="38">
        <v>1</v>
      </c>
      <c r="R1332">
        <v>21.5</v>
      </c>
      <c r="S1332" s="38">
        <v>50</v>
      </c>
      <c r="T1332" s="24">
        <v>159</v>
      </c>
      <c r="U1332" s="24">
        <v>50</v>
      </c>
      <c r="V1332">
        <f t="shared" si="126"/>
        <v>67</v>
      </c>
      <c r="W1332" s="24" t="s">
        <v>4049</v>
      </c>
      <c r="X1332" s="8" t="e">
        <f>ROUND(T1332*(1-#REF!),2)</f>
        <v>#REF!</v>
      </c>
      <c r="Y1332">
        <f t="shared" si="120"/>
        <v>143.1</v>
      </c>
      <c r="Z1332">
        <f t="shared" si="121"/>
        <v>143.1</v>
      </c>
      <c r="AA1332" s="24">
        <v>0.1</v>
      </c>
      <c r="AB1332" s="24">
        <v>0.1</v>
      </c>
      <c r="AC1332" t="s">
        <v>2879</v>
      </c>
      <c r="AD1332" t="s">
        <v>2879</v>
      </c>
      <c r="AE1332" t="s">
        <v>2879</v>
      </c>
      <c r="AF1332" t="s">
        <v>2899</v>
      </c>
      <c r="AG1332" s="24"/>
      <c r="AH1332" t="s">
        <v>3663</v>
      </c>
      <c r="AI1332" s="11">
        <v>48.07</v>
      </c>
      <c r="AJ1332">
        <v>0.3</v>
      </c>
      <c r="AK1332">
        <f t="shared" ref="AK1332:AK1395" si="127">T1332*(1*(1-AJ1332))</f>
        <v>111.3</v>
      </c>
      <c r="AL1332" t="s">
        <v>4555</v>
      </c>
      <c r="AM1332" t="s">
        <v>4555</v>
      </c>
      <c r="AN1332" s="24">
        <v>0.1</v>
      </c>
      <c r="AO1332">
        <f t="shared" si="125"/>
        <v>143.1</v>
      </c>
      <c r="AS1332" t="s">
        <v>255</v>
      </c>
      <c r="AT1332" t="s">
        <v>584</v>
      </c>
    </row>
    <row r="1333" spans="1:46" customFormat="1" x14ac:dyDescent="0.3">
      <c r="A1333" t="e">
        <f>CONCATENATE(C1333,D1333,H1333,#REF!,L1333)</f>
        <v>#REF!</v>
      </c>
      <c r="B1333" t="str">
        <f t="shared" si="123"/>
        <v>FORDTRANSIT_COURIERL1H1</v>
      </c>
      <c r="C1333" s="1" t="s">
        <v>82</v>
      </c>
      <c r="D1333" s="1" t="s">
        <v>602</v>
      </c>
      <c r="E1333" s="1">
        <v>2014</v>
      </c>
      <c r="F1333" s="1" t="s">
        <v>14</v>
      </c>
      <c r="G1333" s="1" t="s">
        <v>15</v>
      </c>
      <c r="H1333" s="1" t="s">
        <v>16</v>
      </c>
      <c r="I1333" s="1">
        <v>2489</v>
      </c>
      <c r="J1333" s="1" t="str">
        <f t="shared" si="124"/>
        <v>TYP160</v>
      </c>
      <c r="K1333" s="1">
        <v>160</v>
      </c>
      <c r="L1333" s="1" t="s">
        <v>20</v>
      </c>
      <c r="M1333" s="27">
        <v>963940575</v>
      </c>
      <c r="N1333" s="37" t="s">
        <v>810</v>
      </c>
      <c r="O1333" s="38">
        <v>0</v>
      </c>
      <c r="P1333" s="38">
        <v>107.17</v>
      </c>
      <c r="Q1333" s="38">
        <v>1</v>
      </c>
      <c r="R1333">
        <v>11.5</v>
      </c>
      <c r="S1333" s="38">
        <v>107.17</v>
      </c>
      <c r="T1333" s="24">
        <v>259</v>
      </c>
      <c r="U1333" s="24">
        <v>50</v>
      </c>
      <c r="V1333">
        <f t="shared" si="126"/>
        <v>67</v>
      </c>
      <c r="W1333" s="24" t="s">
        <v>4050</v>
      </c>
      <c r="X1333" s="8" t="e">
        <f>ROUND(T1333*(1-#REF!),2)</f>
        <v>#REF!</v>
      </c>
      <c r="Y1333">
        <f t="shared" si="120"/>
        <v>233.1</v>
      </c>
      <c r="Z1333">
        <f t="shared" si="121"/>
        <v>233.1</v>
      </c>
      <c r="AA1333" s="24">
        <v>0.1</v>
      </c>
      <c r="AB1333" s="24">
        <v>0.1</v>
      </c>
      <c r="AC1333" t="s">
        <v>2879</v>
      </c>
      <c r="AD1333" t="s">
        <v>2879</v>
      </c>
      <c r="AE1333" t="s">
        <v>2879</v>
      </c>
      <c r="AF1333" t="s">
        <v>2899</v>
      </c>
      <c r="AG1333" s="24"/>
      <c r="AH1333" t="s">
        <v>3663</v>
      </c>
      <c r="AI1333" s="11">
        <v>103.04</v>
      </c>
      <c r="AJ1333">
        <v>0.3</v>
      </c>
      <c r="AK1333">
        <f t="shared" si="127"/>
        <v>181.29999999999998</v>
      </c>
      <c r="AL1333" t="s">
        <v>4555</v>
      </c>
      <c r="AM1333" t="s">
        <v>4555</v>
      </c>
      <c r="AN1333" s="24">
        <v>0.1</v>
      </c>
      <c r="AO1333">
        <f t="shared" si="125"/>
        <v>233.1</v>
      </c>
      <c r="AS1333" t="s">
        <v>256</v>
      </c>
      <c r="AT1333" t="s">
        <v>585</v>
      </c>
    </row>
    <row r="1334" spans="1:46" customFormat="1" x14ac:dyDescent="0.3">
      <c r="A1334" t="e">
        <f>CONCATENATE(C1334,D1334,H1334,#REF!,L1334)</f>
        <v>#REF!</v>
      </c>
      <c r="B1334" t="str">
        <f t="shared" si="123"/>
        <v>FORDTRANSIT_CONNECTL1H1</v>
      </c>
      <c r="C1334" s="1" t="s">
        <v>82</v>
      </c>
      <c r="D1334" s="1" t="s">
        <v>601</v>
      </c>
      <c r="E1334" s="1">
        <v>2014</v>
      </c>
      <c r="F1334" s="1" t="s">
        <v>14</v>
      </c>
      <c r="G1334" s="1" t="s">
        <v>15</v>
      </c>
      <c r="H1334" s="1" t="s">
        <v>16</v>
      </c>
      <c r="I1334" s="1">
        <v>2662</v>
      </c>
      <c r="J1334" s="1" t="str">
        <f t="shared" si="124"/>
        <v>TYP147</v>
      </c>
      <c r="K1334" s="1">
        <v>147</v>
      </c>
      <c r="L1334" s="1" t="s">
        <v>17</v>
      </c>
      <c r="M1334" s="27">
        <v>963940438</v>
      </c>
      <c r="N1334" s="37" t="s">
        <v>811</v>
      </c>
      <c r="O1334" s="38">
        <v>0</v>
      </c>
      <c r="P1334" s="38">
        <v>90.42</v>
      </c>
      <c r="Q1334" s="38">
        <v>1</v>
      </c>
      <c r="R1334">
        <v>15.5</v>
      </c>
      <c r="S1334" s="38">
        <v>90.42</v>
      </c>
      <c r="T1334" s="24">
        <v>219</v>
      </c>
      <c r="U1334" s="24">
        <v>50</v>
      </c>
      <c r="V1334">
        <f t="shared" si="126"/>
        <v>67</v>
      </c>
      <c r="W1334" s="24" t="s">
        <v>4051</v>
      </c>
      <c r="X1334" s="8" t="e">
        <f>ROUND(T1334*(1-#REF!),2)</f>
        <v>#REF!</v>
      </c>
      <c r="Y1334">
        <f t="shared" si="120"/>
        <v>197.1</v>
      </c>
      <c r="Z1334">
        <f t="shared" si="121"/>
        <v>197.1</v>
      </c>
      <c r="AA1334" s="24">
        <v>0.1</v>
      </c>
      <c r="AB1334" s="24">
        <v>0.1</v>
      </c>
      <c r="AC1334" t="s">
        <v>2879</v>
      </c>
      <c r="AD1334" t="s">
        <v>2879</v>
      </c>
      <c r="AE1334" t="s">
        <v>2879</v>
      </c>
      <c r="AF1334" t="s">
        <v>2899</v>
      </c>
      <c r="AG1334" s="24"/>
      <c r="AH1334" t="s">
        <v>3664</v>
      </c>
      <c r="AI1334" s="11">
        <v>86.93</v>
      </c>
      <c r="AJ1334">
        <v>0.3</v>
      </c>
      <c r="AK1334">
        <f t="shared" si="127"/>
        <v>153.29999999999998</v>
      </c>
      <c r="AL1334" t="s">
        <v>4555</v>
      </c>
      <c r="AM1334" t="s">
        <v>4555</v>
      </c>
      <c r="AN1334" s="24">
        <v>0.1</v>
      </c>
      <c r="AO1334">
        <f t="shared" si="125"/>
        <v>197.1</v>
      </c>
      <c r="AS1334" t="s">
        <v>257</v>
      </c>
      <c r="AT1334" t="s">
        <v>584</v>
      </c>
    </row>
    <row r="1335" spans="1:46" customFormat="1" x14ac:dyDescent="0.3">
      <c r="A1335" t="e">
        <f>CONCATENATE(C1335,D1335,H1335,#REF!,L1335)</f>
        <v>#REF!</v>
      </c>
      <c r="B1335" t="str">
        <f t="shared" si="123"/>
        <v>FORDTRANSIT_CONNECTL1H1</v>
      </c>
      <c r="C1335" s="1" t="s">
        <v>82</v>
      </c>
      <c r="D1335" s="1" t="s">
        <v>601</v>
      </c>
      <c r="E1335" s="1">
        <v>2014</v>
      </c>
      <c r="F1335" s="1" t="s">
        <v>14</v>
      </c>
      <c r="G1335" s="1" t="s">
        <v>15</v>
      </c>
      <c r="H1335" s="1" t="s">
        <v>16</v>
      </c>
      <c r="I1335" s="1">
        <v>2662</v>
      </c>
      <c r="J1335" s="1" t="str">
        <f t="shared" si="124"/>
        <v>TYP147</v>
      </c>
      <c r="K1335" s="1">
        <v>147</v>
      </c>
      <c r="L1335" s="1" t="s">
        <v>20</v>
      </c>
      <c r="M1335" s="27">
        <v>963940439</v>
      </c>
      <c r="N1335" s="37" t="s">
        <v>812</v>
      </c>
      <c r="O1335" s="38">
        <v>0</v>
      </c>
      <c r="P1335" s="38">
        <v>113.81</v>
      </c>
      <c r="Q1335" s="38">
        <v>1</v>
      </c>
      <c r="R1335">
        <v>8.8000000000000007</v>
      </c>
      <c r="S1335" s="38">
        <v>113.81</v>
      </c>
      <c r="T1335" s="24">
        <v>279</v>
      </c>
      <c r="U1335" s="24">
        <v>50</v>
      </c>
      <c r="V1335">
        <f t="shared" si="126"/>
        <v>67</v>
      </c>
      <c r="W1335" s="24" t="s">
        <v>4052</v>
      </c>
      <c r="X1335" s="8" t="e">
        <f>ROUND(T1335*(1-#REF!),2)</f>
        <v>#REF!</v>
      </c>
      <c r="Y1335">
        <f t="shared" si="120"/>
        <v>251.1</v>
      </c>
      <c r="Z1335">
        <f t="shared" si="121"/>
        <v>251.1</v>
      </c>
      <c r="AA1335" s="24">
        <v>0.1</v>
      </c>
      <c r="AB1335" s="24">
        <v>0.1</v>
      </c>
      <c r="AC1335" t="s">
        <v>2879</v>
      </c>
      <c r="AD1335" t="s">
        <v>2879</v>
      </c>
      <c r="AE1335" t="s">
        <v>2879</v>
      </c>
      <c r="AF1335" t="s">
        <v>2899</v>
      </c>
      <c r="AG1335" s="24"/>
      <c r="AH1335" t="s">
        <v>3664</v>
      </c>
      <c r="AI1335" s="11">
        <v>109.42</v>
      </c>
      <c r="AJ1335">
        <v>0.3</v>
      </c>
      <c r="AK1335">
        <f t="shared" si="127"/>
        <v>195.29999999999998</v>
      </c>
      <c r="AL1335" t="s">
        <v>4555</v>
      </c>
      <c r="AM1335" t="s">
        <v>4555</v>
      </c>
      <c r="AN1335" s="24">
        <v>0.1</v>
      </c>
      <c r="AO1335">
        <f t="shared" si="125"/>
        <v>251.1</v>
      </c>
      <c r="AS1335" t="s">
        <v>258</v>
      </c>
      <c r="AT1335" t="s">
        <v>585</v>
      </c>
    </row>
    <row r="1336" spans="1:46" customFormat="1" x14ac:dyDescent="0.3">
      <c r="A1336" t="e">
        <f>CONCATENATE(C1336,D1336,H1336,#REF!,L1336)</f>
        <v>#REF!</v>
      </c>
      <c r="B1336" t="str">
        <f t="shared" si="123"/>
        <v>FORDTRANSIT_CONNECTL2H1</v>
      </c>
      <c r="C1336" s="1" t="s">
        <v>82</v>
      </c>
      <c r="D1336" s="1" t="s">
        <v>601</v>
      </c>
      <c r="E1336" s="1">
        <v>2014</v>
      </c>
      <c r="F1336" s="1" t="s">
        <v>25</v>
      </c>
      <c r="G1336" s="1" t="s">
        <v>15</v>
      </c>
      <c r="H1336" s="1" t="s">
        <v>26</v>
      </c>
      <c r="I1336" s="1">
        <v>3062</v>
      </c>
      <c r="J1336" s="1" t="str">
        <f t="shared" si="124"/>
        <v>TYP148</v>
      </c>
      <c r="K1336" s="1">
        <v>148</v>
      </c>
      <c r="L1336" s="1" t="s">
        <v>17</v>
      </c>
      <c r="M1336" s="27">
        <v>963940446</v>
      </c>
      <c r="N1336" s="37" t="s">
        <v>813</v>
      </c>
      <c r="O1336" s="38">
        <v>0</v>
      </c>
      <c r="P1336" s="38">
        <v>101.8</v>
      </c>
      <c r="Q1336" s="38">
        <v>1</v>
      </c>
      <c r="R1336">
        <v>20.5</v>
      </c>
      <c r="S1336" s="38">
        <v>101.8</v>
      </c>
      <c r="T1336" s="24">
        <v>249</v>
      </c>
      <c r="U1336" s="24">
        <v>60</v>
      </c>
      <c r="V1336">
        <f t="shared" si="126"/>
        <v>80</v>
      </c>
      <c r="W1336" s="24" t="s">
        <v>4053</v>
      </c>
      <c r="X1336" s="8" t="e">
        <f>ROUND(T1336*(1-#REF!),2)</f>
        <v>#REF!</v>
      </c>
      <c r="Y1336">
        <f t="shared" si="120"/>
        <v>224.1</v>
      </c>
      <c r="Z1336">
        <f t="shared" si="121"/>
        <v>224.1</v>
      </c>
      <c r="AA1336" s="24">
        <v>0.1</v>
      </c>
      <c r="AB1336" s="24">
        <v>0.1</v>
      </c>
      <c r="AC1336" t="s">
        <v>2879</v>
      </c>
      <c r="AD1336" t="s">
        <v>2879</v>
      </c>
      <c r="AE1336" t="s">
        <v>2879</v>
      </c>
      <c r="AF1336" t="s">
        <v>2899</v>
      </c>
      <c r="AG1336" s="24"/>
      <c r="AH1336" t="s">
        <v>3665</v>
      </c>
      <c r="AI1336" s="11">
        <v>97.87</v>
      </c>
      <c r="AJ1336">
        <v>0.3</v>
      </c>
      <c r="AK1336">
        <f t="shared" si="127"/>
        <v>174.29999999999998</v>
      </c>
      <c r="AL1336" t="s">
        <v>4555</v>
      </c>
      <c r="AM1336" t="s">
        <v>4555</v>
      </c>
      <c r="AN1336" s="24">
        <v>0.1</v>
      </c>
      <c r="AO1336">
        <f t="shared" si="125"/>
        <v>224.1</v>
      </c>
      <c r="AS1336" t="s">
        <v>259</v>
      </c>
      <c r="AT1336" t="s">
        <v>584</v>
      </c>
    </row>
    <row r="1337" spans="1:46" customFormat="1" x14ac:dyDescent="0.3">
      <c r="A1337" t="e">
        <f>CONCATENATE(C1337,D1337,H1337,#REF!,L1337)</f>
        <v>#REF!</v>
      </c>
      <c r="B1337" t="str">
        <f t="shared" si="123"/>
        <v>FORDTRANSIT_CONNECTL2H1</v>
      </c>
      <c r="C1337" s="1" t="s">
        <v>82</v>
      </c>
      <c r="D1337" s="1" t="s">
        <v>601</v>
      </c>
      <c r="E1337" s="1">
        <v>2014</v>
      </c>
      <c r="F1337" s="1" t="s">
        <v>25</v>
      </c>
      <c r="G1337" s="1" t="s">
        <v>15</v>
      </c>
      <c r="H1337" s="1" t="s">
        <v>26</v>
      </c>
      <c r="I1337" s="1">
        <v>3062</v>
      </c>
      <c r="J1337" s="1" t="str">
        <f t="shared" si="124"/>
        <v>TYP148</v>
      </c>
      <c r="K1337" s="1">
        <v>148</v>
      </c>
      <c r="L1337" s="1" t="s">
        <v>20</v>
      </c>
      <c r="M1337" s="27">
        <v>963940447</v>
      </c>
      <c r="N1337" s="37" t="s">
        <v>814</v>
      </c>
      <c r="O1337" s="38">
        <v>0</v>
      </c>
      <c r="P1337" s="38">
        <v>129.16999999999999</v>
      </c>
      <c r="Q1337" s="38">
        <v>1</v>
      </c>
      <c r="R1337">
        <v>10.5</v>
      </c>
      <c r="S1337" s="38">
        <v>129.16999999999999</v>
      </c>
      <c r="T1337" s="24">
        <v>329</v>
      </c>
      <c r="U1337" s="24">
        <v>60</v>
      </c>
      <c r="V1337">
        <f t="shared" si="126"/>
        <v>80</v>
      </c>
      <c r="W1337" s="24" t="s">
        <v>4054</v>
      </c>
      <c r="X1337" s="8" t="e">
        <f>ROUND(T1337*(1-#REF!),2)</f>
        <v>#REF!</v>
      </c>
      <c r="Y1337">
        <f t="shared" si="120"/>
        <v>296.10000000000002</v>
      </c>
      <c r="Z1337">
        <f t="shared" si="121"/>
        <v>296.10000000000002</v>
      </c>
      <c r="AA1337" s="24">
        <v>0.1</v>
      </c>
      <c r="AB1337" s="24">
        <v>0.1</v>
      </c>
      <c r="AC1337" t="s">
        <v>2879</v>
      </c>
      <c r="AD1337" t="s">
        <v>2879</v>
      </c>
      <c r="AE1337" t="s">
        <v>2879</v>
      </c>
      <c r="AF1337" t="s">
        <v>2899</v>
      </c>
      <c r="AG1337" s="24"/>
      <c r="AH1337" t="s">
        <v>3665</v>
      </c>
      <c r="AI1337" s="11">
        <v>124.19</v>
      </c>
      <c r="AJ1337">
        <v>0.3</v>
      </c>
      <c r="AK1337">
        <f t="shared" si="127"/>
        <v>230.29999999999998</v>
      </c>
      <c r="AL1337" t="s">
        <v>4555</v>
      </c>
      <c r="AM1337" t="s">
        <v>4555</v>
      </c>
      <c r="AN1337" s="24">
        <v>0.1</v>
      </c>
      <c r="AO1337">
        <f t="shared" si="125"/>
        <v>296.10000000000002</v>
      </c>
      <c r="AS1337" t="s">
        <v>260</v>
      </c>
      <c r="AT1337" t="s">
        <v>585</v>
      </c>
    </row>
    <row r="1338" spans="1:46" customFormat="1" x14ac:dyDescent="0.3">
      <c r="A1338" t="e">
        <f>CONCATENATE(C1338,D1338,H1338,#REF!,L1338)</f>
        <v>#REF!</v>
      </c>
      <c r="B1338" t="str">
        <f t="shared" si="123"/>
        <v>FORDCUSTOML1H1</v>
      </c>
      <c r="C1338" s="1" t="s">
        <v>82</v>
      </c>
      <c r="D1338" s="1" t="s">
        <v>89</v>
      </c>
      <c r="E1338" s="1">
        <v>2012</v>
      </c>
      <c r="F1338" s="1" t="s">
        <v>14</v>
      </c>
      <c r="G1338" s="1" t="s">
        <v>15</v>
      </c>
      <c r="H1338" s="1" t="s">
        <v>16</v>
      </c>
      <c r="I1338" s="1">
        <v>2933</v>
      </c>
      <c r="J1338" s="1" t="str">
        <f t="shared" si="124"/>
        <v>TYP144</v>
      </c>
      <c r="K1338" s="1">
        <v>144</v>
      </c>
      <c r="L1338" s="1" t="s">
        <v>17</v>
      </c>
      <c r="M1338" s="27">
        <v>963940398</v>
      </c>
      <c r="N1338" s="37" t="s">
        <v>815</v>
      </c>
      <c r="O1338" s="38">
        <v>0</v>
      </c>
      <c r="P1338" s="38">
        <v>119.2</v>
      </c>
      <c r="Q1338" s="38">
        <v>1</v>
      </c>
      <c r="R1338">
        <v>21.5</v>
      </c>
      <c r="S1338" s="38">
        <v>119.2</v>
      </c>
      <c r="T1338" s="24">
        <v>289</v>
      </c>
      <c r="U1338" s="24">
        <v>50</v>
      </c>
      <c r="V1338">
        <f t="shared" si="126"/>
        <v>67</v>
      </c>
      <c r="W1338" s="24" t="s">
        <v>4055</v>
      </c>
      <c r="X1338" s="8" t="e">
        <f>ROUND(T1338*(1-#REF!),2)</f>
        <v>#REF!</v>
      </c>
      <c r="Y1338">
        <f t="shared" si="120"/>
        <v>260.10000000000002</v>
      </c>
      <c r="Z1338">
        <f t="shared" si="121"/>
        <v>260.10000000000002</v>
      </c>
      <c r="AA1338" s="24">
        <v>0.1</v>
      </c>
      <c r="AB1338" s="24">
        <v>0.1</v>
      </c>
      <c r="AC1338" t="s">
        <v>2879</v>
      </c>
      <c r="AD1338" t="s">
        <v>2879</v>
      </c>
      <c r="AE1338" t="s">
        <v>2879</v>
      </c>
      <c r="AF1338" t="s">
        <v>2899</v>
      </c>
      <c r="AG1338" s="24"/>
      <c r="AH1338" t="s">
        <v>3666</v>
      </c>
      <c r="AI1338" s="11">
        <v>114.61</v>
      </c>
      <c r="AJ1338">
        <v>0.3</v>
      </c>
      <c r="AK1338">
        <f t="shared" si="127"/>
        <v>202.29999999999998</v>
      </c>
      <c r="AL1338" t="s">
        <v>4555</v>
      </c>
      <c r="AM1338" t="s">
        <v>4555</v>
      </c>
      <c r="AN1338" s="24">
        <v>0.1</v>
      </c>
      <c r="AO1338">
        <f t="shared" si="125"/>
        <v>260.10000000000002</v>
      </c>
      <c r="AS1338" t="s">
        <v>261</v>
      </c>
      <c r="AT1338" t="s">
        <v>584</v>
      </c>
    </row>
    <row r="1339" spans="1:46" customFormat="1" x14ac:dyDescent="0.3">
      <c r="A1339" t="e">
        <f>CONCATENATE(C1339,D1339,H1339,#REF!,L1339)</f>
        <v>#REF!</v>
      </c>
      <c r="B1339" t="str">
        <f t="shared" si="123"/>
        <v>FORDCUSTOML1H1</v>
      </c>
      <c r="C1339" s="1" t="s">
        <v>82</v>
      </c>
      <c r="D1339" s="1" t="s">
        <v>89</v>
      </c>
      <c r="E1339" s="1">
        <v>2012</v>
      </c>
      <c r="F1339" s="1" t="s">
        <v>14</v>
      </c>
      <c r="G1339" s="1" t="s">
        <v>15</v>
      </c>
      <c r="H1339" s="1" t="s">
        <v>16</v>
      </c>
      <c r="I1339" s="1">
        <v>2933</v>
      </c>
      <c r="J1339" s="1" t="str">
        <f t="shared" si="124"/>
        <v>TYP144</v>
      </c>
      <c r="K1339" s="1">
        <v>144</v>
      </c>
      <c r="L1339" s="1" t="s">
        <v>20</v>
      </c>
      <c r="M1339" s="27">
        <v>963940399</v>
      </c>
      <c r="N1339" s="37" t="s">
        <v>816</v>
      </c>
      <c r="O1339" s="38">
        <v>0</v>
      </c>
      <c r="P1339" s="38">
        <v>151.29</v>
      </c>
      <c r="Q1339" s="38">
        <v>1</v>
      </c>
      <c r="R1339">
        <v>11.5</v>
      </c>
      <c r="S1339" s="38">
        <v>151.29</v>
      </c>
      <c r="T1339" s="24">
        <v>359</v>
      </c>
      <c r="U1339" s="24">
        <v>50</v>
      </c>
      <c r="V1339">
        <f t="shared" si="126"/>
        <v>67</v>
      </c>
      <c r="W1339" s="24" t="s">
        <v>4056</v>
      </c>
      <c r="X1339" s="8" t="e">
        <f>ROUND(T1339*(1-#REF!),2)</f>
        <v>#REF!</v>
      </c>
      <c r="Y1339">
        <f t="shared" si="120"/>
        <v>323.10000000000002</v>
      </c>
      <c r="Z1339">
        <f t="shared" si="121"/>
        <v>323.10000000000002</v>
      </c>
      <c r="AA1339" s="24">
        <v>0.1</v>
      </c>
      <c r="AB1339" s="24">
        <v>0.1</v>
      </c>
      <c r="AC1339" t="s">
        <v>2879</v>
      </c>
      <c r="AD1339" t="s">
        <v>2879</v>
      </c>
      <c r="AE1339" t="s">
        <v>2879</v>
      </c>
      <c r="AF1339" t="s">
        <v>2899</v>
      </c>
      <c r="AG1339" s="24"/>
      <c r="AH1339" t="s">
        <v>3666</v>
      </c>
      <c r="AI1339" s="11">
        <v>145.46</v>
      </c>
      <c r="AJ1339">
        <v>0.3</v>
      </c>
      <c r="AK1339">
        <f t="shared" si="127"/>
        <v>251.29999999999998</v>
      </c>
      <c r="AL1339" t="s">
        <v>4555</v>
      </c>
      <c r="AM1339" t="s">
        <v>4555</v>
      </c>
      <c r="AN1339" s="24">
        <v>0.1</v>
      </c>
      <c r="AO1339">
        <f t="shared" si="125"/>
        <v>323.10000000000002</v>
      </c>
      <c r="AS1339" t="s">
        <v>262</v>
      </c>
      <c r="AT1339" t="s">
        <v>585</v>
      </c>
    </row>
    <row r="1340" spans="1:46" customFormat="1" x14ac:dyDescent="0.3">
      <c r="A1340" t="e">
        <f>CONCATENATE(C1340,D1340,H1340,#REF!,L1340)</f>
        <v>#REF!</v>
      </c>
      <c r="B1340" t="str">
        <f t="shared" si="123"/>
        <v>FORDCUSTOML1H2</v>
      </c>
      <c r="C1340" s="1" t="s">
        <v>82</v>
      </c>
      <c r="D1340" s="1" t="s">
        <v>89</v>
      </c>
      <c r="E1340" s="1">
        <v>2012</v>
      </c>
      <c r="F1340" s="1" t="s">
        <v>14</v>
      </c>
      <c r="G1340" s="1" t="s">
        <v>37</v>
      </c>
      <c r="H1340" s="1" t="s">
        <v>38</v>
      </c>
      <c r="I1340" s="1">
        <v>2933</v>
      </c>
      <c r="J1340" s="1" t="str">
        <f t="shared" si="124"/>
        <v>TYP144</v>
      </c>
      <c r="K1340" s="1">
        <v>144</v>
      </c>
      <c r="L1340" s="1" t="s">
        <v>17</v>
      </c>
      <c r="M1340" s="27">
        <v>963940404</v>
      </c>
      <c r="N1340" s="37" t="s">
        <v>817</v>
      </c>
      <c r="O1340" s="38">
        <v>0</v>
      </c>
      <c r="P1340" s="38">
        <v>119.24</v>
      </c>
      <c r="Q1340" s="38">
        <v>1</v>
      </c>
      <c r="R1340">
        <v>21.5</v>
      </c>
      <c r="S1340" s="38">
        <v>119.24</v>
      </c>
      <c r="T1340" s="24">
        <v>289</v>
      </c>
      <c r="U1340" s="24">
        <v>60</v>
      </c>
      <c r="V1340">
        <f t="shared" si="126"/>
        <v>80</v>
      </c>
      <c r="W1340" s="24" t="s">
        <v>4057</v>
      </c>
      <c r="X1340" s="8" t="e">
        <f>ROUND(T1340*(1-#REF!),2)</f>
        <v>#REF!</v>
      </c>
      <c r="Y1340">
        <f t="shared" si="120"/>
        <v>260.10000000000002</v>
      </c>
      <c r="Z1340">
        <f t="shared" si="121"/>
        <v>260.10000000000002</v>
      </c>
      <c r="AA1340" s="24">
        <v>0.1</v>
      </c>
      <c r="AB1340" s="24">
        <v>0.1</v>
      </c>
      <c r="AC1340" t="s">
        <v>2879</v>
      </c>
      <c r="AD1340" t="s">
        <v>2879</v>
      </c>
      <c r="AE1340" t="s">
        <v>2879</v>
      </c>
      <c r="AF1340" t="s">
        <v>2899</v>
      </c>
      <c r="AG1340" s="24"/>
      <c r="AH1340" t="s">
        <v>3666</v>
      </c>
      <c r="AI1340" s="11">
        <v>114.61</v>
      </c>
      <c r="AJ1340">
        <v>0.3</v>
      </c>
      <c r="AK1340">
        <f t="shared" si="127"/>
        <v>202.29999999999998</v>
      </c>
      <c r="AL1340" t="s">
        <v>4555</v>
      </c>
      <c r="AM1340" t="s">
        <v>4555</v>
      </c>
      <c r="AN1340" s="24">
        <v>0.1</v>
      </c>
      <c r="AO1340">
        <f t="shared" si="125"/>
        <v>260.10000000000002</v>
      </c>
      <c r="AS1340" t="s">
        <v>263</v>
      </c>
      <c r="AT1340" t="s">
        <v>584</v>
      </c>
    </row>
    <row r="1341" spans="1:46" customFormat="1" x14ac:dyDescent="0.3">
      <c r="A1341" t="e">
        <f>CONCATENATE(C1341,D1341,H1341,#REF!,L1341)</f>
        <v>#REF!</v>
      </c>
      <c r="B1341" t="str">
        <f t="shared" si="123"/>
        <v>FORDCUSTOML1H2</v>
      </c>
      <c r="C1341" s="1" t="s">
        <v>82</v>
      </c>
      <c r="D1341" s="1" t="s">
        <v>89</v>
      </c>
      <c r="E1341" s="1">
        <v>2012</v>
      </c>
      <c r="F1341" s="1" t="s">
        <v>14</v>
      </c>
      <c r="G1341" s="1" t="s">
        <v>37</v>
      </c>
      <c r="H1341" s="1" t="s">
        <v>38</v>
      </c>
      <c r="I1341" s="1">
        <v>2933</v>
      </c>
      <c r="J1341" s="1" t="str">
        <f t="shared" si="124"/>
        <v>TYP144</v>
      </c>
      <c r="K1341" s="1">
        <v>144</v>
      </c>
      <c r="L1341" s="1" t="s">
        <v>20</v>
      </c>
      <c r="M1341" s="27">
        <v>963940405</v>
      </c>
      <c r="N1341" s="37" t="s">
        <v>818</v>
      </c>
      <c r="O1341" s="38">
        <v>0</v>
      </c>
      <c r="P1341" s="38">
        <v>151.29</v>
      </c>
      <c r="Q1341" s="38">
        <v>1</v>
      </c>
      <c r="R1341">
        <v>11.5</v>
      </c>
      <c r="S1341" s="38">
        <v>151.29</v>
      </c>
      <c r="T1341" s="24">
        <v>359</v>
      </c>
      <c r="U1341" s="24">
        <v>60</v>
      </c>
      <c r="V1341">
        <f t="shared" si="126"/>
        <v>80</v>
      </c>
      <c r="W1341" s="24" t="s">
        <v>4058</v>
      </c>
      <c r="X1341" s="8" t="e">
        <f>ROUND(T1341*(1-#REF!),2)</f>
        <v>#REF!</v>
      </c>
      <c r="Y1341">
        <f t="shared" si="120"/>
        <v>323.10000000000002</v>
      </c>
      <c r="Z1341">
        <f t="shared" si="121"/>
        <v>323.10000000000002</v>
      </c>
      <c r="AA1341" s="24">
        <v>0.1</v>
      </c>
      <c r="AB1341" s="24">
        <v>0.1</v>
      </c>
      <c r="AC1341" t="s">
        <v>2879</v>
      </c>
      <c r="AD1341" t="s">
        <v>2879</v>
      </c>
      <c r="AE1341" t="s">
        <v>2879</v>
      </c>
      <c r="AF1341" t="s">
        <v>2899</v>
      </c>
      <c r="AG1341" s="24"/>
      <c r="AH1341" t="s">
        <v>3666</v>
      </c>
      <c r="AI1341" s="11">
        <v>145.46</v>
      </c>
      <c r="AJ1341">
        <v>0.3</v>
      </c>
      <c r="AK1341">
        <f t="shared" si="127"/>
        <v>251.29999999999998</v>
      </c>
      <c r="AL1341" t="s">
        <v>4555</v>
      </c>
      <c r="AM1341" t="s">
        <v>4555</v>
      </c>
      <c r="AN1341" s="24">
        <v>0.1</v>
      </c>
      <c r="AO1341">
        <f t="shared" si="125"/>
        <v>323.10000000000002</v>
      </c>
      <c r="AS1341" t="s">
        <v>264</v>
      </c>
      <c r="AT1341" t="s">
        <v>585</v>
      </c>
    </row>
    <row r="1342" spans="1:46" customFormat="1" x14ac:dyDescent="0.3">
      <c r="A1342" t="e">
        <f>CONCATENATE(C1342,D1342,H1342,#REF!,L1342)</f>
        <v>#REF!</v>
      </c>
      <c r="B1342" t="str">
        <f t="shared" si="123"/>
        <v>FORDCUSTOML2H1</v>
      </c>
      <c r="C1342" s="1" t="s">
        <v>82</v>
      </c>
      <c r="D1342" s="1" t="s">
        <v>89</v>
      </c>
      <c r="E1342" s="1">
        <v>2012</v>
      </c>
      <c r="F1342" s="1" t="s">
        <v>25</v>
      </c>
      <c r="G1342" s="1" t="s">
        <v>15</v>
      </c>
      <c r="H1342" s="1" t="s">
        <v>26</v>
      </c>
      <c r="I1342" s="1">
        <v>3300</v>
      </c>
      <c r="J1342" s="1" t="str">
        <f t="shared" si="124"/>
        <v>TYP145</v>
      </c>
      <c r="K1342" s="1">
        <v>145</v>
      </c>
      <c r="L1342" s="1" t="s">
        <v>17</v>
      </c>
      <c r="M1342" s="27">
        <v>963940414</v>
      </c>
      <c r="N1342" s="37" t="s">
        <v>819</v>
      </c>
      <c r="O1342" s="38">
        <v>0</v>
      </c>
      <c r="P1342" s="38">
        <v>128.08000000000001</v>
      </c>
      <c r="Q1342" s="38">
        <v>1</v>
      </c>
      <c r="R1342">
        <v>23.5</v>
      </c>
      <c r="S1342" s="38">
        <v>128.08000000000001</v>
      </c>
      <c r="T1342" s="24">
        <v>309</v>
      </c>
      <c r="U1342" s="24">
        <v>60</v>
      </c>
      <c r="V1342">
        <f t="shared" si="126"/>
        <v>80</v>
      </c>
      <c r="W1342" s="24" t="s">
        <v>4059</v>
      </c>
      <c r="X1342" s="8" t="e">
        <f>ROUND(T1342*(1-#REF!),2)</f>
        <v>#REF!</v>
      </c>
      <c r="Y1342">
        <f t="shared" si="120"/>
        <v>278.10000000000002</v>
      </c>
      <c r="Z1342">
        <f t="shared" si="121"/>
        <v>278.10000000000002</v>
      </c>
      <c r="AA1342" s="24">
        <v>0.1</v>
      </c>
      <c r="AB1342" s="24">
        <v>0.1</v>
      </c>
      <c r="AC1342" t="s">
        <v>2879</v>
      </c>
      <c r="AD1342" t="s">
        <v>2879</v>
      </c>
      <c r="AE1342" t="s">
        <v>2879</v>
      </c>
      <c r="AF1342" t="s">
        <v>2899</v>
      </c>
      <c r="AG1342" s="24"/>
      <c r="AH1342" t="s">
        <v>3667</v>
      </c>
      <c r="AI1342" s="11">
        <v>123.14</v>
      </c>
      <c r="AJ1342">
        <v>0.3</v>
      </c>
      <c r="AK1342">
        <f t="shared" si="127"/>
        <v>216.29999999999998</v>
      </c>
      <c r="AL1342" t="s">
        <v>4555</v>
      </c>
      <c r="AM1342" t="s">
        <v>4555</v>
      </c>
      <c r="AN1342" s="24">
        <v>0.1</v>
      </c>
      <c r="AO1342">
        <f t="shared" si="125"/>
        <v>278.10000000000002</v>
      </c>
      <c r="AS1342" t="s">
        <v>265</v>
      </c>
      <c r="AT1342" t="s">
        <v>584</v>
      </c>
    </row>
    <row r="1343" spans="1:46" customFormat="1" x14ac:dyDescent="0.3">
      <c r="A1343" t="e">
        <f>CONCATENATE(C1343,D1343,H1343,#REF!,L1343)</f>
        <v>#REF!</v>
      </c>
      <c r="B1343" t="str">
        <f t="shared" si="123"/>
        <v>FORDCUSTOML2H1</v>
      </c>
      <c r="C1343" s="1" t="s">
        <v>82</v>
      </c>
      <c r="D1343" s="1" t="s">
        <v>89</v>
      </c>
      <c r="E1343" s="1">
        <v>2012</v>
      </c>
      <c r="F1343" s="1" t="s">
        <v>25</v>
      </c>
      <c r="G1343" s="1" t="s">
        <v>15</v>
      </c>
      <c r="H1343" s="1" t="s">
        <v>26</v>
      </c>
      <c r="I1343" s="1">
        <v>3300</v>
      </c>
      <c r="J1343" s="1" t="str">
        <f t="shared" si="124"/>
        <v>TYP145</v>
      </c>
      <c r="K1343" s="1">
        <v>145</v>
      </c>
      <c r="L1343" s="1" t="s">
        <v>20</v>
      </c>
      <c r="M1343" s="27">
        <v>963940415</v>
      </c>
      <c r="N1343" s="37" t="s">
        <v>820</v>
      </c>
      <c r="O1343" s="38">
        <v>0</v>
      </c>
      <c r="P1343" s="38">
        <v>163.27000000000001</v>
      </c>
      <c r="Q1343" s="38">
        <v>1</v>
      </c>
      <c r="R1343">
        <v>11.5</v>
      </c>
      <c r="S1343" s="38">
        <v>163.27000000000001</v>
      </c>
      <c r="T1343" s="24">
        <v>389</v>
      </c>
      <c r="U1343" s="24">
        <v>60</v>
      </c>
      <c r="V1343">
        <f t="shared" si="126"/>
        <v>80</v>
      </c>
      <c r="W1343" s="24" t="s">
        <v>4060</v>
      </c>
      <c r="X1343" s="8" t="e">
        <f>ROUND(T1343*(1-#REF!),2)</f>
        <v>#REF!</v>
      </c>
      <c r="Y1343">
        <f t="shared" si="120"/>
        <v>350.1</v>
      </c>
      <c r="Z1343">
        <f t="shared" si="121"/>
        <v>350.1</v>
      </c>
      <c r="AA1343" s="24">
        <v>0.1</v>
      </c>
      <c r="AB1343" s="24">
        <v>0.1</v>
      </c>
      <c r="AC1343" t="s">
        <v>2879</v>
      </c>
      <c r="AD1343" t="s">
        <v>2879</v>
      </c>
      <c r="AE1343" t="s">
        <v>2879</v>
      </c>
      <c r="AF1343" t="s">
        <v>2899</v>
      </c>
      <c r="AG1343" s="24"/>
      <c r="AH1343" t="s">
        <v>3667</v>
      </c>
      <c r="AI1343" s="11">
        <v>156.97999999999999</v>
      </c>
      <c r="AJ1343">
        <v>0.3</v>
      </c>
      <c r="AK1343">
        <f t="shared" si="127"/>
        <v>272.29999999999995</v>
      </c>
      <c r="AL1343" t="s">
        <v>4555</v>
      </c>
      <c r="AM1343" t="s">
        <v>4555</v>
      </c>
      <c r="AN1343" s="24">
        <v>0.1</v>
      </c>
      <c r="AO1343">
        <f t="shared" si="125"/>
        <v>350.1</v>
      </c>
      <c r="AS1343" t="s">
        <v>266</v>
      </c>
      <c r="AT1343" t="s">
        <v>585</v>
      </c>
    </row>
    <row r="1344" spans="1:46" customFormat="1" x14ac:dyDescent="0.3">
      <c r="A1344" t="e">
        <f>CONCATENATE(C1344,D1344,H1344,#REF!,L1344)</f>
        <v>#REF!</v>
      </c>
      <c r="B1344" t="str">
        <f t="shared" si="123"/>
        <v>FORDCUSTOML2H2</v>
      </c>
      <c r="C1344" s="1" t="s">
        <v>82</v>
      </c>
      <c r="D1344" s="1" t="s">
        <v>89</v>
      </c>
      <c r="E1344" s="1">
        <v>2012</v>
      </c>
      <c r="F1344" s="1" t="s">
        <v>25</v>
      </c>
      <c r="G1344" s="1" t="s">
        <v>37</v>
      </c>
      <c r="H1344" s="1" t="s">
        <v>41</v>
      </c>
      <c r="I1344" s="1">
        <v>3300</v>
      </c>
      <c r="J1344" s="1" t="str">
        <f t="shared" si="124"/>
        <v>TYP145</v>
      </c>
      <c r="K1344" s="1">
        <v>145</v>
      </c>
      <c r="L1344" s="1" t="s">
        <v>17</v>
      </c>
      <c r="M1344" s="27">
        <v>963940420</v>
      </c>
      <c r="N1344" s="37" t="s">
        <v>821</v>
      </c>
      <c r="O1344" s="38">
        <v>0</v>
      </c>
      <c r="P1344" s="38">
        <v>128.11000000000001</v>
      </c>
      <c r="Q1344" s="38">
        <v>1</v>
      </c>
      <c r="R1344">
        <v>23.5</v>
      </c>
      <c r="S1344" s="38">
        <v>128.11000000000001</v>
      </c>
      <c r="T1344" s="24">
        <v>309</v>
      </c>
      <c r="U1344" s="24">
        <v>75</v>
      </c>
      <c r="V1344">
        <f t="shared" si="126"/>
        <v>100</v>
      </c>
      <c r="W1344" s="24" t="s">
        <v>4061</v>
      </c>
      <c r="X1344" s="8" t="e">
        <f>ROUND(T1344*(1-#REF!),2)</f>
        <v>#REF!</v>
      </c>
      <c r="Y1344">
        <f t="shared" si="120"/>
        <v>278.10000000000002</v>
      </c>
      <c r="Z1344">
        <f t="shared" si="121"/>
        <v>278.10000000000002</v>
      </c>
      <c r="AA1344" s="24">
        <v>0.1</v>
      </c>
      <c r="AB1344" s="24">
        <v>0.1</v>
      </c>
      <c r="AC1344" t="s">
        <v>2879</v>
      </c>
      <c r="AD1344" t="s">
        <v>2879</v>
      </c>
      <c r="AE1344" t="s">
        <v>2879</v>
      </c>
      <c r="AF1344" t="s">
        <v>2899</v>
      </c>
      <c r="AG1344" s="24"/>
      <c r="AH1344" t="s">
        <v>3667</v>
      </c>
      <c r="AI1344" s="11">
        <v>123.14</v>
      </c>
      <c r="AJ1344">
        <v>0.3</v>
      </c>
      <c r="AK1344">
        <f t="shared" si="127"/>
        <v>216.29999999999998</v>
      </c>
      <c r="AL1344" t="s">
        <v>4555</v>
      </c>
      <c r="AM1344" t="s">
        <v>4555</v>
      </c>
      <c r="AN1344" s="24">
        <v>0.1</v>
      </c>
      <c r="AO1344">
        <f t="shared" si="125"/>
        <v>278.10000000000002</v>
      </c>
      <c r="AS1344" t="s">
        <v>267</v>
      </c>
      <c r="AT1344" t="s">
        <v>584</v>
      </c>
    </row>
    <row r="1345" spans="1:46" customFormat="1" x14ac:dyDescent="0.3">
      <c r="A1345" t="e">
        <f>CONCATENATE(C1345,D1345,H1345,#REF!,L1345)</f>
        <v>#REF!</v>
      </c>
      <c r="B1345" t="str">
        <f t="shared" si="123"/>
        <v>FORDCUSTOML2H2</v>
      </c>
      <c r="C1345" s="1" t="s">
        <v>82</v>
      </c>
      <c r="D1345" s="1" t="s">
        <v>89</v>
      </c>
      <c r="E1345" s="1">
        <v>2012</v>
      </c>
      <c r="F1345" s="1" t="s">
        <v>25</v>
      </c>
      <c r="G1345" s="1" t="s">
        <v>37</v>
      </c>
      <c r="H1345" s="1" t="s">
        <v>41</v>
      </c>
      <c r="I1345" s="1">
        <v>3300</v>
      </c>
      <c r="J1345" s="1" t="str">
        <f t="shared" si="124"/>
        <v>TYP145</v>
      </c>
      <c r="K1345" s="1">
        <v>145</v>
      </c>
      <c r="L1345" s="1" t="s">
        <v>20</v>
      </c>
      <c r="M1345" s="27">
        <v>963940421</v>
      </c>
      <c r="N1345" s="37" t="s">
        <v>822</v>
      </c>
      <c r="O1345" s="38">
        <v>0</v>
      </c>
      <c r="P1345" s="38">
        <v>163.32</v>
      </c>
      <c r="Q1345" s="38">
        <v>1</v>
      </c>
      <c r="R1345">
        <v>11.5</v>
      </c>
      <c r="S1345" s="38">
        <v>163.32</v>
      </c>
      <c r="T1345" s="24">
        <v>389</v>
      </c>
      <c r="U1345" s="24">
        <v>75</v>
      </c>
      <c r="V1345">
        <f t="shared" si="126"/>
        <v>100</v>
      </c>
      <c r="W1345" s="24" t="s">
        <v>4062</v>
      </c>
      <c r="X1345" s="8" t="e">
        <f>ROUND(T1345*(1-#REF!),2)</f>
        <v>#REF!</v>
      </c>
      <c r="Y1345">
        <f t="shared" si="120"/>
        <v>350.1</v>
      </c>
      <c r="Z1345">
        <f t="shared" si="121"/>
        <v>350.1</v>
      </c>
      <c r="AA1345" s="24">
        <v>0.1</v>
      </c>
      <c r="AB1345" s="24">
        <v>0.1</v>
      </c>
      <c r="AC1345" t="s">
        <v>2879</v>
      </c>
      <c r="AD1345" t="s">
        <v>2879</v>
      </c>
      <c r="AE1345" t="s">
        <v>2879</v>
      </c>
      <c r="AF1345" t="s">
        <v>2899</v>
      </c>
      <c r="AG1345" s="24"/>
      <c r="AH1345" t="s">
        <v>3667</v>
      </c>
      <c r="AI1345" s="11">
        <v>156.97999999999999</v>
      </c>
      <c r="AJ1345">
        <v>0.3</v>
      </c>
      <c r="AK1345">
        <f t="shared" si="127"/>
        <v>272.29999999999995</v>
      </c>
      <c r="AL1345" t="s">
        <v>4555</v>
      </c>
      <c r="AM1345" t="s">
        <v>4555</v>
      </c>
      <c r="AN1345" s="24">
        <v>0.1</v>
      </c>
      <c r="AO1345">
        <f t="shared" si="125"/>
        <v>350.1</v>
      </c>
      <c r="AS1345" t="s">
        <v>268</v>
      </c>
      <c r="AT1345" t="s">
        <v>585</v>
      </c>
    </row>
    <row r="1346" spans="1:46" customFormat="1" x14ac:dyDescent="0.3">
      <c r="A1346" t="e">
        <f>CONCATENATE(C1346,D1346,H1346,#REF!,L1346)</f>
        <v>#REF!</v>
      </c>
      <c r="B1346" t="str">
        <f t="shared" si="123"/>
        <v>FORDTRANSIT_TRACTIONL2H2</v>
      </c>
      <c r="C1346" s="1" t="s">
        <v>82</v>
      </c>
      <c r="D1346" s="1" t="s">
        <v>600</v>
      </c>
      <c r="E1346" s="1">
        <v>2014</v>
      </c>
      <c r="F1346" s="1" t="s">
        <v>25</v>
      </c>
      <c r="G1346" s="1" t="s">
        <v>37</v>
      </c>
      <c r="H1346" s="1" t="s">
        <v>41</v>
      </c>
      <c r="I1346" s="1">
        <v>3300</v>
      </c>
      <c r="J1346" s="1" t="str">
        <f t="shared" si="124"/>
        <v>TYP150</v>
      </c>
      <c r="K1346" s="1">
        <v>150</v>
      </c>
      <c r="L1346" s="1" t="s">
        <v>17</v>
      </c>
      <c r="M1346" s="27">
        <v>963940454</v>
      </c>
      <c r="N1346" s="37" t="s">
        <v>823</v>
      </c>
      <c r="O1346" s="38">
        <v>0</v>
      </c>
      <c r="P1346" s="38">
        <v>149.80000000000001</v>
      </c>
      <c r="Q1346" s="38">
        <v>1</v>
      </c>
      <c r="R1346">
        <v>26.5</v>
      </c>
      <c r="S1346" s="38">
        <v>149.80000000000001</v>
      </c>
      <c r="T1346" s="24">
        <v>369</v>
      </c>
      <c r="U1346" s="24">
        <v>75</v>
      </c>
      <c r="V1346">
        <f t="shared" si="126"/>
        <v>100</v>
      </c>
      <c r="W1346" s="24" t="s">
        <v>4063</v>
      </c>
      <c r="X1346" s="8" t="e">
        <f>ROUND(T1346*(1-#REF!),2)</f>
        <v>#REF!</v>
      </c>
      <c r="Y1346">
        <f t="shared" ref="Y1346:Y1409" si="128">ROUND(T1346*(1-AA1346),2)</f>
        <v>332.1</v>
      </c>
      <c r="Z1346">
        <f t="shared" ref="Z1346:Z1409" si="129">ROUND(T1346*(1-AB1346),2)</f>
        <v>332.1</v>
      </c>
      <c r="AA1346" s="24">
        <v>0.1</v>
      </c>
      <c r="AB1346" s="24">
        <v>0.1</v>
      </c>
      <c r="AC1346" t="s">
        <v>2879</v>
      </c>
      <c r="AD1346" t="s">
        <v>2879</v>
      </c>
      <c r="AE1346" t="s">
        <v>2879</v>
      </c>
      <c r="AF1346" t="s">
        <v>2899</v>
      </c>
      <c r="AG1346" s="24"/>
      <c r="AH1346" t="s">
        <v>3668</v>
      </c>
      <c r="AI1346" s="11">
        <v>144.03</v>
      </c>
      <c r="AJ1346">
        <v>0.3</v>
      </c>
      <c r="AK1346">
        <f t="shared" si="127"/>
        <v>258.3</v>
      </c>
      <c r="AL1346" t="s">
        <v>4555</v>
      </c>
      <c r="AM1346" t="s">
        <v>4555</v>
      </c>
      <c r="AN1346" s="24">
        <v>0.1</v>
      </c>
      <c r="AO1346">
        <f t="shared" si="125"/>
        <v>332.1</v>
      </c>
      <c r="AS1346" t="s">
        <v>269</v>
      </c>
      <c r="AT1346" t="s">
        <v>584</v>
      </c>
    </row>
    <row r="1347" spans="1:46" customFormat="1" x14ac:dyDescent="0.3">
      <c r="A1347" t="e">
        <f>CONCATENATE(C1347,D1347,H1347,#REF!,L1347)</f>
        <v>#REF!</v>
      </c>
      <c r="B1347" t="str">
        <f t="shared" si="123"/>
        <v>FORDTRANSIT_TRACTIONL2H2</v>
      </c>
      <c r="C1347" s="1" t="s">
        <v>82</v>
      </c>
      <c r="D1347" s="1" t="s">
        <v>600</v>
      </c>
      <c r="E1347" s="1">
        <v>2014</v>
      </c>
      <c r="F1347" s="1" t="s">
        <v>25</v>
      </c>
      <c r="G1347" s="1" t="s">
        <v>37</v>
      </c>
      <c r="H1347" s="1" t="s">
        <v>41</v>
      </c>
      <c r="I1347" s="1">
        <v>3300</v>
      </c>
      <c r="J1347" s="1" t="str">
        <f t="shared" si="124"/>
        <v>TYP150</v>
      </c>
      <c r="K1347" s="1">
        <v>150</v>
      </c>
      <c r="L1347" s="1" t="s">
        <v>20</v>
      </c>
      <c r="M1347" s="27">
        <v>963940455</v>
      </c>
      <c r="N1347" s="37" t="s">
        <v>824</v>
      </c>
      <c r="O1347" s="38">
        <v>0</v>
      </c>
      <c r="P1347" s="38">
        <v>191.21</v>
      </c>
      <c r="Q1347" s="38">
        <v>1</v>
      </c>
      <c r="R1347">
        <v>14.5</v>
      </c>
      <c r="S1347" s="38">
        <v>191.21</v>
      </c>
      <c r="T1347" s="24">
        <v>459</v>
      </c>
      <c r="U1347" s="24">
        <v>75</v>
      </c>
      <c r="V1347">
        <f t="shared" si="126"/>
        <v>100</v>
      </c>
      <c r="W1347" s="24" t="s">
        <v>4064</v>
      </c>
      <c r="X1347" s="8" t="e">
        <f>ROUND(T1347*(1-#REF!),2)</f>
        <v>#REF!</v>
      </c>
      <c r="Y1347">
        <f t="shared" si="128"/>
        <v>413.1</v>
      </c>
      <c r="Z1347">
        <f t="shared" si="129"/>
        <v>413.1</v>
      </c>
      <c r="AA1347" s="24">
        <v>0.1</v>
      </c>
      <c r="AB1347" s="24">
        <v>0.1</v>
      </c>
      <c r="AC1347" t="s">
        <v>2879</v>
      </c>
      <c r="AD1347" t="s">
        <v>2879</v>
      </c>
      <c r="AE1347" t="s">
        <v>2879</v>
      </c>
      <c r="AF1347" t="s">
        <v>2899</v>
      </c>
      <c r="AG1347" s="24"/>
      <c r="AH1347" t="s">
        <v>3668</v>
      </c>
      <c r="AI1347" s="11">
        <v>183.85</v>
      </c>
      <c r="AJ1347">
        <v>0.3</v>
      </c>
      <c r="AK1347">
        <f t="shared" si="127"/>
        <v>321.29999999999995</v>
      </c>
      <c r="AL1347" t="s">
        <v>4555</v>
      </c>
      <c r="AM1347" t="s">
        <v>4555</v>
      </c>
      <c r="AN1347" s="24">
        <v>0.1</v>
      </c>
      <c r="AO1347">
        <f t="shared" si="125"/>
        <v>413.1</v>
      </c>
      <c r="AS1347" t="s">
        <v>270</v>
      </c>
      <c r="AT1347" t="s">
        <v>585</v>
      </c>
    </row>
    <row r="1348" spans="1:46" customFormat="1" x14ac:dyDescent="0.3">
      <c r="A1348" t="e">
        <f>CONCATENATE(C1348,D1348,H1348,#REF!,L1348)</f>
        <v>#REF!</v>
      </c>
      <c r="B1348" t="str">
        <f t="shared" si="123"/>
        <v>FORDTRANSIT_PROPULSIONL2H2</v>
      </c>
      <c r="C1348" s="1" t="s">
        <v>82</v>
      </c>
      <c r="D1348" s="1" t="s">
        <v>603</v>
      </c>
      <c r="E1348" s="1">
        <v>2014</v>
      </c>
      <c r="F1348" s="1" t="s">
        <v>25</v>
      </c>
      <c r="G1348" s="1" t="s">
        <v>37</v>
      </c>
      <c r="H1348" s="1" t="s">
        <v>41</v>
      </c>
      <c r="I1348" s="1">
        <v>3300</v>
      </c>
      <c r="J1348" s="1" t="str">
        <f t="shared" si="124"/>
        <v>TYP151</v>
      </c>
      <c r="K1348" s="1">
        <v>151</v>
      </c>
      <c r="L1348" s="1" t="s">
        <v>17</v>
      </c>
      <c r="M1348" s="27">
        <v>963940470</v>
      </c>
      <c r="N1348" s="37" t="s">
        <v>825</v>
      </c>
      <c r="O1348" s="38">
        <v>0</v>
      </c>
      <c r="P1348" s="38">
        <v>128.11000000000001</v>
      </c>
      <c r="Q1348" s="38">
        <v>1</v>
      </c>
      <c r="R1348">
        <v>26.5</v>
      </c>
      <c r="S1348" s="38">
        <v>128.11000000000001</v>
      </c>
      <c r="T1348" s="24">
        <v>359</v>
      </c>
      <c r="U1348" s="24">
        <v>75</v>
      </c>
      <c r="V1348">
        <f t="shared" si="126"/>
        <v>100</v>
      </c>
      <c r="W1348" s="24" t="s">
        <v>4065</v>
      </c>
      <c r="X1348" s="8" t="e">
        <f>ROUND(T1348*(1-#REF!),2)</f>
        <v>#REF!</v>
      </c>
      <c r="Y1348">
        <f t="shared" si="128"/>
        <v>323.10000000000002</v>
      </c>
      <c r="Z1348">
        <f t="shared" si="129"/>
        <v>323.10000000000002</v>
      </c>
      <c r="AA1348" s="24">
        <v>0.1</v>
      </c>
      <c r="AB1348" s="24">
        <v>0.1</v>
      </c>
      <c r="AC1348" t="s">
        <v>2879</v>
      </c>
      <c r="AD1348" t="s">
        <v>2879</v>
      </c>
      <c r="AE1348" t="s">
        <v>2879</v>
      </c>
      <c r="AF1348" t="s">
        <v>2899</v>
      </c>
      <c r="AG1348" s="24"/>
      <c r="AH1348" t="s">
        <v>3668</v>
      </c>
      <c r="AI1348" s="11">
        <v>144.03</v>
      </c>
      <c r="AJ1348">
        <v>0.3</v>
      </c>
      <c r="AK1348">
        <f t="shared" si="127"/>
        <v>251.29999999999998</v>
      </c>
      <c r="AL1348" t="s">
        <v>4555</v>
      </c>
      <c r="AM1348" t="s">
        <v>4555</v>
      </c>
      <c r="AN1348" s="24">
        <v>0.1</v>
      </c>
      <c r="AO1348">
        <f t="shared" si="125"/>
        <v>323.10000000000002</v>
      </c>
      <c r="AS1348" t="s">
        <v>271</v>
      </c>
      <c r="AT1348" t="s">
        <v>584</v>
      </c>
    </row>
    <row r="1349" spans="1:46" customFormat="1" x14ac:dyDescent="0.3">
      <c r="A1349" t="e">
        <f>CONCATENATE(C1349,D1349,H1349,#REF!,L1349)</f>
        <v>#REF!</v>
      </c>
      <c r="B1349" t="str">
        <f t="shared" si="123"/>
        <v>FORDTRANSIT_PROPULSIONL2H2</v>
      </c>
      <c r="C1349" s="1" t="s">
        <v>82</v>
      </c>
      <c r="D1349" s="1" t="s">
        <v>603</v>
      </c>
      <c r="E1349" s="1">
        <v>2014</v>
      </c>
      <c r="F1349" s="1" t="s">
        <v>25</v>
      </c>
      <c r="G1349" s="1" t="s">
        <v>37</v>
      </c>
      <c r="H1349" s="1" t="s">
        <v>41</v>
      </c>
      <c r="I1349" s="1">
        <v>3300</v>
      </c>
      <c r="J1349" s="1" t="str">
        <f t="shared" si="124"/>
        <v>TYP151</v>
      </c>
      <c r="K1349" s="1">
        <v>151</v>
      </c>
      <c r="L1349" s="1" t="s">
        <v>20</v>
      </c>
      <c r="M1349" s="27">
        <v>963940471</v>
      </c>
      <c r="N1349" s="37" t="s">
        <v>826</v>
      </c>
      <c r="O1349" s="38">
        <v>0</v>
      </c>
      <c r="P1349" s="38">
        <v>163.32</v>
      </c>
      <c r="Q1349" s="38">
        <v>1</v>
      </c>
      <c r="R1349">
        <v>10.5</v>
      </c>
      <c r="S1349" s="38">
        <v>163.32</v>
      </c>
      <c r="T1349" s="24">
        <v>459</v>
      </c>
      <c r="U1349" s="24">
        <v>75</v>
      </c>
      <c r="V1349">
        <f t="shared" si="126"/>
        <v>100</v>
      </c>
      <c r="W1349" s="24" t="s">
        <v>4066</v>
      </c>
      <c r="X1349" s="8" t="e">
        <f>ROUND(T1349*(1-#REF!),2)</f>
        <v>#REF!</v>
      </c>
      <c r="Y1349">
        <f t="shared" si="128"/>
        <v>413.1</v>
      </c>
      <c r="Z1349">
        <f t="shared" si="129"/>
        <v>413.1</v>
      </c>
      <c r="AA1349" s="24">
        <v>0.1</v>
      </c>
      <c r="AB1349" s="24">
        <v>0.1</v>
      </c>
      <c r="AC1349" t="s">
        <v>2879</v>
      </c>
      <c r="AD1349" t="s">
        <v>2879</v>
      </c>
      <c r="AE1349" t="s">
        <v>2879</v>
      </c>
      <c r="AF1349" t="s">
        <v>2899</v>
      </c>
      <c r="AG1349" s="24"/>
      <c r="AH1349" t="s">
        <v>3668</v>
      </c>
      <c r="AI1349" s="11">
        <v>183.85</v>
      </c>
      <c r="AJ1349">
        <v>0.3</v>
      </c>
      <c r="AK1349">
        <f t="shared" si="127"/>
        <v>321.29999999999995</v>
      </c>
      <c r="AL1349" t="s">
        <v>4555</v>
      </c>
      <c r="AM1349" t="s">
        <v>4555</v>
      </c>
      <c r="AN1349" s="24">
        <v>0.1</v>
      </c>
      <c r="AO1349">
        <f t="shared" si="125"/>
        <v>413.1</v>
      </c>
      <c r="AS1349" t="s">
        <v>272</v>
      </c>
      <c r="AT1349" t="s">
        <v>585</v>
      </c>
    </row>
    <row r="1350" spans="1:46" customFormat="1" x14ac:dyDescent="0.3">
      <c r="A1350" t="e">
        <f>CONCATENATE(C1350,D1350,H1350,#REF!,L1350)</f>
        <v>#REF!</v>
      </c>
      <c r="B1350" t="str">
        <f t="shared" si="123"/>
        <v>FORDTRANSIT_TRACTIONL3H2</v>
      </c>
      <c r="C1350" s="1" t="s">
        <v>82</v>
      </c>
      <c r="D1350" s="1" t="s">
        <v>600</v>
      </c>
      <c r="E1350" s="1">
        <v>2014</v>
      </c>
      <c r="F1350" s="1" t="s">
        <v>44</v>
      </c>
      <c r="G1350" s="1" t="s">
        <v>37</v>
      </c>
      <c r="H1350" s="1" t="s">
        <v>45</v>
      </c>
      <c r="I1350" s="1">
        <v>3750</v>
      </c>
      <c r="J1350" s="1" t="str">
        <f t="shared" si="124"/>
        <v>TYP152</v>
      </c>
      <c r="K1350" s="1">
        <v>152</v>
      </c>
      <c r="L1350" s="1" t="s">
        <v>17</v>
      </c>
      <c r="M1350" s="27">
        <v>963940486</v>
      </c>
      <c r="N1350" s="37" t="s">
        <v>827</v>
      </c>
      <c r="O1350" s="38">
        <v>0</v>
      </c>
      <c r="P1350" s="38">
        <v>201.8</v>
      </c>
      <c r="Q1350" s="38">
        <v>1</v>
      </c>
      <c r="R1350">
        <v>26.5</v>
      </c>
      <c r="S1350" s="38">
        <v>201.8</v>
      </c>
      <c r="T1350" s="24">
        <v>469</v>
      </c>
      <c r="U1350" s="24">
        <v>80</v>
      </c>
      <c r="V1350">
        <f t="shared" si="126"/>
        <v>107</v>
      </c>
      <c r="W1350" s="24" t="s">
        <v>4067</v>
      </c>
      <c r="X1350" s="8" t="e">
        <f>ROUND(T1350*(1-#REF!),2)</f>
        <v>#REF!</v>
      </c>
      <c r="Y1350">
        <f t="shared" si="128"/>
        <v>422.1</v>
      </c>
      <c r="Z1350">
        <f t="shared" si="129"/>
        <v>422.1</v>
      </c>
      <c r="AA1350" s="24">
        <v>0.1</v>
      </c>
      <c r="AB1350" s="24">
        <v>0.1</v>
      </c>
      <c r="AC1350" t="s">
        <v>2879</v>
      </c>
      <c r="AD1350" t="s">
        <v>2879</v>
      </c>
      <c r="AE1350" t="s">
        <v>2879</v>
      </c>
      <c r="AF1350" t="s">
        <v>2899</v>
      </c>
      <c r="AG1350" s="24"/>
      <c r="AH1350" t="s">
        <v>3669</v>
      </c>
      <c r="AI1350" s="11">
        <v>194.03</v>
      </c>
      <c r="AJ1350">
        <v>0.3</v>
      </c>
      <c r="AK1350">
        <f t="shared" si="127"/>
        <v>328.29999999999995</v>
      </c>
      <c r="AL1350" t="s">
        <v>4555</v>
      </c>
      <c r="AM1350" t="s">
        <v>4555</v>
      </c>
      <c r="AN1350" s="24">
        <v>0.1</v>
      </c>
      <c r="AO1350">
        <f t="shared" si="125"/>
        <v>422.1</v>
      </c>
      <c r="AS1350" t="s">
        <v>273</v>
      </c>
      <c r="AT1350" t="s">
        <v>584</v>
      </c>
    </row>
    <row r="1351" spans="1:46" customFormat="1" x14ac:dyDescent="0.3">
      <c r="A1351" t="e">
        <f>CONCATENATE(C1351,D1351,H1351,#REF!,L1351)</f>
        <v>#REF!</v>
      </c>
      <c r="B1351" t="str">
        <f t="shared" si="123"/>
        <v>FORDTRANSIT_TRACTIONL3H2</v>
      </c>
      <c r="C1351" s="1" t="s">
        <v>82</v>
      </c>
      <c r="D1351" s="1" t="s">
        <v>600</v>
      </c>
      <c r="E1351" s="1">
        <v>2014</v>
      </c>
      <c r="F1351" s="1" t="s">
        <v>44</v>
      </c>
      <c r="G1351" s="1" t="s">
        <v>37</v>
      </c>
      <c r="H1351" s="1" t="s">
        <v>45</v>
      </c>
      <c r="I1351" s="1">
        <v>3750</v>
      </c>
      <c r="J1351" s="1" t="str">
        <f t="shared" si="124"/>
        <v>TYP152</v>
      </c>
      <c r="K1351" s="1">
        <v>152</v>
      </c>
      <c r="L1351" s="1" t="s">
        <v>20</v>
      </c>
      <c r="M1351" s="27">
        <v>963940487</v>
      </c>
      <c r="N1351" s="37" t="s">
        <v>828</v>
      </c>
      <c r="O1351" s="38">
        <v>0</v>
      </c>
      <c r="P1351" s="38">
        <v>253.13</v>
      </c>
      <c r="Q1351" s="38">
        <v>1</v>
      </c>
      <c r="R1351">
        <v>10.5</v>
      </c>
      <c r="S1351" s="38">
        <v>253.13</v>
      </c>
      <c r="T1351" s="24">
        <v>609</v>
      </c>
      <c r="U1351" s="24">
        <v>80</v>
      </c>
      <c r="V1351">
        <f t="shared" si="126"/>
        <v>107</v>
      </c>
      <c r="W1351" s="24" t="s">
        <v>4068</v>
      </c>
      <c r="X1351" s="8" t="e">
        <f>ROUND(T1351*(1-#REF!),2)</f>
        <v>#REF!</v>
      </c>
      <c r="Y1351">
        <f t="shared" si="128"/>
        <v>548.1</v>
      </c>
      <c r="Z1351">
        <f t="shared" si="129"/>
        <v>548.1</v>
      </c>
      <c r="AA1351" s="24">
        <v>0.1</v>
      </c>
      <c r="AB1351" s="24">
        <v>0.1</v>
      </c>
      <c r="AC1351" t="s">
        <v>2879</v>
      </c>
      <c r="AD1351" t="s">
        <v>2879</v>
      </c>
      <c r="AE1351" t="s">
        <v>2879</v>
      </c>
      <c r="AF1351" t="s">
        <v>2899</v>
      </c>
      <c r="AG1351" s="24"/>
      <c r="AH1351" t="s">
        <v>3669</v>
      </c>
      <c r="AI1351" s="11">
        <v>194.03</v>
      </c>
      <c r="AJ1351">
        <v>0.3</v>
      </c>
      <c r="AK1351">
        <f t="shared" si="127"/>
        <v>426.29999999999995</v>
      </c>
      <c r="AL1351" t="s">
        <v>4555</v>
      </c>
      <c r="AM1351" t="s">
        <v>4555</v>
      </c>
      <c r="AN1351" s="24">
        <v>0.1</v>
      </c>
      <c r="AO1351">
        <f t="shared" si="125"/>
        <v>548.1</v>
      </c>
      <c r="AS1351" t="s">
        <v>274</v>
      </c>
      <c r="AT1351" t="s">
        <v>585</v>
      </c>
    </row>
    <row r="1352" spans="1:46" customFormat="1" x14ac:dyDescent="0.3">
      <c r="A1352" t="e">
        <f>CONCATENATE(C1352,D1352,H1352,#REF!,L1352)</f>
        <v>#REF!</v>
      </c>
      <c r="B1352" t="str">
        <f t="shared" si="123"/>
        <v>FORDTRANSIT_TRACTIONL2H3</v>
      </c>
      <c r="C1352" s="1" t="s">
        <v>82</v>
      </c>
      <c r="D1352" s="1" t="s">
        <v>600</v>
      </c>
      <c r="E1352" s="1">
        <v>2014</v>
      </c>
      <c r="F1352" s="1" t="s">
        <v>25</v>
      </c>
      <c r="G1352" s="1" t="s">
        <v>52</v>
      </c>
      <c r="H1352" s="1" t="s">
        <v>104</v>
      </c>
      <c r="I1352" s="1">
        <v>3300</v>
      </c>
      <c r="J1352" s="1" t="str">
        <f t="shared" si="124"/>
        <v>TYP150</v>
      </c>
      <c r="K1352" s="1">
        <v>150</v>
      </c>
      <c r="L1352" s="1" t="s">
        <v>17</v>
      </c>
      <c r="M1352" s="27">
        <v>963940462</v>
      </c>
      <c r="N1352" s="37" t="s">
        <v>829</v>
      </c>
      <c r="O1352" s="38">
        <v>0</v>
      </c>
      <c r="P1352" s="38">
        <v>128.11000000000001</v>
      </c>
      <c r="Q1352" s="38">
        <v>1</v>
      </c>
      <c r="R1352">
        <v>26.5</v>
      </c>
      <c r="S1352" s="38">
        <v>128.11000000000001</v>
      </c>
      <c r="T1352" s="24">
        <v>359</v>
      </c>
      <c r="U1352" s="24">
        <v>75</v>
      </c>
      <c r="V1352">
        <f t="shared" si="126"/>
        <v>100</v>
      </c>
      <c r="W1352" s="24" t="s">
        <v>4069</v>
      </c>
      <c r="X1352" s="8" t="e">
        <f>ROUND(T1352*(1-#REF!),2)</f>
        <v>#REF!</v>
      </c>
      <c r="Y1352">
        <f t="shared" si="128"/>
        <v>323.10000000000002</v>
      </c>
      <c r="Z1352">
        <f t="shared" si="129"/>
        <v>323.10000000000002</v>
      </c>
      <c r="AA1352" s="24">
        <v>0.1</v>
      </c>
      <c r="AB1352" s="24">
        <v>0.1</v>
      </c>
      <c r="AC1352" t="s">
        <v>2879</v>
      </c>
      <c r="AD1352" t="s">
        <v>2879</v>
      </c>
      <c r="AE1352" t="s">
        <v>2879</v>
      </c>
      <c r="AF1352" t="s">
        <v>2899</v>
      </c>
      <c r="AG1352" s="24"/>
      <c r="AH1352" t="s">
        <v>3668</v>
      </c>
      <c r="AI1352" s="11">
        <v>144.03</v>
      </c>
      <c r="AJ1352">
        <v>0.3</v>
      </c>
      <c r="AK1352">
        <f t="shared" si="127"/>
        <v>251.29999999999998</v>
      </c>
      <c r="AL1352" t="s">
        <v>4555</v>
      </c>
      <c r="AM1352" t="s">
        <v>4555</v>
      </c>
      <c r="AN1352" s="24">
        <v>0.1</v>
      </c>
      <c r="AO1352">
        <f t="shared" si="125"/>
        <v>323.10000000000002</v>
      </c>
      <c r="AS1352" t="s">
        <v>275</v>
      </c>
      <c r="AT1352" t="s">
        <v>584</v>
      </c>
    </row>
    <row r="1353" spans="1:46" customFormat="1" x14ac:dyDescent="0.3">
      <c r="A1353" t="e">
        <f>CONCATENATE(C1353,D1353,H1353,#REF!,L1353)</f>
        <v>#REF!</v>
      </c>
      <c r="B1353" t="str">
        <f t="shared" si="123"/>
        <v>FORDTRANSIT_TRACTIONL2H3</v>
      </c>
      <c r="C1353" s="1" t="s">
        <v>82</v>
      </c>
      <c r="D1353" s="1" t="s">
        <v>600</v>
      </c>
      <c r="E1353" s="1">
        <v>2014</v>
      </c>
      <c r="F1353" s="1" t="s">
        <v>25</v>
      </c>
      <c r="G1353" s="1" t="s">
        <v>52</v>
      </c>
      <c r="H1353" s="1" t="s">
        <v>104</v>
      </c>
      <c r="I1353" s="1">
        <v>3300</v>
      </c>
      <c r="J1353" s="1" t="str">
        <f t="shared" si="124"/>
        <v>TYP150</v>
      </c>
      <c r="K1353" s="1">
        <v>150</v>
      </c>
      <c r="L1353" s="1" t="s">
        <v>20</v>
      </c>
      <c r="M1353" s="27">
        <v>963940463</v>
      </c>
      <c r="N1353" s="37" t="s">
        <v>830</v>
      </c>
      <c r="O1353" s="38">
        <v>0</v>
      </c>
      <c r="P1353" s="38">
        <v>163.32</v>
      </c>
      <c r="Q1353" s="38">
        <v>1</v>
      </c>
      <c r="R1353">
        <v>14.5</v>
      </c>
      <c r="S1353" s="38">
        <v>163.32</v>
      </c>
      <c r="T1353" s="24">
        <v>459</v>
      </c>
      <c r="U1353" s="24">
        <v>75</v>
      </c>
      <c r="V1353">
        <f t="shared" si="126"/>
        <v>100</v>
      </c>
      <c r="W1353" s="24" t="s">
        <v>4070</v>
      </c>
      <c r="X1353" s="8" t="e">
        <f>ROUND(T1353*(1-#REF!),2)</f>
        <v>#REF!</v>
      </c>
      <c r="Y1353">
        <f t="shared" si="128"/>
        <v>413.1</v>
      </c>
      <c r="Z1353">
        <f t="shared" si="129"/>
        <v>413.1</v>
      </c>
      <c r="AA1353" s="24">
        <v>0.1</v>
      </c>
      <c r="AB1353" s="24">
        <v>0.1</v>
      </c>
      <c r="AC1353" t="s">
        <v>2879</v>
      </c>
      <c r="AD1353" t="s">
        <v>2879</v>
      </c>
      <c r="AE1353" t="s">
        <v>2879</v>
      </c>
      <c r="AF1353" t="s">
        <v>2899</v>
      </c>
      <c r="AG1353" s="24"/>
      <c r="AH1353" t="s">
        <v>3668</v>
      </c>
      <c r="AI1353" s="11">
        <v>183.85</v>
      </c>
      <c r="AJ1353">
        <v>0.3</v>
      </c>
      <c r="AK1353">
        <f t="shared" si="127"/>
        <v>321.29999999999995</v>
      </c>
      <c r="AL1353" t="s">
        <v>4555</v>
      </c>
      <c r="AM1353" t="s">
        <v>4555</v>
      </c>
      <c r="AN1353" s="24">
        <v>0.1</v>
      </c>
      <c r="AO1353">
        <f t="shared" si="125"/>
        <v>413.1</v>
      </c>
      <c r="AS1353" t="s">
        <v>276</v>
      </c>
      <c r="AT1353" t="s">
        <v>585</v>
      </c>
    </row>
    <row r="1354" spans="1:46" customFormat="1" x14ac:dyDescent="0.3">
      <c r="A1354" t="e">
        <f>CONCATENATE(C1354,D1354,H1354,#REF!,L1354)</f>
        <v>#REF!</v>
      </c>
      <c r="B1354" t="str">
        <f t="shared" si="123"/>
        <v>FORDTRANSIT_PROPULSIONL2H3</v>
      </c>
      <c r="C1354" s="1" t="s">
        <v>82</v>
      </c>
      <c r="D1354" s="1" t="s">
        <v>603</v>
      </c>
      <c r="E1354" s="1">
        <v>2014</v>
      </c>
      <c r="F1354" s="1" t="s">
        <v>25</v>
      </c>
      <c r="G1354" s="1" t="s">
        <v>52</v>
      </c>
      <c r="H1354" s="1" t="s">
        <v>104</v>
      </c>
      <c r="I1354" s="1">
        <v>3300</v>
      </c>
      <c r="J1354" s="1" t="str">
        <f t="shared" si="124"/>
        <v>TYP151</v>
      </c>
      <c r="K1354" s="1">
        <v>151</v>
      </c>
      <c r="L1354" s="1" t="s">
        <v>17</v>
      </c>
      <c r="M1354" s="27">
        <v>963940478</v>
      </c>
      <c r="N1354" s="37" t="s">
        <v>831</v>
      </c>
      <c r="O1354" s="38">
        <v>0</v>
      </c>
      <c r="P1354" s="38">
        <v>128.11000000000001</v>
      </c>
      <c r="Q1354" s="38">
        <v>1</v>
      </c>
      <c r="R1354">
        <v>26.5</v>
      </c>
      <c r="S1354" s="38">
        <v>128.11000000000001</v>
      </c>
      <c r="T1354" s="24">
        <v>359</v>
      </c>
      <c r="U1354" s="24">
        <v>75</v>
      </c>
      <c r="V1354">
        <f t="shared" si="126"/>
        <v>100</v>
      </c>
      <c r="W1354" s="24" t="s">
        <v>4071</v>
      </c>
      <c r="X1354" s="8" t="e">
        <f>ROUND(T1354*(1-#REF!),2)</f>
        <v>#REF!</v>
      </c>
      <c r="Y1354">
        <f t="shared" si="128"/>
        <v>323.10000000000002</v>
      </c>
      <c r="Z1354">
        <f t="shared" si="129"/>
        <v>323.10000000000002</v>
      </c>
      <c r="AA1354" s="24">
        <v>0.1</v>
      </c>
      <c r="AB1354" s="24">
        <v>0.1</v>
      </c>
      <c r="AC1354" t="s">
        <v>2879</v>
      </c>
      <c r="AD1354" t="s">
        <v>2879</v>
      </c>
      <c r="AE1354" t="s">
        <v>2879</v>
      </c>
      <c r="AF1354" t="s">
        <v>2899</v>
      </c>
      <c r="AG1354" s="24"/>
      <c r="AH1354" t="s">
        <v>3668</v>
      </c>
      <c r="AI1354" s="11">
        <v>144.03</v>
      </c>
      <c r="AJ1354">
        <v>0.3</v>
      </c>
      <c r="AK1354">
        <f t="shared" si="127"/>
        <v>251.29999999999998</v>
      </c>
      <c r="AL1354" t="s">
        <v>4555</v>
      </c>
      <c r="AM1354" t="s">
        <v>4555</v>
      </c>
      <c r="AN1354" s="24">
        <v>0.1</v>
      </c>
      <c r="AO1354">
        <f t="shared" si="125"/>
        <v>323.10000000000002</v>
      </c>
      <c r="AS1354" t="s">
        <v>277</v>
      </c>
      <c r="AT1354" t="s">
        <v>584</v>
      </c>
    </row>
    <row r="1355" spans="1:46" customFormat="1" x14ac:dyDescent="0.3">
      <c r="A1355" t="e">
        <f>CONCATENATE(C1355,D1355,H1355,#REF!,L1355)</f>
        <v>#REF!</v>
      </c>
      <c r="B1355" t="str">
        <f t="shared" si="123"/>
        <v>FORDTRANSIT_PROPULSIONL2H3</v>
      </c>
      <c r="C1355" s="1" t="s">
        <v>82</v>
      </c>
      <c r="D1355" s="1" t="s">
        <v>603</v>
      </c>
      <c r="E1355" s="1">
        <v>2014</v>
      </c>
      <c r="F1355" s="1" t="s">
        <v>25</v>
      </c>
      <c r="G1355" s="1" t="s">
        <v>52</v>
      </c>
      <c r="H1355" s="1" t="s">
        <v>104</v>
      </c>
      <c r="I1355" s="1">
        <v>3300</v>
      </c>
      <c r="J1355" s="1" t="str">
        <f t="shared" si="124"/>
        <v>TYP151</v>
      </c>
      <c r="K1355" s="1">
        <v>151</v>
      </c>
      <c r="L1355" s="1" t="s">
        <v>20</v>
      </c>
      <c r="M1355" s="27">
        <v>963940479</v>
      </c>
      <c r="N1355" s="37" t="s">
        <v>832</v>
      </c>
      <c r="O1355" s="38">
        <v>0</v>
      </c>
      <c r="P1355" s="38">
        <v>163.32</v>
      </c>
      <c r="Q1355" s="38">
        <v>1</v>
      </c>
      <c r="R1355">
        <v>10.5</v>
      </c>
      <c r="S1355" s="38">
        <v>163.32</v>
      </c>
      <c r="T1355" s="24">
        <v>459</v>
      </c>
      <c r="U1355" s="24">
        <v>75</v>
      </c>
      <c r="V1355">
        <f t="shared" si="126"/>
        <v>100</v>
      </c>
      <c r="W1355" s="24" t="s">
        <v>4072</v>
      </c>
      <c r="X1355" s="8" t="e">
        <f>ROUND(T1355*(1-#REF!),2)</f>
        <v>#REF!</v>
      </c>
      <c r="Y1355">
        <f t="shared" si="128"/>
        <v>413.1</v>
      </c>
      <c r="Z1355">
        <f t="shared" si="129"/>
        <v>413.1</v>
      </c>
      <c r="AA1355" s="24">
        <v>0.1</v>
      </c>
      <c r="AB1355" s="24">
        <v>0.1</v>
      </c>
      <c r="AC1355" t="s">
        <v>2879</v>
      </c>
      <c r="AD1355" t="s">
        <v>2879</v>
      </c>
      <c r="AE1355" t="s">
        <v>2879</v>
      </c>
      <c r="AF1355" t="s">
        <v>2899</v>
      </c>
      <c r="AG1355" s="24"/>
      <c r="AH1355" t="s">
        <v>3668</v>
      </c>
      <c r="AI1355" s="11">
        <v>183.85</v>
      </c>
      <c r="AJ1355">
        <v>0.3</v>
      </c>
      <c r="AK1355">
        <f t="shared" si="127"/>
        <v>321.29999999999995</v>
      </c>
      <c r="AL1355" t="s">
        <v>4555</v>
      </c>
      <c r="AM1355" t="s">
        <v>4555</v>
      </c>
      <c r="AN1355" s="24">
        <v>0.1</v>
      </c>
      <c r="AO1355">
        <f t="shared" si="125"/>
        <v>413.1</v>
      </c>
      <c r="AS1355" t="s">
        <v>278</v>
      </c>
      <c r="AT1355" t="s">
        <v>585</v>
      </c>
    </row>
    <row r="1356" spans="1:46" customFormat="1" x14ac:dyDescent="0.3">
      <c r="A1356" t="e">
        <f>CONCATENATE(C1356,D1356,H1356,#REF!,L1356)</f>
        <v>#REF!</v>
      </c>
      <c r="B1356" t="str">
        <f t="shared" si="123"/>
        <v>FORDTRANSIT_PROPULSIONL3H2</v>
      </c>
      <c r="C1356" s="1" t="s">
        <v>82</v>
      </c>
      <c r="D1356" s="1" t="s">
        <v>603</v>
      </c>
      <c r="E1356" s="1">
        <v>2014</v>
      </c>
      <c r="F1356" s="1" t="s">
        <v>44</v>
      </c>
      <c r="G1356" s="1" t="s">
        <v>37</v>
      </c>
      <c r="H1356" s="1" t="s">
        <v>45</v>
      </c>
      <c r="I1356" s="1">
        <v>3750</v>
      </c>
      <c r="J1356" s="1" t="str">
        <f t="shared" si="124"/>
        <v>TYP153</v>
      </c>
      <c r="K1356" s="1">
        <v>153</v>
      </c>
      <c r="L1356" s="1" t="s">
        <v>17</v>
      </c>
      <c r="M1356" s="27">
        <v>963940502</v>
      </c>
      <c r="N1356" s="37" t="s">
        <v>833</v>
      </c>
      <c r="O1356" s="38">
        <v>0</v>
      </c>
      <c r="P1356" s="38">
        <v>201.87</v>
      </c>
      <c r="Q1356" s="38">
        <v>1</v>
      </c>
      <c r="R1356">
        <v>26.5</v>
      </c>
      <c r="S1356" s="38">
        <v>201.87</v>
      </c>
      <c r="T1356" s="24">
        <v>469</v>
      </c>
      <c r="U1356" s="24">
        <v>80</v>
      </c>
      <c r="V1356">
        <f t="shared" si="126"/>
        <v>107</v>
      </c>
      <c r="W1356" s="24" t="s">
        <v>4073</v>
      </c>
      <c r="X1356" s="8" t="e">
        <f>ROUND(T1356*(1-#REF!),2)</f>
        <v>#REF!</v>
      </c>
      <c r="Y1356">
        <f t="shared" si="128"/>
        <v>422.1</v>
      </c>
      <c r="Z1356">
        <f t="shared" si="129"/>
        <v>422.1</v>
      </c>
      <c r="AA1356" s="24">
        <v>0.1</v>
      </c>
      <c r="AB1356" s="24">
        <v>0.1</v>
      </c>
      <c r="AC1356" t="s">
        <v>2879</v>
      </c>
      <c r="AD1356" t="s">
        <v>2879</v>
      </c>
      <c r="AE1356" t="s">
        <v>2879</v>
      </c>
      <c r="AF1356" t="s">
        <v>2899</v>
      </c>
      <c r="AG1356" s="24"/>
      <c r="AH1356" t="s">
        <v>3669</v>
      </c>
      <c r="AI1356" s="11">
        <v>194.03</v>
      </c>
      <c r="AJ1356">
        <v>0.3</v>
      </c>
      <c r="AK1356">
        <f t="shared" si="127"/>
        <v>328.29999999999995</v>
      </c>
      <c r="AL1356" t="s">
        <v>4555</v>
      </c>
      <c r="AM1356" t="s">
        <v>4555</v>
      </c>
      <c r="AN1356" s="24">
        <v>0.1</v>
      </c>
      <c r="AO1356">
        <f t="shared" si="125"/>
        <v>422.1</v>
      </c>
      <c r="AS1356" t="s">
        <v>279</v>
      </c>
      <c r="AT1356" t="s">
        <v>584</v>
      </c>
    </row>
    <row r="1357" spans="1:46" customFormat="1" x14ac:dyDescent="0.3">
      <c r="A1357" t="e">
        <f>CONCATENATE(C1357,D1357,H1357,#REF!,L1357)</f>
        <v>#REF!</v>
      </c>
      <c r="B1357" t="str">
        <f t="shared" si="123"/>
        <v>FORDTRANSIT_PROPULSIONL3H2</v>
      </c>
      <c r="C1357" s="1" t="s">
        <v>82</v>
      </c>
      <c r="D1357" s="1" t="s">
        <v>603</v>
      </c>
      <c r="E1357" s="1">
        <v>2014</v>
      </c>
      <c r="F1357" s="1" t="s">
        <v>44</v>
      </c>
      <c r="G1357" s="1" t="s">
        <v>37</v>
      </c>
      <c r="H1357" s="1" t="s">
        <v>45</v>
      </c>
      <c r="I1357" s="1">
        <v>3750</v>
      </c>
      <c r="J1357" s="1" t="str">
        <f t="shared" si="124"/>
        <v>TYP153</v>
      </c>
      <c r="K1357" s="1">
        <v>153</v>
      </c>
      <c r="L1357" s="1" t="s">
        <v>20</v>
      </c>
      <c r="M1357" s="27">
        <v>963940503</v>
      </c>
      <c r="N1357" s="37" t="s">
        <v>834</v>
      </c>
      <c r="O1357" s="38">
        <v>0</v>
      </c>
      <c r="P1357" s="38">
        <v>253.13</v>
      </c>
      <c r="Q1357" s="38">
        <v>1</v>
      </c>
      <c r="R1357">
        <v>10.5</v>
      </c>
      <c r="S1357" s="38">
        <v>253.13</v>
      </c>
      <c r="T1357" s="24">
        <v>609</v>
      </c>
      <c r="U1357" s="24">
        <v>80</v>
      </c>
      <c r="V1357">
        <f t="shared" si="126"/>
        <v>107</v>
      </c>
      <c r="W1357" s="24" t="s">
        <v>4074</v>
      </c>
      <c r="X1357" s="8" t="e">
        <f>ROUND(T1357*(1-#REF!),2)</f>
        <v>#REF!</v>
      </c>
      <c r="Y1357">
        <f t="shared" si="128"/>
        <v>548.1</v>
      </c>
      <c r="Z1357">
        <f t="shared" si="129"/>
        <v>548.1</v>
      </c>
      <c r="AA1357" s="24">
        <v>0.1</v>
      </c>
      <c r="AB1357" s="24">
        <v>0.1</v>
      </c>
      <c r="AC1357" t="s">
        <v>2879</v>
      </c>
      <c r="AD1357" t="s">
        <v>2879</v>
      </c>
      <c r="AE1357" t="s">
        <v>2879</v>
      </c>
      <c r="AF1357" t="s">
        <v>2899</v>
      </c>
      <c r="AG1357" s="24"/>
      <c r="AH1357" t="s">
        <v>3669</v>
      </c>
      <c r="AI1357" s="11">
        <v>194.03</v>
      </c>
      <c r="AJ1357">
        <v>0.3</v>
      </c>
      <c r="AK1357">
        <f t="shared" si="127"/>
        <v>426.29999999999995</v>
      </c>
      <c r="AL1357" t="s">
        <v>4555</v>
      </c>
      <c r="AM1357" t="s">
        <v>4555</v>
      </c>
      <c r="AN1357" s="24">
        <v>0.1</v>
      </c>
      <c r="AO1357">
        <f t="shared" si="125"/>
        <v>548.1</v>
      </c>
      <c r="AS1357" t="s">
        <v>280</v>
      </c>
      <c r="AT1357" t="s">
        <v>585</v>
      </c>
    </row>
    <row r="1358" spans="1:46" customFormat="1" x14ac:dyDescent="0.3">
      <c r="A1358" t="e">
        <f>CONCATENATE(C1358,D1358,H1358,#REF!,L1358)</f>
        <v>#REF!</v>
      </c>
      <c r="B1358" t="str">
        <f t="shared" si="123"/>
        <v>FORDTRANSIT_TRACTIONL3H3</v>
      </c>
      <c r="C1358" s="1" t="s">
        <v>82</v>
      </c>
      <c r="D1358" s="1" t="s">
        <v>600</v>
      </c>
      <c r="E1358" s="1">
        <v>2014</v>
      </c>
      <c r="F1358" s="1" t="s">
        <v>44</v>
      </c>
      <c r="G1358" s="1" t="s">
        <v>52</v>
      </c>
      <c r="H1358" s="1" t="s">
        <v>53</v>
      </c>
      <c r="I1358" s="1">
        <v>3750</v>
      </c>
      <c r="J1358" s="1" t="str">
        <f t="shared" si="124"/>
        <v>TYP152</v>
      </c>
      <c r="K1358" s="1">
        <v>152</v>
      </c>
      <c r="L1358" s="1" t="s">
        <v>17</v>
      </c>
      <c r="M1358" s="27">
        <v>963940494</v>
      </c>
      <c r="N1358" s="37" t="s">
        <v>835</v>
      </c>
      <c r="O1358" s="38">
        <v>0</v>
      </c>
      <c r="P1358" s="38">
        <v>201.87</v>
      </c>
      <c r="Q1358" s="38">
        <v>1</v>
      </c>
      <c r="R1358">
        <v>26.5</v>
      </c>
      <c r="S1358" s="38">
        <v>201.87</v>
      </c>
      <c r="T1358" s="24">
        <v>469</v>
      </c>
      <c r="U1358" s="24">
        <v>80</v>
      </c>
      <c r="V1358">
        <f t="shared" si="126"/>
        <v>107</v>
      </c>
      <c r="W1358" s="24" t="s">
        <v>4075</v>
      </c>
      <c r="X1358" s="8" t="e">
        <f>ROUND(T1358*(1-#REF!),2)</f>
        <v>#REF!</v>
      </c>
      <c r="Y1358">
        <f t="shared" si="128"/>
        <v>422.1</v>
      </c>
      <c r="Z1358">
        <f t="shared" si="129"/>
        <v>422.1</v>
      </c>
      <c r="AA1358" s="24">
        <v>0.1</v>
      </c>
      <c r="AB1358" s="24">
        <v>0.1</v>
      </c>
      <c r="AC1358" t="s">
        <v>2879</v>
      </c>
      <c r="AD1358" t="s">
        <v>2879</v>
      </c>
      <c r="AE1358" t="s">
        <v>2879</v>
      </c>
      <c r="AF1358" t="s">
        <v>2899</v>
      </c>
      <c r="AG1358" s="24"/>
      <c r="AH1358" t="s">
        <v>3669</v>
      </c>
      <c r="AI1358" s="11">
        <v>194.03</v>
      </c>
      <c r="AJ1358">
        <v>0.3</v>
      </c>
      <c r="AK1358">
        <f t="shared" si="127"/>
        <v>328.29999999999995</v>
      </c>
      <c r="AL1358" t="s">
        <v>4555</v>
      </c>
      <c r="AM1358" t="s">
        <v>4555</v>
      </c>
      <c r="AN1358" s="24">
        <v>0.1</v>
      </c>
      <c r="AO1358">
        <f t="shared" si="125"/>
        <v>422.1</v>
      </c>
      <c r="AS1358" t="s">
        <v>281</v>
      </c>
      <c r="AT1358" t="s">
        <v>584</v>
      </c>
    </row>
    <row r="1359" spans="1:46" customFormat="1" x14ac:dyDescent="0.3">
      <c r="A1359" t="e">
        <f>CONCATENATE(C1359,D1359,H1359,#REF!,L1359)</f>
        <v>#REF!</v>
      </c>
      <c r="B1359" t="str">
        <f t="shared" si="123"/>
        <v>FORDTRANSIT_TRACTIONL3H3</v>
      </c>
      <c r="C1359" s="1" t="s">
        <v>82</v>
      </c>
      <c r="D1359" s="1" t="s">
        <v>600</v>
      </c>
      <c r="E1359" s="1">
        <v>2014</v>
      </c>
      <c r="F1359" s="1" t="s">
        <v>44</v>
      </c>
      <c r="G1359" s="1" t="s">
        <v>52</v>
      </c>
      <c r="H1359" s="1" t="s">
        <v>53</v>
      </c>
      <c r="I1359" s="1">
        <v>3750</v>
      </c>
      <c r="J1359" s="1" t="str">
        <f t="shared" si="124"/>
        <v>TYP152</v>
      </c>
      <c r="K1359" s="1">
        <v>152</v>
      </c>
      <c r="L1359" s="1" t="s">
        <v>20</v>
      </c>
      <c r="M1359" s="27">
        <v>963940495</v>
      </c>
      <c r="N1359" s="37" t="s">
        <v>836</v>
      </c>
      <c r="O1359" s="38">
        <v>0</v>
      </c>
      <c r="P1359" s="38">
        <v>201.8</v>
      </c>
      <c r="Q1359" s="38">
        <v>1</v>
      </c>
      <c r="R1359">
        <v>10.5</v>
      </c>
      <c r="S1359" s="38">
        <v>201.8</v>
      </c>
      <c r="T1359" s="24">
        <v>609</v>
      </c>
      <c r="U1359" s="24">
        <v>80</v>
      </c>
      <c r="V1359">
        <f t="shared" si="126"/>
        <v>107</v>
      </c>
      <c r="W1359" s="24" t="s">
        <v>4076</v>
      </c>
      <c r="X1359" s="8" t="e">
        <f>ROUND(T1359*(1-#REF!),2)</f>
        <v>#REF!</v>
      </c>
      <c r="Y1359">
        <f t="shared" si="128"/>
        <v>548.1</v>
      </c>
      <c r="Z1359">
        <f t="shared" si="129"/>
        <v>548.1</v>
      </c>
      <c r="AA1359" s="24">
        <v>0.1</v>
      </c>
      <c r="AB1359" s="24">
        <v>0.1</v>
      </c>
      <c r="AC1359" t="s">
        <v>2879</v>
      </c>
      <c r="AD1359" t="s">
        <v>2879</v>
      </c>
      <c r="AE1359" t="s">
        <v>2879</v>
      </c>
      <c r="AF1359" t="s">
        <v>2899</v>
      </c>
      <c r="AG1359" s="24"/>
      <c r="AH1359" t="s">
        <v>3669</v>
      </c>
      <c r="AI1359" s="11">
        <v>194.03</v>
      </c>
      <c r="AJ1359">
        <v>0.3</v>
      </c>
      <c r="AK1359">
        <f t="shared" si="127"/>
        <v>426.29999999999995</v>
      </c>
      <c r="AL1359" t="s">
        <v>4555</v>
      </c>
      <c r="AM1359" t="s">
        <v>4555</v>
      </c>
      <c r="AN1359" s="24">
        <v>0.1</v>
      </c>
      <c r="AO1359">
        <f t="shared" si="125"/>
        <v>548.1</v>
      </c>
      <c r="AS1359" t="s">
        <v>282</v>
      </c>
      <c r="AT1359" t="s">
        <v>585</v>
      </c>
    </row>
    <row r="1360" spans="1:46" customFormat="1" x14ac:dyDescent="0.3">
      <c r="A1360" t="e">
        <f>CONCATENATE(C1360,D1360,H1360,#REF!,L1360)</f>
        <v>#REF!</v>
      </c>
      <c r="B1360" t="str">
        <f t="shared" si="123"/>
        <v>FORDTRANSIT_PROPULSIONL3H3</v>
      </c>
      <c r="C1360" s="1" t="s">
        <v>82</v>
      </c>
      <c r="D1360" s="1" t="s">
        <v>603</v>
      </c>
      <c r="E1360" s="1">
        <v>2014</v>
      </c>
      <c r="F1360" s="1" t="s">
        <v>44</v>
      </c>
      <c r="G1360" s="1" t="s">
        <v>52</v>
      </c>
      <c r="H1360" s="1" t="s">
        <v>53</v>
      </c>
      <c r="I1360" s="1">
        <v>3750</v>
      </c>
      <c r="J1360" s="1" t="str">
        <f t="shared" si="124"/>
        <v>TYP153</v>
      </c>
      <c r="K1360" s="1">
        <v>153</v>
      </c>
      <c r="L1360" s="1" t="s">
        <v>17</v>
      </c>
      <c r="M1360" s="27">
        <v>963940510</v>
      </c>
      <c r="N1360" s="37" t="s">
        <v>837</v>
      </c>
      <c r="O1360" s="38">
        <v>0</v>
      </c>
      <c r="P1360" s="38">
        <v>201.87</v>
      </c>
      <c r="Q1360" s="38">
        <v>1</v>
      </c>
      <c r="R1360">
        <v>26.5</v>
      </c>
      <c r="S1360" s="38">
        <v>201.87</v>
      </c>
      <c r="T1360" s="24">
        <v>469</v>
      </c>
      <c r="U1360" s="24">
        <v>80</v>
      </c>
      <c r="V1360">
        <f t="shared" si="126"/>
        <v>107</v>
      </c>
      <c r="W1360" s="24" t="s">
        <v>4077</v>
      </c>
      <c r="X1360" s="8" t="e">
        <f>ROUND(T1360*(1-#REF!),2)</f>
        <v>#REF!</v>
      </c>
      <c r="Y1360">
        <f t="shared" si="128"/>
        <v>422.1</v>
      </c>
      <c r="Z1360">
        <f t="shared" si="129"/>
        <v>422.1</v>
      </c>
      <c r="AA1360" s="24">
        <v>0.1</v>
      </c>
      <c r="AB1360" s="24">
        <v>0.1</v>
      </c>
      <c r="AC1360" t="s">
        <v>2879</v>
      </c>
      <c r="AD1360" t="s">
        <v>2879</v>
      </c>
      <c r="AE1360" t="s">
        <v>2879</v>
      </c>
      <c r="AF1360" t="s">
        <v>2899</v>
      </c>
      <c r="AG1360" s="24"/>
      <c r="AH1360" t="s">
        <v>3669</v>
      </c>
      <c r="AI1360" s="11">
        <v>194.03</v>
      </c>
      <c r="AJ1360">
        <v>0.3</v>
      </c>
      <c r="AK1360">
        <f t="shared" si="127"/>
        <v>328.29999999999995</v>
      </c>
      <c r="AL1360" t="s">
        <v>4555</v>
      </c>
      <c r="AM1360" t="s">
        <v>4555</v>
      </c>
      <c r="AN1360" s="24">
        <v>0.1</v>
      </c>
      <c r="AO1360">
        <f t="shared" si="125"/>
        <v>422.1</v>
      </c>
      <c r="AS1360" t="s">
        <v>283</v>
      </c>
      <c r="AT1360" t="s">
        <v>584</v>
      </c>
    </row>
    <row r="1361" spans="1:46" customFormat="1" x14ac:dyDescent="0.3">
      <c r="A1361" t="e">
        <f>CONCATENATE(C1361,D1361,H1361,#REF!,L1361)</f>
        <v>#REF!</v>
      </c>
      <c r="B1361" t="str">
        <f t="shared" si="123"/>
        <v>FORDTRANSIT_PROPULSIONL3H3</v>
      </c>
      <c r="C1361" s="1" t="s">
        <v>82</v>
      </c>
      <c r="D1361" s="1" t="s">
        <v>603</v>
      </c>
      <c r="E1361" s="1">
        <v>2014</v>
      </c>
      <c r="F1361" s="1" t="s">
        <v>44</v>
      </c>
      <c r="G1361" s="1" t="s">
        <v>52</v>
      </c>
      <c r="H1361" s="1" t="s">
        <v>53</v>
      </c>
      <c r="I1361" s="1">
        <v>3750</v>
      </c>
      <c r="J1361" s="1" t="str">
        <f t="shared" si="124"/>
        <v>TYP153</v>
      </c>
      <c r="K1361" s="1">
        <v>153</v>
      </c>
      <c r="L1361" s="1" t="s">
        <v>20</v>
      </c>
      <c r="M1361" s="27">
        <v>963940511</v>
      </c>
      <c r="N1361" s="37" t="s">
        <v>838</v>
      </c>
      <c r="O1361" s="38">
        <v>0</v>
      </c>
      <c r="P1361" s="38">
        <v>253.13</v>
      </c>
      <c r="Q1361" s="38">
        <v>1</v>
      </c>
      <c r="R1361">
        <v>10.5</v>
      </c>
      <c r="S1361" s="38">
        <v>253.13</v>
      </c>
      <c r="T1361" s="24">
        <v>609</v>
      </c>
      <c r="U1361" s="24">
        <v>80</v>
      </c>
      <c r="V1361">
        <f t="shared" si="126"/>
        <v>107</v>
      </c>
      <c r="W1361" s="24" t="s">
        <v>4078</v>
      </c>
      <c r="X1361" s="8" t="e">
        <f>ROUND(T1361*(1-#REF!),2)</f>
        <v>#REF!</v>
      </c>
      <c r="Y1361">
        <f t="shared" si="128"/>
        <v>548.1</v>
      </c>
      <c r="Z1361">
        <f t="shared" si="129"/>
        <v>548.1</v>
      </c>
      <c r="AA1361" s="24">
        <v>0.1</v>
      </c>
      <c r="AB1361" s="24">
        <v>0.1</v>
      </c>
      <c r="AC1361" t="s">
        <v>2879</v>
      </c>
      <c r="AD1361" t="s">
        <v>2879</v>
      </c>
      <c r="AE1361" t="s">
        <v>2879</v>
      </c>
      <c r="AF1361" t="s">
        <v>2899</v>
      </c>
      <c r="AG1361" s="24"/>
      <c r="AH1361" t="s">
        <v>3669</v>
      </c>
      <c r="AI1361" s="11">
        <v>194.03</v>
      </c>
      <c r="AJ1361">
        <v>0.3</v>
      </c>
      <c r="AK1361">
        <f t="shared" si="127"/>
        <v>426.29999999999995</v>
      </c>
      <c r="AL1361" t="s">
        <v>4555</v>
      </c>
      <c r="AM1361" t="s">
        <v>4555</v>
      </c>
      <c r="AN1361" s="24">
        <v>0.1</v>
      </c>
      <c r="AO1361">
        <f t="shared" si="125"/>
        <v>548.1</v>
      </c>
      <c r="AS1361" t="s">
        <v>284</v>
      </c>
      <c r="AT1361" t="s">
        <v>585</v>
      </c>
    </row>
    <row r="1362" spans="1:46" customFormat="1" x14ac:dyDescent="0.3">
      <c r="A1362" t="e">
        <f>CONCATENATE(C1362,D1362,H1362,#REF!,L1362)</f>
        <v>#REF!</v>
      </c>
      <c r="B1362" t="str">
        <f t="shared" si="123"/>
        <v>FORDTRANSIT_PROPULSIONL4H3</v>
      </c>
      <c r="C1362" s="1" t="s">
        <v>82</v>
      </c>
      <c r="D1362" s="1" t="s">
        <v>603</v>
      </c>
      <c r="E1362" s="1">
        <v>2014</v>
      </c>
      <c r="F1362" s="1" t="s">
        <v>48</v>
      </c>
      <c r="G1362" s="1" t="s">
        <v>52</v>
      </c>
      <c r="H1362" s="1" t="s">
        <v>55</v>
      </c>
      <c r="I1362" s="1">
        <v>3750</v>
      </c>
      <c r="J1362" s="1" t="str">
        <f t="shared" si="124"/>
        <v>TYP154</v>
      </c>
      <c r="K1362" s="1">
        <v>154</v>
      </c>
      <c r="L1362" s="1" t="s">
        <v>17</v>
      </c>
      <c r="M1362" s="27">
        <v>963940518</v>
      </c>
      <c r="N1362" s="37" t="s">
        <v>839</v>
      </c>
      <c r="O1362" s="38">
        <v>0</v>
      </c>
      <c r="P1362" s="38">
        <v>249.93</v>
      </c>
      <c r="Q1362" s="38">
        <v>1</v>
      </c>
      <c r="R1362">
        <v>60.5</v>
      </c>
      <c r="S1362" s="38">
        <v>249.93</v>
      </c>
      <c r="T1362" s="24">
        <v>609</v>
      </c>
      <c r="U1362" s="24">
        <v>90</v>
      </c>
      <c r="V1362">
        <f t="shared" si="126"/>
        <v>120</v>
      </c>
      <c r="W1362" s="24" t="s">
        <v>4079</v>
      </c>
      <c r="X1362" s="8" t="e">
        <f>ROUND(T1362*(1-#REF!),2)</f>
        <v>#REF!</v>
      </c>
      <c r="Y1362">
        <f t="shared" si="128"/>
        <v>548.1</v>
      </c>
      <c r="Z1362">
        <f t="shared" si="129"/>
        <v>548.1</v>
      </c>
      <c r="AA1362" s="24">
        <v>0.1</v>
      </c>
      <c r="AB1362" s="24">
        <v>0.1</v>
      </c>
      <c r="AC1362" t="s">
        <v>2879</v>
      </c>
      <c r="AD1362" t="s">
        <v>2879</v>
      </c>
      <c r="AE1362" t="s">
        <v>2879</v>
      </c>
      <c r="AF1362" t="s">
        <v>2899</v>
      </c>
      <c r="AG1362" s="24"/>
      <c r="AH1362" t="s">
        <v>3670</v>
      </c>
      <c r="AI1362" s="11">
        <v>240.23</v>
      </c>
      <c r="AJ1362">
        <v>0.3</v>
      </c>
      <c r="AK1362">
        <f t="shared" si="127"/>
        <v>426.29999999999995</v>
      </c>
      <c r="AL1362" t="s">
        <v>4555</v>
      </c>
      <c r="AM1362" t="s">
        <v>4555</v>
      </c>
      <c r="AN1362" s="24">
        <v>0.1</v>
      </c>
      <c r="AO1362">
        <f t="shared" si="125"/>
        <v>548.1</v>
      </c>
      <c r="AS1362" t="s">
        <v>285</v>
      </c>
      <c r="AT1362" t="s">
        <v>584</v>
      </c>
    </row>
    <row r="1363" spans="1:46" customFormat="1" x14ac:dyDescent="0.3">
      <c r="A1363" t="e">
        <f>CONCATENATE(C1363,D1363,H1363,#REF!,L1363)</f>
        <v>#REF!</v>
      </c>
      <c r="B1363" t="str">
        <f t="shared" si="123"/>
        <v>FORDTRANSIT_PROPULSIONL4H3</v>
      </c>
      <c r="C1363" s="1" t="s">
        <v>82</v>
      </c>
      <c r="D1363" s="1" t="s">
        <v>603</v>
      </c>
      <c r="E1363" s="1">
        <v>2014</v>
      </c>
      <c r="F1363" s="1" t="s">
        <v>48</v>
      </c>
      <c r="G1363" s="1" t="s">
        <v>52</v>
      </c>
      <c r="H1363" s="1" t="s">
        <v>55</v>
      </c>
      <c r="I1363" s="1">
        <v>3750</v>
      </c>
      <c r="J1363" s="1" t="str">
        <f t="shared" si="124"/>
        <v>TYP154</v>
      </c>
      <c r="K1363" s="1">
        <v>154</v>
      </c>
      <c r="L1363" s="1" t="s">
        <v>20</v>
      </c>
      <c r="M1363" s="27">
        <v>963940519</v>
      </c>
      <c r="N1363" s="37" t="s">
        <v>840</v>
      </c>
      <c r="O1363" s="38">
        <v>0</v>
      </c>
      <c r="P1363" s="38">
        <v>326.39999999999998</v>
      </c>
      <c r="Q1363" s="38">
        <v>1</v>
      </c>
      <c r="R1363">
        <v>16.5</v>
      </c>
      <c r="S1363" s="38">
        <v>326.39999999999998</v>
      </c>
      <c r="T1363" s="24">
        <v>819</v>
      </c>
      <c r="U1363" s="24">
        <v>90</v>
      </c>
      <c r="V1363">
        <f t="shared" si="126"/>
        <v>120</v>
      </c>
      <c r="W1363" s="24" t="s">
        <v>4080</v>
      </c>
      <c r="X1363" s="8" t="e">
        <f>ROUND(T1363*(1-#REF!),2)</f>
        <v>#REF!</v>
      </c>
      <c r="Y1363">
        <f t="shared" si="128"/>
        <v>737.1</v>
      </c>
      <c r="Z1363">
        <f t="shared" si="129"/>
        <v>737.1</v>
      </c>
      <c r="AA1363" s="24">
        <v>0.1</v>
      </c>
      <c r="AB1363" s="24">
        <v>0.1</v>
      </c>
      <c r="AC1363" t="s">
        <v>2879</v>
      </c>
      <c r="AD1363" t="s">
        <v>2879</v>
      </c>
      <c r="AE1363" t="s">
        <v>2879</v>
      </c>
      <c r="AF1363" t="s">
        <v>2899</v>
      </c>
      <c r="AG1363" s="24"/>
      <c r="AH1363" t="s">
        <v>3670</v>
      </c>
      <c r="AI1363" s="11">
        <v>313.73</v>
      </c>
      <c r="AJ1363">
        <v>0.3</v>
      </c>
      <c r="AK1363">
        <f t="shared" si="127"/>
        <v>573.29999999999995</v>
      </c>
      <c r="AL1363" t="s">
        <v>4555</v>
      </c>
      <c r="AM1363" t="s">
        <v>4555</v>
      </c>
      <c r="AN1363" s="24">
        <v>0.1</v>
      </c>
      <c r="AO1363">
        <f t="shared" si="125"/>
        <v>737.1</v>
      </c>
      <c r="AS1363" t="s">
        <v>286</v>
      </c>
      <c r="AT1363" t="s">
        <v>585</v>
      </c>
    </row>
    <row r="1364" spans="1:46" customFormat="1" x14ac:dyDescent="0.3">
      <c r="A1364" t="e">
        <f>CONCATENATE(C1364,D1364,H1364,#REF!,L1364)</f>
        <v>#REF!</v>
      </c>
      <c r="B1364" t="str">
        <f t="shared" si="123"/>
        <v>IVECODAILYL2H1</v>
      </c>
      <c r="C1364" s="1" t="s">
        <v>117</v>
      </c>
      <c r="D1364" s="1" t="s">
        <v>118</v>
      </c>
      <c r="E1364" s="1">
        <v>2014</v>
      </c>
      <c r="F1364" s="1" t="s">
        <v>25</v>
      </c>
      <c r="G1364" s="1" t="s">
        <v>15</v>
      </c>
      <c r="H1364" s="1" t="s">
        <v>26</v>
      </c>
      <c r="I1364" s="1">
        <v>3520</v>
      </c>
      <c r="J1364" s="1" t="str">
        <f t="shared" si="124"/>
        <v>TYP156</v>
      </c>
      <c r="K1364" s="1">
        <v>156</v>
      </c>
      <c r="L1364" s="1" t="s">
        <v>17</v>
      </c>
      <c r="M1364" s="27">
        <v>963940526</v>
      </c>
      <c r="N1364" s="37" t="s">
        <v>841</v>
      </c>
      <c r="O1364" s="38">
        <v>0</v>
      </c>
      <c r="P1364" s="38">
        <v>167.29</v>
      </c>
      <c r="Q1364" s="38">
        <v>1</v>
      </c>
      <c r="R1364">
        <v>32.5</v>
      </c>
      <c r="S1364" s="38">
        <v>167.29</v>
      </c>
      <c r="T1364" s="24">
        <v>359</v>
      </c>
      <c r="U1364" s="24">
        <v>60</v>
      </c>
      <c r="V1364">
        <f t="shared" si="126"/>
        <v>80</v>
      </c>
      <c r="W1364" s="24" t="s">
        <v>4081</v>
      </c>
      <c r="X1364" s="8" t="e">
        <f>ROUND(T1364*(1-#REF!),2)</f>
        <v>#REF!</v>
      </c>
      <c r="Y1364">
        <f t="shared" si="128"/>
        <v>323.10000000000002</v>
      </c>
      <c r="Z1364">
        <f t="shared" si="129"/>
        <v>323.10000000000002</v>
      </c>
      <c r="AA1364" s="24">
        <v>0.1</v>
      </c>
      <c r="AB1364" s="24">
        <v>0.1</v>
      </c>
      <c r="AC1364" t="s">
        <v>2879</v>
      </c>
      <c r="AD1364" t="s">
        <v>2879</v>
      </c>
      <c r="AE1364" t="s">
        <v>2879</v>
      </c>
      <c r="AF1364" t="s">
        <v>2899</v>
      </c>
      <c r="AG1364" s="24"/>
      <c r="AH1364" t="str">
        <f t="shared" ref="AH1364:AH1375" si="130">CONCATENATE("Iveco New Daily"," ",C1364)</f>
        <v>Iveco New Daily IVECO</v>
      </c>
      <c r="AI1364" s="11">
        <v>144.03</v>
      </c>
      <c r="AJ1364">
        <v>0.3</v>
      </c>
      <c r="AK1364">
        <f t="shared" si="127"/>
        <v>251.29999999999998</v>
      </c>
      <c r="AL1364" t="s">
        <v>4555</v>
      </c>
      <c r="AM1364" t="s">
        <v>4555</v>
      </c>
      <c r="AN1364" s="24">
        <v>0.1</v>
      </c>
      <c r="AO1364">
        <f t="shared" si="125"/>
        <v>323.10000000000002</v>
      </c>
      <c r="AS1364" t="s">
        <v>287</v>
      </c>
      <c r="AT1364" t="s">
        <v>584</v>
      </c>
    </row>
    <row r="1365" spans="1:46" customFormat="1" x14ac:dyDescent="0.3">
      <c r="A1365" t="e">
        <f>CONCATENATE(C1365,D1365,H1365,#REF!,L1365)</f>
        <v>#REF!</v>
      </c>
      <c r="B1365" t="str">
        <f t="shared" si="123"/>
        <v>IVECODAILYL2H1</v>
      </c>
      <c r="C1365" s="1" t="s">
        <v>117</v>
      </c>
      <c r="D1365" s="1" t="s">
        <v>118</v>
      </c>
      <c r="E1365" s="1">
        <v>2014</v>
      </c>
      <c r="F1365" s="1" t="s">
        <v>25</v>
      </c>
      <c r="G1365" s="1" t="s">
        <v>15</v>
      </c>
      <c r="H1365" s="1" t="s">
        <v>26</v>
      </c>
      <c r="I1365" s="1">
        <v>3520</v>
      </c>
      <c r="J1365" s="1" t="str">
        <f t="shared" si="124"/>
        <v>TYP156</v>
      </c>
      <c r="K1365" s="1">
        <v>156</v>
      </c>
      <c r="L1365" s="1" t="s">
        <v>20</v>
      </c>
      <c r="M1365" s="27">
        <v>963940527</v>
      </c>
      <c r="N1365" s="37" t="s">
        <v>842</v>
      </c>
      <c r="O1365" s="38">
        <v>0</v>
      </c>
      <c r="P1365" s="38">
        <v>214.83</v>
      </c>
      <c r="Q1365" s="38">
        <v>1</v>
      </c>
      <c r="R1365">
        <v>16.5</v>
      </c>
      <c r="S1365" s="38">
        <v>214.83</v>
      </c>
      <c r="T1365" s="24">
        <v>459</v>
      </c>
      <c r="U1365" s="24">
        <v>60</v>
      </c>
      <c r="V1365">
        <f t="shared" si="126"/>
        <v>80</v>
      </c>
      <c r="W1365" s="24" t="s">
        <v>4082</v>
      </c>
      <c r="X1365" s="8" t="e">
        <f>ROUND(T1365*(1-#REF!),2)</f>
        <v>#REF!</v>
      </c>
      <c r="Y1365">
        <f t="shared" si="128"/>
        <v>413.1</v>
      </c>
      <c r="Z1365">
        <f t="shared" si="129"/>
        <v>413.1</v>
      </c>
      <c r="AA1365" s="24">
        <v>0.1</v>
      </c>
      <c r="AB1365" s="24">
        <v>0.1</v>
      </c>
      <c r="AC1365" t="s">
        <v>2879</v>
      </c>
      <c r="AD1365" t="s">
        <v>2879</v>
      </c>
      <c r="AE1365" t="s">
        <v>2879</v>
      </c>
      <c r="AF1365" t="s">
        <v>2899</v>
      </c>
      <c r="AG1365" s="24"/>
      <c r="AH1365" t="str">
        <f t="shared" si="130"/>
        <v>Iveco New Daily IVECO</v>
      </c>
      <c r="AI1365" s="11">
        <v>183.85</v>
      </c>
      <c r="AJ1365">
        <v>0.3</v>
      </c>
      <c r="AK1365">
        <f t="shared" si="127"/>
        <v>321.29999999999995</v>
      </c>
      <c r="AL1365" t="s">
        <v>4555</v>
      </c>
      <c r="AM1365" t="s">
        <v>4555</v>
      </c>
      <c r="AN1365" s="24">
        <v>0.1</v>
      </c>
      <c r="AO1365">
        <f t="shared" si="125"/>
        <v>413.1</v>
      </c>
      <c r="AS1365" t="s">
        <v>288</v>
      </c>
      <c r="AT1365" t="s">
        <v>585</v>
      </c>
    </row>
    <row r="1366" spans="1:46" customFormat="1" x14ac:dyDescent="0.3">
      <c r="A1366" t="e">
        <f>CONCATENATE(C1366,D1366,H1366,#REF!,L1366)</f>
        <v>#REF!</v>
      </c>
      <c r="B1366" t="str">
        <f t="shared" si="123"/>
        <v>IVECODAILYL2H2</v>
      </c>
      <c r="C1366" s="1" t="s">
        <v>117</v>
      </c>
      <c r="D1366" s="1" t="s">
        <v>118</v>
      </c>
      <c r="E1366" s="1">
        <v>2014</v>
      </c>
      <c r="F1366" s="1" t="s">
        <v>25</v>
      </c>
      <c r="G1366" s="1" t="s">
        <v>37</v>
      </c>
      <c r="H1366" s="1" t="s">
        <v>41</v>
      </c>
      <c r="I1366" s="1">
        <v>3520</v>
      </c>
      <c r="J1366" s="1" t="str">
        <f t="shared" si="124"/>
        <v>TYP156</v>
      </c>
      <c r="K1366" s="1">
        <v>156</v>
      </c>
      <c r="L1366" s="1" t="s">
        <v>17</v>
      </c>
      <c r="M1366" s="27">
        <v>963940534</v>
      </c>
      <c r="N1366" s="37" t="s">
        <v>843</v>
      </c>
      <c r="O1366" s="38">
        <v>0</v>
      </c>
      <c r="P1366" s="38">
        <v>149.80000000000001</v>
      </c>
      <c r="Q1366" s="38">
        <v>1</v>
      </c>
      <c r="R1366">
        <v>16.5</v>
      </c>
      <c r="S1366" s="38">
        <v>149.80000000000001</v>
      </c>
      <c r="T1366" s="24">
        <v>359</v>
      </c>
      <c r="U1366" s="24">
        <v>75</v>
      </c>
      <c r="V1366">
        <f t="shared" si="126"/>
        <v>100</v>
      </c>
      <c r="W1366" s="24" t="s">
        <v>4083</v>
      </c>
      <c r="X1366" s="8" t="e">
        <f>ROUND(T1366*(1-#REF!),2)</f>
        <v>#REF!</v>
      </c>
      <c r="Y1366">
        <f t="shared" si="128"/>
        <v>323.10000000000002</v>
      </c>
      <c r="Z1366">
        <f t="shared" si="129"/>
        <v>323.10000000000002</v>
      </c>
      <c r="AA1366" s="24">
        <v>0.1</v>
      </c>
      <c r="AB1366" s="24">
        <v>0.1</v>
      </c>
      <c r="AC1366" t="s">
        <v>2879</v>
      </c>
      <c r="AD1366" t="s">
        <v>2879</v>
      </c>
      <c r="AE1366" t="s">
        <v>2879</v>
      </c>
      <c r="AF1366" t="s">
        <v>2899</v>
      </c>
      <c r="AG1366" s="24"/>
      <c r="AH1366" t="str">
        <f t="shared" si="130"/>
        <v>Iveco New Daily IVECO</v>
      </c>
      <c r="AI1366" s="11">
        <v>144.03</v>
      </c>
      <c r="AJ1366">
        <v>0.3</v>
      </c>
      <c r="AK1366">
        <f t="shared" si="127"/>
        <v>251.29999999999998</v>
      </c>
      <c r="AL1366" t="s">
        <v>4555</v>
      </c>
      <c r="AM1366" t="s">
        <v>4555</v>
      </c>
      <c r="AN1366" s="24">
        <v>0.1</v>
      </c>
      <c r="AO1366">
        <f t="shared" si="125"/>
        <v>323.10000000000002</v>
      </c>
      <c r="AS1366" t="s">
        <v>289</v>
      </c>
      <c r="AT1366" t="s">
        <v>584</v>
      </c>
    </row>
    <row r="1367" spans="1:46" customFormat="1" x14ac:dyDescent="0.3">
      <c r="A1367" t="e">
        <f>CONCATENATE(C1367,D1367,H1367,#REF!,L1367)</f>
        <v>#REF!</v>
      </c>
      <c r="B1367" t="str">
        <f t="shared" si="123"/>
        <v>IVECODAILYL2H2</v>
      </c>
      <c r="C1367" s="1" t="s">
        <v>117</v>
      </c>
      <c r="D1367" s="1" t="s">
        <v>118</v>
      </c>
      <c r="E1367" s="1">
        <v>2014</v>
      </c>
      <c r="F1367" s="1" t="s">
        <v>25</v>
      </c>
      <c r="G1367" s="1" t="s">
        <v>37</v>
      </c>
      <c r="H1367" s="1" t="s">
        <v>41</v>
      </c>
      <c r="I1367" s="1">
        <v>3520</v>
      </c>
      <c r="J1367" s="1" t="str">
        <f t="shared" si="124"/>
        <v>TYP156</v>
      </c>
      <c r="K1367" s="1">
        <v>156</v>
      </c>
      <c r="L1367" s="1" t="s">
        <v>20</v>
      </c>
      <c r="M1367" s="27">
        <v>963940535</v>
      </c>
      <c r="N1367" s="37" t="s">
        <v>844</v>
      </c>
      <c r="O1367" s="38">
        <v>0</v>
      </c>
      <c r="P1367" s="38">
        <v>191.21</v>
      </c>
      <c r="Q1367" s="38">
        <v>1</v>
      </c>
      <c r="R1367">
        <v>16.5</v>
      </c>
      <c r="S1367" s="38">
        <v>191.21</v>
      </c>
      <c r="T1367" s="24">
        <v>459</v>
      </c>
      <c r="U1367" s="24">
        <v>75</v>
      </c>
      <c r="V1367">
        <f t="shared" si="126"/>
        <v>100</v>
      </c>
      <c r="W1367" s="24" t="s">
        <v>4084</v>
      </c>
      <c r="X1367" s="8" t="e">
        <f>ROUND(T1367*(1-#REF!),2)</f>
        <v>#REF!</v>
      </c>
      <c r="Y1367">
        <f t="shared" si="128"/>
        <v>413.1</v>
      </c>
      <c r="Z1367">
        <f t="shared" si="129"/>
        <v>413.1</v>
      </c>
      <c r="AA1367" s="24">
        <v>0.1</v>
      </c>
      <c r="AB1367" s="24">
        <v>0.1</v>
      </c>
      <c r="AC1367" t="s">
        <v>2879</v>
      </c>
      <c r="AD1367" t="s">
        <v>2879</v>
      </c>
      <c r="AE1367" t="s">
        <v>2879</v>
      </c>
      <c r="AF1367" t="s">
        <v>2899</v>
      </c>
      <c r="AG1367" s="24"/>
      <c r="AH1367" t="str">
        <f t="shared" si="130"/>
        <v>Iveco New Daily IVECO</v>
      </c>
      <c r="AI1367" s="11">
        <v>183.85</v>
      </c>
      <c r="AJ1367">
        <v>0.3</v>
      </c>
      <c r="AK1367">
        <f t="shared" si="127"/>
        <v>321.29999999999995</v>
      </c>
      <c r="AL1367" t="s">
        <v>4555</v>
      </c>
      <c r="AM1367" t="s">
        <v>4555</v>
      </c>
      <c r="AN1367" s="24">
        <v>0.1</v>
      </c>
      <c r="AO1367">
        <f t="shared" si="125"/>
        <v>413.1</v>
      </c>
      <c r="AS1367" t="s">
        <v>290</v>
      </c>
      <c r="AT1367" t="s">
        <v>585</v>
      </c>
    </row>
    <row r="1368" spans="1:46" customFormat="1" x14ac:dyDescent="0.3">
      <c r="A1368" t="e">
        <f>CONCATENATE(C1368,D1368,H1368,#REF!,L1368)</f>
        <v>#REF!</v>
      </c>
      <c r="B1368" t="str">
        <f t="shared" si="123"/>
        <v>IVECODAILYL3H2</v>
      </c>
      <c r="C1368" s="1" t="s">
        <v>117</v>
      </c>
      <c r="D1368" s="1" t="s">
        <v>118</v>
      </c>
      <c r="E1368" s="1">
        <v>2014</v>
      </c>
      <c r="F1368" s="1" t="s">
        <v>44</v>
      </c>
      <c r="G1368" s="1" t="s">
        <v>37</v>
      </c>
      <c r="H1368" s="1" t="s">
        <v>45</v>
      </c>
      <c r="I1368" s="3" t="s">
        <v>123</v>
      </c>
      <c r="J1368" s="1" t="str">
        <f t="shared" si="124"/>
        <v>TYP157</v>
      </c>
      <c r="K1368" s="1">
        <v>157</v>
      </c>
      <c r="L1368" s="1" t="s">
        <v>17</v>
      </c>
      <c r="M1368" s="27">
        <v>963940542</v>
      </c>
      <c r="N1368" s="37" t="s">
        <v>845</v>
      </c>
      <c r="O1368" s="38">
        <v>0</v>
      </c>
      <c r="P1368" s="38">
        <v>201.8</v>
      </c>
      <c r="Q1368" s="38">
        <v>1</v>
      </c>
      <c r="R1368">
        <v>37.5</v>
      </c>
      <c r="S1368" s="38">
        <v>201.8</v>
      </c>
      <c r="T1368" s="24">
        <v>469</v>
      </c>
      <c r="U1368" s="24">
        <v>80</v>
      </c>
      <c r="V1368">
        <f t="shared" si="126"/>
        <v>107</v>
      </c>
      <c r="W1368" s="24" t="s">
        <v>4085</v>
      </c>
      <c r="X1368" s="8" t="e">
        <f>ROUND(T1368*(1-#REF!),2)</f>
        <v>#REF!</v>
      </c>
      <c r="Y1368">
        <f t="shared" si="128"/>
        <v>422.1</v>
      </c>
      <c r="Z1368">
        <f t="shared" si="129"/>
        <v>422.1</v>
      </c>
      <c r="AA1368" s="24">
        <v>0.1</v>
      </c>
      <c r="AB1368" s="24">
        <v>0.1</v>
      </c>
      <c r="AC1368" t="s">
        <v>2879</v>
      </c>
      <c r="AD1368" t="s">
        <v>2879</v>
      </c>
      <c r="AE1368" t="s">
        <v>2879</v>
      </c>
      <c r="AF1368" t="s">
        <v>2899</v>
      </c>
      <c r="AG1368" s="24"/>
      <c r="AH1368" t="str">
        <f t="shared" si="130"/>
        <v>Iveco New Daily IVECO</v>
      </c>
      <c r="AI1368" s="11">
        <v>194.03</v>
      </c>
      <c r="AJ1368">
        <v>0.3</v>
      </c>
      <c r="AK1368">
        <f t="shared" si="127"/>
        <v>328.29999999999995</v>
      </c>
      <c r="AL1368" t="s">
        <v>4555</v>
      </c>
      <c r="AM1368" t="s">
        <v>4555</v>
      </c>
      <c r="AN1368" s="24">
        <v>0.1</v>
      </c>
      <c r="AO1368">
        <f t="shared" si="125"/>
        <v>422.1</v>
      </c>
      <c r="AS1368" t="s">
        <v>291</v>
      </c>
      <c r="AT1368" t="s">
        <v>584</v>
      </c>
    </row>
    <row r="1369" spans="1:46" customFormat="1" x14ac:dyDescent="0.3">
      <c r="A1369" t="e">
        <f>CONCATENATE(C1369,D1369,H1369,#REF!,L1369)</f>
        <v>#REF!</v>
      </c>
      <c r="B1369" t="str">
        <f t="shared" si="123"/>
        <v>IVECODAILYL3H2</v>
      </c>
      <c r="C1369" s="1" t="s">
        <v>117</v>
      </c>
      <c r="D1369" s="1" t="s">
        <v>118</v>
      </c>
      <c r="E1369" s="1">
        <v>2014</v>
      </c>
      <c r="F1369" s="1" t="s">
        <v>44</v>
      </c>
      <c r="G1369" s="1" t="s">
        <v>37</v>
      </c>
      <c r="H1369" s="1" t="s">
        <v>45</v>
      </c>
      <c r="I1369" s="3" t="s">
        <v>123</v>
      </c>
      <c r="J1369" s="1" t="str">
        <f t="shared" si="124"/>
        <v>TYP157</v>
      </c>
      <c r="K1369" s="1">
        <v>157</v>
      </c>
      <c r="L1369" s="1" t="s">
        <v>20</v>
      </c>
      <c r="M1369" s="27">
        <v>963940543</v>
      </c>
      <c r="N1369" s="37" t="s">
        <v>846</v>
      </c>
      <c r="O1369" s="38">
        <v>0</v>
      </c>
      <c r="P1369" s="38">
        <v>201.8</v>
      </c>
      <c r="Q1369" s="38">
        <v>1</v>
      </c>
      <c r="R1369">
        <v>16.5</v>
      </c>
      <c r="S1369" s="38">
        <v>201.8</v>
      </c>
      <c r="T1369" s="24">
        <v>609</v>
      </c>
      <c r="U1369" s="24">
        <v>80</v>
      </c>
      <c r="V1369">
        <f t="shared" si="126"/>
        <v>107</v>
      </c>
      <c r="W1369" s="24" t="s">
        <v>4086</v>
      </c>
      <c r="X1369" s="8" t="e">
        <f>ROUND(T1369*(1-#REF!),2)</f>
        <v>#REF!</v>
      </c>
      <c r="Y1369">
        <f t="shared" si="128"/>
        <v>548.1</v>
      </c>
      <c r="Z1369">
        <f t="shared" si="129"/>
        <v>548.1</v>
      </c>
      <c r="AA1369" s="24">
        <v>0.1</v>
      </c>
      <c r="AB1369" s="24">
        <v>0.1</v>
      </c>
      <c r="AC1369" t="s">
        <v>2879</v>
      </c>
      <c r="AD1369" t="s">
        <v>2879</v>
      </c>
      <c r="AE1369" t="s">
        <v>2879</v>
      </c>
      <c r="AF1369" t="s">
        <v>2899</v>
      </c>
      <c r="AG1369" s="24"/>
      <c r="AH1369" t="str">
        <f t="shared" si="130"/>
        <v>Iveco New Daily IVECO</v>
      </c>
      <c r="AI1369" s="11">
        <v>194.03</v>
      </c>
      <c r="AJ1369">
        <v>0.3</v>
      </c>
      <c r="AK1369">
        <f t="shared" si="127"/>
        <v>426.29999999999995</v>
      </c>
      <c r="AL1369" t="s">
        <v>4555</v>
      </c>
      <c r="AM1369" t="s">
        <v>4555</v>
      </c>
      <c r="AN1369" s="24">
        <v>0.1</v>
      </c>
      <c r="AO1369">
        <f t="shared" si="125"/>
        <v>548.1</v>
      </c>
      <c r="AS1369" t="s">
        <v>292</v>
      </c>
      <c r="AT1369" t="s">
        <v>585</v>
      </c>
    </row>
    <row r="1370" spans="1:46" customFormat="1" x14ac:dyDescent="0.3">
      <c r="A1370" t="e">
        <f>CONCATENATE(C1370,D1370,H1370,#REF!,L1370)</f>
        <v>#REF!</v>
      </c>
      <c r="B1370" t="str">
        <f t="shared" si="123"/>
        <v>IVECODAILYL3H3</v>
      </c>
      <c r="C1370" s="1" t="s">
        <v>117</v>
      </c>
      <c r="D1370" s="1" t="s">
        <v>118</v>
      </c>
      <c r="E1370" s="1">
        <v>2014</v>
      </c>
      <c r="F1370" s="1" t="s">
        <v>44</v>
      </c>
      <c r="G1370" s="1" t="s">
        <v>52</v>
      </c>
      <c r="H1370" s="1" t="s">
        <v>53</v>
      </c>
      <c r="I1370" s="3" t="s">
        <v>123</v>
      </c>
      <c r="J1370" s="1" t="str">
        <f t="shared" si="124"/>
        <v>TYP157</v>
      </c>
      <c r="K1370" s="1">
        <v>157</v>
      </c>
      <c r="L1370" s="1" t="s">
        <v>17</v>
      </c>
      <c r="M1370" s="27">
        <v>963940550</v>
      </c>
      <c r="N1370" s="37" t="s">
        <v>847</v>
      </c>
      <c r="O1370" s="38">
        <v>0</v>
      </c>
      <c r="P1370" s="38">
        <v>201.8</v>
      </c>
      <c r="Q1370" s="38">
        <v>1</v>
      </c>
      <c r="R1370">
        <v>37.5</v>
      </c>
      <c r="S1370" s="38">
        <v>201.8</v>
      </c>
      <c r="T1370" s="24">
        <v>469</v>
      </c>
      <c r="U1370" s="24">
        <v>80</v>
      </c>
      <c r="V1370">
        <f t="shared" si="126"/>
        <v>107</v>
      </c>
      <c r="W1370" s="24" t="s">
        <v>4087</v>
      </c>
      <c r="X1370" s="8" t="e">
        <f>ROUND(T1370*(1-#REF!),2)</f>
        <v>#REF!</v>
      </c>
      <c r="Y1370">
        <f t="shared" si="128"/>
        <v>422.1</v>
      </c>
      <c r="Z1370">
        <f t="shared" si="129"/>
        <v>422.1</v>
      </c>
      <c r="AA1370" s="24">
        <v>0.1</v>
      </c>
      <c r="AB1370" s="24">
        <v>0.1</v>
      </c>
      <c r="AC1370" t="s">
        <v>2879</v>
      </c>
      <c r="AD1370" t="s">
        <v>2879</v>
      </c>
      <c r="AE1370" t="s">
        <v>2879</v>
      </c>
      <c r="AF1370" t="s">
        <v>2899</v>
      </c>
      <c r="AG1370" s="24"/>
      <c r="AH1370" t="str">
        <f t="shared" si="130"/>
        <v>Iveco New Daily IVECO</v>
      </c>
      <c r="AI1370" s="11">
        <v>194.03</v>
      </c>
      <c r="AJ1370">
        <v>0.3</v>
      </c>
      <c r="AK1370">
        <f t="shared" si="127"/>
        <v>328.29999999999995</v>
      </c>
      <c r="AL1370" t="s">
        <v>4555</v>
      </c>
      <c r="AM1370" t="s">
        <v>4555</v>
      </c>
      <c r="AN1370" s="24">
        <v>0.1</v>
      </c>
      <c r="AO1370">
        <f t="shared" si="125"/>
        <v>422.1</v>
      </c>
      <c r="AS1370" t="s">
        <v>293</v>
      </c>
      <c r="AT1370" t="s">
        <v>584</v>
      </c>
    </row>
    <row r="1371" spans="1:46" customFormat="1" x14ac:dyDescent="0.3">
      <c r="A1371" t="e">
        <f>CONCATENATE(C1371,D1371,H1371,#REF!,L1371)</f>
        <v>#REF!</v>
      </c>
      <c r="B1371" t="str">
        <f t="shared" si="123"/>
        <v>IVECODAILYL3H3</v>
      </c>
      <c r="C1371" s="1" t="s">
        <v>117</v>
      </c>
      <c r="D1371" s="1" t="s">
        <v>118</v>
      </c>
      <c r="E1371" s="1">
        <v>2014</v>
      </c>
      <c r="F1371" s="1" t="s">
        <v>44</v>
      </c>
      <c r="G1371" s="1" t="s">
        <v>52</v>
      </c>
      <c r="H1371" s="1" t="s">
        <v>53</v>
      </c>
      <c r="I1371" s="3" t="s">
        <v>123</v>
      </c>
      <c r="J1371" s="1" t="str">
        <f t="shared" si="124"/>
        <v>TYP157</v>
      </c>
      <c r="K1371" s="1">
        <v>157</v>
      </c>
      <c r="L1371" s="1" t="s">
        <v>20</v>
      </c>
      <c r="M1371" s="27">
        <v>963940551</v>
      </c>
      <c r="N1371" s="37" t="s">
        <v>848</v>
      </c>
      <c r="O1371" s="38">
        <v>0</v>
      </c>
      <c r="P1371" s="38">
        <v>201.8</v>
      </c>
      <c r="Q1371" s="38">
        <v>1</v>
      </c>
      <c r="R1371">
        <v>32</v>
      </c>
      <c r="S1371" s="38">
        <v>201.8</v>
      </c>
      <c r="T1371" s="24">
        <v>609</v>
      </c>
      <c r="U1371" s="24">
        <v>80</v>
      </c>
      <c r="V1371">
        <f t="shared" si="126"/>
        <v>107</v>
      </c>
      <c r="W1371" s="24" t="s">
        <v>4088</v>
      </c>
      <c r="X1371" s="8" t="e">
        <f>ROUND(T1371*(1-#REF!),2)</f>
        <v>#REF!</v>
      </c>
      <c r="Y1371">
        <f t="shared" si="128"/>
        <v>548.1</v>
      </c>
      <c r="Z1371">
        <f t="shared" si="129"/>
        <v>548.1</v>
      </c>
      <c r="AA1371" s="24">
        <v>0.1</v>
      </c>
      <c r="AB1371" s="24">
        <v>0.1</v>
      </c>
      <c r="AC1371" t="s">
        <v>2879</v>
      </c>
      <c r="AD1371" t="s">
        <v>2879</v>
      </c>
      <c r="AE1371" t="s">
        <v>2879</v>
      </c>
      <c r="AF1371" t="s">
        <v>2899</v>
      </c>
      <c r="AG1371" s="24"/>
      <c r="AH1371" t="str">
        <f t="shared" si="130"/>
        <v>Iveco New Daily IVECO</v>
      </c>
      <c r="AI1371" s="11">
        <v>194.03</v>
      </c>
      <c r="AJ1371">
        <v>0.3</v>
      </c>
      <c r="AK1371">
        <f t="shared" si="127"/>
        <v>426.29999999999995</v>
      </c>
      <c r="AL1371" t="s">
        <v>4555</v>
      </c>
      <c r="AM1371" t="s">
        <v>4555</v>
      </c>
      <c r="AN1371" s="24">
        <v>0.1</v>
      </c>
      <c r="AO1371">
        <f t="shared" si="125"/>
        <v>548.1</v>
      </c>
      <c r="AS1371" t="s">
        <v>294</v>
      </c>
      <c r="AT1371" t="s">
        <v>585</v>
      </c>
    </row>
    <row r="1372" spans="1:46" customFormat="1" x14ac:dyDescent="0.3">
      <c r="A1372" t="e">
        <f>CONCATENATE(C1372,D1372,H1372,#REF!,L1372)</f>
        <v>#REF!</v>
      </c>
      <c r="B1372" t="str">
        <f t="shared" ref="B1372:B1425" si="131">CONCATENATE(C1372,D1372,H1372)</f>
        <v>IVECODAILYL4H2</v>
      </c>
      <c r="C1372" s="1" t="s">
        <v>117</v>
      </c>
      <c r="D1372" s="1" t="s">
        <v>118</v>
      </c>
      <c r="E1372" s="1">
        <v>2014</v>
      </c>
      <c r="F1372" s="1" t="s">
        <v>48</v>
      </c>
      <c r="G1372" s="1" t="s">
        <v>37</v>
      </c>
      <c r="H1372" s="1" t="s">
        <v>49</v>
      </c>
      <c r="I1372" s="1">
        <v>4100</v>
      </c>
      <c r="J1372" s="1" t="str">
        <f t="shared" si="124"/>
        <v>TYP158</v>
      </c>
      <c r="K1372" s="1">
        <v>158</v>
      </c>
      <c r="L1372" s="1" t="s">
        <v>17</v>
      </c>
      <c r="M1372" s="27">
        <v>963940558</v>
      </c>
      <c r="N1372" s="37" t="s">
        <v>849</v>
      </c>
      <c r="O1372" s="38">
        <v>0</v>
      </c>
      <c r="P1372" s="38">
        <v>267.47000000000003</v>
      </c>
      <c r="Q1372" s="38">
        <v>1</v>
      </c>
      <c r="R1372">
        <v>18.5</v>
      </c>
      <c r="S1372" s="38">
        <v>267.47000000000003</v>
      </c>
      <c r="T1372" s="24">
        <v>589</v>
      </c>
      <c r="U1372" s="24">
        <v>90</v>
      </c>
      <c r="V1372">
        <f t="shared" si="126"/>
        <v>120</v>
      </c>
      <c r="W1372" s="24" t="s">
        <v>4089</v>
      </c>
      <c r="X1372" s="8" t="e">
        <f>ROUND(T1372*(1-#REF!),2)</f>
        <v>#REF!</v>
      </c>
      <c r="Y1372">
        <f t="shared" si="128"/>
        <v>530.1</v>
      </c>
      <c r="Z1372">
        <f t="shared" si="129"/>
        <v>530.1</v>
      </c>
      <c r="AA1372" s="24">
        <v>0.1</v>
      </c>
      <c r="AB1372" s="24">
        <v>0.1</v>
      </c>
      <c r="AC1372" t="s">
        <v>2879</v>
      </c>
      <c r="AD1372" t="s">
        <v>2879</v>
      </c>
      <c r="AE1372" t="s">
        <v>2879</v>
      </c>
      <c r="AF1372" t="s">
        <v>2899</v>
      </c>
      <c r="AG1372" s="24"/>
      <c r="AH1372" t="str">
        <f t="shared" si="130"/>
        <v>Iveco New Daily IVECO</v>
      </c>
      <c r="AI1372" s="11">
        <v>194.03</v>
      </c>
      <c r="AJ1372">
        <v>0.3</v>
      </c>
      <c r="AK1372">
        <f t="shared" si="127"/>
        <v>412.29999999999995</v>
      </c>
      <c r="AL1372" t="s">
        <v>4555</v>
      </c>
      <c r="AM1372" t="s">
        <v>4555</v>
      </c>
      <c r="AN1372" s="24">
        <v>0.1</v>
      </c>
      <c r="AO1372">
        <f t="shared" si="125"/>
        <v>530.1</v>
      </c>
      <c r="AS1372" t="s">
        <v>295</v>
      </c>
      <c r="AT1372" t="s">
        <v>584</v>
      </c>
    </row>
    <row r="1373" spans="1:46" customFormat="1" x14ac:dyDescent="0.3">
      <c r="A1373" t="e">
        <f>CONCATENATE(C1373,D1373,H1373,#REF!,L1373)</f>
        <v>#REF!</v>
      </c>
      <c r="B1373" t="str">
        <f t="shared" si="131"/>
        <v>IVECODAILYL4H2</v>
      </c>
      <c r="C1373" s="1" t="s">
        <v>117</v>
      </c>
      <c r="D1373" s="1" t="s">
        <v>118</v>
      </c>
      <c r="E1373" s="1">
        <v>2014</v>
      </c>
      <c r="F1373" s="1" t="s">
        <v>48</v>
      </c>
      <c r="G1373" s="1" t="s">
        <v>37</v>
      </c>
      <c r="H1373" s="1" t="s">
        <v>49</v>
      </c>
      <c r="I1373" s="1">
        <v>4100</v>
      </c>
      <c r="J1373" s="1" t="str">
        <f t="shared" ref="J1373:J1426" si="132">CONCATENATE("TYP",K1373)</f>
        <v>TYP158</v>
      </c>
      <c r="K1373" s="1">
        <v>158</v>
      </c>
      <c r="L1373" s="1" t="s">
        <v>20</v>
      </c>
      <c r="M1373" s="27">
        <v>963940559</v>
      </c>
      <c r="N1373" s="37" t="s">
        <v>850</v>
      </c>
      <c r="O1373" s="38">
        <v>0</v>
      </c>
      <c r="P1373" s="38">
        <v>285.01</v>
      </c>
      <c r="Q1373" s="38">
        <v>1</v>
      </c>
      <c r="R1373">
        <v>18.5</v>
      </c>
      <c r="S1373" s="38">
        <v>285.01</v>
      </c>
      <c r="T1373" s="24">
        <v>669</v>
      </c>
      <c r="U1373" s="24">
        <v>90</v>
      </c>
      <c r="V1373">
        <f t="shared" si="126"/>
        <v>120</v>
      </c>
      <c r="W1373" s="24" t="s">
        <v>4090</v>
      </c>
      <c r="X1373" s="8" t="e">
        <f>ROUND(T1373*(1-#REF!),2)</f>
        <v>#REF!</v>
      </c>
      <c r="Y1373">
        <f t="shared" si="128"/>
        <v>602.1</v>
      </c>
      <c r="Z1373">
        <f t="shared" si="129"/>
        <v>602.1</v>
      </c>
      <c r="AA1373" s="24">
        <v>0.1</v>
      </c>
      <c r="AB1373" s="24">
        <v>0.1</v>
      </c>
      <c r="AC1373" t="s">
        <v>2879</v>
      </c>
      <c r="AD1373" t="s">
        <v>2879</v>
      </c>
      <c r="AE1373" t="s">
        <v>2879</v>
      </c>
      <c r="AF1373" t="s">
        <v>2899</v>
      </c>
      <c r="AG1373" s="24"/>
      <c r="AH1373" t="str">
        <f t="shared" si="130"/>
        <v>Iveco New Daily IVECO</v>
      </c>
      <c r="AI1373" s="11">
        <v>274.04000000000002</v>
      </c>
      <c r="AJ1373">
        <v>0.3</v>
      </c>
      <c r="AK1373">
        <f t="shared" si="127"/>
        <v>468.29999999999995</v>
      </c>
      <c r="AL1373" t="s">
        <v>4555</v>
      </c>
      <c r="AM1373" t="s">
        <v>4555</v>
      </c>
      <c r="AN1373" s="24">
        <v>0.1</v>
      </c>
      <c r="AO1373">
        <f t="shared" si="125"/>
        <v>602.1</v>
      </c>
      <c r="AS1373" t="s">
        <v>296</v>
      </c>
      <c r="AT1373" t="s">
        <v>585</v>
      </c>
    </row>
    <row r="1374" spans="1:46" customFormat="1" x14ac:dyDescent="0.3">
      <c r="A1374" t="e">
        <f>CONCATENATE(C1374,D1374,H1374,#REF!,L1374)</f>
        <v>#REF!</v>
      </c>
      <c r="B1374" t="str">
        <f t="shared" si="131"/>
        <v>IVECODAILYL4H3</v>
      </c>
      <c r="C1374" s="1" t="s">
        <v>117</v>
      </c>
      <c r="D1374" s="1" t="s">
        <v>118</v>
      </c>
      <c r="E1374" s="1">
        <v>2014</v>
      </c>
      <c r="F1374" s="1" t="s">
        <v>48</v>
      </c>
      <c r="G1374" s="1" t="s">
        <v>52</v>
      </c>
      <c r="H1374" s="1" t="s">
        <v>55</v>
      </c>
      <c r="I1374" s="1">
        <v>4100</v>
      </c>
      <c r="J1374" s="1" t="str">
        <f t="shared" si="132"/>
        <v>TYP158</v>
      </c>
      <c r="K1374" s="1">
        <v>158</v>
      </c>
      <c r="L1374" s="1" t="s">
        <v>17</v>
      </c>
      <c r="M1374" s="27">
        <v>963940566</v>
      </c>
      <c r="N1374" s="37" t="s">
        <v>851</v>
      </c>
      <c r="O1374" s="38">
        <v>0</v>
      </c>
      <c r="P1374" s="38">
        <v>201.8</v>
      </c>
      <c r="Q1374" s="38">
        <v>1</v>
      </c>
      <c r="R1374">
        <v>18.5</v>
      </c>
      <c r="S1374" s="38">
        <v>201.8</v>
      </c>
      <c r="T1374" s="24">
        <v>509</v>
      </c>
      <c r="U1374" s="24">
        <v>90</v>
      </c>
      <c r="V1374">
        <f t="shared" si="126"/>
        <v>120</v>
      </c>
      <c r="W1374" s="24" t="s">
        <v>4091</v>
      </c>
      <c r="X1374" s="8" t="e">
        <f>ROUND(T1374*(1-#REF!),2)</f>
        <v>#REF!</v>
      </c>
      <c r="Y1374">
        <f t="shared" si="128"/>
        <v>458.1</v>
      </c>
      <c r="Z1374">
        <f t="shared" si="129"/>
        <v>458.1</v>
      </c>
      <c r="AA1374" s="24">
        <v>0.1</v>
      </c>
      <c r="AB1374" s="24">
        <v>0.1</v>
      </c>
      <c r="AC1374" t="s">
        <v>2879</v>
      </c>
      <c r="AD1374" t="s">
        <v>2879</v>
      </c>
      <c r="AE1374" t="s">
        <v>2879</v>
      </c>
      <c r="AF1374" t="s">
        <v>2899</v>
      </c>
      <c r="AG1374" s="24"/>
      <c r="AH1374" t="str">
        <f t="shared" si="130"/>
        <v>Iveco New Daily IVECO</v>
      </c>
      <c r="AI1374" s="11">
        <v>194.03</v>
      </c>
      <c r="AJ1374">
        <v>0.3</v>
      </c>
      <c r="AK1374">
        <f t="shared" si="127"/>
        <v>356.29999999999995</v>
      </c>
      <c r="AL1374" t="s">
        <v>4555</v>
      </c>
      <c r="AM1374" t="s">
        <v>4555</v>
      </c>
      <c r="AN1374" s="24">
        <v>0.1</v>
      </c>
      <c r="AO1374">
        <f t="shared" si="125"/>
        <v>458.1</v>
      </c>
      <c r="AS1374" t="s">
        <v>297</v>
      </c>
      <c r="AT1374" t="s">
        <v>584</v>
      </c>
    </row>
    <row r="1375" spans="1:46" customFormat="1" x14ac:dyDescent="0.3">
      <c r="A1375" t="e">
        <f>CONCATENATE(C1375,D1375,H1375,#REF!,L1375)</f>
        <v>#REF!</v>
      </c>
      <c r="B1375" t="str">
        <f t="shared" si="131"/>
        <v>IVECODAILYL4H3</v>
      </c>
      <c r="C1375" s="1" t="s">
        <v>117</v>
      </c>
      <c r="D1375" s="1" t="s">
        <v>118</v>
      </c>
      <c r="E1375" s="1">
        <v>2014</v>
      </c>
      <c r="F1375" s="1" t="s">
        <v>48</v>
      </c>
      <c r="G1375" s="1" t="s">
        <v>52</v>
      </c>
      <c r="H1375" s="1" t="s">
        <v>55</v>
      </c>
      <c r="I1375" s="1">
        <v>4100</v>
      </c>
      <c r="J1375" s="1" t="str">
        <f t="shared" si="132"/>
        <v>TYP158</v>
      </c>
      <c r="K1375" s="1">
        <v>158</v>
      </c>
      <c r="L1375" s="1" t="s">
        <v>20</v>
      </c>
      <c r="M1375" s="27">
        <v>963940567</v>
      </c>
      <c r="N1375" s="37" t="s">
        <v>852</v>
      </c>
      <c r="O1375" s="38">
        <v>0</v>
      </c>
      <c r="P1375" s="38">
        <v>285.01</v>
      </c>
      <c r="Q1375" s="38">
        <v>1</v>
      </c>
      <c r="R1375">
        <v>18.5</v>
      </c>
      <c r="S1375" s="38">
        <v>285.01</v>
      </c>
      <c r="T1375" s="24">
        <v>669</v>
      </c>
      <c r="U1375" s="24">
        <v>90</v>
      </c>
      <c r="V1375">
        <f t="shared" si="126"/>
        <v>120</v>
      </c>
      <c r="W1375" s="24" t="s">
        <v>4092</v>
      </c>
      <c r="X1375" s="8" t="e">
        <f>ROUND(T1375*(1-#REF!),2)</f>
        <v>#REF!</v>
      </c>
      <c r="Y1375">
        <f t="shared" si="128"/>
        <v>602.1</v>
      </c>
      <c r="Z1375">
        <f t="shared" si="129"/>
        <v>602.1</v>
      </c>
      <c r="AA1375" s="24">
        <v>0.1</v>
      </c>
      <c r="AB1375" s="24">
        <v>0.1</v>
      </c>
      <c r="AC1375" t="s">
        <v>2879</v>
      </c>
      <c r="AD1375" t="s">
        <v>2879</v>
      </c>
      <c r="AE1375" t="s">
        <v>2879</v>
      </c>
      <c r="AF1375" t="s">
        <v>2899</v>
      </c>
      <c r="AG1375" s="24"/>
      <c r="AH1375" t="str">
        <f t="shared" si="130"/>
        <v>Iveco New Daily IVECO</v>
      </c>
      <c r="AI1375" s="11">
        <v>274.04000000000002</v>
      </c>
      <c r="AJ1375">
        <v>0.3</v>
      </c>
      <c r="AK1375">
        <f t="shared" si="127"/>
        <v>468.29999999999995</v>
      </c>
      <c r="AL1375" t="s">
        <v>4555</v>
      </c>
      <c r="AM1375" t="s">
        <v>4555</v>
      </c>
      <c r="AN1375" s="24">
        <v>0.1</v>
      </c>
      <c r="AO1375">
        <f t="shared" si="125"/>
        <v>602.1</v>
      </c>
      <c r="AS1375" t="s">
        <v>298</v>
      </c>
      <c r="AT1375" t="s">
        <v>585</v>
      </c>
    </row>
    <row r="1376" spans="1:46" customFormat="1" x14ac:dyDescent="0.3">
      <c r="A1376" t="e">
        <f>CONCATENATE(C1376,D1376,H1376,#REF!,L1376)</f>
        <v>#REF!</v>
      </c>
      <c r="B1376" t="str">
        <f t="shared" si="131"/>
        <v>MERCEDESCITANL1H1</v>
      </c>
      <c r="C1376" s="1" t="s">
        <v>132</v>
      </c>
      <c r="D1376" s="1" t="s">
        <v>133</v>
      </c>
      <c r="E1376" s="1">
        <v>2012</v>
      </c>
      <c r="F1376" s="1" t="s">
        <v>14</v>
      </c>
      <c r="G1376" s="1" t="s">
        <v>15</v>
      </c>
      <c r="H1376" s="1" t="s">
        <v>16</v>
      </c>
      <c r="I1376" s="1">
        <v>2313</v>
      </c>
      <c r="J1376" s="1" t="str">
        <f t="shared" si="132"/>
        <v>TYP95</v>
      </c>
      <c r="K1376" s="1">
        <v>95</v>
      </c>
      <c r="L1376" s="1" t="s">
        <v>17</v>
      </c>
      <c r="M1376" s="27">
        <v>963940019</v>
      </c>
      <c r="N1376" s="37" t="s">
        <v>853</v>
      </c>
      <c r="O1376" s="38">
        <v>0</v>
      </c>
      <c r="P1376" s="38">
        <v>85.81</v>
      </c>
      <c r="Q1376" s="38">
        <v>1</v>
      </c>
      <c r="R1376">
        <v>6.5</v>
      </c>
      <c r="S1376" s="38">
        <v>85.81</v>
      </c>
      <c r="T1376" s="24">
        <v>159</v>
      </c>
      <c r="U1376" s="24">
        <v>50</v>
      </c>
      <c r="V1376">
        <f t="shared" si="126"/>
        <v>67</v>
      </c>
      <c r="W1376" s="24" t="s">
        <v>4093</v>
      </c>
      <c r="X1376" s="8" t="e">
        <f>ROUND(T1376*(1-#REF!),2)</f>
        <v>#REF!</v>
      </c>
      <c r="Y1376">
        <f t="shared" si="128"/>
        <v>143.1</v>
      </c>
      <c r="Z1376">
        <f t="shared" si="129"/>
        <v>143.1</v>
      </c>
      <c r="AA1376" s="24">
        <v>0.1</v>
      </c>
      <c r="AB1376" s="24">
        <v>0.1</v>
      </c>
      <c r="AC1376" t="s">
        <v>2879</v>
      </c>
      <c r="AD1376" t="s">
        <v>2879</v>
      </c>
      <c r="AE1376" t="s">
        <v>2879</v>
      </c>
      <c r="AF1376" t="s">
        <v>2899</v>
      </c>
      <c r="AG1376" s="24"/>
      <c r="AH1376" t="s">
        <v>4907</v>
      </c>
      <c r="AI1376" s="11">
        <v>48.07</v>
      </c>
      <c r="AJ1376">
        <v>0.3</v>
      </c>
      <c r="AK1376">
        <f t="shared" si="127"/>
        <v>111.3</v>
      </c>
      <c r="AL1376" t="s">
        <v>4555</v>
      </c>
      <c r="AM1376" t="s">
        <v>4555</v>
      </c>
      <c r="AN1376" s="24">
        <v>0.1</v>
      </c>
      <c r="AO1376">
        <f t="shared" si="125"/>
        <v>143.1</v>
      </c>
      <c r="AS1376" t="s">
        <v>299</v>
      </c>
      <c r="AT1376" t="s">
        <v>584</v>
      </c>
    </row>
    <row r="1377" spans="1:46" customFormat="1" x14ac:dyDescent="0.3">
      <c r="A1377" t="e">
        <f>CONCATENATE(C1377,D1377,H1377,#REF!,L1377)</f>
        <v>#REF!</v>
      </c>
      <c r="B1377" t="str">
        <f t="shared" si="131"/>
        <v>MERCEDESCITANL1H1</v>
      </c>
      <c r="C1377" s="1" t="s">
        <v>132</v>
      </c>
      <c r="D1377" s="1" t="s">
        <v>133</v>
      </c>
      <c r="E1377" s="1">
        <v>2012</v>
      </c>
      <c r="F1377" s="1" t="s">
        <v>14</v>
      </c>
      <c r="G1377" s="1" t="s">
        <v>15</v>
      </c>
      <c r="H1377" s="1" t="s">
        <v>16</v>
      </c>
      <c r="I1377" s="1">
        <v>2313</v>
      </c>
      <c r="J1377" s="1" t="str">
        <f t="shared" si="132"/>
        <v>TYP95</v>
      </c>
      <c r="K1377" s="1">
        <v>95</v>
      </c>
      <c r="L1377" s="1" t="s">
        <v>20</v>
      </c>
      <c r="M1377" s="27">
        <v>963940020</v>
      </c>
      <c r="N1377" s="37" t="s">
        <v>854</v>
      </c>
      <c r="O1377" s="38">
        <v>0</v>
      </c>
      <c r="P1377" s="38">
        <v>107.2</v>
      </c>
      <c r="Q1377" s="38">
        <v>1</v>
      </c>
      <c r="R1377">
        <v>15.5</v>
      </c>
      <c r="S1377" s="38">
        <v>107.2</v>
      </c>
      <c r="T1377" s="24">
        <v>259</v>
      </c>
      <c r="U1377" s="24">
        <v>50</v>
      </c>
      <c r="V1377">
        <f t="shared" si="126"/>
        <v>67</v>
      </c>
      <c r="W1377" s="24" t="s">
        <v>4094</v>
      </c>
      <c r="X1377" s="8" t="e">
        <f>ROUND(T1377*(1-#REF!),2)</f>
        <v>#REF!</v>
      </c>
      <c r="Y1377">
        <f t="shared" si="128"/>
        <v>233.1</v>
      </c>
      <c r="Z1377">
        <f t="shared" si="129"/>
        <v>233.1</v>
      </c>
      <c r="AA1377" s="24">
        <v>0.1</v>
      </c>
      <c r="AB1377" s="24">
        <v>0.1</v>
      </c>
      <c r="AC1377" t="s">
        <v>2879</v>
      </c>
      <c r="AD1377" t="s">
        <v>2879</v>
      </c>
      <c r="AE1377" t="s">
        <v>2879</v>
      </c>
      <c r="AF1377" t="s">
        <v>2899</v>
      </c>
      <c r="AG1377" s="24"/>
      <c r="AH1377" t="s">
        <v>4907</v>
      </c>
      <c r="AI1377" s="11">
        <v>103.04</v>
      </c>
      <c r="AJ1377">
        <v>0.3</v>
      </c>
      <c r="AK1377">
        <f t="shared" si="127"/>
        <v>181.29999999999998</v>
      </c>
      <c r="AL1377" t="s">
        <v>4555</v>
      </c>
      <c r="AM1377" t="s">
        <v>4555</v>
      </c>
      <c r="AN1377" s="24">
        <v>0.1</v>
      </c>
      <c r="AO1377">
        <f t="shared" si="125"/>
        <v>233.1</v>
      </c>
      <c r="AS1377" t="s">
        <v>300</v>
      </c>
      <c r="AT1377" t="s">
        <v>585</v>
      </c>
    </row>
    <row r="1378" spans="1:46" customFormat="1" x14ac:dyDescent="0.3">
      <c r="A1378" t="e">
        <f>CONCATENATE(C1378,D1378,H1378,#REF!,L1378)</f>
        <v>#REF!</v>
      </c>
      <c r="B1378" t="str">
        <f t="shared" si="131"/>
        <v>MERCEDESCITANL2H1</v>
      </c>
      <c r="C1378" s="1" t="s">
        <v>132</v>
      </c>
      <c r="D1378" s="1" t="s">
        <v>133</v>
      </c>
      <c r="E1378" s="1">
        <v>2012</v>
      </c>
      <c r="F1378" s="1" t="s">
        <v>25</v>
      </c>
      <c r="G1378" s="1" t="s">
        <v>15</v>
      </c>
      <c r="H1378" s="1" t="s">
        <v>26</v>
      </c>
      <c r="I1378" s="1">
        <v>2697</v>
      </c>
      <c r="J1378" s="1" t="str">
        <f t="shared" si="132"/>
        <v>TYP96</v>
      </c>
      <c r="K1378" s="1">
        <v>96</v>
      </c>
      <c r="L1378" s="1" t="s">
        <v>17</v>
      </c>
      <c r="M1378" s="27">
        <v>963940027</v>
      </c>
      <c r="N1378" s="37" t="s">
        <v>855</v>
      </c>
      <c r="O1378" s="38">
        <v>0</v>
      </c>
      <c r="P1378" s="38">
        <v>90.44</v>
      </c>
      <c r="Q1378" s="38">
        <v>1</v>
      </c>
      <c r="R1378">
        <v>10.5</v>
      </c>
      <c r="S1378" s="38">
        <v>90.44</v>
      </c>
      <c r="T1378" s="24">
        <v>219</v>
      </c>
      <c r="U1378" s="24">
        <v>60</v>
      </c>
      <c r="V1378">
        <f t="shared" si="126"/>
        <v>80</v>
      </c>
      <c r="W1378" s="24" t="s">
        <v>4095</v>
      </c>
      <c r="X1378" s="8" t="e">
        <f>ROUND(T1378*(1-#REF!),2)</f>
        <v>#REF!</v>
      </c>
      <c r="Y1378">
        <f t="shared" si="128"/>
        <v>197.1</v>
      </c>
      <c r="Z1378">
        <f t="shared" si="129"/>
        <v>197.1</v>
      </c>
      <c r="AA1378" s="24">
        <v>0.1</v>
      </c>
      <c r="AB1378" s="24">
        <v>0.1</v>
      </c>
      <c r="AC1378" t="s">
        <v>2879</v>
      </c>
      <c r="AD1378" t="s">
        <v>2879</v>
      </c>
      <c r="AE1378" t="s">
        <v>2879</v>
      </c>
      <c r="AF1378" t="s">
        <v>2899</v>
      </c>
      <c r="AG1378" s="24"/>
      <c r="AH1378" t="s">
        <v>4908</v>
      </c>
      <c r="AI1378" s="11">
        <v>86.93</v>
      </c>
      <c r="AJ1378">
        <v>0.3</v>
      </c>
      <c r="AK1378">
        <f t="shared" si="127"/>
        <v>153.29999999999998</v>
      </c>
      <c r="AL1378" t="s">
        <v>4555</v>
      </c>
      <c r="AM1378" t="s">
        <v>4555</v>
      </c>
      <c r="AN1378" s="24">
        <v>0.1</v>
      </c>
      <c r="AO1378">
        <f t="shared" si="125"/>
        <v>197.1</v>
      </c>
      <c r="AS1378" t="s">
        <v>301</v>
      </c>
      <c r="AT1378" t="s">
        <v>584</v>
      </c>
    </row>
    <row r="1379" spans="1:46" customFormat="1" x14ac:dyDescent="0.3">
      <c r="A1379" t="e">
        <f>CONCATENATE(C1379,D1379,H1379,#REF!,L1379)</f>
        <v>#REF!</v>
      </c>
      <c r="B1379" t="str">
        <f t="shared" si="131"/>
        <v>MERCEDESCITANL2H1</v>
      </c>
      <c r="C1379" s="1" t="s">
        <v>132</v>
      </c>
      <c r="D1379" s="1" t="s">
        <v>133</v>
      </c>
      <c r="E1379" s="1">
        <v>2012</v>
      </c>
      <c r="F1379" s="1" t="s">
        <v>25</v>
      </c>
      <c r="G1379" s="1" t="s">
        <v>15</v>
      </c>
      <c r="H1379" s="1" t="s">
        <v>26</v>
      </c>
      <c r="I1379" s="1">
        <v>2697</v>
      </c>
      <c r="J1379" s="1" t="str">
        <f t="shared" si="132"/>
        <v>TYP96</v>
      </c>
      <c r="K1379" s="1">
        <v>96</v>
      </c>
      <c r="L1379" s="1" t="s">
        <v>20</v>
      </c>
      <c r="M1379" s="27">
        <v>963940028</v>
      </c>
      <c r="N1379" s="37" t="s">
        <v>856</v>
      </c>
      <c r="O1379" s="38">
        <v>0</v>
      </c>
      <c r="P1379" s="38">
        <v>113.81</v>
      </c>
      <c r="Q1379" s="38">
        <v>1</v>
      </c>
      <c r="R1379">
        <v>5.5</v>
      </c>
      <c r="S1379" s="38">
        <v>113.81</v>
      </c>
      <c r="T1379" s="24">
        <v>279</v>
      </c>
      <c r="U1379" s="24">
        <v>60</v>
      </c>
      <c r="V1379">
        <f t="shared" si="126"/>
        <v>80</v>
      </c>
      <c r="W1379" s="24" t="s">
        <v>4096</v>
      </c>
      <c r="X1379" s="8" t="e">
        <f>ROUND(T1379*(1-#REF!),2)</f>
        <v>#REF!</v>
      </c>
      <c r="Y1379">
        <f t="shared" si="128"/>
        <v>251.1</v>
      </c>
      <c r="Z1379">
        <f t="shared" si="129"/>
        <v>251.1</v>
      </c>
      <c r="AA1379" s="24">
        <v>0.1</v>
      </c>
      <c r="AB1379" s="24">
        <v>0.1</v>
      </c>
      <c r="AC1379" t="s">
        <v>2879</v>
      </c>
      <c r="AD1379" t="s">
        <v>2879</v>
      </c>
      <c r="AE1379" t="s">
        <v>2879</v>
      </c>
      <c r="AF1379" t="s">
        <v>2899</v>
      </c>
      <c r="AG1379" s="24"/>
      <c r="AH1379" t="s">
        <v>4908</v>
      </c>
      <c r="AI1379" s="11">
        <v>109.42</v>
      </c>
      <c r="AJ1379">
        <v>0.3</v>
      </c>
      <c r="AK1379">
        <f t="shared" si="127"/>
        <v>195.29999999999998</v>
      </c>
      <c r="AL1379" t="s">
        <v>4555</v>
      </c>
      <c r="AM1379" t="s">
        <v>4555</v>
      </c>
      <c r="AN1379" s="24">
        <v>0.1</v>
      </c>
      <c r="AO1379">
        <f t="shared" si="125"/>
        <v>251.1</v>
      </c>
      <c r="AS1379" t="s">
        <v>302</v>
      </c>
      <c r="AT1379" t="s">
        <v>585</v>
      </c>
    </row>
    <row r="1380" spans="1:46" customFormat="1" x14ac:dyDescent="0.3">
      <c r="A1380" t="e">
        <f>CONCATENATE(C1380,D1380,H1380,#REF!,L1380)</f>
        <v>#REF!</v>
      </c>
      <c r="B1380" t="str">
        <f t="shared" si="131"/>
        <v>MERCEDESCITANL3H1</v>
      </c>
      <c r="C1380" s="1" t="s">
        <v>132</v>
      </c>
      <c r="D1380" s="1" t="s">
        <v>133</v>
      </c>
      <c r="E1380" s="1">
        <v>2012</v>
      </c>
      <c r="F1380" s="1" t="s">
        <v>44</v>
      </c>
      <c r="G1380" s="1" t="s">
        <v>15</v>
      </c>
      <c r="H1380" s="1" t="s">
        <v>138</v>
      </c>
      <c r="I1380" s="1">
        <v>3081</v>
      </c>
      <c r="J1380" s="1" t="str">
        <f t="shared" si="132"/>
        <v>TYP97</v>
      </c>
      <c r="K1380" s="1">
        <v>97</v>
      </c>
      <c r="L1380" s="1" t="s">
        <v>17</v>
      </c>
      <c r="M1380" s="27">
        <v>963940035</v>
      </c>
      <c r="N1380" s="37" t="s">
        <v>857</v>
      </c>
      <c r="O1380" s="38">
        <v>0</v>
      </c>
      <c r="P1380" s="38">
        <v>101.83</v>
      </c>
      <c r="Q1380" s="38">
        <v>1</v>
      </c>
      <c r="R1380">
        <v>17.5</v>
      </c>
      <c r="S1380" s="38">
        <v>101.83</v>
      </c>
      <c r="T1380" s="24">
        <v>249</v>
      </c>
      <c r="U1380" s="24">
        <v>80</v>
      </c>
      <c r="V1380">
        <f t="shared" si="126"/>
        <v>107</v>
      </c>
      <c r="W1380" s="24" t="s">
        <v>4097</v>
      </c>
      <c r="X1380" s="8" t="e">
        <f>ROUND(T1380*(1-#REF!),2)</f>
        <v>#REF!</v>
      </c>
      <c r="Y1380">
        <f t="shared" si="128"/>
        <v>224.1</v>
      </c>
      <c r="Z1380">
        <f t="shared" si="129"/>
        <v>224.1</v>
      </c>
      <c r="AA1380" s="24">
        <v>0.1</v>
      </c>
      <c r="AB1380" s="24">
        <v>0.1</v>
      </c>
      <c r="AC1380" t="s">
        <v>2879</v>
      </c>
      <c r="AD1380" t="s">
        <v>2879</v>
      </c>
      <c r="AE1380" t="s">
        <v>2879</v>
      </c>
      <c r="AF1380" t="s">
        <v>2899</v>
      </c>
      <c r="AG1380" s="24"/>
      <c r="AH1380" t="s">
        <v>4909</v>
      </c>
      <c r="AI1380" s="11">
        <v>97.87</v>
      </c>
      <c r="AJ1380">
        <v>0.3</v>
      </c>
      <c r="AK1380">
        <f t="shared" si="127"/>
        <v>174.29999999999998</v>
      </c>
      <c r="AL1380" t="s">
        <v>4555</v>
      </c>
      <c r="AM1380" t="s">
        <v>4555</v>
      </c>
      <c r="AN1380" s="24">
        <v>0.1</v>
      </c>
      <c r="AO1380">
        <f t="shared" si="125"/>
        <v>224.1</v>
      </c>
      <c r="AS1380" t="s">
        <v>303</v>
      </c>
      <c r="AT1380" t="s">
        <v>584</v>
      </c>
    </row>
    <row r="1381" spans="1:46" customFormat="1" x14ac:dyDescent="0.3">
      <c r="A1381" t="e">
        <f>CONCATENATE(C1381,D1381,H1381,#REF!,L1381)</f>
        <v>#REF!</v>
      </c>
      <c r="B1381" t="str">
        <f t="shared" si="131"/>
        <v>MERCEDESCITANL3H1</v>
      </c>
      <c r="C1381" s="1" t="s">
        <v>132</v>
      </c>
      <c r="D1381" s="1" t="s">
        <v>133</v>
      </c>
      <c r="E1381" s="1">
        <v>2012</v>
      </c>
      <c r="F1381" s="1" t="s">
        <v>44</v>
      </c>
      <c r="G1381" s="1" t="s">
        <v>15</v>
      </c>
      <c r="H1381" s="1" t="s">
        <v>138</v>
      </c>
      <c r="I1381" s="1">
        <v>3081</v>
      </c>
      <c r="J1381" s="1" t="str">
        <f t="shared" si="132"/>
        <v>TYP97</v>
      </c>
      <c r="K1381" s="1">
        <v>97</v>
      </c>
      <c r="L1381" s="1" t="s">
        <v>20</v>
      </c>
      <c r="M1381" s="27">
        <v>963940036</v>
      </c>
      <c r="N1381" s="37" t="s">
        <v>858</v>
      </c>
      <c r="O1381" s="38">
        <v>0</v>
      </c>
      <c r="P1381" s="38">
        <v>138.84</v>
      </c>
      <c r="Q1381" s="38">
        <v>1</v>
      </c>
      <c r="R1381">
        <v>8.5</v>
      </c>
      <c r="S1381" s="38">
        <v>138.84</v>
      </c>
      <c r="T1381" s="24">
        <v>329</v>
      </c>
      <c r="U1381" s="24">
        <v>80</v>
      </c>
      <c r="V1381">
        <f t="shared" si="126"/>
        <v>107</v>
      </c>
      <c r="W1381" s="24" t="s">
        <v>4098</v>
      </c>
      <c r="X1381" s="8" t="e">
        <f>ROUND(T1381*(1-#REF!),2)</f>
        <v>#REF!</v>
      </c>
      <c r="Y1381">
        <f t="shared" si="128"/>
        <v>296.10000000000002</v>
      </c>
      <c r="Z1381">
        <f t="shared" si="129"/>
        <v>296.10000000000002</v>
      </c>
      <c r="AA1381" s="24">
        <v>0.1</v>
      </c>
      <c r="AB1381" s="24">
        <v>0.1</v>
      </c>
      <c r="AC1381" t="s">
        <v>2879</v>
      </c>
      <c r="AD1381" t="s">
        <v>2879</v>
      </c>
      <c r="AE1381" t="s">
        <v>2879</v>
      </c>
      <c r="AF1381" t="s">
        <v>2899</v>
      </c>
      <c r="AG1381" s="24"/>
      <c r="AH1381" t="s">
        <v>4909</v>
      </c>
      <c r="AI1381" s="11">
        <v>124.19</v>
      </c>
      <c r="AJ1381">
        <v>0.3</v>
      </c>
      <c r="AK1381">
        <f t="shared" si="127"/>
        <v>230.29999999999998</v>
      </c>
      <c r="AL1381" t="s">
        <v>4555</v>
      </c>
      <c r="AM1381" t="s">
        <v>4555</v>
      </c>
      <c r="AN1381" s="24">
        <v>0.1</v>
      </c>
      <c r="AO1381">
        <f t="shared" si="125"/>
        <v>296.10000000000002</v>
      </c>
      <c r="AS1381" t="s">
        <v>304</v>
      </c>
      <c r="AT1381" t="s">
        <v>585</v>
      </c>
    </row>
    <row r="1382" spans="1:46" customFormat="1" x14ac:dyDescent="0.3">
      <c r="A1382" t="e">
        <f>CONCATENATE(C1382,D1382,H1382,#REF!,L1382)</f>
        <v>#REF!</v>
      </c>
      <c r="B1382" t="str">
        <f t="shared" si="131"/>
        <v>MERCEDESVITOL1H1</v>
      </c>
      <c r="C1382" s="1" t="s">
        <v>132</v>
      </c>
      <c r="D1382" s="1" t="s">
        <v>141</v>
      </c>
      <c r="E1382" s="1">
        <v>2014</v>
      </c>
      <c r="F1382" s="1" t="s">
        <v>14</v>
      </c>
      <c r="G1382" s="1" t="s">
        <v>15</v>
      </c>
      <c r="H1382" s="1" t="s">
        <v>16</v>
      </c>
      <c r="I1382" s="1">
        <v>3200</v>
      </c>
      <c r="J1382" s="1" t="str">
        <f t="shared" si="132"/>
        <v>TYP161</v>
      </c>
      <c r="K1382" s="1">
        <v>161</v>
      </c>
      <c r="L1382" s="1" t="s">
        <v>17</v>
      </c>
      <c r="M1382" s="27">
        <v>963940582</v>
      </c>
      <c r="N1382" s="37" t="s">
        <v>859</v>
      </c>
      <c r="O1382" s="38">
        <v>0</v>
      </c>
      <c r="P1382" s="38">
        <v>119.2</v>
      </c>
      <c r="Q1382" s="38">
        <v>1</v>
      </c>
      <c r="R1382">
        <v>21.5</v>
      </c>
      <c r="S1382" s="38">
        <v>119.2</v>
      </c>
      <c r="T1382" s="24">
        <v>289</v>
      </c>
      <c r="U1382" s="24">
        <v>50</v>
      </c>
      <c r="V1382">
        <f t="shared" si="126"/>
        <v>67</v>
      </c>
      <c r="W1382" s="24" t="s">
        <v>4099</v>
      </c>
      <c r="X1382" s="8" t="e">
        <f>ROUND(T1382*(1-#REF!),2)</f>
        <v>#REF!</v>
      </c>
      <c r="Y1382">
        <f t="shared" si="128"/>
        <v>260.10000000000002</v>
      </c>
      <c r="Z1382">
        <f t="shared" si="129"/>
        <v>260.10000000000002</v>
      </c>
      <c r="AA1382" s="24">
        <v>0.1</v>
      </c>
      <c r="AB1382" s="24">
        <v>0.1</v>
      </c>
      <c r="AC1382" t="s">
        <v>2879</v>
      </c>
      <c r="AD1382" t="s">
        <v>2879</v>
      </c>
      <c r="AE1382" t="s">
        <v>2879</v>
      </c>
      <c r="AF1382" t="s">
        <v>2899</v>
      </c>
      <c r="AG1382" s="24"/>
      <c r="AH1382" t="s">
        <v>4910</v>
      </c>
      <c r="AI1382" s="11">
        <v>114.61</v>
      </c>
      <c r="AJ1382">
        <v>0.3</v>
      </c>
      <c r="AK1382">
        <f t="shared" si="127"/>
        <v>202.29999999999998</v>
      </c>
      <c r="AL1382" t="s">
        <v>4555</v>
      </c>
      <c r="AM1382" t="s">
        <v>4555</v>
      </c>
      <c r="AN1382" s="24">
        <v>0.1</v>
      </c>
      <c r="AO1382">
        <f t="shared" si="125"/>
        <v>260.10000000000002</v>
      </c>
      <c r="AS1382" t="s">
        <v>305</v>
      </c>
      <c r="AT1382" t="s">
        <v>584</v>
      </c>
    </row>
    <row r="1383" spans="1:46" customFormat="1" x14ac:dyDescent="0.3">
      <c r="A1383" t="e">
        <f>CONCATENATE(C1383,D1383,H1383,#REF!,L1383)</f>
        <v>#REF!</v>
      </c>
      <c r="B1383" t="str">
        <f t="shared" si="131"/>
        <v>MERCEDESVITOL1H1</v>
      </c>
      <c r="C1383" s="1" t="s">
        <v>132</v>
      </c>
      <c r="D1383" s="1" t="s">
        <v>141</v>
      </c>
      <c r="E1383" s="1">
        <v>2014</v>
      </c>
      <c r="F1383" s="1" t="s">
        <v>14</v>
      </c>
      <c r="G1383" s="1" t="s">
        <v>15</v>
      </c>
      <c r="H1383" s="1" t="s">
        <v>16</v>
      </c>
      <c r="I1383" s="1">
        <v>3200</v>
      </c>
      <c r="J1383" s="1" t="str">
        <f t="shared" si="132"/>
        <v>TYP161</v>
      </c>
      <c r="K1383" s="1">
        <v>161</v>
      </c>
      <c r="L1383" s="1" t="s">
        <v>20</v>
      </c>
      <c r="M1383" s="27">
        <v>963940583</v>
      </c>
      <c r="N1383" s="37" t="s">
        <v>860</v>
      </c>
      <c r="O1383" s="38">
        <v>0</v>
      </c>
      <c r="P1383" s="38">
        <v>151.29</v>
      </c>
      <c r="Q1383" s="38">
        <v>1</v>
      </c>
      <c r="R1383">
        <v>11.5</v>
      </c>
      <c r="S1383" s="38">
        <v>151.29</v>
      </c>
      <c r="T1383" s="24">
        <v>359</v>
      </c>
      <c r="U1383" s="24">
        <v>50</v>
      </c>
      <c r="V1383">
        <f t="shared" si="126"/>
        <v>67</v>
      </c>
      <c r="W1383" s="24" t="s">
        <v>4100</v>
      </c>
      <c r="X1383" s="8" t="e">
        <f>ROUND(T1383*(1-#REF!),2)</f>
        <v>#REF!</v>
      </c>
      <c r="Y1383">
        <f t="shared" si="128"/>
        <v>323.10000000000002</v>
      </c>
      <c r="Z1383">
        <f t="shared" si="129"/>
        <v>323.10000000000002</v>
      </c>
      <c r="AA1383" s="24">
        <v>0.1</v>
      </c>
      <c r="AB1383" s="24">
        <v>0.1</v>
      </c>
      <c r="AC1383" t="s">
        <v>2879</v>
      </c>
      <c r="AD1383" t="s">
        <v>2879</v>
      </c>
      <c r="AE1383" t="s">
        <v>2879</v>
      </c>
      <c r="AF1383" t="s">
        <v>2899</v>
      </c>
      <c r="AG1383" s="24"/>
      <c r="AH1383" t="s">
        <v>4910</v>
      </c>
      <c r="AI1383" s="11">
        <v>145.46</v>
      </c>
      <c r="AJ1383">
        <v>0.3</v>
      </c>
      <c r="AK1383">
        <f t="shared" si="127"/>
        <v>251.29999999999998</v>
      </c>
      <c r="AL1383" t="s">
        <v>4555</v>
      </c>
      <c r="AM1383" t="s">
        <v>4555</v>
      </c>
      <c r="AN1383" s="24">
        <v>0.1</v>
      </c>
      <c r="AO1383">
        <f t="shared" si="125"/>
        <v>323.10000000000002</v>
      </c>
      <c r="AS1383" t="s">
        <v>306</v>
      </c>
      <c r="AT1383" t="s">
        <v>585</v>
      </c>
    </row>
    <row r="1384" spans="1:46" customFormat="1" x14ac:dyDescent="0.3">
      <c r="A1384" t="e">
        <f>CONCATENATE(C1384,D1384,H1384,#REF!,L1384)</f>
        <v>#REF!</v>
      </c>
      <c r="B1384" t="str">
        <f t="shared" si="131"/>
        <v>MERCEDESVITOL2H1</v>
      </c>
      <c r="C1384" s="1" t="s">
        <v>132</v>
      </c>
      <c r="D1384" s="1" t="s">
        <v>141</v>
      </c>
      <c r="E1384" s="1">
        <v>2014</v>
      </c>
      <c r="F1384" s="1" t="s">
        <v>25</v>
      </c>
      <c r="G1384" s="1" t="s">
        <v>15</v>
      </c>
      <c r="H1384" s="1" t="s">
        <v>26</v>
      </c>
      <c r="I1384" s="1">
        <v>3200</v>
      </c>
      <c r="J1384" s="1" t="str">
        <f t="shared" si="132"/>
        <v>TYP162</v>
      </c>
      <c r="K1384" s="1">
        <v>162</v>
      </c>
      <c r="L1384" s="1" t="s">
        <v>17</v>
      </c>
      <c r="M1384" s="27">
        <v>963940590</v>
      </c>
      <c r="N1384" s="37" t="s">
        <v>861</v>
      </c>
      <c r="O1384" s="38">
        <v>0</v>
      </c>
      <c r="P1384" s="38">
        <v>128.08000000000001</v>
      </c>
      <c r="Q1384" s="38">
        <v>1</v>
      </c>
      <c r="R1384">
        <v>23.5</v>
      </c>
      <c r="S1384" s="38">
        <v>128.08000000000001</v>
      </c>
      <c r="T1384" s="24">
        <v>309</v>
      </c>
      <c r="U1384" s="24">
        <v>60</v>
      </c>
      <c r="V1384">
        <f t="shared" si="126"/>
        <v>80</v>
      </c>
      <c r="W1384" s="24" t="s">
        <v>4101</v>
      </c>
      <c r="X1384" s="8" t="e">
        <f>ROUND(T1384*(1-#REF!),2)</f>
        <v>#REF!</v>
      </c>
      <c r="Y1384">
        <f t="shared" si="128"/>
        <v>278.10000000000002</v>
      </c>
      <c r="Z1384">
        <f t="shared" si="129"/>
        <v>278.10000000000002</v>
      </c>
      <c r="AA1384" s="24">
        <v>0.1</v>
      </c>
      <c r="AB1384" s="24">
        <v>0.1</v>
      </c>
      <c r="AC1384" t="s">
        <v>2879</v>
      </c>
      <c r="AD1384" t="s">
        <v>2879</v>
      </c>
      <c r="AE1384" t="s">
        <v>2879</v>
      </c>
      <c r="AF1384" t="s">
        <v>2899</v>
      </c>
      <c r="AG1384" s="24"/>
      <c r="AH1384" t="s">
        <v>4911</v>
      </c>
      <c r="AI1384" s="11">
        <v>123.14</v>
      </c>
      <c r="AJ1384">
        <v>0.3</v>
      </c>
      <c r="AK1384">
        <f t="shared" si="127"/>
        <v>216.29999999999998</v>
      </c>
      <c r="AL1384" t="s">
        <v>4555</v>
      </c>
      <c r="AM1384" t="s">
        <v>4555</v>
      </c>
      <c r="AN1384" s="24">
        <v>0.1</v>
      </c>
      <c r="AO1384">
        <f t="shared" si="125"/>
        <v>278.10000000000002</v>
      </c>
      <c r="AS1384" t="s">
        <v>307</v>
      </c>
      <c r="AT1384" t="s">
        <v>584</v>
      </c>
    </row>
    <row r="1385" spans="1:46" customFormat="1" x14ac:dyDescent="0.3">
      <c r="A1385" t="e">
        <f>CONCATENATE(C1385,D1385,H1385,#REF!,L1385)</f>
        <v>#REF!</v>
      </c>
      <c r="B1385" t="str">
        <f t="shared" si="131"/>
        <v>MERCEDESVITOL2H1</v>
      </c>
      <c r="C1385" s="1" t="s">
        <v>132</v>
      </c>
      <c r="D1385" s="1" t="s">
        <v>141</v>
      </c>
      <c r="E1385" s="1">
        <v>2014</v>
      </c>
      <c r="F1385" s="1" t="s">
        <v>25</v>
      </c>
      <c r="G1385" s="1" t="s">
        <v>15</v>
      </c>
      <c r="H1385" s="1" t="s">
        <v>26</v>
      </c>
      <c r="I1385" s="1">
        <v>3200</v>
      </c>
      <c r="J1385" s="1" t="str">
        <f t="shared" si="132"/>
        <v>TYP162</v>
      </c>
      <c r="K1385" s="1">
        <v>162</v>
      </c>
      <c r="L1385" s="1" t="s">
        <v>20</v>
      </c>
      <c r="M1385" s="27">
        <v>963940591</v>
      </c>
      <c r="N1385" s="37" t="s">
        <v>862</v>
      </c>
      <c r="O1385" s="38">
        <v>0</v>
      </c>
      <c r="P1385" s="38">
        <v>163.27000000000001</v>
      </c>
      <c r="Q1385" s="38">
        <v>1</v>
      </c>
      <c r="R1385">
        <v>11.5</v>
      </c>
      <c r="S1385" s="38">
        <v>163.27000000000001</v>
      </c>
      <c r="T1385" s="24">
        <v>389</v>
      </c>
      <c r="U1385" s="24">
        <v>60</v>
      </c>
      <c r="V1385">
        <f t="shared" si="126"/>
        <v>80</v>
      </c>
      <c r="W1385" s="24" t="s">
        <v>4102</v>
      </c>
      <c r="X1385" s="8" t="e">
        <f>ROUND(T1385*(1-#REF!),2)</f>
        <v>#REF!</v>
      </c>
      <c r="Y1385">
        <f t="shared" si="128"/>
        <v>350.1</v>
      </c>
      <c r="Z1385">
        <f t="shared" si="129"/>
        <v>350.1</v>
      </c>
      <c r="AA1385" s="24">
        <v>0.1</v>
      </c>
      <c r="AB1385" s="24">
        <v>0.1</v>
      </c>
      <c r="AC1385" t="s">
        <v>2879</v>
      </c>
      <c r="AD1385" t="s">
        <v>2879</v>
      </c>
      <c r="AE1385" t="s">
        <v>2879</v>
      </c>
      <c r="AF1385" t="s">
        <v>2899</v>
      </c>
      <c r="AG1385" s="24"/>
      <c r="AH1385" t="s">
        <v>4911</v>
      </c>
      <c r="AI1385" s="11">
        <v>156.97999999999999</v>
      </c>
      <c r="AJ1385">
        <v>0.3</v>
      </c>
      <c r="AK1385">
        <f t="shared" si="127"/>
        <v>272.29999999999995</v>
      </c>
      <c r="AL1385" t="s">
        <v>4555</v>
      </c>
      <c r="AM1385" t="s">
        <v>4555</v>
      </c>
      <c r="AN1385" s="24">
        <v>0.1</v>
      </c>
      <c r="AO1385">
        <f t="shared" si="125"/>
        <v>350.1</v>
      </c>
      <c r="AS1385" t="s">
        <v>308</v>
      </c>
      <c r="AT1385" t="s">
        <v>585</v>
      </c>
    </row>
    <row r="1386" spans="1:46" customFormat="1" x14ac:dyDescent="0.3">
      <c r="A1386" t="e">
        <f>CONCATENATE(C1386,D1386,H1386,#REF!,L1386)</f>
        <v>#REF!</v>
      </c>
      <c r="B1386" t="str">
        <f t="shared" si="131"/>
        <v>MERCEDESVITOL3H1</v>
      </c>
      <c r="C1386" s="1" t="s">
        <v>132</v>
      </c>
      <c r="D1386" s="1" t="s">
        <v>141</v>
      </c>
      <c r="E1386" s="1">
        <v>2014</v>
      </c>
      <c r="F1386" s="1" t="s">
        <v>44</v>
      </c>
      <c r="G1386" s="1" t="s">
        <v>15</v>
      </c>
      <c r="H1386" s="1" t="s">
        <v>138</v>
      </c>
      <c r="I1386" s="1">
        <v>3430</v>
      </c>
      <c r="J1386" s="1" t="str">
        <f t="shared" si="132"/>
        <v>TYP163</v>
      </c>
      <c r="K1386" s="1">
        <v>163</v>
      </c>
      <c r="L1386" s="1" t="s">
        <v>17</v>
      </c>
      <c r="M1386" s="27">
        <v>963940598</v>
      </c>
      <c r="N1386" s="37" t="s">
        <v>863</v>
      </c>
      <c r="O1386" s="38">
        <v>0</v>
      </c>
      <c r="P1386" s="38">
        <v>167.26</v>
      </c>
      <c r="Q1386" s="38">
        <v>1</v>
      </c>
      <c r="R1386">
        <v>21.5</v>
      </c>
      <c r="S1386" s="38">
        <v>167.26</v>
      </c>
      <c r="T1386" s="24">
        <v>359</v>
      </c>
      <c r="U1386" s="24">
        <v>80</v>
      </c>
      <c r="V1386">
        <f t="shared" si="126"/>
        <v>107</v>
      </c>
      <c r="W1386" s="24" t="s">
        <v>4103</v>
      </c>
      <c r="X1386" s="8" t="e">
        <f>ROUND(T1386*(1-#REF!),2)</f>
        <v>#REF!</v>
      </c>
      <c r="Y1386">
        <f t="shared" si="128"/>
        <v>323.10000000000002</v>
      </c>
      <c r="Z1386">
        <f t="shared" si="129"/>
        <v>323.10000000000002</v>
      </c>
      <c r="AA1386" s="24">
        <v>0.1</v>
      </c>
      <c r="AB1386" s="24">
        <v>0.1</v>
      </c>
      <c r="AC1386" t="s">
        <v>2879</v>
      </c>
      <c r="AD1386" t="s">
        <v>2879</v>
      </c>
      <c r="AE1386" t="s">
        <v>2879</v>
      </c>
      <c r="AF1386" t="s">
        <v>2899</v>
      </c>
      <c r="AG1386" s="24"/>
      <c r="AH1386" t="s">
        <v>4912</v>
      </c>
      <c r="AI1386" s="11">
        <v>144.03</v>
      </c>
      <c r="AJ1386">
        <v>0.3</v>
      </c>
      <c r="AK1386">
        <f t="shared" si="127"/>
        <v>251.29999999999998</v>
      </c>
      <c r="AL1386" t="s">
        <v>4555</v>
      </c>
      <c r="AM1386" t="s">
        <v>4555</v>
      </c>
      <c r="AN1386" s="24">
        <v>0.1</v>
      </c>
      <c r="AO1386">
        <f t="shared" ref="AO1386:AO1438" si="133">ROUND(T1386*(1-AN1386),2)</f>
        <v>323.10000000000002</v>
      </c>
      <c r="AS1386" t="s">
        <v>309</v>
      </c>
      <c r="AT1386" t="s">
        <v>584</v>
      </c>
    </row>
    <row r="1387" spans="1:46" customFormat="1" x14ac:dyDescent="0.3">
      <c r="A1387" t="e">
        <f>CONCATENATE(C1387,D1387,H1387,#REF!,L1387)</f>
        <v>#REF!</v>
      </c>
      <c r="B1387" t="str">
        <f t="shared" si="131"/>
        <v>MERCEDESVITOL3H1</v>
      </c>
      <c r="C1387" s="1" t="s">
        <v>132</v>
      </c>
      <c r="D1387" s="1" t="s">
        <v>141</v>
      </c>
      <c r="E1387" s="1">
        <v>2014</v>
      </c>
      <c r="F1387" s="1" t="s">
        <v>44</v>
      </c>
      <c r="G1387" s="1" t="s">
        <v>15</v>
      </c>
      <c r="H1387" s="1" t="s">
        <v>138</v>
      </c>
      <c r="I1387" s="1">
        <v>3430</v>
      </c>
      <c r="J1387" s="1" t="str">
        <f t="shared" si="132"/>
        <v>TYP163</v>
      </c>
      <c r="K1387" s="1">
        <v>163</v>
      </c>
      <c r="L1387" s="1" t="s">
        <v>20</v>
      </c>
      <c r="M1387" s="27">
        <v>963940599</v>
      </c>
      <c r="N1387" s="37" t="s">
        <v>864</v>
      </c>
      <c r="O1387" s="38">
        <v>0</v>
      </c>
      <c r="P1387" s="38">
        <v>191.21</v>
      </c>
      <c r="Q1387" s="38">
        <v>1</v>
      </c>
      <c r="R1387">
        <v>11.5</v>
      </c>
      <c r="S1387" s="38">
        <v>191.21</v>
      </c>
      <c r="T1387" s="24">
        <v>459</v>
      </c>
      <c r="U1387" s="24">
        <v>80</v>
      </c>
      <c r="V1387">
        <f t="shared" si="126"/>
        <v>107</v>
      </c>
      <c r="W1387" s="24" t="s">
        <v>4104</v>
      </c>
      <c r="X1387" s="8" t="e">
        <f>ROUND(T1387*(1-#REF!),2)</f>
        <v>#REF!</v>
      </c>
      <c r="Y1387">
        <f t="shared" si="128"/>
        <v>413.1</v>
      </c>
      <c r="Z1387">
        <f t="shared" si="129"/>
        <v>413.1</v>
      </c>
      <c r="AA1387" s="24">
        <v>0.1</v>
      </c>
      <c r="AB1387" s="24">
        <v>0.1</v>
      </c>
      <c r="AC1387" t="s">
        <v>2879</v>
      </c>
      <c r="AD1387" t="s">
        <v>2879</v>
      </c>
      <c r="AE1387" t="s">
        <v>2879</v>
      </c>
      <c r="AF1387" t="s">
        <v>2899</v>
      </c>
      <c r="AG1387" s="24"/>
      <c r="AH1387" t="s">
        <v>4912</v>
      </c>
      <c r="AI1387" s="11">
        <v>183.85</v>
      </c>
      <c r="AJ1387">
        <v>0.3</v>
      </c>
      <c r="AK1387">
        <f t="shared" si="127"/>
        <v>321.29999999999995</v>
      </c>
      <c r="AL1387" t="s">
        <v>4555</v>
      </c>
      <c r="AM1387" t="s">
        <v>4555</v>
      </c>
      <c r="AN1387" s="24">
        <v>0.1</v>
      </c>
      <c r="AO1387">
        <f t="shared" si="133"/>
        <v>413.1</v>
      </c>
      <c r="AS1387" t="s">
        <v>310</v>
      </c>
      <c r="AT1387" t="s">
        <v>585</v>
      </c>
    </row>
    <row r="1388" spans="1:46" customFormat="1" x14ac:dyDescent="0.3">
      <c r="A1388" t="e">
        <f>CONCATENATE(C1388,D1388,H1388,#REF!,L1388)</f>
        <v>#REF!</v>
      </c>
      <c r="B1388" t="str">
        <f t="shared" si="131"/>
        <v>MERCEDESSPRINTERL2H1</v>
      </c>
      <c r="C1388" s="1" t="s">
        <v>132</v>
      </c>
      <c r="D1388" s="1" t="s">
        <v>148</v>
      </c>
      <c r="E1388" s="1">
        <v>2006</v>
      </c>
      <c r="F1388" s="1" t="s">
        <v>25</v>
      </c>
      <c r="G1388" s="1" t="s">
        <v>15</v>
      </c>
      <c r="H1388" s="1" t="s">
        <v>26</v>
      </c>
      <c r="I1388" s="1">
        <v>3665</v>
      </c>
      <c r="J1388" s="1" t="str">
        <f t="shared" si="132"/>
        <v>TYP115</v>
      </c>
      <c r="K1388" s="1">
        <v>115</v>
      </c>
      <c r="L1388" s="1" t="s">
        <v>20</v>
      </c>
      <c r="M1388" s="27">
        <v>963940090</v>
      </c>
      <c r="N1388" s="37" t="s">
        <v>865</v>
      </c>
      <c r="O1388" s="38">
        <v>0</v>
      </c>
      <c r="P1388" s="38">
        <v>214.78</v>
      </c>
      <c r="Q1388" s="38">
        <v>1</v>
      </c>
      <c r="R1388">
        <v>22.5</v>
      </c>
      <c r="S1388" s="38">
        <v>214.78</v>
      </c>
      <c r="T1388" s="24">
        <v>609</v>
      </c>
      <c r="U1388" s="24">
        <v>60</v>
      </c>
      <c r="V1388">
        <f t="shared" ref="V1388:V1440" si="134">IFERROR(ROUNDUP(U1388*(80/60),0),"")</f>
        <v>80</v>
      </c>
      <c r="W1388" s="24" t="s">
        <v>4105</v>
      </c>
      <c r="X1388" s="8" t="e">
        <f>ROUND(T1388*(1-#REF!),2)</f>
        <v>#REF!</v>
      </c>
      <c r="Y1388">
        <f t="shared" si="128"/>
        <v>548.1</v>
      </c>
      <c r="Z1388">
        <f t="shared" si="129"/>
        <v>548.1</v>
      </c>
      <c r="AA1388" s="24">
        <v>0.1</v>
      </c>
      <c r="AB1388" s="24">
        <v>0.1</v>
      </c>
      <c r="AC1388" t="s">
        <v>2879</v>
      </c>
      <c r="AD1388" t="s">
        <v>2879</v>
      </c>
      <c r="AE1388" t="s">
        <v>2879</v>
      </c>
      <c r="AF1388" t="s">
        <v>2899</v>
      </c>
      <c r="AG1388" s="24"/>
      <c r="AH1388" t="s">
        <v>4914</v>
      </c>
      <c r="AI1388" s="11">
        <v>194.03</v>
      </c>
      <c r="AJ1388">
        <v>0.3</v>
      </c>
      <c r="AK1388">
        <f t="shared" si="127"/>
        <v>426.29999999999995</v>
      </c>
      <c r="AL1388" t="s">
        <v>4555</v>
      </c>
      <c r="AM1388" t="s">
        <v>4555</v>
      </c>
      <c r="AN1388" s="24">
        <v>0.1</v>
      </c>
      <c r="AO1388">
        <f t="shared" si="133"/>
        <v>548.1</v>
      </c>
      <c r="AS1388" t="s">
        <v>311</v>
      </c>
      <c r="AT1388" t="s">
        <v>585</v>
      </c>
    </row>
    <row r="1389" spans="1:46" customFormat="1" x14ac:dyDescent="0.3">
      <c r="A1389" t="e">
        <f>CONCATENATE(C1389,D1389,H1389,#REF!,L1389)</f>
        <v>#REF!</v>
      </c>
      <c r="B1389" t="str">
        <f t="shared" si="131"/>
        <v>MERCEDESSPRINTERL1H2</v>
      </c>
      <c r="C1389" s="1" t="s">
        <v>132</v>
      </c>
      <c r="D1389" s="1" t="s">
        <v>148</v>
      </c>
      <c r="E1389" s="1">
        <v>2006</v>
      </c>
      <c r="F1389" s="1" t="s">
        <v>14</v>
      </c>
      <c r="G1389" s="1" t="s">
        <v>37</v>
      </c>
      <c r="H1389" s="1" t="s">
        <v>38</v>
      </c>
      <c r="I1389" s="1">
        <v>3250</v>
      </c>
      <c r="J1389" s="1" t="str">
        <f t="shared" si="132"/>
        <v>TYP114</v>
      </c>
      <c r="K1389" s="1">
        <v>114</v>
      </c>
      <c r="L1389" s="1" t="s">
        <v>20</v>
      </c>
      <c r="M1389" s="27">
        <v>963940080</v>
      </c>
      <c r="N1389" s="37" t="s">
        <v>866</v>
      </c>
      <c r="O1389" s="38">
        <v>0</v>
      </c>
      <c r="P1389" s="38">
        <v>191.21</v>
      </c>
      <c r="Q1389" s="38">
        <v>1</v>
      </c>
      <c r="R1389">
        <v>13.5</v>
      </c>
      <c r="S1389" s="38">
        <v>191.21</v>
      </c>
      <c r="T1389" s="24">
        <v>459</v>
      </c>
      <c r="U1389" s="24">
        <v>60</v>
      </c>
      <c r="V1389">
        <f t="shared" si="134"/>
        <v>80</v>
      </c>
      <c r="W1389" s="24" t="s">
        <v>4106</v>
      </c>
      <c r="X1389" s="8" t="e">
        <f>ROUND(T1389*(1-#REF!),2)</f>
        <v>#REF!</v>
      </c>
      <c r="Y1389">
        <f t="shared" si="128"/>
        <v>413.1</v>
      </c>
      <c r="Z1389">
        <f t="shared" si="129"/>
        <v>413.1</v>
      </c>
      <c r="AA1389" s="24">
        <v>0.1</v>
      </c>
      <c r="AB1389" s="24">
        <v>0.1</v>
      </c>
      <c r="AC1389" t="s">
        <v>2879</v>
      </c>
      <c r="AD1389" t="s">
        <v>2879</v>
      </c>
      <c r="AE1389" t="s">
        <v>2879</v>
      </c>
      <c r="AF1389" t="s">
        <v>2899</v>
      </c>
      <c r="AG1389" s="24"/>
      <c r="AH1389" t="s">
        <v>4913</v>
      </c>
      <c r="AI1389" s="11">
        <v>183.85</v>
      </c>
      <c r="AJ1389">
        <v>0.3</v>
      </c>
      <c r="AK1389">
        <f t="shared" si="127"/>
        <v>321.29999999999995</v>
      </c>
      <c r="AL1389" t="s">
        <v>4555</v>
      </c>
      <c r="AM1389" t="s">
        <v>4555</v>
      </c>
      <c r="AN1389" s="24">
        <v>0.1</v>
      </c>
      <c r="AO1389">
        <f t="shared" si="133"/>
        <v>413.1</v>
      </c>
      <c r="AS1389" t="s">
        <v>312</v>
      </c>
      <c r="AT1389" t="s">
        <v>585</v>
      </c>
    </row>
    <row r="1390" spans="1:46" customFormat="1" x14ac:dyDescent="0.3">
      <c r="A1390" t="e">
        <f>CONCATENATE(C1390,D1390,H1390,#REF!,L1390)</f>
        <v>#REF!</v>
      </c>
      <c r="B1390" t="str">
        <f t="shared" si="131"/>
        <v>MERCEDESSPRINTERL2H2</v>
      </c>
      <c r="C1390" s="1" t="s">
        <v>132</v>
      </c>
      <c r="D1390" s="1" t="s">
        <v>148</v>
      </c>
      <c r="E1390" s="1">
        <v>2006</v>
      </c>
      <c r="F1390" s="1" t="s">
        <v>25</v>
      </c>
      <c r="G1390" s="1" t="s">
        <v>37</v>
      </c>
      <c r="H1390" s="1" t="s">
        <v>41</v>
      </c>
      <c r="I1390" s="1">
        <v>3665</v>
      </c>
      <c r="J1390" s="1" t="str">
        <f t="shared" si="132"/>
        <v>TYP115</v>
      </c>
      <c r="K1390" s="1">
        <v>115</v>
      </c>
      <c r="L1390" s="1" t="s">
        <v>17</v>
      </c>
      <c r="M1390" s="27">
        <v>963940096</v>
      </c>
      <c r="N1390" s="37" t="s">
        <v>867</v>
      </c>
      <c r="O1390" s="38">
        <v>0</v>
      </c>
      <c r="P1390" s="38">
        <v>201.8</v>
      </c>
      <c r="Q1390" s="38">
        <v>1</v>
      </c>
      <c r="R1390">
        <v>39.5</v>
      </c>
      <c r="S1390" s="38">
        <v>201.8</v>
      </c>
      <c r="T1390" s="24">
        <v>469</v>
      </c>
      <c r="U1390" s="24">
        <v>75</v>
      </c>
      <c r="V1390">
        <f t="shared" si="134"/>
        <v>100</v>
      </c>
      <c r="W1390" s="24" t="s">
        <v>4107</v>
      </c>
      <c r="X1390" s="8" t="e">
        <f>ROUND(T1390*(1-#REF!),2)</f>
        <v>#REF!</v>
      </c>
      <c r="Y1390">
        <f t="shared" si="128"/>
        <v>422.1</v>
      </c>
      <c r="Z1390">
        <f t="shared" si="129"/>
        <v>422.1</v>
      </c>
      <c r="AA1390" s="24">
        <v>0.1</v>
      </c>
      <c r="AB1390" s="24">
        <v>0.1</v>
      </c>
      <c r="AC1390" t="s">
        <v>2879</v>
      </c>
      <c r="AD1390" t="s">
        <v>2879</v>
      </c>
      <c r="AE1390" t="s">
        <v>2879</v>
      </c>
      <c r="AF1390" t="s">
        <v>2899</v>
      </c>
      <c r="AG1390" s="24"/>
      <c r="AH1390" t="s">
        <v>4914</v>
      </c>
      <c r="AI1390" s="11">
        <v>194.03</v>
      </c>
      <c r="AJ1390">
        <v>0.3</v>
      </c>
      <c r="AK1390">
        <f t="shared" si="127"/>
        <v>328.29999999999995</v>
      </c>
      <c r="AL1390" t="s">
        <v>4555</v>
      </c>
      <c r="AM1390" t="s">
        <v>4555</v>
      </c>
      <c r="AN1390" s="24">
        <v>0.1</v>
      </c>
      <c r="AO1390">
        <f t="shared" si="133"/>
        <v>422.1</v>
      </c>
      <c r="AS1390" t="s">
        <v>313</v>
      </c>
      <c r="AT1390" t="s">
        <v>584</v>
      </c>
    </row>
    <row r="1391" spans="1:46" customFormat="1" x14ac:dyDescent="0.3">
      <c r="A1391" t="e">
        <f>CONCATENATE(C1391,D1391,H1391,#REF!,L1391)</f>
        <v>#REF!</v>
      </c>
      <c r="B1391" t="str">
        <f t="shared" si="131"/>
        <v>MERCEDESSPRINTERL2H2</v>
      </c>
      <c r="C1391" s="1" t="s">
        <v>132</v>
      </c>
      <c r="D1391" s="1" t="s">
        <v>148</v>
      </c>
      <c r="E1391" s="1">
        <v>2006</v>
      </c>
      <c r="F1391" s="1" t="s">
        <v>25</v>
      </c>
      <c r="G1391" s="1" t="s">
        <v>37</v>
      </c>
      <c r="H1391" s="1" t="s">
        <v>41</v>
      </c>
      <c r="I1391" s="1">
        <v>3665</v>
      </c>
      <c r="J1391" s="1" t="str">
        <f t="shared" si="132"/>
        <v>TYP115</v>
      </c>
      <c r="K1391" s="1">
        <v>115</v>
      </c>
      <c r="L1391" s="1" t="s">
        <v>20</v>
      </c>
      <c r="M1391" s="27">
        <v>963940097</v>
      </c>
      <c r="N1391" s="37" t="s">
        <v>868</v>
      </c>
      <c r="O1391" s="38">
        <v>0</v>
      </c>
      <c r="P1391" s="38">
        <v>201.8</v>
      </c>
      <c r="Q1391" s="38">
        <v>1</v>
      </c>
      <c r="R1391">
        <v>22.5</v>
      </c>
      <c r="S1391" s="38">
        <v>201.8</v>
      </c>
      <c r="T1391" s="24">
        <v>609</v>
      </c>
      <c r="U1391" s="24">
        <v>75</v>
      </c>
      <c r="V1391">
        <f t="shared" si="134"/>
        <v>100</v>
      </c>
      <c r="W1391" s="24" t="s">
        <v>4108</v>
      </c>
      <c r="X1391" s="8" t="e">
        <f>ROUND(T1391*(1-#REF!),2)</f>
        <v>#REF!</v>
      </c>
      <c r="Y1391">
        <f t="shared" si="128"/>
        <v>548.1</v>
      </c>
      <c r="Z1391">
        <f t="shared" si="129"/>
        <v>548.1</v>
      </c>
      <c r="AA1391" s="24">
        <v>0.1</v>
      </c>
      <c r="AB1391" s="24">
        <v>0.1</v>
      </c>
      <c r="AC1391" t="s">
        <v>2879</v>
      </c>
      <c r="AD1391" t="s">
        <v>2879</v>
      </c>
      <c r="AE1391" t="s">
        <v>2879</v>
      </c>
      <c r="AF1391" t="s">
        <v>2899</v>
      </c>
      <c r="AG1391" s="24"/>
      <c r="AH1391" t="s">
        <v>4914</v>
      </c>
      <c r="AI1391" s="11">
        <v>194.03</v>
      </c>
      <c r="AJ1391">
        <v>0.3</v>
      </c>
      <c r="AK1391">
        <f t="shared" si="127"/>
        <v>426.29999999999995</v>
      </c>
      <c r="AL1391" t="s">
        <v>4555</v>
      </c>
      <c r="AM1391" t="s">
        <v>4555</v>
      </c>
      <c r="AN1391" s="24">
        <v>0.1</v>
      </c>
      <c r="AO1391">
        <f t="shared" si="133"/>
        <v>548.1</v>
      </c>
      <c r="AS1391" t="s">
        <v>314</v>
      </c>
      <c r="AT1391" t="s">
        <v>585</v>
      </c>
    </row>
    <row r="1392" spans="1:46" customFormat="1" x14ac:dyDescent="0.3">
      <c r="A1392" t="e">
        <f>CONCATENATE(C1392,D1392,H1392,#REF!,L1392)</f>
        <v>#REF!</v>
      </c>
      <c r="B1392" t="str">
        <f t="shared" si="131"/>
        <v>MERCEDESSPRINTERL2H3</v>
      </c>
      <c r="C1392" s="1" t="s">
        <v>132</v>
      </c>
      <c r="D1392" s="1" t="s">
        <v>148</v>
      </c>
      <c r="E1392" s="1">
        <v>2006</v>
      </c>
      <c r="F1392" s="1" t="s">
        <v>25</v>
      </c>
      <c r="G1392" s="1" t="s">
        <v>52</v>
      </c>
      <c r="H1392" s="1" t="s">
        <v>104</v>
      </c>
      <c r="I1392" s="1">
        <v>3665</v>
      </c>
      <c r="J1392" s="1" t="str">
        <f t="shared" si="132"/>
        <v>TYP115</v>
      </c>
      <c r="K1392" s="1">
        <v>115</v>
      </c>
      <c r="L1392" s="1" t="s">
        <v>20</v>
      </c>
      <c r="M1392" s="27">
        <v>963940106</v>
      </c>
      <c r="N1392" s="37" t="s">
        <v>869</v>
      </c>
      <c r="O1392" s="38">
        <v>0</v>
      </c>
      <c r="P1392" s="38">
        <v>253.13</v>
      </c>
      <c r="Q1392" s="38">
        <v>1</v>
      </c>
      <c r="R1392">
        <v>34</v>
      </c>
      <c r="S1392" s="38">
        <v>253.13</v>
      </c>
      <c r="T1392" s="24">
        <v>609</v>
      </c>
      <c r="U1392" s="24">
        <v>75</v>
      </c>
      <c r="V1392">
        <f t="shared" si="134"/>
        <v>100</v>
      </c>
      <c r="W1392" s="24" t="s">
        <v>4109</v>
      </c>
      <c r="X1392" s="8" t="e">
        <f>ROUND(T1392*(1-#REF!),2)</f>
        <v>#REF!</v>
      </c>
      <c r="Y1392">
        <f t="shared" si="128"/>
        <v>548.1</v>
      </c>
      <c r="Z1392">
        <f t="shared" si="129"/>
        <v>548.1</v>
      </c>
      <c r="AA1392" s="24">
        <v>0.1</v>
      </c>
      <c r="AB1392" s="24">
        <v>0.1</v>
      </c>
      <c r="AC1392" t="s">
        <v>2879</v>
      </c>
      <c r="AD1392" t="s">
        <v>2879</v>
      </c>
      <c r="AE1392" t="s">
        <v>2879</v>
      </c>
      <c r="AF1392" t="s">
        <v>2899</v>
      </c>
      <c r="AG1392" s="24"/>
      <c r="AH1392" t="s">
        <v>4914</v>
      </c>
      <c r="AI1392" s="11">
        <v>194.03</v>
      </c>
      <c r="AJ1392">
        <v>0.3</v>
      </c>
      <c r="AK1392">
        <f t="shared" si="127"/>
        <v>426.29999999999995</v>
      </c>
      <c r="AL1392" t="s">
        <v>4555</v>
      </c>
      <c r="AM1392" t="s">
        <v>4555</v>
      </c>
      <c r="AN1392" s="24">
        <v>0.1</v>
      </c>
      <c r="AO1392">
        <f t="shared" si="133"/>
        <v>548.1</v>
      </c>
      <c r="AS1392" t="s">
        <v>315</v>
      </c>
      <c r="AT1392" t="s">
        <v>585</v>
      </c>
    </row>
    <row r="1393" spans="1:46" customFormat="1" x14ac:dyDescent="0.3">
      <c r="A1393" t="e">
        <f>CONCATENATE(C1393,D1393,H1393,#REF!,L1393)</f>
        <v>#REF!</v>
      </c>
      <c r="B1393" t="str">
        <f t="shared" si="131"/>
        <v>MERCEDESSPRINTERL3H2</v>
      </c>
      <c r="C1393" s="1" t="s">
        <v>132</v>
      </c>
      <c r="D1393" s="1" t="s">
        <v>148</v>
      </c>
      <c r="E1393" s="1">
        <v>2006</v>
      </c>
      <c r="F1393" s="1" t="s">
        <v>44</v>
      </c>
      <c r="G1393" s="1" t="s">
        <v>37</v>
      </c>
      <c r="H1393" s="1" t="s">
        <v>45</v>
      </c>
      <c r="I1393" s="1">
        <v>4325</v>
      </c>
      <c r="J1393" s="1" t="str">
        <f t="shared" si="132"/>
        <v>TYP116</v>
      </c>
      <c r="K1393" s="1">
        <v>116</v>
      </c>
      <c r="L1393" s="1" t="s">
        <v>17</v>
      </c>
      <c r="M1393" s="27">
        <v>963940113</v>
      </c>
      <c r="N1393" s="37" t="s">
        <v>870</v>
      </c>
      <c r="O1393" s="38">
        <v>0</v>
      </c>
      <c r="P1393" s="38">
        <v>249.85</v>
      </c>
      <c r="Q1393" s="38">
        <v>1</v>
      </c>
      <c r="R1393">
        <v>41.5</v>
      </c>
      <c r="S1393" s="38">
        <v>249.85</v>
      </c>
      <c r="T1393" s="24">
        <v>609</v>
      </c>
      <c r="U1393" s="24">
        <v>80</v>
      </c>
      <c r="V1393">
        <f t="shared" si="134"/>
        <v>107</v>
      </c>
      <c r="W1393" s="24" t="s">
        <v>4110</v>
      </c>
      <c r="X1393" s="8" t="e">
        <f>ROUND(T1393*(1-#REF!),2)</f>
        <v>#REF!</v>
      </c>
      <c r="Y1393">
        <f t="shared" si="128"/>
        <v>548.1</v>
      </c>
      <c r="Z1393">
        <f t="shared" si="129"/>
        <v>548.1</v>
      </c>
      <c r="AA1393" s="24">
        <v>0.1</v>
      </c>
      <c r="AB1393" s="24">
        <v>0.1</v>
      </c>
      <c r="AC1393" t="s">
        <v>2879</v>
      </c>
      <c r="AD1393" t="s">
        <v>2879</v>
      </c>
      <c r="AE1393" t="s">
        <v>2879</v>
      </c>
      <c r="AF1393" t="s">
        <v>2899</v>
      </c>
      <c r="AG1393" s="24"/>
      <c r="AH1393" t="s">
        <v>4915</v>
      </c>
      <c r="AI1393" s="11">
        <v>240.23</v>
      </c>
      <c r="AJ1393">
        <v>0.3</v>
      </c>
      <c r="AK1393">
        <f t="shared" si="127"/>
        <v>426.29999999999995</v>
      </c>
      <c r="AL1393" t="s">
        <v>4555</v>
      </c>
      <c r="AM1393" t="s">
        <v>4555</v>
      </c>
      <c r="AN1393" s="24">
        <v>0.1</v>
      </c>
      <c r="AO1393">
        <f t="shared" si="133"/>
        <v>548.1</v>
      </c>
      <c r="AS1393" t="s">
        <v>316</v>
      </c>
      <c r="AT1393" t="s">
        <v>584</v>
      </c>
    </row>
    <row r="1394" spans="1:46" customFormat="1" x14ac:dyDescent="0.3">
      <c r="A1394" t="e">
        <f>CONCATENATE(C1394,D1394,H1394,#REF!,L1394)</f>
        <v>#REF!</v>
      </c>
      <c r="B1394" t="str">
        <f t="shared" si="131"/>
        <v>MERCEDESSPRINTERL3H2</v>
      </c>
      <c r="C1394" s="1" t="s">
        <v>132</v>
      </c>
      <c r="D1394" s="1" t="s">
        <v>148</v>
      </c>
      <c r="E1394" s="1">
        <v>2006</v>
      </c>
      <c r="F1394" s="1" t="s">
        <v>44</v>
      </c>
      <c r="G1394" s="1" t="s">
        <v>37</v>
      </c>
      <c r="H1394" s="1" t="s">
        <v>45</v>
      </c>
      <c r="I1394" s="1">
        <v>4325</v>
      </c>
      <c r="J1394" s="1" t="str">
        <f t="shared" si="132"/>
        <v>TYP116</v>
      </c>
      <c r="K1394" s="1">
        <v>116</v>
      </c>
      <c r="L1394" s="1" t="s">
        <v>20</v>
      </c>
      <c r="M1394" s="27">
        <v>963940114</v>
      </c>
      <c r="N1394" s="37" t="s">
        <v>871</v>
      </c>
      <c r="O1394" s="38">
        <v>0</v>
      </c>
      <c r="P1394" s="38">
        <v>326.29000000000002</v>
      </c>
      <c r="Q1394" s="38">
        <v>1</v>
      </c>
      <c r="R1394">
        <v>28.5</v>
      </c>
      <c r="S1394" s="38">
        <v>326.29000000000002</v>
      </c>
      <c r="T1394" s="24">
        <v>819</v>
      </c>
      <c r="U1394" s="24">
        <v>80</v>
      </c>
      <c r="V1394">
        <f t="shared" si="134"/>
        <v>107</v>
      </c>
      <c r="W1394" s="24" t="s">
        <v>4111</v>
      </c>
      <c r="X1394" s="8" t="e">
        <f>ROUND(T1394*(1-#REF!),2)</f>
        <v>#REF!</v>
      </c>
      <c r="Y1394">
        <f t="shared" si="128"/>
        <v>737.1</v>
      </c>
      <c r="Z1394">
        <f t="shared" si="129"/>
        <v>737.1</v>
      </c>
      <c r="AA1394" s="24">
        <v>0.1</v>
      </c>
      <c r="AB1394" s="24">
        <v>0.1</v>
      </c>
      <c r="AC1394" t="s">
        <v>2879</v>
      </c>
      <c r="AD1394" t="s">
        <v>2879</v>
      </c>
      <c r="AE1394" t="s">
        <v>2879</v>
      </c>
      <c r="AF1394" t="s">
        <v>2899</v>
      </c>
      <c r="AG1394" s="24"/>
      <c r="AH1394" t="s">
        <v>4915</v>
      </c>
      <c r="AI1394" s="11">
        <v>313.73</v>
      </c>
      <c r="AJ1394">
        <v>0.3</v>
      </c>
      <c r="AK1394">
        <f t="shared" si="127"/>
        <v>573.29999999999995</v>
      </c>
      <c r="AL1394" t="s">
        <v>4555</v>
      </c>
      <c r="AM1394" t="s">
        <v>4555</v>
      </c>
      <c r="AN1394" s="24">
        <v>0.1</v>
      </c>
      <c r="AO1394">
        <f t="shared" si="133"/>
        <v>737.1</v>
      </c>
      <c r="AS1394" t="s">
        <v>317</v>
      </c>
      <c r="AT1394" t="s">
        <v>585</v>
      </c>
    </row>
    <row r="1395" spans="1:46" customFormat="1" x14ac:dyDescent="0.3">
      <c r="A1395" t="e">
        <f>CONCATENATE(C1395,D1395,H1395,#REF!,L1395)</f>
        <v>#REF!</v>
      </c>
      <c r="B1395" t="str">
        <f t="shared" si="131"/>
        <v>MERCEDESSPRINTERL3H3</v>
      </c>
      <c r="C1395" s="1" t="s">
        <v>132</v>
      </c>
      <c r="D1395" s="1" t="s">
        <v>148</v>
      </c>
      <c r="E1395" s="1">
        <v>2006</v>
      </c>
      <c r="F1395" s="1" t="s">
        <v>44</v>
      </c>
      <c r="G1395" s="1" t="s">
        <v>52</v>
      </c>
      <c r="H1395" s="1" t="s">
        <v>53</v>
      </c>
      <c r="I1395" s="1">
        <v>4325</v>
      </c>
      <c r="J1395" s="1" t="str">
        <f t="shared" si="132"/>
        <v>TYP116</v>
      </c>
      <c r="K1395" s="1">
        <v>116</v>
      </c>
      <c r="L1395" s="1" t="s">
        <v>20</v>
      </c>
      <c r="M1395" s="27">
        <v>963940120</v>
      </c>
      <c r="N1395" s="37" t="s">
        <v>872</v>
      </c>
      <c r="O1395" s="38">
        <v>0</v>
      </c>
      <c r="P1395" s="38">
        <v>326.29000000000002</v>
      </c>
      <c r="Q1395" s="38">
        <v>1</v>
      </c>
      <c r="R1395">
        <v>41.5</v>
      </c>
      <c r="S1395" s="38">
        <v>326.29000000000002</v>
      </c>
      <c r="T1395" s="24">
        <v>819</v>
      </c>
      <c r="U1395" s="24">
        <v>80</v>
      </c>
      <c r="V1395">
        <f t="shared" si="134"/>
        <v>107</v>
      </c>
      <c r="W1395" s="24" t="s">
        <v>4112</v>
      </c>
      <c r="X1395" s="8" t="e">
        <f>ROUND(T1395*(1-#REF!),2)</f>
        <v>#REF!</v>
      </c>
      <c r="Y1395">
        <f t="shared" si="128"/>
        <v>737.1</v>
      </c>
      <c r="Z1395">
        <f t="shared" si="129"/>
        <v>737.1</v>
      </c>
      <c r="AA1395" s="24">
        <v>0.1</v>
      </c>
      <c r="AB1395" s="24">
        <v>0.1</v>
      </c>
      <c r="AC1395" t="s">
        <v>2879</v>
      </c>
      <c r="AD1395" t="s">
        <v>2879</v>
      </c>
      <c r="AE1395" t="s">
        <v>2879</v>
      </c>
      <c r="AF1395" t="s">
        <v>2899</v>
      </c>
      <c r="AG1395" s="24"/>
      <c r="AH1395" t="s">
        <v>4915</v>
      </c>
      <c r="AI1395" s="11">
        <v>313.73</v>
      </c>
      <c r="AJ1395">
        <v>0.3</v>
      </c>
      <c r="AK1395">
        <f t="shared" si="127"/>
        <v>573.29999999999995</v>
      </c>
      <c r="AL1395" t="s">
        <v>4555</v>
      </c>
      <c r="AM1395" t="s">
        <v>4555</v>
      </c>
      <c r="AN1395" s="24">
        <v>0.1</v>
      </c>
      <c r="AO1395">
        <f t="shared" si="133"/>
        <v>737.1</v>
      </c>
      <c r="AS1395" t="s">
        <v>318</v>
      </c>
      <c r="AT1395" t="s">
        <v>585</v>
      </c>
    </row>
    <row r="1396" spans="1:46" customFormat="1" x14ac:dyDescent="0.3">
      <c r="A1396" t="e">
        <f>CONCATENATE(C1396,D1396,H1396,#REF!,L1396)</f>
        <v>#REF!</v>
      </c>
      <c r="B1396" t="str">
        <f t="shared" si="131"/>
        <v>MERCEDESSPRINTERL4H2</v>
      </c>
      <c r="C1396" s="1" t="s">
        <v>132</v>
      </c>
      <c r="D1396" s="1" t="s">
        <v>148</v>
      </c>
      <c r="E1396" s="1">
        <v>2006</v>
      </c>
      <c r="F1396" s="1" t="s">
        <v>48</v>
      </c>
      <c r="G1396" s="1" t="s">
        <v>37</v>
      </c>
      <c r="H1396" s="1" t="s">
        <v>49</v>
      </c>
      <c r="I1396" s="3" t="s">
        <v>160</v>
      </c>
      <c r="J1396" s="1" t="str">
        <f t="shared" si="132"/>
        <v>TYP117</v>
      </c>
      <c r="K1396" s="1">
        <v>117</v>
      </c>
      <c r="L1396" s="1" t="s">
        <v>20</v>
      </c>
      <c r="M1396" s="27">
        <v>963940131</v>
      </c>
      <c r="N1396" s="37" t="s">
        <v>873</v>
      </c>
      <c r="O1396" s="38">
        <v>0</v>
      </c>
      <c r="P1396" s="38">
        <v>349.99</v>
      </c>
      <c r="Q1396" s="38">
        <v>1</v>
      </c>
      <c r="R1396">
        <v>41.5</v>
      </c>
      <c r="S1396" s="38">
        <v>349.99</v>
      </c>
      <c r="T1396" s="24">
        <v>879</v>
      </c>
      <c r="U1396" s="24">
        <v>90</v>
      </c>
      <c r="V1396">
        <f t="shared" si="134"/>
        <v>120</v>
      </c>
      <c r="W1396" s="24" t="s">
        <v>4113</v>
      </c>
      <c r="X1396" s="8" t="e">
        <f>ROUND(T1396*(1-#REF!),2)</f>
        <v>#REF!</v>
      </c>
      <c r="Y1396">
        <f t="shared" si="128"/>
        <v>791.1</v>
      </c>
      <c r="Z1396">
        <f t="shared" si="129"/>
        <v>791.1</v>
      </c>
      <c r="AA1396" s="24">
        <v>0.1</v>
      </c>
      <c r="AB1396" s="24">
        <v>0.1</v>
      </c>
      <c r="AC1396" t="s">
        <v>2879</v>
      </c>
      <c r="AD1396" t="s">
        <v>2879</v>
      </c>
      <c r="AE1396" t="s">
        <v>2879</v>
      </c>
      <c r="AF1396" t="s">
        <v>2899</v>
      </c>
      <c r="AG1396" s="24"/>
      <c r="AH1396" t="s">
        <v>4916</v>
      </c>
      <c r="AI1396" s="11">
        <v>336.4</v>
      </c>
      <c r="AJ1396">
        <v>0.3</v>
      </c>
      <c r="AK1396">
        <f t="shared" ref="AK1396:AK1459" si="135">T1396*(1*(1-AJ1396))</f>
        <v>615.29999999999995</v>
      </c>
      <c r="AL1396" t="s">
        <v>4555</v>
      </c>
      <c r="AM1396" t="s">
        <v>4555</v>
      </c>
      <c r="AN1396" s="24">
        <v>0.1</v>
      </c>
      <c r="AO1396">
        <f t="shared" si="133"/>
        <v>791.1</v>
      </c>
      <c r="AS1396" t="s">
        <v>319</v>
      </c>
      <c r="AT1396" t="s">
        <v>585</v>
      </c>
    </row>
    <row r="1397" spans="1:46" customFormat="1" x14ac:dyDescent="0.3">
      <c r="A1397" t="e">
        <f>CONCATENATE(C1397,D1397,H1397,#REF!,L1397)</f>
        <v>#REF!</v>
      </c>
      <c r="B1397" t="str">
        <f t="shared" si="131"/>
        <v>NISSANNV_200L1H1</v>
      </c>
      <c r="C1397" s="1" t="s">
        <v>163</v>
      </c>
      <c r="D1397" s="1" t="s">
        <v>595</v>
      </c>
      <c r="E1397" s="1">
        <v>2009</v>
      </c>
      <c r="F1397" s="1" t="s">
        <v>14</v>
      </c>
      <c r="G1397" s="1" t="s">
        <v>15</v>
      </c>
      <c r="H1397" s="1" t="s">
        <v>16</v>
      </c>
      <c r="I1397" s="1">
        <v>2725</v>
      </c>
      <c r="J1397" s="1" t="str">
        <f t="shared" si="132"/>
        <v>TYP142</v>
      </c>
      <c r="K1397" s="1">
        <v>142</v>
      </c>
      <c r="L1397" s="1" t="s">
        <v>17</v>
      </c>
      <c r="M1397" s="27">
        <v>963940390</v>
      </c>
      <c r="N1397" s="37" t="s">
        <v>874</v>
      </c>
      <c r="O1397" s="38">
        <v>0</v>
      </c>
      <c r="P1397" s="38">
        <v>101.8</v>
      </c>
      <c r="Q1397" s="38">
        <v>1</v>
      </c>
      <c r="R1397">
        <v>16.5</v>
      </c>
      <c r="S1397" s="38">
        <v>101.8</v>
      </c>
      <c r="T1397" s="24">
        <v>249</v>
      </c>
      <c r="U1397" s="24">
        <v>50</v>
      </c>
      <c r="V1397">
        <f t="shared" si="134"/>
        <v>67</v>
      </c>
      <c r="W1397" s="24" t="s">
        <v>4114</v>
      </c>
      <c r="X1397" s="8" t="e">
        <f>ROUND(T1397*(1-#REF!),2)</f>
        <v>#REF!</v>
      </c>
      <c r="Y1397">
        <f t="shared" si="128"/>
        <v>224.1</v>
      </c>
      <c r="Z1397">
        <f t="shared" si="129"/>
        <v>224.1</v>
      </c>
      <c r="AA1397" s="24">
        <v>0.1</v>
      </c>
      <c r="AB1397" s="24">
        <v>0.1</v>
      </c>
      <c r="AC1397" t="s">
        <v>2879</v>
      </c>
      <c r="AD1397" t="s">
        <v>2879</v>
      </c>
      <c r="AE1397" t="s">
        <v>2879</v>
      </c>
      <c r="AF1397" t="s">
        <v>2899</v>
      </c>
      <c r="AG1397" s="24"/>
      <c r="AH1397" t="s">
        <v>4917</v>
      </c>
      <c r="AI1397" s="11">
        <v>97.87</v>
      </c>
      <c r="AJ1397">
        <v>0.3</v>
      </c>
      <c r="AK1397">
        <f t="shared" si="135"/>
        <v>174.29999999999998</v>
      </c>
      <c r="AL1397" t="s">
        <v>4555</v>
      </c>
      <c r="AM1397" t="s">
        <v>4555</v>
      </c>
      <c r="AN1397" s="24">
        <v>0.1</v>
      </c>
      <c r="AO1397">
        <f t="shared" si="133"/>
        <v>224.1</v>
      </c>
      <c r="AS1397" t="s">
        <v>320</v>
      </c>
      <c r="AT1397" t="s">
        <v>584</v>
      </c>
    </row>
    <row r="1398" spans="1:46" customFormat="1" x14ac:dyDescent="0.3">
      <c r="A1398" t="e">
        <f>CONCATENATE(C1398,D1398,H1398,#REF!,L1398)</f>
        <v>#REF!</v>
      </c>
      <c r="B1398" t="str">
        <f t="shared" si="131"/>
        <v>NISSANNV_200L1H1</v>
      </c>
      <c r="C1398" s="1" t="s">
        <v>163</v>
      </c>
      <c r="D1398" s="1" t="s">
        <v>595</v>
      </c>
      <c r="E1398" s="1">
        <v>2009</v>
      </c>
      <c r="F1398" s="1" t="s">
        <v>14</v>
      </c>
      <c r="G1398" s="1" t="s">
        <v>15</v>
      </c>
      <c r="H1398" s="1" t="s">
        <v>16</v>
      </c>
      <c r="I1398" s="1">
        <v>2725</v>
      </c>
      <c r="J1398" s="1" t="str">
        <f t="shared" si="132"/>
        <v>TYP142</v>
      </c>
      <c r="K1398" s="1">
        <v>142</v>
      </c>
      <c r="L1398" s="1" t="s">
        <v>20</v>
      </c>
      <c r="M1398" s="27">
        <v>963940391</v>
      </c>
      <c r="N1398" s="37" t="s">
        <v>875</v>
      </c>
      <c r="O1398" s="38">
        <v>0</v>
      </c>
      <c r="P1398" s="38">
        <v>138.84</v>
      </c>
      <c r="Q1398" s="38">
        <v>1</v>
      </c>
      <c r="R1398">
        <v>16.5</v>
      </c>
      <c r="S1398" s="38">
        <v>138.84</v>
      </c>
      <c r="T1398" s="24">
        <v>329</v>
      </c>
      <c r="U1398" s="24">
        <v>50</v>
      </c>
      <c r="V1398">
        <f t="shared" si="134"/>
        <v>67</v>
      </c>
      <c r="W1398" s="24" t="s">
        <v>4115</v>
      </c>
      <c r="X1398" s="8" t="e">
        <f>ROUND(T1398*(1-#REF!),2)</f>
        <v>#REF!</v>
      </c>
      <c r="Y1398">
        <f t="shared" si="128"/>
        <v>296.10000000000002</v>
      </c>
      <c r="Z1398">
        <f t="shared" si="129"/>
        <v>296.10000000000002</v>
      </c>
      <c r="AA1398" s="24">
        <v>0.1</v>
      </c>
      <c r="AB1398" s="24">
        <v>0.1</v>
      </c>
      <c r="AC1398" t="s">
        <v>2879</v>
      </c>
      <c r="AD1398" t="s">
        <v>2879</v>
      </c>
      <c r="AE1398" t="s">
        <v>2879</v>
      </c>
      <c r="AF1398" t="s">
        <v>2899</v>
      </c>
      <c r="AG1398" s="24"/>
      <c r="AH1398" t="s">
        <v>4917</v>
      </c>
      <c r="AI1398" s="11">
        <v>124.19</v>
      </c>
      <c r="AJ1398">
        <v>0.3</v>
      </c>
      <c r="AK1398">
        <f t="shared" si="135"/>
        <v>230.29999999999998</v>
      </c>
      <c r="AL1398" t="s">
        <v>4555</v>
      </c>
      <c r="AM1398" t="s">
        <v>4555</v>
      </c>
      <c r="AN1398" s="24">
        <v>0.1</v>
      </c>
      <c r="AO1398">
        <f t="shared" si="133"/>
        <v>296.10000000000002</v>
      </c>
      <c r="AS1398" t="s">
        <v>321</v>
      </c>
      <c r="AT1398" t="s">
        <v>585</v>
      </c>
    </row>
    <row r="1399" spans="1:46" customFormat="1" x14ac:dyDescent="0.3">
      <c r="A1399" t="e">
        <f>CONCATENATE(C1399,D1399,H1399,#REF!,L1399)</f>
        <v>#REF!</v>
      </c>
      <c r="B1399" t="str">
        <f t="shared" si="131"/>
        <v>NISSANNV_300L1H1</v>
      </c>
      <c r="C1399" s="1" t="s">
        <v>163</v>
      </c>
      <c r="D1399" s="1" t="s">
        <v>596</v>
      </c>
      <c r="E1399" s="1">
        <v>2016</v>
      </c>
      <c r="F1399" s="1" t="s">
        <v>14</v>
      </c>
      <c r="G1399" s="1" t="s">
        <v>15</v>
      </c>
      <c r="H1399" s="1" t="s">
        <v>16</v>
      </c>
      <c r="I1399" s="1">
        <v>3098</v>
      </c>
      <c r="J1399" s="1" t="str">
        <f t="shared" si="132"/>
        <v>TYP164</v>
      </c>
      <c r="K1399" s="1">
        <v>164</v>
      </c>
      <c r="L1399" s="1" t="s">
        <v>17</v>
      </c>
      <c r="M1399" s="27">
        <v>963940606</v>
      </c>
      <c r="N1399" s="37" t="s">
        <v>802</v>
      </c>
      <c r="O1399" s="38">
        <v>0</v>
      </c>
      <c r="P1399" s="38">
        <v>119.2</v>
      </c>
      <c r="Q1399" s="38">
        <v>1</v>
      </c>
      <c r="R1399">
        <v>15.5</v>
      </c>
      <c r="S1399" s="38">
        <v>119.2</v>
      </c>
      <c r="T1399" s="24">
        <v>289</v>
      </c>
      <c r="U1399" s="24">
        <v>50</v>
      </c>
      <c r="V1399">
        <f t="shared" si="134"/>
        <v>67</v>
      </c>
      <c r="W1399" s="24" t="s">
        <v>4036</v>
      </c>
      <c r="X1399" s="8" t="e">
        <f>ROUND(T1399*(1-#REF!),2)</f>
        <v>#REF!</v>
      </c>
      <c r="Y1399">
        <f t="shared" si="128"/>
        <v>260.10000000000002</v>
      </c>
      <c r="Z1399">
        <f t="shared" si="129"/>
        <v>260.10000000000002</v>
      </c>
      <c r="AA1399" s="24">
        <v>0.1</v>
      </c>
      <c r="AB1399" s="24">
        <v>0.1</v>
      </c>
      <c r="AC1399" t="s">
        <v>2879</v>
      </c>
      <c r="AD1399" t="s">
        <v>2879</v>
      </c>
      <c r="AE1399" t="s">
        <v>2879</v>
      </c>
      <c r="AF1399" t="s">
        <v>2899</v>
      </c>
      <c r="AG1399" s="24"/>
      <c r="AH1399" t="s">
        <v>4918</v>
      </c>
      <c r="AI1399" s="11">
        <v>114.61</v>
      </c>
      <c r="AJ1399">
        <v>0.3</v>
      </c>
      <c r="AK1399">
        <f t="shared" si="135"/>
        <v>202.29999999999998</v>
      </c>
      <c r="AL1399" t="s">
        <v>4555</v>
      </c>
      <c r="AM1399" t="s">
        <v>4555</v>
      </c>
      <c r="AN1399" s="24">
        <v>0.1</v>
      </c>
      <c r="AO1399">
        <f t="shared" si="133"/>
        <v>260.10000000000002</v>
      </c>
      <c r="AS1399" t="s">
        <v>248</v>
      </c>
      <c r="AT1399" t="s">
        <v>584</v>
      </c>
    </row>
    <row r="1400" spans="1:46" customFormat="1" x14ac:dyDescent="0.3">
      <c r="A1400" t="e">
        <f>CONCATENATE(C1400,D1400,H1400,#REF!,L1400)</f>
        <v>#REF!</v>
      </c>
      <c r="B1400" t="str">
        <f t="shared" si="131"/>
        <v>NISSANNV_300L1H1</v>
      </c>
      <c r="C1400" s="1" t="s">
        <v>163</v>
      </c>
      <c r="D1400" s="1" t="s">
        <v>596</v>
      </c>
      <c r="E1400" s="1">
        <v>2016</v>
      </c>
      <c r="F1400" s="1" t="s">
        <v>14</v>
      </c>
      <c r="G1400" s="1" t="s">
        <v>15</v>
      </c>
      <c r="H1400" s="1" t="s">
        <v>16</v>
      </c>
      <c r="I1400" s="1">
        <v>3098</v>
      </c>
      <c r="J1400" s="1" t="str">
        <f t="shared" si="132"/>
        <v>TYP164</v>
      </c>
      <c r="K1400" s="1">
        <v>164</v>
      </c>
      <c r="L1400" s="1" t="s">
        <v>20</v>
      </c>
      <c r="M1400" s="27">
        <v>963940607</v>
      </c>
      <c r="N1400" s="37" t="s">
        <v>803</v>
      </c>
      <c r="O1400" s="38">
        <v>0</v>
      </c>
      <c r="P1400" s="38">
        <v>151.29</v>
      </c>
      <c r="Q1400" s="38">
        <v>1</v>
      </c>
      <c r="R1400">
        <v>8.5</v>
      </c>
      <c r="S1400" s="38">
        <v>151.29</v>
      </c>
      <c r="T1400" s="24">
        <v>359</v>
      </c>
      <c r="U1400" s="24">
        <v>50</v>
      </c>
      <c r="V1400">
        <f t="shared" si="134"/>
        <v>67</v>
      </c>
      <c r="W1400" s="24" t="s">
        <v>4037</v>
      </c>
      <c r="X1400" s="8" t="e">
        <f>ROUND(T1400*(1-#REF!),2)</f>
        <v>#REF!</v>
      </c>
      <c r="Y1400">
        <f t="shared" si="128"/>
        <v>323.10000000000002</v>
      </c>
      <c r="Z1400">
        <f t="shared" si="129"/>
        <v>323.10000000000002</v>
      </c>
      <c r="AA1400" s="24">
        <v>0.1</v>
      </c>
      <c r="AB1400" s="24">
        <v>0.1</v>
      </c>
      <c r="AC1400" t="s">
        <v>2879</v>
      </c>
      <c r="AD1400" t="s">
        <v>2879</v>
      </c>
      <c r="AE1400" t="s">
        <v>2879</v>
      </c>
      <c r="AF1400" t="s">
        <v>2899</v>
      </c>
      <c r="AG1400" s="24"/>
      <c r="AH1400" t="s">
        <v>4918</v>
      </c>
      <c r="AI1400" s="11">
        <v>145.46</v>
      </c>
      <c r="AJ1400">
        <v>0.3</v>
      </c>
      <c r="AK1400">
        <f t="shared" si="135"/>
        <v>251.29999999999998</v>
      </c>
      <c r="AL1400" t="s">
        <v>4555</v>
      </c>
      <c r="AM1400" t="s">
        <v>4555</v>
      </c>
      <c r="AN1400" s="24">
        <v>0.1</v>
      </c>
      <c r="AO1400">
        <f t="shared" si="133"/>
        <v>323.10000000000002</v>
      </c>
      <c r="AS1400" t="s">
        <v>249</v>
      </c>
      <c r="AT1400" t="s">
        <v>585</v>
      </c>
    </row>
    <row r="1401" spans="1:46" customFormat="1" x14ac:dyDescent="0.3">
      <c r="A1401" t="e">
        <f>CONCATENATE(C1401,D1401,H1401,#REF!,L1401)</f>
        <v>#REF!</v>
      </c>
      <c r="B1401" t="str">
        <f t="shared" si="131"/>
        <v>NISSANNV_300L2H1</v>
      </c>
      <c r="C1401" s="1" t="s">
        <v>163</v>
      </c>
      <c r="D1401" s="1" t="s">
        <v>596</v>
      </c>
      <c r="E1401" s="1">
        <v>2016</v>
      </c>
      <c r="F1401" s="1" t="s">
        <v>25</v>
      </c>
      <c r="G1401" s="1" t="s">
        <v>15</v>
      </c>
      <c r="H1401" s="1" t="s">
        <v>26</v>
      </c>
      <c r="I1401" s="1">
        <v>3498</v>
      </c>
      <c r="J1401" s="1" t="str">
        <f t="shared" si="132"/>
        <v>TYP165</v>
      </c>
      <c r="K1401" s="1">
        <v>165</v>
      </c>
      <c r="L1401" s="1" t="s">
        <v>17</v>
      </c>
      <c r="M1401" s="27">
        <v>963940622</v>
      </c>
      <c r="N1401" s="37" t="s">
        <v>806</v>
      </c>
      <c r="O1401" s="38">
        <v>0</v>
      </c>
      <c r="P1401" s="38">
        <v>128.08000000000001</v>
      </c>
      <c r="Q1401" s="38">
        <v>1</v>
      </c>
      <c r="R1401">
        <v>18.5</v>
      </c>
      <c r="S1401" s="38">
        <v>128.08000000000001</v>
      </c>
      <c r="T1401" s="24">
        <v>309</v>
      </c>
      <c r="U1401" s="24">
        <v>60</v>
      </c>
      <c r="V1401">
        <f t="shared" si="134"/>
        <v>80</v>
      </c>
      <c r="W1401" s="24" t="s">
        <v>4040</v>
      </c>
      <c r="X1401" s="8" t="e">
        <f>ROUND(T1401*(1-#REF!),2)</f>
        <v>#REF!</v>
      </c>
      <c r="Y1401">
        <f t="shared" si="128"/>
        <v>278.10000000000002</v>
      </c>
      <c r="Z1401">
        <f t="shared" si="129"/>
        <v>278.10000000000002</v>
      </c>
      <c r="AA1401" s="24">
        <v>0.1</v>
      </c>
      <c r="AB1401" s="24">
        <v>0.1</v>
      </c>
      <c r="AC1401" t="s">
        <v>2879</v>
      </c>
      <c r="AD1401" t="s">
        <v>2879</v>
      </c>
      <c r="AE1401" t="s">
        <v>2879</v>
      </c>
      <c r="AF1401" t="s">
        <v>2899</v>
      </c>
      <c r="AG1401" s="24"/>
      <c r="AI1401" s="11">
        <v>123.14</v>
      </c>
      <c r="AJ1401">
        <v>0.3</v>
      </c>
      <c r="AK1401">
        <f t="shared" si="135"/>
        <v>216.29999999999998</v>
      </c>
      <c r="AL1401" t="s">
        <v>4555</v>
      </c>
      <c r="AM1401" t="s">
        <v>4555</v>
      </c>
      <c r="AN1401" s="24">
        <v>0.1</v>
      </c>
      <c r="AO1401">
        <f t="shared" si="133"/>
        <v>278.10000000000002</v>
      </c>
      <c r="AS1401" t="s">
        <v>252</v>
      </c>
      <c r="AT1401" t="s">
        <v>584</v>
      </c>
    </row>
    <row r="1402" spans="1:46" customFormat="1" x14ac:dyDescent="0.3">
      <c r="A1402" t="e">
        <f>CONCATENATE(C1402,D1402,H1402,#REF!,L1402)</f>
        <v>#REF!</v>
      </c>
      <c r="B1402" t="str">
        <f t="shared" si="131"/>
        <v>NISSANNV_300L2H1</v>
      </c>
      <c r="C1402" s="1" t="s">
        <v>163</v>
      </c>
      <c r="D1402" s="1" t="s">
        <v>596</v>
      </c>
      <c r="E1402" s="1">
        <v>2016</v>
      </c>
      <c r="F1402" s="1" t="s">
        <v>25</v>
      </c>
      <c r="G1402" s="1" t="s">
        <v>15</v>
      </c>
      <c r="H1402" s="1" t="s">
        <v>26</v>
      </c>
      <c r="I1402" s="1">
        <v>3498</v>
      </c>
      <c r="J1402" s="1" t="str">
        <f t="shared" si="132"/>
        <v>TYP165</v>
      </c>
      <c r="K1402" s="1">
        <v>165</v>
      </c>
      <c r="L1402" s="1" t="s">
        <v>20</v>
      </c>
      <c r="M1402" s="27">
        <v>963940623</v>
      </c>
      <c r="N1402" s="37" t="s">
        <v>807</v>
      </c>
      <c r="O1402" s="38">
        <v>0</v>
      </c>
      <c r="P1402" s="38">
        <v>163.27000000000001</v>
      </c>
      <c r="Q1402" s="38">
        <v>1</v>
      </c>
      <c r="R1402">
        <v>10.5</v>
      </c>
      <c r="S1402" s="38">
        <v>163.27000000000001</v>
      </c>
      <c r="T1402" s="24">
        <v>389</v>
      </c>
      <c r="U1402" s="24">
        <v>60</v>
      </c>
      <c r="V1402">
        <f t="shared" si="134"/>
        <v>80</v>
      </c>
      <c r="W1402" s="24" t="s">
        <v>4041</v>
      </c>
      <c r="X1402" s="8" t="e">
        <f>ROUND(T1402*(1-#REF!),2)</f>
        <v>#REF!</v>
      </c>
      <c r="Y1402">
        <f t="shared" si="128"/>
        <v>350.1</v>
      </c>
      <c r="Z1402">
        <f t="shared" si="129"/>
        <v>350.1</v>
      </c>
      <c r="AA1402" s="24">
        <v>0.1</v>
      </c>
      <c r="AB1402" s="24">
        <v>0.1</v>
      </c>
      <c r="AC1402" t="s">
        <v>2879</v>
      </c>
      <c r="AD1402" t="s">
        <v>2879</v>
      </c>
      <c r="AE1402" t="s">
        <v>2879</v>
      </c>
      <c r="AF1402" t="s">
        <v>2899</v>
      </c>
      <c r="AG1402" s="24"/>
      <c r="AI1402" s="11">
        <v>156.97999999999999</v>
      </c>
      <c r="AJ1402">
        <v>0.3</v>
      </c>
      <c r="AK1402">
        <f t="shared" si="135"/>
        <v>272.29999999999995</v>
      </c>
      <c r="AL1402" t="s">
        <v>4555</v>
      </c>
      <c r="AM1402" t="s">
        <v>4555</v>
      </c>
      <c r="AN1402" s="24">
        <v>0.1</v>
      </c>
      <c r="AO1402">
        <f t="shared" si="133"/>
        <v>350.1</v>
      </c>
      <c r="AS1402" t="s">
        <v>253</v>
      </c>
      <c r="AT1402" t="s">
        <v>585</v>
      </c>
    </row>
    <row r="1403" spans="1:46" customFormat="1" x14ac:dyDescent="0.3">
      <c r="A1403" t="e">
        <f>CONCATENATE(C1403,D1403,H1403,#REF!,L1403)</f>
        <v>#REF!</v>
      </c>
      <c r="B1403" t="str">
        <f t="shared" si="131"/>
        <v>NISSANNV_300L1H2</v>
      </c>
      <c r="C1403" s="1" t="s">
        <v>163</v>
      </c>
      <c r="D1403" s="1" t="s">
        <v>596</v>
      </c>
      <c r="E1403" s="1">
        <v>2016</v>
      </c>
      <c r="F1403" s="1" t="s">
        <v>14</v>
      </c>
      <c r="G1403" s="1" t="s">
        <v>37</v>
      </c>
      <c r="H1403" s="1" t="s">
        <v>38</v>
      </c>
      <c r="I1403" s="1">
        <v>3498</v>
      </c>
      <c r="J1403" s="1" t="str">
        <f t="shared" si="132"/>
        <v>TYP164</v>
      </c>
      <c r="K1403" s="1">
        <v>164</v>
      </c>
      <c r="L1403" s="1" t="s">
        <v>17</v>
      </c>
      <c r="M1403" s="27">
        <v>963940614</v>
      </c>
      <c r="N1403" s="37" t="s">
        <v>804</v>
      </c>
      <c r="O1403" s="38">
        <v>0</v>
      </c>
      <c r="P1403" s="38">
        <v>119.2</v>
      </c>
      <c r="Q1403" s="38">
        <v>1</v>
      </c>
      <c r="R1403">
        <v>15.5</v>
      </c>
      <c r="S1403" s="38">
        <v>119.2</v>
      </c>
      <c r="T1403" s="24">
        <v>289</v>
      </c>
      <c r="U1403" s="24">
        <v>60</v>
      </c>
      <c r="V1403">
        <f t="shared" si="134"/>
        <v>80</v>
      </c>
      <c r="W1403" s="24" t="s">
        <v>4038</v>
      </c>
      <c r="X1403" s="8" t="e">
        <f>ROUND(T1403*(1-#REF!),2)</f>
        <v>#REF!</v>
      </c>
      <c r="Y1403">
        <f t="shared" si="128"/>
        <v>260.10000000000002</v>
      </c>
      <c r="Z1403">
        <f t="shared" si="129"/>
        <v>260.10000000000002</v>
      </c>
      <c r="AA1403" s="24">
        <v>0.1</v>
      </c>
      <c r="AB1403" s="24">
        <v>0.1</v>
      </c>
      <c r="AC1403" t="s">
        <v>2879</v>
      </c>
      <c r="AD1403" t="s">
        <v>2879</v>
      </c>
      <c r="AE1403" t="s">
        <v>2879</v>
      </c>
      <c r="AF1403" t="s">
        <v>2899</v>
      </c>
      <c r="AG1403" s="24"/>
      <c r="AH1403" t="s">
        <v>4919</v>
      </c>
      <c r="AI1403" s="11">
        <v>114.61</v>
      </c>
      <c r="AJ1403">
        <v>0.3</v>
      </c>
      <c r="AK1403">
        <f t="shared" si="135"/>
        <v>202.29999999999998</v>
      </c>
      <c r="AL1403" t="s">
        <v>4555</v>
      </c>
      <c r="AM1403" t="s">
        <v>4555</v>
      </c>
      <c r="AN1403" s="24">
        <v>0.1</v>
      </c>
      <c r="AO1403">
        <f t="shared" si="133"/>
        <v>260.10000000000002</v>
      </c>
      <c r="AS1403" t="s">
        <v>250</v>
      </c>
      <c r="AT1403" t="s">
        <v>584</v>
      </c>
    </row>
    <row r="1404" spans="1:46" customFormat="1" x14ac:dyDescent="0.3">
      <c r="A1404" t="e">
        <f>CONCATENATE(C1404,D1404,H1404,#REF!,L1404)</f>
        <v>#REF!</v>
      </c>
      <c r="B1404" t="str">
        <f t="shared" si="131"/>
        <v>NISSANNV_300L1H2</v>
      </c>
      <c r="C1404" s="1" t="s">
        <v>163</v>
      </c>
      <c r="D1404" s="1" t="s">
        <v>596</v>
      </c>
      <c r="E1404" s="1">
        <v>2016</v>
      </c>
      <c r="F1404" s="1" t="s">
        <v>14</v>
      </c>
      <c r="G1404" s="1" t="s">
        <v>37</v>
      </c>
      <c r="H1404" s="1" t="s">
        <v>38</v>
      </c>
      <c r="I1404" s="1">
        <v>3498</v>
      </c>
      <c r="J1404" s="1" t="str">
        <f t="shared" si="132"/>
        <v>TYP164</v>
      </c>
      <c r="K1404" s="1">
        <v>164</v>
      </c>
      <c r="L1404" s="1" t="s">
        <v>20</v>
      </c>
      <c r="M1404" s="27">
        <v>963940615</v>
      </c>
      <c r="N1404" s="37" t="s">
        <v>805</v>
      </c>
      <c r="O1404" s="38">
        <v>0</v>
      </c>
      <c r="P1404" s="38">
        <v>151.29</v>
      </c>
      <c r="Q1404" s="38">
        <v>1</v>
      </c>
      <c r="R1404">
        <v>8.5</v>
      </c>
      <c r="S1404" s="38">
        <v>151.29</v>
      </c>
      <c r="T1404" s="24">
        <v>359</v>
      </c>
      <c r="U1404" s="24">
        <v>60</v>
      </c>
      <c r="V1404">
        <f t="shared" si="134"/>
        <v>80</v>
      </c>
      <c r="W1404" s="24" t="s">
        <v>4039</v>
      </c>
      <c r="X1404" s="8" t="e">
        <f>ROUND(T1404*(1-#REF!),2)</f>
        <v>#REF!</v>
      </c>
      <c r="Y1404">
        <f t="shared" si="128"/>
        <v>323.10000000000002</v>
      </c>
      <c r="Z1404">
        <f t="shared" si="129"/>
        <v>323.10000000000002</v>
      </c>
      <c r="AA1404" s="24">
        <v>0.1</v>
      </c>
      <c r="AB1404" s="24">
        <v>0.1</v>
      </c>
      <c r="AC1404" t="s">
        <v>2879</v>
      </c>
      <c r="AD1404" t="s">
        <v>2879</v>
      </c>
      <c r="AE1404" t="s">
        <v>2879</v>
      </c>
      <c r="AF1404" t="s">
        <v>2899</v>
      </c>
      <c r="AG1404" s="24"/>
      <c r="AH1404" t="s">
        <v>4919</v>
      </c>
      <c r="AI1404" s="11">
        <v>145.46</v>
      </c>
      <c r="AJ1404">
        <v>0.3</v>
      </c>
      <c r="AK1404">
        <f t="shared" si="135"/>
        <v>251.29999999999998</v>
      </c>
      <c r="AL1404" t="s">
        <v>4555</v>
      </c>
      <c r="AM1404" t="s">
        <v>4555</v>
      </c>
      <c r="AN1404" s="24">
        <v>0.1</v>
      </c>
      <c r="AO1404">
        <f t="shared" si="133"/>
        <v>323.10000000000002</v>
      </c>
      <c r="AS1404" t="s">
        <v>251</v>
      </c>
      <c r="AT1404" t="s">
        <v>585</v>
      </c>
    </row>
    <row r="1405" spans="1:46" customFormat="1" x14ac:dyDescent="0.3">
      <c r="A1405" t="e">
        <f>CONCATENATE(C1405,D1405,H1405,#REF!,L1405)</f>
        <v>#REF!</v>
      </c>
      <c r="B1405" t="str">
        <f t="shared" si="131"/>
        <v>NISSANNV_300L2H2</v>
      </c>
      <c r="C1405" s="1" t="s">
        <v>163</v>
      </c>
      <c r="D1405" s="1" t="s">
        <v>596</v>
      </c>
      <c r="E1405" s="1">
        <v>2016</v>
      </c>
      <c r="F1405" s="1" t="s">
        <v>25</v>
      </c>
      <c r="G1405" s="1" t="s">
        <v>37</v>
      </c>
      <c r="H1405" s="1" t="s">
        <v>41</v>
      </c>
      <c r="I1405" s="1">
        <v>3498</v>
      </c>
      <c r="J1405" s="1" t="str">
        <f t="shared" si="132"/>
        <v>TYP165</v>
      </c>
      <c r="K1405" s="1">
        <v>165</v>
      </c>
      <c r="L1405" s="1" t="s">
        <v>17</v>
      </c>
      <c r="M1405" s="27">
        <v>963940630</v>
      </c>
      <c r="N1405" s="37" t="s">
        <v>808</v>
      </c>
      <c r="O1405" s="38">
        <v>0</v>
      </c>
      <c r="P1405" s="38">
        <v>128.08000000000001</v>
      </c>
      <c r="Q1405" s="38">
        <v>1</v>
      </c>
      <c r="R1405">
        <v>18.5</v>
      </c>
      <c r="S1405" s="38">
        <v>128.08000000000001</v>
      </c>
      <c r="T1405" s="24">
        <v>309</v>
      </c>
      <c r="U1405" s="24">
        <v>75</v>
      </c>
      <c r="V1405">
        <f t="shared" si="134"/>
        <v>100</v>
      </c>
      <c r="W1405" s="24" t="s">
        <v>4042</v>
      </c>
      <c r="X1405" s="8" t="e">
        <f>ROUND(T1405*(1-#REF!),2)</f>
        <v>#REF!</v>
      </c>
      <c r="Y1405">
        <f t="shared" si="128"/>
        <v>278.10000000000002</v>
      </c>
      <c r="Z1405">
        <f t="shared" si="129"/>
        <v>278.10000000000002</v>
      </c>
      <c r="AA1405" s="24">
        <v>0.1</v>
      </c>
      <c r="AB1405" s="24">
        <v>0.1</v>
      </c>
      <c r="AC1405" t="s">
        <v>2879</v>
      </c>
      <c r="AD1405" t="s">
        <v>2879</v>
      </c>
      <c r="AE1405" t="s">
        <v>2879</v>
      </c>
      <c r="AF1405" t="s">
        <v>2899</v>
      </c>
      <c r="AG1405" s="24"/>
      <c r="AI1405" s="11">
        <v>123.14</v>
      </c>
      <c r="AJ1405">
        <v>0.3</v>
      </c>
      <c r="AK1405">
        <f t="shared" si="135"/>
        <v>216.29999999999998</v>
      </c>
      <c r="AL1405" t="s">
        <v>4555</v>
      </c>
      <c r="AM1405" t="s">
        <v>4555</v>
      </c>
      <c r="AN1405" s="24">
        <v>0.1</v>
      </c>
      <c r="AO1405">
        <f t="shared" si="133"/>
        <v>278.10000000000002</v>
      </c>
      <c r="AS1405" t="s">
        <v>254</v>
      </c>
      <c r="AT1405" t="s">
        <v>584</v>
      </c>
    </row>
    <row r="1406" spans="1:46" customFormat="1" x14ac:dyDescent="0.3">
      <c r="A1406" t="e">
        <f>CONCATENATE(C1406,D1406,H1406,#REF!,L1406)</f>
        <v>#REF!</v>
      </c>
      <c r="B1406" t="str">
        <f t="shared" si="131"/>
        <v>NISSANNV_400_TRACTIONL1H1</v>
      </c>
      <c r="C1406" s="1" t="s">
        <v>163</v>
      </c>
      <c r="D1406" s="1" t="s">
        <v>597</v>
      </c>
      <c r="E1406" s="1">
        <v>2010</v>
      </c>
      <c r="F1406" s="1" t="s">
        <v>14</v>
      </c>
      <c r="G1406" s="1" t="s">
        <v>15</v>
      </c>
      <c r="H1406" s="1" t="s">
        <v>16</v>
      </c>
      <c r="I1406" s="1">
        <v>3182</v>
      </c>
      <c r="J1406" s="1" t="str">
        <f t="shared" si="132"/>
        <v>TYP137</v>
      </c>
      <c r="K1406" s="1">
        <v>137</v>
      </c>
      <c r="L1406" s="1" t="s">
        <v>17</v>
      </c>
      <c r="M1406" s="27">
        <v>963940303</v>
      </c>
      <c r="N1406" s="37" t="s">
        <v>876</v>
      </c>
      <c r="O1406" s="38">
        <v>0</v>
      </c>
      <c r="P1406" s="38">
        <v>149.80000000000001</v>
      </c>
      <c r="Q1406" s="38">
        <v>1</v>
      </c>
      <c r="R1406">
        <v>39.5</v>
      </c>
      <c r="S1406" s="38">
        <v>149.80000000000001</v>
      </c>
      <c r="T1406" s="24">
        <v>359</v>
      </c>
      <c r="U1406" s="24">
        <v>50</v>
      </c>
      <c r="V1406">
        <f t="shared" si="134"/>
        <v>67</v>
      </c>
      <c r="W1406" s="24" t="s">
        <v>4116</v>
      </c>
      <c r="X1406" s="8" t="e">
        <f>ROUND(T1406*(1-#REF!),2)</f>
        <v>#REF!</v>
      </c>
      <c r="Y1406">
        <f t="shared" si="128"/>
        <v>323.10000000000002</v>
      </c>
      <c r="Z1406">
        <f t="shared" si="129"/>
        <v>323.10000000000002</v>
      </c>
      <c r="AA1406" s="24">
        <v>0.1</v>
      </c>
      <c r="AB1406" s="24">
        <v>0.1</v>
      </c>
      <c r="AC1406" t="s">
        <v>2879</v>
      </c>
      <c r="AD1406" t="s">
        <v>2879</v>
      </c>
      <c r="AE1406" t="s">
        <v>2879</v>
      </c>
      <c r="AF1406" t="s">
        <v>2899</v>
      </c>
      <c r="AG1406" s="24"/>
      <c r="AI1406" s="11">
        <v>144.03</v>
      </c>
      <c r="AJ1406">
        <v>0.3</v>
      </c>
      <c r="AK1406">
        <f t="shared" si="135"/>
        <v>251.29999999999998</v>
      </c>
      <c r="AL1406" t="s">
        <v>4555</v>
      </c>
      <c r="AM1406" t="s">
        <v>4555</v>
      </c>
      <c r="AN1406" s="24">
        <v>0.1</v>
      </c>
      <c r="AO1406">
        <f t="shared" si="133"/>
        <v>323.10000000000002</v>
      </c>
      <c r="AS1406" t="s">
        <v>322</v>
      </c>
      <c r="AT1406" t="s">
        <v>584</v>
      </c>
    </row>
    <row r="1407" spans="1:46" customFormat="1" x14ac:dyDescent="0.3">
      <c r="A1407" t="e">
        <f>CONCATENATE(C1407,D1407,H1407,#REF!,L1407)</f>
        <v>#REF!</v>
      </c>
      <c r="B1407" t="str">
        <f t="shared" si="131"/>
        <v>NISSANNV_400_TRACTIONL1H1</v>
      </c>
      <c r="C1407" s="1" t="s">
        <v>163</v>
      </c>
      <c r="D1407" s="1" t="s">
        <v>597</v>
      </c>
      <c r="E1407" s="1">
        <v>2010</v>
      </c>
      <c r="F1407" s="1" t="s">
        <v>14</v>
      </c>
      <c r="G1407" s="1" t="s">
        <v>15</v>
      </c>
      <c r="H1407" s="1" t="s">
        <v>16</v>
      </c>
      <c r="I1407" s="1">
        <v>3182</v>
      </c>
      <c r="J1407" s="1" t="str">
        <f t="shared" si="132"/>
        <v>TYP137</v>
      </c>
      <c r="K1407" s="1">
        <v>137</v>
      </c>
      <c r="L1407" s="1" t="s">
        <v>20</v>
      </c>
      <c r="M1407" s="27">
        <v>963940304</v>
      </c>
      <c r="N1407" s="37" t="s">
        <v>877</v>
      </c>
      <c r="O1407" s="38">
        <v>0</v>
      </c>
      <c r="P1407" s="38">
        <v>191.21</v>
      </c>
      <c r="Q1407" s="38">
        <v>1</v>
      </c>
      <c r="R1407">
        <v>11.5</v>
      </c>
      <c r="S1407" s="38">
        <v>191.21</v>
      </c>
      <c r="T1407" s="24">
        <v>459</v>
      </c>
      <c r="U1407" s="24">
        <v>50</v>
      </c>
      <c r="V1407">
        <f t="shared" si="134"/>
        <v>67</v>
      </c>
      <c r="W1407" s="24" t="s">
        <v>4117</v>
      </c>
      <c r="X1407" s="8" t="e">
        <f>ROUND(T1407*(1-#REF!),2)</f>
        <v>#REF!</v>
      </c>
      <c r="Y1407">
        <f t="shared" si="128"/>
        <v>413.1</v>
      </c>
      <c r="Z1407">
        <f t="shared" si="129"/>
        <v>413.1</v>
      </c>
      <c r="AA1407" s="24">
        <v>0.1</v>
      </c>
      <c r="AB1407" s="24">
        <v>0.1</v>
      </c>
      <c r="AC1407" t="s">
        <v>2879</v>
      </c>
      <c r="AD1407" t="s">
        <v>2879</v>
      </c>
      <c r="AE1407" t="s">
        <v>2879</v>
      </c>
      <c r="AF1407" t="s">
        <v>2899</v>
      </c>
      <c r="AG1407" s="24"/>
      <c r="AI1407" s="11">
        <v>183.85</v>
      </c>
      <c r="AJ1407">
        <v>0.3</v>
      </c>
      <c r="AK1407">
        <f t="shared" si="135"/>
        <v>321.29999999999995</v>
      </c>
      <c r="AL1407" t="s">
        <v>4555</v>
      </c>
      <c r="AM1407" t="s">
        <v>4555</v>
      </c>
      <c r="AN1407" s="24">
        <v>0.1</v>
      </c>
      <c r="AO1407">
        <f t="shared" si="133"/>
        <v>413.1</v>
      </c>
      <c r="AS1407" t="s">
        <v>323</v>
      </c>
      <c r="AT1407" t="s">
        <v>585</v>
      </c>
    </row>
    <row r="1408" spans="1:46" customFormat="1" x14ac:dyDescent="0.3">
      <c r="A1408" t="e">
        <f>CONCATENATE(C1408,D1408,H1408,#REF!,L1408)</f>
        <v>#REF!</v>
      </c>
      <c r="B1408" t="str">
        <f t="shared" si="131"/>
        <v>NISSANNV_400_TRACTIONL1H2</v>
      </c>
      <c r="C1408" s="1" t="s">
        <v>163</v>
      </c>
      <c r="D1408" s="1" t="s">
        <v>597</v>
      </c>
      <c r="E1408" s="1">
        <v>2010</v>
      </c>
      <c r="F1408" s="1" t="s">
        <v>14</v>
      </c>
      <c r="G1408" s="1" t="s">
        <v>37</v>
      </c>
      <c r="H1408" s="1" t="s">
        <v>38</v>
      </c>
      <c r="I1408" s="1">
        <v>3182</v>
      </c>
      <c r="J1408" s="1" t="str">
        <f t="shared" si="132"/>
        <v>TYP137</v>
      </c>
      <c r="K1408" s="1">
        <v>137</v>
      </c>
      <c r="L1408" s="1" t="s">
        <v>17</v>
      </c>
      <c r="M1408" s="27">
        <v>963940309</v>
      </c>
      <c r="N1408" s="37" t="s">
        <v>878</v>
      </c>
      <c r="O1408" s="38">
        <v>0</v>
      </c>
      <c r="P1408" s="38">
        <v>149.80000000000001</v>
      </c>
      <c r="Q1408" s="38">
        <v>1</v>
      </c>
      <c r="R1408">
        <v>39.5</v>
      </c>
      <c r="S1408" s="38">
        <v>149.80000000000001</v>
      </c>
      <c r="T1408" s="24">
        <v>359</v>
      </c>
      <c r="U1408" s="24">
        <v>60</v>
      </c>
      <c r="V1408">
        <f t="shared" si="134"/>
        <v>80</v>
      </c>
      <c r="W1408" s="24" t="s">
        <v>4118</v>
      </c>
      <c r="X1408" s="8" t="e">
        <f>ROUND(T1408*(1-#REF!),2)</f>
        <v>#REF!</v>
      </c>
      <c r="Y1408">
        <f t="shared" si="128"/>
        <v>323.10000000000002</v>
      </c>
      <c r="Z1408">
        <f t="shared" si="129"/>
        <v>323.10000000000002</v>
      </c>
      <c r="AA1408" s="24">
        <v>0.1</v>
      </c>
      <c r="AB1408" s="24">
        <v>0.1</v>
      </c>
      <c r="AC1408" t="s">
        <v>2879</v>
      </c>
      <c r="AD1408" t="s">
        <v>2879</v>
      </c>
      <c r="AE1408" t="s">
        <v>2879</v>
      </c>
      <c r="AF1408" t="s">
        <v>2899</v>
      </c>
      <c r="AG1408" s="24"/>
      <c r="AI1408" s="11">
        <v>144.03</v>
      </c>
      <c r="AJ1408">
        <v>0.3</v>
      </c>
      <c r="AK1408">
        <f t="shared" si="135"/>
        <v>251.29999999999998</v>
      </c>
      <c r="AL1408" t="s">
        <v>4555</v>
      </c>
      <c r="AM1408" t="s">
        <v>4555</v>
      </c>
      <c r="AN1408" s="24">
        <v>0.1</v>
      </c>
      <c r="AO1408">
        <f t="shared" si="133"/>
        <v>323.10000000000002</v>
      </c>
      <c r="AS1408" t="s">
        <v>324</v>
      </c>
      <c r="AT1408" t="s">
        <v>584</v>
      </c>
    </row>
    <row r="1409" spans="1:46" customFormat="1" x14ac:dyDescent="0.3">
      <c r="A1409" t="e">
        <f>CONCATENATE(C1409,D1409,H1409,#REF!,L1409)</f>
        <v>#REF!</v>
      </c>
      <c r="B1409" t="str">
        <f t="shared" si="131"/>
        <v>NISSANNV_400_TRACTIONL1H2</v>
      </c>
      <c r="C1409" s="1" t="s">
        <v>163</v>
      </c>
      <c r="D1409" s="1" t="s">
        <v>597</v>
      </c>
      <c r="E1409" s="1">
        <v>2010</v>
      </c>
      <c r="F1409" s="1" t="s">
        <v>14</v>
      </c>
      <c r="G1409" s="1" t="s">
        <v>37</v>
      </c>
      <c r="H1409" s="1" t="s">
        <v>38</v>
      </c>
      <c r="I1409" s="1">
        <v>3182</v>
      </c>
      <c r="J1409" s="1" t="str">
        <f t="shared" si="132"/>
        <v>TYP137</v>
      </c>
      <c r="K1409" s="1">
        <v>137</v>
      </c>
      <c r="L1409" s="1" t="s">
        <v>20</v>
      </c>
      <c r="M1409" s="27">
        <v>963940310</v>
      </c>
      <c r="N1409" s="37" t="s">
        <v>879</v>
      </c>
      <c r="O1409" s="38">
        <v>0</v>
      </c>
      <c r="P1409" s="38">
        <v>191.21</v>
      </c>
      <c r="Q1409" s="38">
        <v>1</v>
      </c>
      <c r="R1409">
        <v>15.5</v>
      </c>
      <c r="S1409" s="38">
        <v>191.21</v>
      </c>
      <c r="T1409" s="24">
        <v>459</v>
      </c>
      <c r="U1409" s="24">
        <v>60</v>
      </c>
      <c r="V1409">
        <f t="shared" si="134"/>
        <v>80</v>
      </c>
      <c r="W1409" s="24" t="s">
        <v>4119</v>
      </c>
      <c r="X1409" s="8" t="e">
        <f>ROUND(T1409*(1-#REF!),2)</f>
        <v>#REF!</v>
      </c>
      <c r="Y1409">
        <f t="shared" si="128"/>
        <v>413.1</v>
      </c>
      <c r="Z1409">
        <f t="shared" si="129"/>
        <v>413.1</v>
      </c>
      <c r="AA1409" s="24">
        <v>0.1</v>
      </c>
      <c r="AB1409" s="24">
        <v>0.1</v>
      </c>
      <c r="AC1409" t="s">
        <v>2879</v>
      </c>
      <c r="AD1409" t="s">
        <v>2879</v>
      </c>
      <c r="AE1409" t="s">
        <v>2879</v>
      </c>
      <c r="AF1409" t="s">
        <v>2899</v>
      </c>
      <c r="AG1409" s="24"/>
      <c r="AI1409" s="11">
        <v>183.85</v>
      </c>
      <c r="AJ1409">
        <v>0.3</v>
      </c>
      <c r="AK1409">
        <f t="shared" si="135"/>
        <v>321.29999999999995</v>
      </c>
      <c r="AL1409" t="s">
        <v>4555</v>
      </c>
      <c r="AM1409" t="s">
        <v>4555</v>
      </c>
      <c r="AN1409" s="24">
        <v>0.1</v>
      </c>
      <c r="AO1409">
        <f t="shared" si="133"/>
        <v>413.1</v>
      </c>
      <c r="AS1409" t="s">
        <v>325</v>
      </c>
      <c r="AT1409" t="s">
        <v>585</v>
      </c>
    </row>
    <row r="1410" spans="1:46" customFormat="1" x14ac:dyDescent="0.3">
      <c r="A1410" t="e">
        <f>CONCATENATE(C1410,D1410,H1410,#REF!,L1410)</f>
        <v>#REF!</v>
      </c>
      <c r="B1410" t="str">
        <f t="shared" si="131"/>
        <v>NISSANNV_400_TRACTIONL2H2</v>
      </c>
      <c r="C1410" s="1" t="s">
        <v>163</v>
      </c>
      <c r="D1410" s="1" t="s">
        <v>597</v>
      </c>
      <c r="E1410" s="1">
        <v>2010</v>
      </c>
      <c r="F1410" s="1" t="s">
        <v>25</v>
      </c>
      <c r="G1410" s="1" t="s">
        <v>37</v>
      </c>
      <c r="H1410" s="1" t="s">
        <v>41</v>
      </c>
      <c r="I1410" s="1">
        <v>3682</v>
      </c>
      <c r="J1410" s="1" t="str">
        <f t="shared" si="132"/>
        <v>TYP138</v>
      </c>
      <c r="K1410" s="1">
        <v>138</v>
      </c>
      <c r="L1410" s="1" t="s">
        <v>17</v>
      </c>
      <c r="M1410" s="27">
        <v>963940323</v>
      </c>
      <c r="N1410" s="37" t="s">
        <v>880</v>
      </c>
      <c r="O1410" s="38">
        <v>0</v>
      </c>
      <c r="P1410" s="38">
        <v>201.8</v>
      </c>
      <c r="Q1410" s="38">
        <v>1</v>
      </c>
      <c r="R1410">
        <v>35.5</v>
      </c>
      <c r="S1410" s="38">
        <v>201.8</v>
      </c>
      <c r="T1410" s="24">
        <v>479</v>
      </c>
      <c r="U1410" s="24">
        <v>75</v>
      </c>
      <c r="V1410">
        <f t="shared" si="134"/>
        <v>100</v>
      </c>
      <c r="W1410" s="24" t="s">
        <v>4120</v>
      </c>
      <c r="X1410" s="8" t="e">
        <f>ROUND(T1410*(1-#REF!),2)</f>
        <v>#REF!</v>
      </c>
      <c r="Y1410">
        <f t="shared" ref="Y1410:Y1473" si="136">ROUND(T1410*(1-AA1410),2)</f>
        <v>431.1</v>
      </c>
      <c r="Z1410">
        <f t="shared" ref="Z1410:Z1473" si="137">ROUND(T1410*(1-AB1410),2)</f>
        <v>431.1</v>
      </c>
      <c r="AA1410" s="24">
        <v>0.1</v>
      </c>
      <c r="AB1410" s="24">
        <v>0.1</v>
      </c>
      <c r="AC1410" t="s">
        <v>2879</v>
      </c>
      <c r="AD1410" t="s">
        <v>2879</v>
      </c>
      <c r="AE1410" t="s">
        <v>2879</v>
      </c>
      <c r="AF1410" t="s">
        <v>2899</v>
      </c>
      <c r="AG1410" s="24"/>
      <c r="AI1410" s="11">
        <v>194.03</v>
      </c>
      <c r="AJ1410">
        <v>0.3</v>
      </c>
      <c r="AK1410">
        <f t="shared" si="135"/>
        <v>335.29999999999995</v>
      </c>
      <c r="AL1410" t="s">
        <v>4555</v>
      </c>
      <c r="AM1410" t="s">
        <v>4555</v>
      </c>
      <c r="AN1410" s="24">
        <v>0.1</v>
      </c>
      <c r="AO1410">
        <f t="shared" si="133"/>
        <v>431.1</v>
      </c>
      <c r="AS1410" t="s">
        <v>326</v>
      </c>
      <c r="AT1410" t="s">
        <v>584</v>
      </c>
    </row>
    <row r="1411" spans="1:46" customFormat="1" x14ac:dyDescent="0.3">
      <c r="A1411" t="e">
        <f>CONCATENATE(C1411,D1411,H1411,#REF!,L1411)</f>
        <v>#REF!</v>
      </c>
      <c r="B1411" t="str">
        <f t="shared" si="131"/>
        <v>NISSANNV_400_TRACTIONL2H2</v>
      </c>
      <c r="C1411" s="1" t="s">
        <v>163</v>
      </c>
      <c r="D1411" s="1" t="s">
        <v>597</v>
      </c>
      <c r="E1411" s="1">
        <v>2010</v>
      </c>
      <c r="F1411" s="1" t="s">
        <v>25</v>
      </c>
      <c r="G1411" s="1" t="s">
        <v>37</v>
      </c>
      <c r="H1411" s="1" t="s">
        <v>41</v>
      </c>
      <c r="I1411" s="1">
        <v>3682</v>
      </c>
      <c r="J1411" s="1" t="str">
        <f t="shared" si="132"/>
        <v>TYP138</v>
      </c>
      <c r="K1411" s="1">
        <v>138</v>
      </c>
      <c r="L1411" s="1" t="s">
        <v>20</v>
      </c>
      <c r="M1411" s="27">
        <v>963940324</v>
      </c>
      <c r="N1411" s="37" t="s">
        <v>881</v>
      </c>
      <c r="O1411" s="38">
        <v>0</v>
      </c>
      <c r="P1411" s="38">
        <v>201.8</v>
      </c>
      <c r="Q1411" s="38">
        <v>1</v>
      </c>
      <c r="R1411">
        <v>15.5</v>
      </c>
      <c r="S1411" s="38">
        <v>201.8</v>
      </c>
      <c r="T1411" s="24">
        <v>609</v>
      </c>
      <c r="U1411" s="24">
        <v>75</v>
      </c>
      <c r="V1411">
        <f t="shared" si="134"/>
        <v>100</v>
      </c>
      <c r="W1411" s="24" t="s">
        <v>4121</v>
      </c>
      <c r="X1411" s="8" t="e">
        <f>ROUND(T1411*(1-#REF!),2)</f>
        <v>#REF!</v>
      </c>
      <c r="Y1411">
        <f t="shared" si="136"/>
        <v>548.1</v>
      </c>
      <c r="Z1411">
        <f t="shared" si="137"/>
        <v>548.1</v>
      </c>
      <c r="AA1411" s="24">
        <v>0.1</v>
      </c>
      <c r="AB1411" s="24">
        <v>0.1</v>
      </c>
      <c r="AC1411" t="s">
        <v>2879</v>
      </c>
      <c r="AD1411" t="s">
        <v>2879</v>
      </c>
      <c r="AE1411" t="s">
        <v>2879</v>
      </c>
      <c r="AF1411" t="s">
        <v>2899</v>
      </c>
      <c r="AG1411" s="24"/>
      <c r="AI1411" s="11">
        <v>194.03</v>
      </c>
      <c r="AJ1411">
        <v>0.3</v>
      </c>
      <c r="AK1411">
        <f t="shared" si="135"/>
        <v>426.29999999999995</v>
      </c>
      <c r="AL1411" t="s">
        <v>4555</v>
      </c>
      <c r="AM1411" t="s">
        <v>4555</v>
      </c>
      <c r="AN1411" s="24">
        <v>0.1</v>
      </c>
      <c r="AO1411">
        <f t="shared" si="133"/>
        <v>548.1</v>
      </c>
      <c r="AS1411" t="s">
        <v>327</v>
      </c>
      <c r="AT1411" t="s">
        <v>585</v>
      </c>
    </row>
    <row r="1412" spans="1:46" customFormat="1" x14ac:dyDescent="0.3">
      <c r="A1412" t="e">
        <f>CONCATENATE(C1412,D1412,H1412,#REF!,L1412)</f>
        <v>#REF!</v>
      </c>
      <c r="B1412" t="str">
        <f t="shared" si="131"/>
        <v>NISSANNV_400_TRACTIONL2H3</v>
      </c>
      <c r="C1412" s="1" t="s">
        <v>163</v>
      </c>
      <c r="D1412" s="1" t="s">
        <v>597</v>
      </c>
      <c r="E1412" s="1">
        <v>2010</v>
      </c>
      <c r="F1412" s="1" t="s">
        <v>25</v>
      </c>
      <c r="G1412" s="1" t="s">
        <v>52</v>
      </c>
      <c r="H1412" s="1" t="s">
        <v>104</v>
      </c>
      <c r="I1412" s="1">
        <v>3682</v>
      </c>
      <c r="J1412" s="1" t="str">
        <f t="shared" si="132"/>
        <v>TYP138</v>
      </c>
      <c r="K1412" s="1">
        <v>138</v>
      </c>
      <c r="L1412" s="1" t="s">
        <v>17</v>
      </c>
      <c r="M1412" s="27">
        <v>963940329</v>
      </c>
      <c r="N1412" s="37" t="s">
        <v>882</v>
      </c>
      <c r="O1412" s="38">
        <v>0</v>
      </c>
      <c r="P1412" s="38">
        <v>201.87</v>
      </c>
      <c r="Q1412" s="38">
        <v>1</v>
      </c>
      <c r="R1412">
        <v>39.5</v>
      </c>
      <c r="S1412" s="38">
        <v>201.87</v>
      </c>
      <c r="T1412" s="24">
        <v>469</v>
      </c>
      <c r="U1412" s="24">
        <v>75</v>
      </c>
      <c r="V1412">
        <f t="shared" si="134"/>
        <v>100</v>
      </c>
      <c r="W1412" s="24" t="s">
        <v>4122</v>
      </c>
      <c r="X1412" s="8" t="e">
        <f>ROUND(T1412*(1-#REF!),2)</f>
        <v>#REF!</v>
      </c>
      <c r="Y1412">
        <f t="shared" si="136"/>
        <v>422.1</v>
      </c>
      <c r="Z1412">
        <f t="shared" si="137"/>
        <v>422.1</v>
      </c>
      <c r="AA1412" s="24">
        <v>0.1</v>
      </c>
      <c r="AB1412" s="24">
        <v>0.1</v>
      </c>
      <c r="AC1412" t="s">
        <v>2879</v>
      </c>
      <c r="AD1412" t="s">
        <v>2879</v>
      </c>
      <c r="AE1412" t="s">
        <v>2879</v>
      </c>
      <c r="AF1412" t="s">
        <v>2899</v>
      </c>
      <c r="AG1412" s="24"/>
      <c r="AI1412" s="11">
        <v>194.03</v>
      </c>
      <c r="AJ1412">
        <v>0.3</v>
      </c>
      <c r="AK1412">
        <f t="shared" si="135"/>
        <v>328.29999999999995</v>
      </c>
      <c r="AL1412" t="s">
        <v>4555</v>
      </c>
      <c r="AM1412" t="s">
        <v>4555</v>
      </c>
      <c r="AN1412" s="24">
        <v>0.1</v>
      </c>
      <c r="AO1412">
        <f t="shared" si="133"/>
        <v>422.1</v>
      </c>
      <c r="AS1412" t="s">
        <v>328</v>
      </c>
      <c r="AT1412" t="s">
        <v>584</v>
      </c>
    </row>
    <row r="1413" spans="1:46" customFormat="1" x14ac:dyDescent="0.3">
      <c r="A1413" t="e">
        <f>CONCATENATE(C1413,D1413,H1413,#REF!,L1413)</f>
        <v>#REF!</v>
      </c>
      <c r="B1413" t="str">
        <f t="shared" si="131"/>
        <v>NISSANNV_400_TRACTIONL2H3</v>
      </c>
      <c r="C1413" s="1" t="s">
        <v>163</v>
      </c>
      <c r="D1413" s="1" t="s">
        <v>597</v>
      </c>
      <c r="E1413" s="1">
        <v>2010</v>
      </c>
      <c r="F1413" s="1" t="s">
        <v>25</v>
      </c>
      <c r="G1413" s="1" t="s">
        <v>52</v>
      </c>
      <c r="H1413" s="1" t="s">
        <v>104</v>
      </c>
      <c r="I1413" s="1">
        <v>3682</v>
      </c>
      <c r="J1413" s="1" t="str">
        <f t="shared" si="132"/>
        <v>TYP138</v>
      </c>
      <c r="K1413" s="1">
        <v>138</v>
      </c>
      <c r="L1413" s="1" t="s">
        <v>20</v>
      </c>
      <c r="M1413" s="27">
        <v>963940330</v>
      </c>
      <c r="N1413" s="37" t="s">
        <v>883</v>
      </c>
      <c r="O1413" s="38">
        <v>0</v>
      </c>
      <c r="P1413" s="38">
        <v>253.13</v>
      </c>
      <c r="Q1413" s="38">
        <v>1</v>
      </c>
      <c r="R1413">
        <v>15.5</v>
      </c>
      <c r="S1413" s="38">
        <v>253.13</v>
      </c>
      <c r="T1413" s="24">
        <v>609</v>
      </c>
      <c r="U1413" s="24">
        <v>75</v>
      </c>
      <c r="V1413">
        <f t="shared" si="134"/>
        <v>100</v>
      </c>
      <c r="W1413" s="24" t="s">
        <v>4123</v>
      </c>
      <c r="X1413" s="8" t="e">
        <f>ROUND(T1413*(1-#REF!),2)</f>
        <v>#REF!</v>
      </c>
      <c r="Y1413">
        <f t="shared" si="136"/>
        <v>548.1</v>
      </c>
      <c r="Z1413">
        <f t="shared" si="137"/>
        <v>548.1</v>
      </c>
      <c r="AA1413" s="24">
        <v>0.1</v>
      </c>
      <c r="AB1413" s="24">
        <v>0.1</v>
      </c>
      <c r="AC1413" t="s">
        <v>2879</v>
      </c>
      <c r="AD1413" t="s">
        <v>2879</v>
      </c>
      <c r="AE1413" t="s">
        <v>2879</v>
      </c>
      <c r="AF1413" t="s">
        <v>2899</v>
      </c>
      <c r="AG1413" s="24"/>
      <c r="AI1413" s="11">
        <v>194.03</v>
      </c>
      <c r="AJ1413">
        <v>0.3</v>
      </c>
      <c r="AK1413">
        <f t="shared" si="135"/>
        <v>426.29999999999995</v>
      </c>
      <c r="AL1413" t="s">
        <v>4555</v>
      </c>
      <c r="AM1413" t="s">
        <v>4555</v>
      </c>
      <c r="AN1413" s="24">
        <v>0.1</v>
      </c>
      <c r="AO1413">
        <f t="shared" si="133"/>
        <v>548.1</v>
      </c>
      <c r="AS1413" t="s">
        <v>329</v>
      </c>
      <c r="AT1413" t="s">
        <v>585</v>
      </c>
    </row>
    <row r="1414" spans="1:46" customFormat="1" x14ac:dyDescent="0.3">
      <c r="A1414" t="e">
        <f>CONCATENATE(C1414,D1414,H1414,#REF!,L1414)</f>
        <v>#REF!</v>
      </c>
      <c r="B1414" t="str">
        <f t="shared" si="131"/>
        <v>NISSANNV_400_TRACTIONL3H2</v>
      </c>
      <c r="C1414" s="1" t="s">
        <v>163</v>
      </c>
      <c r="D1414" s="1" t="s">
        <v>597</v>
      </c>
      <c r="E1414" s="1">
        <v>2010</v>
      </c>
      <c r="F1414" s="1" t="s">
        <v>44</v>
      </c>
      <c r="G1414" s="1" t="s">
        <v>37</v>
      </c>
      <c r="H1414" s="1" t="s">
        <v>45</v>
      </c>
      <c r="I1414" s="1">
        <v>4332</v>
      </c>
      <c r="J1414" s="1" t="str">
        <f t="shared" si="132"/>
        <v>TYP139</v>
      </c>
      <c r="K1414" s="1">
        <v>139</v>
      </c>
      <c r="L1414" s="1" t="s">
        <v>17</v>
      </c>
      <c r="M1414" s="27">
        <v>963940340</v>
      </c>
      <c r="N1414" s="37" t="s">
        <v>884</v>
      </c>
      <c r="O1414" s="38">
        <v>0</v>
      </c>
      <c r="P1414" s="38">
        <v>201.8</v>
      </c>
      <c r="Q1414" s="38">
        <v>1</v>
      </c>
      <c r="R1414">
        <v>51.5</v>
      </c>
      <c r="S1414" s="38">
        <v>201.8</v>
      </c>
      <c r="T1414" s="24">
        <v>509</v>
      </c>
      <c r="U1414" s="24">
        <v>80</v>
      </c>
      <c r="V1414">
        <f t="shared" si="134"/>
        <v>107</v>
      </c>
      <c r="W1414" s="24" t="s">
        <v>4124</v>
      </c>
      <c r="X1414" s="8" t="e">
        <f>ROUND(T1414*(1-#REF!),2)</f>
        <v>#REF!</v>
      </c>
      <c r="Y1414">
        <f t="shared" si="136"/>
        <v>458.1</v>
      </c>
      <c r="Z1414">
        <f t="shared" si="137"/>
        <v>458.1</v>
      </c>
      <c r="AA1414" s="24">
        <v>0.1</v>
      </c>
      <c r="AB1414" s="24">
        <v>0.1</v>
      </c>
      <c r="AC1414" t="s">
        <v>2879</v>
      </c>
      <c r="AD1414" t="s">
        <v>2879</v>
      </c>
      <c r="AE1414" t="s">
        <v>2879</v>
      </c>
      <c r="AF1414" t="s">
        <v>2899</v>
      </c>
      <c r="AG1414" s="24"/>
      <c r="AI1414" s="11">
        <v>194.03</v>
      </c>
      <c r="AJ1414">
        <v>0.3</v>
      </c>
      <c r="AK1414">
        <f t="shared" si="135"/>
        <v>356.29999999999995</v>
      </c>
      <c r="AL1414" t="s">
        <v>4555</v>
      </c>
      <c r="AM1414" t="s">
        <v>4555</v>
      </c>
      <c r="AN1414" s="24">
        <v>0.1</v>
      </c>
      <c r="AO1414">
        <f t="shared" si="133"/>
        <v>458.1</v>
      </c>
      <c r="AS1414" t="s">
        <v>330</v>
      </c>
      <c r="AT1414" t="s">
        <v>584</v>
      </c>
    </row>
    <row r="1415" spans="1:46" customFormat="1" x14ac:dyDescent="0.3">
      <c r="A1415" t="e">
        <f>CONCATENATE(C1415,D1415,H1415,#REF!,L1415)</f>
        <v>#REF!</v>
      </c>
      <c r="B1415" t="str">
        <f t="shared" si="131"/>
        <v>NISSANNV_400_TRACTIONL3H2</v>
      </c>
      <c r="C1415" s="1" t="s">
        <v>163</v>
      </c>
      <c r="D1415" s="1" t="s">
        <v>597</v>
      </c>
      <c r="E1415" s="1">
        <v>2010</v>
      </c>
      <c r="F1415" s="1" t="s">
        <v>44</v>
      </c>
      <c r="G1415" s="1" t="s">
        <v>37</v>
      </c>
      <c r="H1415" s="1" t="s">
        <v>45</v>
      </c>
      <c r="I1415" s="1">
        <v>4332</v>
      </c>
      <c r="J1415" s="1" t="str">
        <f t="shared" si="132"/>
        <v>TYP139</v>
      </c>
      <c r="K1415" s="1">
        <v>139</v>
      </c>
      <c r="L1415" s="1" t="s">
        <v>20</v>
      </c>
      <c r="M1415" s="27">
        <v>963940341</v>
      </c>
      <c r="N1415" s="37" t="s">
        <v>885</v>
      </c>
      <c r="O1415" s="38">
        <v>0</v>
      </c>
      <c r="P1415" s="38">
        <v>285.01</v>
      </c>
      <c r="Q1415" s="38">
        <v>1</v>
      </c>
      <c r="R1415">
        <v>24.5</v>
      </c>
      <c r="S1415" s="38">
        <v>285.01</v>
      </c>
      <c r="T1415" s="24">
        <v>669</v>
      </c>
      <c r="U1415" s="24">
        <v>80</v>
      </c>
      <c r="V1415">
        <f t="shared" si="134"/>
        <v>107</v>
      </c>
      <c r="W1415" s="24" t="s">
        <v>4125</v>
      </c>
      <c r="X1415" s="8" t="e">
        <f>ROUND(T1415*(1-#REF!),2)</f>
        <v>#REF!</v>
      </c>
      <c r="Y1415">
        <f t="shared" si="136"/>
        <v>602.1</v>
      </c>
      <c r="Z1415">
        <f t="shared" si="137"/>
        <v>602.1</v>
      </c>
      <c r="AA1415" s="24">
        <v>0.1</v>
      </c>
      <c r="AB1415" s="24">
        <v>0.1</v>
      </c>
      <c r="AC1415" t="s">
        <v>2879</v>
      </c>
      <c r="AD1415" t="s">
        <v>2879</v>
      </c>
      <c r="AE1415" t="s">
        <v>2879</v>
      </c>
      <c r="AF1415" t="s">
        <v>2899</v>
      </c>
      <c r="AG1415" s="24"/>
      <c r="AI1415" s="11">
        <v>274.04000000000002</v>
      </c>
      <c r="AJ1415">
        <v>0.3</v>
      </c>
      <c r="AK1415">
        <f t="shared" si="135"/>
        <v>468.29999999999995</v>
      </c>
      <c r="AL1415" t="s">
        <v>4555</v>
      </c>
      <c r="AM1415" t="s">
        <v>4555</v>
      </c>
      <c r="AN1415" s="24">
        <v>0.1</v>
      </c>
      <c r="AO1415">
        <f t="shared" si="133"/>
        <v>602.1</v>
      </c>
      <c r="AS1415" t="s">
        <v>331</v>
      </c>
      <c r="AT1415" t="s">
        <v>585</v>
      </c>
    </row>
    <row r="1416" spans="1:46" customFormat="1" x14ac:dyDescent="0.3">
      <c r="A1416" t="e">
        <f>CONCATENATE(C1416,D1416,H1416,#REF!,L1416)</f>
        <v>#REF!</v>
      </c>
      <c r="B1416" t="str">
        <f t="shared" si="131"/>
        <v>NISSANNV_400_TRACTIONL3H3</v>
      </c>
      <c r="C1416" s="1" t="s">
        <v>163</v>
      </c>
      <c r="D1416" s="1" t="s">
        <v>597</v>
      </c>
      <c r="E1416" s="1">
        <v>2010</v>
      </c>
      <c r="F1416" s="1" t="s">
        <v>44</v>
      </c>
      <c r="G1416" s="1" t="s">
        <v>52</v>
      </c>
      <c r="H1416" s="1" t="s">
        <v>53</v>
      </c>
      <c r="I1416" s="1">
        <v>4332</v>
      </c>
      <c r="J1416" s="1" t="str">
        <f t="shared" si="132"/>
        <v>TYP139</v>
      </c>
      <c r="K1416" s="1">
        <v>139</v>
      </c>
      <c r="L1416" s="1" t="s">
        <v>17</v>
      </c>
      <c r="M1416" s="27">
        <v>963940346</v>
      </c>
      <c r="N1416" s="37" t="s">
        <v>886</v>
      </c>
      <c r="O1416" s="38">
        <v>0</v>
      </c>
      <c r="P1416" s="38">
        <v>219.35</v>
      </c>
      <c r="Q1416" s="38">
        <v>1</v>
      </c>
      <c r="R1416">
        <v>51.5</v>
      </c>
      <c r="S1416" s="38">
        <v>219.35</v>
      </c>
      <c r="T1416" s="24">
        <v>509</v>
      </c>
      <c r="U1416" s="24">
        <v>80</v>
      </c>
      <c r="V1416">
        <f t="shared" si="134"/>
        <v>107</v>
      </c>
      <c r="W1416" s="24" t="s">
        <v>4126</v>
      </c>
      <c r="X1416" s="8" t="e">
        <f>ROUND(T1416*(1-#REF!),2)</f>
        <v>#REF!</v>
      </c>
      <c r="Y1416">
        <f t="shared" si="136"/>
        <v>458.1</v>
      </c>
      <c r="Z1416">
        <f t="shared" si="137"/>
        <v>458.1</v>
      </c>
      <c r="AA1416" s="24">
        <v>0.1</v>
      </c>
      <c r="AB1416" s="24">
        <v>0.1</v>
      </c>
      <c r="AC1416" t="s">
        <v>2879</v>
      </c>
      <c r="AD1416" t="s">
        <v>2879</v>
      </c>
      <c r="AE1416" t="s">
        <v>2879</v>
      </c>
      <c r="AF1416" t="s">
        <v>2899</v>
      </c>
      <c r="AG1416" s="24"/>
      <c r="AI1416" s="11">
        <v>194.03</v>
      </c>
      <c r="AJ1416">
        <v>0.3</v>
      </c>
      <c r="AK1416">
        <f t="shared" si="135"/>
        <v>356.29999999999995</v>
      </c>
      <c r="AL1416" t="s">
        <v>4555</v>
      </c>
      <c r="AM1416" t="s">
        <v>4555</v>
      </c>
      <c r="AN1416" s="24">
        <v>0.1</v>
      </c>
      <c r="AO1416">
        <f t="shared" si="133"/>
        <v>458.1</v>
      </c>
      <c r="AS1416" t="s">
        <v>332</v>
      </c>
      <c r="AT1416" t="s">
        <v>584</v>
      </c>
    </row>
    <row r="1417" spans="1:46" customFormat="1" x14ac:dyDescent="0.3">
      <c r="A1417" t="e">
        <f>CONCATENATE(C1417,D1417,H1417,#REF!,L1417)</f>
        <v>#REF!</v>
      </c>
      <c r="B1417" t="str">
        <f t="shared" si="131"/>
        <v>NISSANNV_400_TRACTIONL3H3</v>
      </c>
      <c r="C1417" s="1" t="s">
        <v>163</v>
      </c>
      <c r="D1417" s="1" t="s">
        <v>597</v>
      </c>
      <c r="E1417" s="1">
        <v>2010</v>
      </c>
      <c r="F1417" s="1" t="s">
        <v>44</v>
      </c>
      <c r="G1417" s="1" t="s">
        <v>52</v>
      </c>
      <c r="H1417" s="1" t="s">
        <v>53</v>
      </c>
      <c r="I1417" s="1">
        <v>4332</v>
      </c>
      <c r="J1417" s="1" t="str">
        <f t="shared" si="132"/>
        <v>TYP139</v>
      </c>
      <c r="K1417" s="1">
        <v>139</v>
      </c>
      <c r="L1417" s="1" t="s">
        <v>20</v>
      </c>
      <c r="M1417" s="27">
        <v>963940347</v>
      </c>
      <c r="N1417" s="37" t="s">
        <v>887</v>
      </c>
      <c r="O1417" s="38">
        <v>0</v>
      </c>
      <c r="P1417" s="38">
        <v>285.01</v>
      </c>
      <c r="Q1417" s="38">
        <v>1</v>
      </c>
      <c r="R1417">
        <v>29.5</v>
      </c>
      <c r="S1417" s="38">
        <v>285.01</v>
      </c>
      <c r="T1417" s="24">
        <v>669</v>
      </c>
      <c r="U1417" s="24">
        <v>80</v>
      </c>
      <c r="V1417">
        <f t="shared" si="134"/>
        <v>107</v>
      </c>
      <c r="W1417" s="24" t="s">
        <v>4127</v>
      </c>
      <c r="X1417" s="8" t="e">
        <f>ROUND(T1417*(1-#REF!),2)</f>
        <v>#REF!</v>
      </c>
      <c r="Y1417">
        <f t="shared" si="136"/>
        <v>602.1</v>
      </c>
      <c r="Z1417">
        <f t="shared" si="137"/>
        <v>602.1</v>
      </c>
      <c r="AA1417" s="24">
        <v>0.1</v>
      </c>
      <c r="AB1417" s="24">
        <v>0.1</v>
      </c>
      <c r="AC1417" t="s">
        <v>2879</v>
      </c>
      <c r="AD1417" t="s">
        <v>2879</v>
      </c>
      <c r="AE1417" t="s">
        <v>2879</v>
      </c>
      <c r="AF1417" t="s">
        <v>2899</v>
      </c>
      <c r="AG1417" s="24"/>
      <c r="AI1417" s="11">
        <v>274.04000000000002</v>
      </c>
      <c r="AJ1417">
        <v>0.3</v>
      </c>
      <c r="AK1417">
        <f t="shared" si="135"/>
        <v>468.29999999999995</v>
      </c>
      <c r="AL1417" t="s">
        <v>4555</v>
      </c>
      <c r="AM1417" t="s">
        <v>4555</v>
      </c>
      <c r="AN1417" s="24">
        <v>0.1</v>
      </c>
      <c r="AO1417">
        <f t="shared" si="133"/>
        <v>602.1</v>
      </c>
      <c r="AS1417" t="s">
        <v>333</v>
      </c>
      <c r="AT1417" t="s">
        <v>585</v>
      </c>
    </row>
    <row r="1418" spans="1:46" customFormat="1" x14ac:dyDescent="0.3">
      <c r="A1418" t="e">
        <f>CONCATENATE(C1418,D1418,H1418,#REF!,L1418)</f>
        <v>#REF!</v>
      </c>
      <c r="B1418" t="str">
        <f t="shared" si="131"/>
        <v>NISSANNV_400_PROPULSIONL3H2</v>
      </c>
      <c r="C1418" s="1" t="s">
        <v>163</v>
      </c>
      <c r="D1418" s="1" t="s">
        <v>598</v>
      </c>
      <c r="E1418" s="1">
        <v>2010</v>
      </c>
      <c r="F1418" s="1" t="s">
        <v>44</v>
      </c>
      <c r="G1418" s="1" t="s">
        <v>37</v>
      </c>
      <c r="H1418" s="1" t="s">
        <v>45</v>
      </c>
      <c r="I1418" s="1">
        <v>3682</v>
      </c>
      <c r="J1418" s="1" t="str">
        <f t="shared" si="132"/>
        <v>TYP140</v>
      </c>
      <c r="K1418" s="1">
        <v>140</v>
      </c>
      <c r="L1418" s="1" t="s">
        <v>17</v>
      </c>
      <c r="M1418" s="27">
        <v>963940357</v>
      </c>
      <c r="N1418" s="37" t="s">
        <v>888</v>
      </c>
      <c r="O1418" s="38">
        <v>0</v>
      </c>
      <c r="P1418" s="38">
        <v>201.8</v>
      </c>
      <c r="Q1418" s="38">
        <v>1</v>
      </c>
      <c r="R1418">
        <v>51.5</v>
      </c>
      <c r="S1418" s="38">
        <v>201.8</v>
      </c>
      <c r="T1418" s="24">
        <v>509</v>
      </c>
      <c r="U1418" s="24">
        <v>80</v>
      </c>
      <c r="V1418">
        <f t="shared" si="134"/>
        <v>107</v>
      </c>
      <c r="W1418" s="24" t="s">
        <v>4128</v>
      </c>
      <c r="X1418" s="8" t="e">
        <f>ROUND(T1418*(1-#REF!),2)</f>
        <v>#REF!</v>
      </c>
      <c r="Y1418">
        <f t="shared" si="136"/>
        <v>458.1</v>
      </c>
      <c r="Z1418">
        <f t="shared" si="137"/>
        <v>458.1</v>
      </c>
      <c r="AA1418" s="24">
        <v>0.1</v>
      </c>
      <c r="AB1418" s="24">
        <v>0.1</v>
      </c>
      <c r="AC1418" t="s">
        <v>2879</v>
      </c>
      <c r="AD1418" t="s">
        <v>2879</v>
      </c>
      <c r="AE1418" t="s">
        <v>2879</v>
      </c>
      <c r="AF1418" t="s">
        <v>2899</v>
      </c>
      <c r="AG1418" s="24"/>
      <c r="AI1418" s="11">
        <v>194.03</v>
      </c>
      <c r="AJ1418">
        <v>0.3</v>
      </c>
      <c r="AK1418">
        <f t="shared" si="135"/>
        <v>356.29999999999995</v>
      </c>
      <c r="AL1418" t="s">
        <v>4555</v>
      </c>
      <c r="AM1418" t="s">
        <v>4555</v>
      </c>
      <c r="AN1418" s="24">
        <v>0.1</v>
      </c>
      <c r="AO1418">
        <f t="shared" si="133"/>
        <v>458.1</v>
      </c>
      <c r="AS1418" t="s">
        <v>334</v>
      </c>
      <c r="AT1418" t="s">
        <v>584</v>
      </c>
    </row>
    <row r="1419" spans="1:46" customFormat="1" x14ac:dyDescent="0.3">
      <c r="A1419" t="e">
        <f>CONCATENATE(C1419,D1419,H1419,#REF!,L1419)</f>
        <v>#REF!</v>
      </c>
      <c r="B1419" t="str">
        <f t="shared" si="131"/>
        <v>NISSANNV_400_PROPULSIONL3H2</v>
      </c>
      <c r="C1419" s="1" t="s">
        <v>163</v>
      </c>
      <c r="D1419" s="1" t="s">
        <v>598</v>
      </c>
      <c r="E1419" s="1">
        <v>2010</v>
      </c>
      <c r="F1419" s="1" t="s">
        <v>44</v>
      </c>
      <c r="G1419" s="1" t="s">
        <v>37</v>
      </c>
      <c r="H1419" s="1" t="s">
        <v>45</v>
      </c>
      <c r="I1419" s="1">
        <v>3682</v>
      </c>
      <c r="J1419" s="1" t="str">
        <f t="shared" si="132"/>
        <v>TYP140</v>
      </c>
      <c r="K1419" s="1">
        <v>140</v>
      </c>
      <c r="L1419" s="1" t="s">
        <v>20</v>
      </c>
      <c r="M1419" s="27">
        <v>963940358</v>
      </c>
      <c r="N1419" s="37" t="s">
        <v>889</v>
      </c>
      <c r="O1419" s="38">
        <v>0</v>
      </c>
      <c r="P1419" s="38">
        <v>285.01</v>
      </c>
      <c r="Q1419" s="38">
        <v>1</v>
      </c>
      <c r="R1419">
        <v>29.5</v>
      </c>
      <c r="S1419" s="38">
        <v>285.01</v>
      </c>
      <c r="T1419" s="24">
        <v>669</v>
      </c>
      <c r="U1419" s="24">
        <v>80</v>
      </c>
      <c r="V1419">
        <f t="shared" si="134"/>
        <v>107</v>
      </c>
      <c r="W1419" s="24" t="s">
        <v>4129</v>
      </c>
      <c r="X1419" s="8" t="e">
        <f>ROUND(T1419*(1-#REF!),2)</f>
        <v>#REF!</v>
      </c>
      <c r="Y1419">
        <f t="shared" si="136"/>
        <v>602.1</v>
      </c>
      <c r="Z1419">
        <f t="shared" si="137"/>
        <v>602.1</v>
      </c>
      <c r="AA1419" s="24">
        <v>0.1</v>
      </c>
      <c r="AB1419" s="24">
        <v>0.1</v>
      </c>
      <c r="AC1419" t="s">
        <v>2879</v>
      </c>
      <c r="AD1419" t="s">
        <v>2879</v>
      </c>
      <c r="AE1419" t="s">
        <v>2879</v>
      </c>
      <c r="AF1419" t="s">
        <v>2899</v>
      </c>
      <c r="AG1419" s="24"/>
      <c r="AI1419" s="11">
        <v>274.04000000000002</v>
      </c>
      <c r="AJ1419">
        <v>0.3</v>
      </c>
      <c r="AK1419">
        <f t="shared" si="135"/>
        <v>468.29999999999995</v>
      </c>
      <c r="AL1419" t="s">
        <v>4555</v>
      </c>
      <c r="AM1419" t="s">
        <v>4555</v>
      </c>
      <c r="AN1419" s="24">
        <v>0.1</v>
      </c>
      <c r="AO1419">
        <f t="shared" si="133"/>
        <v>602.1</v>
      </c>
      <c r="AS1419" t="s">
        <v>335</v>
      </c>
      <c r="AT1419" t="s">
        <v>585</v>
      </c>
    </row>
    <row r="1420" spans="1:46" customFormat="1" x14ac:dyDescent="0.3">
      <c r="A1420" t="e">
        <f>CONCATENATE(C1420,D1420,H1420,#REF!,L1420)</f>
        <v>#REF!</v>
      </c>
      <c r="B1420" t="str">
        <f t="shared" si="131"/>
        <v>NISSANNV_400_PROPULSIONL3H3</v>
      </c>
      <c r="C1420" s="1" t="s">
        <v>163</v>
      </c>
      <c r="D1420" s="1" t="s">
        <v>598</v>
      </c>
      <c r="E1420" s="1">
        <v>2010</v>
      </c>
      <c r="F1420" s="1" t="s">
        <v>44</v>
      </c>
      <c r="G1420" s="1" t="s">
        <v>52</v>
      </c>
      <c r="H1420" s="1" t="s">
        <v>53</v>
      </c>
      <c r="I1420" s="1">
        <v>3682</v>
      </c>
      <c r="J1420" s="1" t="str">
        <f t="shared" si="132"/>
        <v>TYP140</v>
      </c>
      <c r="K1420" s="1">
        <v>140</v>
      </c>
      <c r="L1420" s="1" t="s">
        <v>17</v>
      </c>
      <c r="M1420" s="27">
        <v>963940363</v>
      </c>
      <c r="N1420" s="37" t="s">
        <v>890</v>
      </c>
      <c r="O1420" s="38">
        <v>0</v>
      </c>
      <c r="P1420" s="38">
        <v>219.35</v>
      </c>
      <c r="Q1420" s="38">
        <v>1</v>
      </c>
      <c r="R1420">
        <v>51.5</v>
      </c>
      <c r="S1420" s="38">
        <v>219.35</v>
      </c>
      <c r="T1420" s="24">
        <v>509</v>
      </c>
      <c r="U1420" s="24">
        <v>80</v>
      </c>
      <c r="V1420">
        <f t="shared" si="134"/>
        <v>107</v>
      </c>
      <c r="W1420" s="24" t="s">
        <v>4130</v>
      </c>
      <c r="X1420" s="8" t="e">
        <f>ROUND(T1420*(1-#REF!),2)</f>
        <v>#REF!</v>
      </c>
      <c r="Y1420">
        <f t="shared" si="136"/>
        <v>458.1</v>
      </c>
      <c r="Z1420">
        <f t="shared" si="137"/>
        <v>458.1</v>
      </c>
      <c r="AA1420" s="24">
        <v>0.1</v>
      </c>
      <c r="AB1420" s="24">
        <v>0.1</v>
      </c>
      <c r="AC1420" t="s">
        <v>2879</v>
      </c>
      <c r="AD1420" t="s">
        <v>2879</v>
      </c>
      <c r="AE1420" t="s">
        <v>2879</v>
      </c>
      <c r="AF1420" t="s">
        <v>2899</v>
      </c>
      <c r="AG1420" s="24"/>
      <c r="AI1420" s="11">
        <v>194.03</v>
      </c>
      <c r="AJ1420">
        <v>0.3</v>
      </c>
      <c r="AK1420">
        <f t="shared" si="135"/>
        <v>356.29999999999995</v>
      </c>
      <c r="AL1420" t="s">
        <v>4555</v>
      </c>
      <c r="AM1420" t="s">
        <v>4555</v>
      </c>
      <c r="AN1420" s="24">
        <v>0.1</v>
      </c>
      <c r="AO1420">
        <f t="shared" si="133"/>
        <v>458.1</v>
      </c>
      <c r="AS1420" t="s">
        <v>336</v>
      </c>
      <c r="AT1420" t="s">
        <v>584</v>
      </c>
    </row>
    <row r="1421" spans="1:46" customFormat="1" x14ac:dyDescent="0.3">
      <c r="A1421" t="e">
        <f>CONCATENATE(C1421,D1421,H1421,#REF!,L1421)</f>
        <v>#REF!</v>
      </c>
      <c r="B1421" t="str">
        <f t="shared" si="131"/>
        <v>NISSANNV_400_PROPULSIONL3H3</v>
      </c>
      <c r="C1421" s="1" t="s">
        <v>163</v>
      </c>
      <c r="D1421" s="1" t="s">
        <v>598</v>
      </c>
      <c r="E1421" s="1">
        <v>2010</v>
      </c>
      <c r="F1421" s="1" t="s">
        <v>44</v>
      </c>
      <c r="G1421" s="1" t="s">
        <v>52</v>
      </c>
      <c r="H1421" s="1" t="s">
        <v>53</v>
      </c>
      <c r="I1421" s="1">
        <v>3682</v>
      </c>
      <c r="J1421" s="1" t="str">
        <f t="shared" si="132"/>
        <v>TYP140</v>
      </c>
      <c r="K1421" s="1">
        <v>140</v>
      </c>
      <c r="L1421" s="1" t="s">
        <v>20</v>
      </c>
      <c r="M1421" s="27">
        <v>963940364</v>
      </c>
      <c r="N1421" s="37" t="s">
        <v>891</v>
      </c>
      <c r="O1421" s="38">
        <v>0</v>
      </c>
      <c r="P1421" s="38">
        <v>285.01</v>
      </c>
      <c r="Q1421" s="38">
        <v>1</v>
      </c>
      <c r="R1421">
        <v>29.5</v>
      </c>
      <c r="S1421" s="38">
        <v>285.01</v>
      </c>
      <c r="T1421" s="24">
        <v>669</v>
      </c>
      <c r="U1421" s="24">
        <v>80</v>
      </c>
      <c r="V1421">
        <f t="shared" si="134"/>
        <v>107</v>
      </c>
      <c r="W1421" s="24" t="s">
        <v>4131</v>
      </c>
      <c r="X1421" s="8" t="e">
        <f>ROUND(T1421*(1-#REF!),2)</f>
        <v>#REF!</v>
      </c>
      <c r="Y1421">
        <f t="shared" si="136"/>
        <v>602.1</v>
      </c>
      <c r="Z1421">
        <f t="shared" si="137"/>
        <v>602.1</v>
      </c>
      <c r="AA1421" s="24">
        <v>0.1</v>
      </c>
      <c r="AB1421" s="24">
        <v>0.1</v>
      </c>
      <c r="AC1421" t="s">
        <v>2879</v>
      </c>
      <c r="AD1421" t="s">
        <v>2879</v>
      </c>
      <c r="AE1421" t="s">
        <v>2879</v>
      </c>
      <c r="AF1421" t="s">
        <v>2899</v>
      </c>
      <c r="AG1421" s="24"/>
      <c r="AI1421" s="11">
        <v>274.04000000000002</v>
      </c>
      <c r="AJ1421">
        <v>0.3</v>
      </c>
      <c r="AK1421">
        <f t="shared" si="135"/>
        <v>468.29999999999995</v>
      </c>
      <c r="AL1421" t="s">
        <v>4555</v>
      </c>
      <c r="AM1421" t="s">
        <v>4555</v>
      </c>
      <c r="AN1421" s="24">
        <v>0.1</v>
      </c>
      <c r="AO1421">
        <f t="shared" si="133"/>
        <v>602.1</v>
      </c>
      <c r="AS1421" t="s">
        <v>337</v>
      </c>
      <c r="AT1421" t="s">
        <v>585</v>
      </c>
    </row>
    <row r="1422" spans="1:46" customFormat="1" x14ac:dyDescent="0.3">
      <c r="A1422" t="e">
        <f>CONCATENATE(C1422,D1422,H1422,#REF!,L1422)</f>
        <v>#REF!</v>
      </c>
      <c r="B1422" t="str">
        <f t="shared" si="131"/>
        <v>NISSANNV_400_PROPULSIONL4H2</v>
      </c>
      <c r="C1422" s="1" t="s">
        <v>163</v>
      </c>
      <c r="D1422" s="1" t="s">
        <v>598</v>
      </c>
      <c r="E1422" s="1">
        <v>2010</v>
      </c>
      <c r="F1422" s="1" t="s">
        <v>48</v>
      </c>
      <c r="G1422" s="1" t="s">
        <v>37</v>
      </c>
      <c r="H1422" s="1" t="s">
        <v>49</v>
      </c>
      <c r="I1422" s="1">
        <v>4332</v>
      </c>
      <c r="J1422" s="1" t="str">
        <f t="shared" si="132"/>
        <v>TYP141</v>
      </c>
      <c r="K1422" s="1">
        <v>141</v>
      </c>
      <c r="L1422" s="1" t="s">
        <v>17</v>
      </c>
      <c r="M1422" s="27">
        <v>963940375</v>
      </c>
      <c r="N1422" s="37" t="s">
        <v>892</v>
      </c>
      <c r="O1422" s="38">
        <v>0</v>
      </c>
      <c r="P1422" s="38">
        <v>249.93</v>
      </c>
      <c r="Q1422" s="38">
        <v>1</v>
      </c>
      <c r="R1422">
        <v>62.5</v>
      </c>
      <c r="S1422" s="38">
        <v>249.93</v>
      </c>
      <c r="T1422" s="24">
        <v>609</v>
      </c>
      <c r="U1422" s="24">
        <v>90</v>
      </c>
      <c r="V1422">
        <f t="shared" si="134"/>
        <v>120</v>
      </c>
      <c r="W1422" s="24" t="s">
        <v>4132</v>
      </c>
      <c r="X1422" s="8" t="e">
        <f>ROUND(T1422*(1-#REF!),2)</f>
        <v>#REF!</v>
      </c>
      <c r="Y1422">
        <f t="shared" si="136"/>
        <v>548.1</v>
      </c>
      <c r="Z1422">
        <f t="shared" si="137"/>
        <v>548.1</v>
      </c>
      <c r="AA1422" s="24">
        <v>0.1</v>
      </c>
      <c r="AB1422" s="24">
        <v>0.1</v>
      </c>
      <c r="AC1422" t="s">
        <v>2879</v>
      </c>
      <c r="AD1422" t="s">
        <v>2879</v>
      </c>
      <c r="AE1422" t="s">
        <v>2879</v>
      </c>
      <c r="AF1422" t="s">
        <v>2899</v>
      </c>
      <c r="AG1422" s="24"/>
      <c r="AI1422" s="11">
        <v>240.23</v>
      </c>
      <c r="AJ1422">
        <v>0.3</v>
      </c>
      <c r="AK1422">
        <f t="shared" si="135"/>
        <v>426.29999999999995</v>
      </c>
      <c r="AL1422" t="s">
        <v>4555</v>
      </c>
      <c r="AM1422" t="s">
        <v>4555</v>
      </c>
      <c r="AN1422" s="24">
        <v>0.1</v>
      </c>
      <c r="AO1422">
        <f t="shared" si="133"/>
        <v>548.1</v>
      </c>
      <c r="AS1422" t="s">
        <v>338</v>
      </c>
      <c r="AT1422" t="s">
        <v>584</v>
      </c>
    </row>
    <row r="1423" spans="1:46" customFormat="1" x14ac:dyDescent="0.3">
      <c r="A1423" t="e">
        <f>CONCATENATE(C1423,D1423,H1423,#REF!,L1423)</f>
        <v>#REF!</v>
      </c>
      <c r="B1423" t="str">
        <f t="shared" si="131"/>
        <v>NISSANNV_400_PROPULSIONL4H2</v>
      </c>
      <c r="C1423" s="1" t="s">
        <v>163</v>
      </c>
      <c r="D1423" s="1" t="s">
        <v>598</v>
      </c>
      <c r="E1423" s="1">
        <v>2010</v>
      </c>
      <c r="F1423" s="1" t="s">
        <v>48</v>
      </c>
      <c r="G1423" s="1" t="s">
        <v>37</v>
      </c>
      <c r="H1423" s="1" t="s">
        <v>49</v>
      </c>
      <c r="I1423" s="1">
        <v>4332</v>
      </c>
      <c r="J1423" s="1" t="str">
        <f t="shared" si="132"/>
        <v>TYP141</v>
      </c>
      <c r="K1423" s="1">
        <v>141</v>
      </c>
      <c r="L1423" s="1" t="s">
        <v>20</v>
      </c>
      <c r="M1423" s="27">
        <v>963940376</v>
      </c>
      <c r="N1423" s="37" t="s">
        <v>893</v>
      </c>
      <c r="O1423" s="38">
        <v>0</v>
      </c>
      <c r="P1423" s="38">
        <v>326.39999999999998</v>
      </c>
      <c r="Q1423" s="38">
        <v>1</v>
      </c>
      <c r="R1423">
        <v>29.5</v>
      </c>
      <c r="S1423" s="38">
        <v>326.39999999999998</v>
      </c>
      <c r="T1423" s="24">
        <v>819</v>
      </c>
      <c r="U1423" s="24">
        <v>90</v>
      </c>
      <c r="V1423">
        <f t="shared" si="134"/>
        <v>120</v>
      </c>
      <c r="W1423" s="24" t="s">
        <v>4133</v>
      </c>
      <c r="X1423" s="8" t="e">
        <f>ROUND(T1423*(1-#REF!),2)</f>
        <v>#REF!</v>
      </c>
      <c r="Y1423">
        <f t="shared" si="136"/>
        <v>737.1</v>
      </c>
      <c r="Z1423">
        <f t="shared" si="137"/>
        <v>737.1</v>
      </c>
      <c r="AA1423" s="24">
        <v>0.1</v>
      </c>
      <c r="AB1423" s="24">
        <v>0.1</v>
      </c>
      <c r="AC1423" t="s">
        <v>2879</v>
      </c>
      <c r="AD1423" t="s">
        <v>2879</v>
      </c>
      <c r="AE1423" t="s">
        <v>2879</v>
      </c>
      <c r="AF1423" t="s">
        <v>2899</v>
      </c>
      <c r="AG1423" s="24"/>
      <c r="AI1423" s="11">
        <v>313.73</v>
      </c>
      <c r="AJ1423">
        <v>0.3</v>
      </c>
      <c r="AK1423">
        <f t="shared" si="135"/>
        <v>573.29999999999995</v>
      </c>
      <c r="AL1423" t="s">
        <v>4555</v>
      </c>
      <c r="AM1423" t="s">
        <v>4555</v>
      </c>
      <c r="AN1423" s="24">
        <v>0.1</v>
      </c>
      <c r="AO1423">
        <f t="shared" si="133"/>
        <v>737.1</v>
      </c>
      <c r="AS1423" t="s">
        <v>339</v>
      </c>
      <c r="AT1423" t="s">
        <v>585</v>
      </c>
    </row>
    <row r="1424" spans="1:46" customFormat="1" x14ac:dyDescent="0.3">
      <c r="A1424" t="e">
        <f>CONCATENATE(C1424,D1424,H1424,#REF!,L1424)</f>
        <v>#REF!</v>
      </c>
      <c r="B1424" t="str">
        <f t="shared" si="131"/>
        <v>NISSANNV_400_PROPULSIONL4H3</v>
      </c>
      <c r="C1424" s="1" t="s">
        <v>163</v>
      </c>
      <c r="D1424" s="1" t="s">
        <v>598</v>
      </c>
      <c r="E1424" s="1">
        <v>2010</v>
      </c>
      <c r="F1424" s="1" t="s">
        <v>48</v>
      </c>
      <c r="G1424" s="1" t="s">
        <v>52</v>
      </c>
      <c r="H1424" s="1" t="s">
        <v>55</v>
      </c>
      <c r="I1424" s="1">
        <v>4332</v>
      </c>
      <c r="J1424" s="1" t="str">
        <f t="shared" si="132"/>
        <v>TYP141</v>
      </c>
      <c r="K1424" s="1">
        <v>141</v>
      </c>
      <c r="L1424" s="1" t="s">
        <v>17</v>
      </c>
      <c r="M1424" s="27">
        <v>963940382</v>
      </c>
      <c r="N1424" s="37" t="s">
        <v>894</v>
      </c>
      <c r="O1424" s="38">
        <v>0</v>
      </c>
      <c r="P1424" s="38">
        <v>249.93</v>
      </c>
      <c r="Q1424" s="38">
        <v>1</v>
      </c>
      <c r="R1424">
        <v>62.5</v>
      </c>
      <c r="S1424" s="38">
        <v>249.93</v>
      </c>
      <c r="T1424" s="24">
        <v>609</v>
      </c>
      <c r="U1424" s="24">
        <v>90</v>
      </c>
      <c r="V1424">
        <f t="shared" si="134"/>
        <v>120</v>
      </c>
      <c r="W1424" s="24" t="s">
        <v>4134</v>
      </c>
      <c r="X1424" s="8" t="e">
        <f>ROUND(T1424*(1-#REF!),2)</f>
        <v>#REF!</v>
      </c>
      <c r="Y1424">
        <f t="shared" si="136"/>
        <v>548.1</v>
      </c>
      <c r="Z1424">
        <f t="shared" si="137"/>
        <v>548.1</v>
      </c>
      <c r="AA1424" s="24">
        <v>0.1</v>
      </c>
      <c r="AB1424" s="24">
        <v>0.1</v>
      </c>
      <c r="AC1424" t="s">
        <v>2879</v>
      </c>
      <c r="AD1424" t="s">
        <v>2879</v>
      </c>
      <c r="AE1424" t="s">
        <v>2879</v>
      </c>
      <c r="AF1424" t="s">
        <v>2899</v>
      </c>
      <c r="AG1424" s="24"/>
      <c r="AI1424" s="11">
        <v>240.23</v>
      </c>
      <c r="AJ1424">
        <v>0.3</v>
      </c>
      <c r="AK1424">
        <f t="shared" si="135"/>
        <v>426.29999999999995</v>
      </c>
      <c r="AL1424" t="s">
        <v>4555</v>
      </c>
      <c r="AM1424" t="s">
        <v>4555</v>
      </c>
      <c r="AN1424" s="24">
        <v>0.1</v>
      </c>
      <c r="AO1424">
        <f t="shared" si="133"/>
        <v>548.1</v>
      </c>
      <c r="AS1424" t="s">
        <v>340</v>
      </c>
      <c r="AT1424" t="s">
        <v>584</v>
      </c>
    </row>
    <row r="1425" spans="1:46" customFormat="1" x14ac:dyDescent="0.3">
      <c r="A1425" t="e">
        <f>CONCATENATE(C1425,D1425,H1425,#REF!,L1425)</f>
        <v>#REF!</v>
      </c>
      <c r="B1425" t="str">
        <f t="shared" si="131"/>
        <v>NISSANNV_400_PROPULSIONL4H3</v>
      </c>
      <c r="C1425" s="1" t="s">
        <v>163</v>
      </c>
      <c r="D1425" s="1" t="s">
        <v>598</v>
      </c>
      <c r="E1425" s="1">
        <v>2010</v>
      </c>
      <c r="F1425" s="1" t="s">
        <v>48</v>
      </c>
      <c r="G1425" s="1" t="s">
        <v>52</v>
      </c>
      <c r="H1425" s="1" t="s">
        <v>55</v>
      </c>
      <c r="I1425" s="1">
        <v>4332</v>
      </c>
      <c r="J1425" s="1" t="str">
        <f t="shared" si="132"/>
        <v>TYP141</v>
      </c>
      <c r="K1425" s="1">
        <v>141</v>
      </c>
      <c r="L1425" s="1" t="s">
        <v>20</v>
      </c>
      <c r="M1425" s="27">
        <v>963940383</v>
      </c>
      <c r="N1425" s="37" t="s">
        <v>895</v>
      </c>
      <c r="O1425" s="38">
        <v>0</v>
      </c>
      <c r="P1425" s="38">
        <v>326.39999999999998</v>
      </c>
      <c r="Q1425" s="38">
        <v>1</v>
      </c>
      <c r="R1425">
        <v>29.5</v>
      </c>
      <c r="S1425" s="38">
        <v>326.39999999999998</v>
      </c>
      <c r="T1425" s="24">
        <v>819</v>
      </c>
      <c r="U1425" s="24">
        <v>90</v>
      </c>
      <c r="V1425">
        <f t="shared" si="134"/>
        <v>120</v>
      </c>
      <c r="W1425" s="24" t="s">
        <v>4135</v>
      </c>
      <c r="X1425" s="8" t="e">
        <f>ROUND(T1425*(1-#REF!),2)</f>
        <v>#REF!</v>
      </c>
      <c r="Y1425">
        <f t="shared" si="136"/>
        <v>737.1</v>
      </c>
      <c r="Z1425">
        <f t="shared" si="137"/>
        <v>737.1</v>
      </c>
      <c r="AA1425" s="24">
        <v>0.1</v>
      </c>
      <c r="AB1425" s="24">
        <v>0.1</v>
      </c>
      <c r="AC1425" t="s">
        <v>2879</v>
      </c>
      <c r="AD1425" t="s">
        <v>2879</v>
      </c>
      <c r="AE1425" t="s">
        <v>2879</v>
      </c>
      <c r="AF1425" t="s">
        <v>2899</v>
      </c>
      <c r="AG1425" s="24"/>
      <c r="AI1425" s="11">
        <v>313.73</v>
      </c>
      <c r="AJ1425">
        <v>0.3</v>
      </c>
      <c r="AK1425">
        <f t="shared" si="135"/>
        <v>573.29999999999995</v>
      </c>
      <c r="AL1425" t="s">
        <v>4555</v>
      </c>
      <c r="AM1425" t="s">
        <v>4555</v>
      </c>
      <c r="AN1425" s="24">
        <v>0.1</v>
      </c>
      <c r="AO1425">
        <f t="shared" si="133"/>
        <v>737.1</v>
      </c>
      <c r="AS1425" t="s">
        <v>341</v>
      </c>
      <c r="AT1425" t="s">
        <v>585</v>
      </c>
    </row>
    <row r="1426" spans="1:46" customFormat="1" x14ac:dyDescent="0.3">
      <c r="A1426" t="e">
        <f>CONCATENATE(C1426,D1426,H1426,#REF!,L1426)</f>
        <v>#REF!</v>
      </c>
      <c r="B1426" t="str">
        <f t="shared" ref="B1426:B1485" si="138">CONCATENATE(C1426,D1426,H1426)</f>
        <v>OPELCOMBOL1H1</v>
      </c>
      <c r="C1426" s="1" t="s">
        <v>186</v>
      </c>
      <c r="D1426" s="1" t="s">
        <v>187</v>
      </c>
      <c r="E1426" s="1">
        <v>2010</v>
      </c>
      <c r="F1426" s="1" t="s">
        <v>14</v>
      </c>
      <c r="G1426" s="1" t="s">
        <v>15</v>
      </c>
      <c r="H1426" s="1" t="s">
        <v>16</v>
      </c>
      <c r="I1426" s="1">
        <v>2755</v>
      </c>
      <c r="J1426" s="1" t="str">
        <f t="shared" si="132"/>
        <v>TYP134</v>
      </c>
      <c r="K1426" s="1">
        <v>134</v>
      </c>
      <c r="L1426" s="1" t="s">
        <v>17</v>
      </c>
      <c r="M1426" s="27">
        <v>963940255</v>
      </c>
      <c r="N1426" s="37" t="s">
        <v>796</v>
      </c>
      <c r="O1426" s="38">
        <v>0</v>
      </c>
      <c r="P1426" s="38">
        <v>90.44</v>
      </c>
      <c r="Q1426" s="38">
        <v>1</v>
      </c>
      <c r="R1426">
        <v>7.5</v>
      </c>
      <c r="S1426" s="38">
        <v>90.44</v>
      </c>
      <c r="T1426" s="24">
        <v>219</v>
      </c>
      <c r="U1426" s="24">
        <v>50</v>
      </c>
      <c r="V1426">
        <f t="shared" si="134"/>
        <v>67</v>
      </c>
      <c r="W1426" s="24" t="s">
        <v>4030</v>
      </c>
      <c r="X1426" s="8" t="e">
        <f>ROUND(T1426*(1-#REF!),2)</f>
        <v>#REF!</v>
      </c>
      <c r="Y1426">
        <f t="shared" si="136"/>
        <v>197.1</v>
      </c>
      <c r="Z1426">
        <f t="shared" si="137"/>
        <v>197.1</v>
      </c>
      <c r="AA1426" s="24">
        <v>0.1</v>
      </c>
      <c r="AB1426" s="24">
        <v>0.1</v>
      </c>
      <c r="AC1426" t="s">
        <v>2879</v>
      </c>
      <c r="AD1426" t="s">
        <v>2879</v>
      </c>
      <c r="AE1426" t="s">
        <v>2879</v>
      </c>
      <c r="AF1426" t="s">
        <v>2899</v>
      </c>
      <c r="AG1426" s="24"/>
      <c r="AI1426" s="11">
        <v>86.93</v>
      </c>
      <c r="AJ1426">
        <v>0.3</v>
      </c>
      <c r="AK1426">
        <f t="shared" si="135"/>
        <v>153.29999999999998</v>
      </c>
      <c r="AL1426" t="s">
        <v>4555</v>
      </c>
      <c r="AM1426" t="s">
        <v>4555</v>
      </c>
      <c r="AN1426" s="24">
        <v>0.1</v>
      </c>
      <c r="AO1426">
        <f t="shared" si="133"/>
        <v>197.1</v>
      </c>
      <c r="AS1426" t="s">
        <v>242</v>
      </c>
      <c r="AT1426" t="s">
        <v>584</v>
      </c>
    </row>
    <row r="1427" spans="1:46" customFormat="1" x14ac:dyDescent="0.3">
      <c r="A1427" t="e">
        <f>CONCATENATE(C1427,D1427,H1427,#REF!,L1427)</f>
        <v>#REF!</v>
      </c>
      <c r="B1427" t="str">
        <f t="shared" si="138"/>
        <v>OPELCOMBOL1H1</v>
      </c>
      <c r="C1427" s="1" t="s">
        <v>186</v>
      </c>
      <c r="D1427" s="1" t="s">
        <v>187</v>
      </c>
      <c r="E1427" s="1">
        <v>2010</v>
      </c>
      <c r="F1427" s="1" t="s">
        <v>14</v>
      </c>
      <c r="G1427" s="1" t="s">
        <v>15</v>
      </c>
      <c r="H1427" s="1" t="s">
        <v>16</v>
      </c>
      <c r="I1427" s="1">
        <v>2755</v>
      </c>
      <c r="J1427" s="1" t="str">
        <f t="shared" ref="J1427:J1486" si="139">CONCATENATE("TYP",K1427)</f>
        <v>TYP134</v>
      </c>
      <c r="K1427" s="1">
        <v>134</v>
      </c>
      <c r="L1427" s="1" t="s">
        <v>20</v>
      </c>
      <c r="M1427" s="27">
        <v>963940256</v>
      </c>
      <c r="N1427" s="37" t="s">
        <v>797</v>
      </c>
      <c r="O1427" s="38">
        <v>0</v>
      </c>
      <c r="P1427" s="38">
        <v>113.81</v>
      </c>
      <c r="Q1427" s="38">
        <v>1</v>
      </c>
      <c r="R1427">
        <v>0.5</v>
      </c>
      <c r="S1427" s="38">
        <v>113.81</v>
      </c>
      <c r="T1427" s="24">
        <v>279</v>
      </c>
      <c r="U1427" s="24">
        <v>50</v>
      </c>
      <c r="V1427">
        <f t="shared" si="134"/>
        <v>67</v>
      </c>
      <c r="W1427" s="24" t="s">
        <v>4031</v>
      </c>
      <c r="X1427" s="8" t="e">
        <f>ROUND(T1427*(1-#REF!),2)</f>
        <v>#REF!</v>
      </c>
      <c r="Y1427">
        <f t="shared" si="136"/>
        <v>251.1</v>
      </c>
      <c r="Z1427">
        <f t="shared" si="137"/>
        <v>251.1</v>
      </c>
      <c r="AA1427" s="24">
        <v>0.1</v>
      </c>
      <c r="AB1427" s="24">
        <v>0.1</v>
      </c>
      <c r="AC1427" t="s">
        <v>2879</v>
      </c>
      <c r="AD1427" t="s">
        <v>2879</v>
      </c>
      <c r="AE1427" t="s">
        <v>2879</v>
      </c>
      <c r="AF1427" t="s">
        <v>2899</v>
      </c>
      <c r="AG1427" s="24"/>
      <c r="AI1427" s="11">
        <v>109.42</v>
      </c>
      <c r="AJ1427">
        <v>0.3</v>
      </c>
      <c r="AK1427">
        <f t="shared" si="135"/>
        <v>195.29999999999998</v>
      </c>
      <c r="AL1427" t="s">
        <v>4555</v>
      </c>
      <c r="AM1427" t="s">
        <v>4555</v>
      </c>
      <c r="AN1427" s="24">
        <v>0.1</v>
      </c>
      <c r="AO1427">
        <f t="shared" si="133"/>
        <v>251.1</v>
      </c>
      <c r="AS1427" t="s">
        <v>243</v>
      </c>
      <c r="AT1427" t="s">
        <v>585</v>
      </c>
    </row>
    <row r="1428" spans="1:46" customFormat="1" x14ac:dyDescent="0.3">
      <c r="A1428" t="e">
        <f>CONCATENATE(C1428,D1428,H1428,#REF!,L1428)</f>
        <v>#REF!</v>
      </c>
      <c r="B1428" t="str">
        <f t="shared" si="138"/>
        <v>OPELCOMBOL1H2</v>
      </c>
      <c r="C1428" s="1" t="s">
        <v>186</v>
      </c>
      <c r="D1428" s="1" t="s">
        <v>187</v>
      </c>
      <c r="E1428" s="1">
        <v>2010</v>
      </c>
      <c r="F1428" s="1" t="s">
        <v>14</v>
      </c>
      <c r="G1428" s="1" t="s">
        <v>37</v>
      </c>
      <c r="H1428" s="1" t="s">
        <v>38</v>
      </c>
      <c r="I1428" s="1">
        <v>2755</v>
      </c>
      <c r="J1428" s="1" t="str">
        <f t="shared" si="139"/>
        <v>TYP134</v>
      </c>
      <c r="K1428" s="1">
        <v>134</v>
      </c>
      <c r="L1428" s="1" t="s">
        <v>17</v>
      </c>
      <c r="M1428" s="27">
        <v>963940268</v>
      </c>
      <c r="N1428" s="37" t="s">
        <v>798</v>
      </c>
      <c r="O1428" s="38">
        <v>0</v>
      </c>
      <c r="P1428" s="38">
        <v>108.96</v>
      </c>
      <c r="Q1428" s="38">
        <v>1</v>
      </c>
      <c r="R1428">
        <v>16.5</v>
      </c>
      <c r="S1428" s="38">
        <v>108.96</v>
      </c>
      <c r="T1428" s="24">
        <v>219</v>
      </c>
      <c r="U1428" s="24">
        <v>60</v>
      </c>
      <c r="V1428">
        <f t="shared" si="134"/>
        <v>80</v>
      </c>
      <c r="W1428" s="24" t="s">
        <v>4032</v>
      </c>
      <c r="X1428" s="8" t="e">
        <f>ROUND(T1428*(1-#REF!),2)</f>
        <v>#REF!</v>
      </c>
      <c r="Y1428">
        <f t="shared" si="136"/>
        <v>197.1</v>
      </c>
      <c r="Z1428">
        <f t="shared" si="137"/>
        <v>197.1</v>
      </c>
      <c r="AA1428" s="24">
        <v>0.1</v>
      </c>
      <c r="AB1428" s="24">
        <v>0.1</v>
      </c>
      <c r="AC1428" t="s">
        <v>2879</v>
      </c>
      <c r="AD1428" t="s">
        <v>2879</v>
      </c>
      <c r="AE1428" t="s">
        <v>2879</v>
      </c>
      <c r="AF1428" t="s">
        <v>2899</v>
      </c>
      <c r="AG1428" s="24"/>
      <c r="AI1428" s="11">
        <v>86.93</v>
      </c>
      <c r="AJ1428">
        <v>0.3</v>
      </c>
      <c r="AK1428">
        <f t="shared" si="135"/>
        <v>153.29999999999998</v>
      </c>
      <c r="AL1428" t="s">
        <v>4555</v>
      </c>
      <c r="AM1428" t="s">
        <v>4555</v>
      </c>
      <c r="AN1428" s="24">
        <v>0.1</v>
      </c>
      <c r="AO1428">
        <f t="shared" si="133"/>
        <v>197.1</v>
      </c>
      <c r="AS1428" t="s">
        <v>244</v>
      </c>
      <c r="AT1428" t="s">
        <v>584</v>
      </c>
    </row>
    <row r="1429" spans="1:46" customFormat="1" x14ac:dyDescent="0.3">
      <c r="A1429" t="e">
        <f>CONCATENATE(C1429,D1429,H1429,#REF!,L1429)</f>
        <v>#REF!</v>
      </c>
      <c r="B1429" t="str">
        <f t="shared" si="138"/>
        <v>OPELCOMBOL1H2</v>
      </c>
      <c r="C1429" s="1" t="s">
        <v>186</v>
      </c>
      <c r="D1429" s="1" t="s">
        <v>187</v>
      </c>
      <c r="E1429" s="1">
        <v>2010</v>
      </c>
      <c r="F1429" s="1" t="s">
        <v>14</v>
      </c>
      <c r="G1429" s="1" t="s">
        <v>37</v>
      </c>
      <c r="H1429" s="1" t="s">
        <v>38</v>
      </c>
      <c r="I1429" s="1">
        <v>2755</v>
      </c>
      <c r="J1429" s="1" t="str">
        <f t="shared" si="139"/>
        <v>TYP134</v>
      </c>
      <c r="K1429" s="1">
        <v>134</v>
      </c>
      <c r="L1429" s="1" t="s">
        <v>20</v>
      </c>
      <c r="M1429" s="27">
        <v>963940269</v>
      </c>
      <c r="N1429" s="37" t="s">
        <v>799</v>
      </c>
      <c r="O1429" s="38">
        <v>0</v>
      </c>
      <c r="P1429" s="38">
        <v>138.84</v>
      </c>
      <c r="Q1429" s="38">
        <v>1</v>
      </c>
      <c r="R1429">
        <v>16.5</v>
      </c>
      <c r="S1429" s="38">
        <v>138.84</v>
      </c>
      <c r="T1429" s="24">
        <v>279</v>
      </c>
      <c r="U1429" s="24">
        <v>60</v>
      </c>
      <c r="V1429">
        <f t="shared" si="134"/>
        <v>80</v>
      </c>
      <c r="W1429" s="24" t="s">
        <v>4033</v>
      </c>
      <c r="X1429" s="8" t="e">
        <f>ROUND(T1429*(1-#REF!),2)</f>
        <v>#REF!</v>
      </c>
      <c r="Y1429">
        <f t="shared" si="136"/>
        <v>251.1</v>
      </c>
      <c r="Z1429">
        <f t="shared" si="137"/>
        <v>251.1</v>
      </c>
      <c r="AA1429" s="24">
        <v>0.1</v>
      </c>
      <c r="AB1429" s="24">
        <v>0.1</v>
      </c>
      <c r="AC1429" t="s">
        <v>2879</v>
      </c>
      <c r="AD1429" t="s">
        <v>2879</v>
      </c>
      <c r="AE1429" t="s">
        <v>2879</v>
      </c>
      <c r="AF1429" t="s">
        <v>2899</v>
      </c>
      <c r="AG1429" s="24"/>
      <c r="AI1429" s="11">
        <v>109.42</v>
      </c>
      <c r="AJ1429">
        <v>0.3</v>
      </c>
      <c r="AK1429">
        <f t="shared" si="135"/>
        <v>195.29999999999998</v>
      </c>
      <c r="AL1429" t="s">
        <v>4555</v>
      </c>
      <c r="AM1429" t="s">
        <v>4555</v>
      </c>
      <c r="AN1429" s="24">
        <v>0.1</v>
      </c>
      <c r="AO1429">
        <f t="shared" si="133"/>
        <v>251.1</v>
      </c>
      <c r="AS1429" t="s">
        <v>245</v>
      </c>
      <c r="AT1429" t="s">
        <v>585</v>
      </c>
    </row>
    <row r="1430" spans="1:46" customFormat="1" x14ac:dyDescent="0.3">
      <c r="A1430" t="e">
        <f>CONCATENATE(C1430,D1430,H1430,#REF!,L1430)</f>
        <v>#REF!</v>
      </c>
      <c r="B1430" t="str">
        <f t="shared" si="138"/>
        <v>OPELCOMBOL2H1</v>
      </c>
      <c r="C1430" s="1" t="s">
        <v>186</v>
      </c>
      <c r="D1430" s="1" t="s">
        <v>187</v>
      </c>
      <c r="E1430" s="1">
        <v>2010</v>
      </c>
      <c r="F1430" s="1" t="s">
        <v>25</v>
      </c>
      <c r="G1430" s="1" t="s">
        <v>15</v>
      </c>
      <c r="H1430" s="1" t="s">
        <v>26</v>
      </c>
      <c r="I1430" s="1">
        <v>3105</v>
      </c>
      <c r="J1430" s="1" t="str">
        <f t="shared" si="139"/>
        <v>TYP135</v>
      </c>
      <c r="K1430" s="1">
        <v>135</v>
      </c>
      <c r="L1430" s="1" t="s">
        <v>17</v>
      </c>
      <c r="M1430" s="27">
        <v>963940287</v>
      </c>
      <c r="N1430" s="37" t="s">
        <v>800</v>
      </c>
      <c r="O1430" s="38">
        <v>0</v>
      </c>
      <c r="P1430" s="38">
        <v>101.8</v>
      </c>
      <c r="Q1430" s="38">
        <v>1</v>
      </c>
      <c r="R1430">
        <v>8.5</v>
      </c>
      <c r="S1430" s="38">
        <v>101.8</v>
      </c>
      <c r="T1430" s="24">
        <v>249</v>
      </c>
      <c r="U1430" s="24">
        <v>60</v>
      </c>
      <c r="V1430">
        <f t="shared" si="134"/>
        <v>80</v>
      </c>
      <c r="W1430" s="24" t="s">
        <v>4034</v>
      </c>
      <c r="X1430" s="8" t="e">
        <f>ROUND(T1430*(1-#REF!),2)</f>
        <v>#REF!</v>
      </c>
      <c r="Y1430">
        <f t="shared" si="136"/>
        <v>224.1</v>
      </c>
      <c r="Z1430">
        <f t="shared" si="137"/>
        <v>224.1</v>
      </c>
      <c r="AA1430" s="24">
        <v>0.1</v>
      </c>
      <c r="AB1430" s="24">
        <v>0.1</v>
      </c>
      <c r="AC1430" t="s">
        <v>2879</v>
      </c>
      <c r="AD1430" t="s">
        <v>2879</v>
      </c>
      <c r="AE1430" t="s">
        <v>2879</v>
      </c>
      <c r="AF1430" t="s">
        <v>2899</v>
      </c>
      <c r="AG1430" s="24"/>
      <c r="AI1430" s="11">
        <v>97.87</v>
      </c>
      <c r="AJ1430">
        <v>0.3</v>
      </c>
      <c r="AK1430">
        <f t="shared" si="135"/>
        <v>174.29999999999998</v>
      </c>
      <c r="AL1430" t="s">
        <v>4555</v>
      </c>
      <c r="AM1430" t="s">
        <v>4555</v>
      </c>
      <c r="AN1430" s="24">
        <v>0.1</v>
      </c>
      <c r="AO1430">
        <f t="shared" si="133"/>
        <v>224.1</v>
      </c>
      <c r="AS1430" t="s">
        <v>246</v>
      </c>
      <c r="AT1430" t="s">
        <v>584</v>
      </c>
    </row>
    <row r="1431" spans="1:46" customFormat="1" x14ac:dyDescent="0.3">
      <c r="A1431" t="e">
        <f>CONCATENATE(C1431,D1431,H1431,#REF!,L1431)</f>
        <v>#REF!</v>
      </c>
      <c r="B1431" t="str">
        <f t="shared" si="138"/>
        <v>OPELCOMBOL2H1</v>
      </c>
      <c r="C1431" s="1" t="s">
        <v>186</v>
      </c>
      <c r="D1431" s="1" t="s">
        <v>187</v>
      </c>
      <c r="E1431" s="1">
        <v>2010</v>
      </c>
      <c r="F1431" s="1" t="s">
        <v>25</v>
      </c>
      <c r="G1431" s="1" t="s">
        <v>15</v>
      </c>
      <c r="H1431" s="1" t="s">
        <v>26</v>
      </c>
      <c r="I1431" s="1">
        <v>3105</v>
      </c>
      <c r="J1431" s="1" t="str">
        <f t="shared" si="139"/>
        <v>TYP135</v>
      </c>
      <c r="K1431" s="1">
        <v>135</v>
      </c>
      <c r="L1431" s="1" t="s">
        <v>20</v>
      </c>
      <c r="M1431" s="27">
        <v>963940288</v>
      </c>
      <c r="N1431" s="37" t="s">
        <v>801</v>
      </c>
      <c r="O1431" s="38">
        <v>0</v>
      </c>
      <c r="P1431" s="38">
        <v>138.84</v>
      </c>
      <c r="Q1431" s="38">
        <v>1</v>
      </c>
      <c r="R1431">
        <v>6.5</v>
      </c>
      <c r="S1431" s="38">
        <v>138.84</v>
      </c>
      <c r="T1431" s="24">
        <v>329</v>
      </c>
      <c r="U1431" s="24">
        <v>60</v>
      </c>
      <c r="V1431">
        <f t="shared" si="134"/>
        <v>80</v>
      </c>
      <c r="W1431" s="24" t="s">
        <v>4035</v>
      </c>
      <c r="X1431" s="8" t="e">
        <f>ROUND(T1431*(1-#REF!),2)</f>
        <v>#REF!</v>
      </c>
      <c r="Y1431">
        <f t="shared" si="136"/>
        <v>296.10000000000002</v>
      </c>
      <c r="Z1431">
        <f t="shared" si="137"/>
        <v>296.10000000000002</v>
      </c>
      <c r="AA1431" s="24">
        <v>0.1</v>
      </c>
      <c r="AB1431" s="24">
        <v>0.1</v>
      </c>
      <c r="AC1431" t="s">
        <v>2879</v>
      </c>
      <c r="AD1431" t="s">
        <v>2879</v>
      </c>
      <c r="AE1431" t="s">
        <v>2879</v>
      </c>
      <c r="AF1431" t="s">
        <v>2899</v>
      </c>
      <c r="AG1431" s="24"/>
      <c r="AI1431" s="11">
        <v>124.19</v>
      </c>
      <c r="AJ1431">
        <v>0.3</v>
      </c>
      <c r="AK1431">
        <f t="shared" si="135"/>
        <v>230.29999999999998</v>
      </c>
      <c r="AL1431" t="s">
        <v>4555</v>
      </c>
      <c r="AM1431" t="s">
        <v>4555</v>
      </c>
      <c r="AN1431" s="24">
        <v>0.1</v>
      </c>
      <c r="AO1431">
        <f t="shared" si="133"/>
        <v>296.10000000000002</v>
      </c>
      <c r="AS1431" t="s">
        <v>247</v>
      </c>
      <c r="AT1431" t="s">
        <v>585</v>
      </c>
    </row>
    <row r="1432" spans="1:46" customFormat="1" x14ac:dyDescent="0.3">
      <c r="A1432" t="e">
        <f>CONCATENATE(C1432,D1432,H1432,#REF!,L1432)</f>
        <v>#REF!</v>
      </c>
      <c r="B1432" t="str">
        <f t="shared" si="138"/>
        <v>OPELVIVAROL1H1</v>
      </c>
      <c r="C1432" s="1" t="s">
        <v>186</v>
      </c>
      <c r="D1432" s="1" t="s">
        <v>188</v>
      </c>
      <c r="E1432" s="1">
        <v>2014</v>
      </c>
      <c r="F1432" s="1" t="s">
        <v>14</v>
      </c>
      <c r="G1432" s="1" t="s">
        <v>15</v>
      </c>
      <c r="H1432" s="1" t="s">
        <v>16</v>
      </c>
      <c r="I1432" s="1">
        <v>3098</v>
      </c>
      <c r="J1432" s="1" t="str">
        <f t="shared" si="139"/>
        <v>TYP164</v>
      </c>
      <c r="K1432" s="1">
        <v>164</v>
      </c>
      <c r="L1432" s="1" t="s">
        <v>17</v>
      </c>
      <c r="M1432" s="27">
        <v>963940606</v>
      </c>
      <c r="N1432" s="37" t="s">
        <v>802</v>
      </c>
      <c r="O1432" s="38">
        <v>0</v>
      </c>
      <c r="P1432" s="38">
        <v>119.2</v>
      </c>
      <c r="Q1432" s="38">
        <v>1</v>
      </c>
      <c r="R1432">
        <v>15.5</v>
      </c>
      <c r="S1432" s="38">
        <v>119.2</v>
      </c>
      <c r="T1432" s="24">
        <v>289</v>
      </c>
      <c r="U1432" s="24">
        <v>50</v>
      </c>
      <c r="V1432">
        <f t="shared" si="134"/>
        <v>67</v>
      </c>
      <c r="W1432" s="24" t="s">
        <v>4036</v>
      </c>
      <c r="X1432" s="8" t="e">
        <f>ROUND(T1432*(1-#REF!),2)</f>
        <v>#REF!</v>
      </c>
      <c r="Y1432">
        <f t="shared" si="136"/>
        <v>260.10000000000002</v>
      </c>
      <c r="Z1432">
        <f t="shared" si="137"/>
        <v>260.10000000000002</v>
      </c>
      <c r="AA1432" s="24">
        <v>0.1</v>
      </c>
      <c r="AB1432" s="24">
        <v>0.1</v>
      </c>
      <c r="AC1432" t="s">
        <v>2879</v>
      </c>
      <c r="AD1432" t="s">
        <v>2879</v>
      </c>
      <c r="AE1432" t="s">
        <v>2879</v>
      </c>
      <c r="AF1432" t="s">
        <v>2899</v>
      </c>
      <c r="AG1432" s="24"/>
      <c r="AI1432" s="11">
        <v>114.61</v>
      </c>
      <c r="AJ1432">
        <v>0.3</v>
      </c>
      <c r="AK1432">
        <f t="shared" si="135"/>
        <v>202.29999999999998</v>
      </c>
      <c r="AL1432" t="s">
        <v>4555</v>
      </c>
      <c r="AM1432" t="s">
        <v>4555</v>
      </c>
      <c r="AN1432" s="24">
        <v>0.1</v>
      </c>
      <c r="AO1432">
        <f t="shared" si="133"/>
        <v>260.10000000000002</v>
      </c>
      <c r="AS1432" t="s">
        <v>248</v>
      </c>
      <c r="AT1432" t="s">
        <v>584</v>
      </c>
    </row>
    <row r="1433" spans="1:46" customFormat="1" x14ac:dyDescent="0.3">
      <c r="A1433" t="e">
        <f>CONCATENATE(C1433,D1433,H1433,#REF!,L1433)</f>
        <v>#REF!</v>
      </c>
      <c r="B1433" t="str">
        <f t="shared" si="138"/>
        <v>OPELVIVAROL1H1</v>
      </c>
      <c r="C1433" s="1" t="s">
        <v>186</v>
      </c>
      <c r="D1433" s="1" t="s">
        <v>188</v>
      </c>
      <c r="E1433" s="1">
        <v>2014</v>
      </c>
      <c r="F1433" s="1" t="s">
        <v>14</v>
      </c>
      <c r="G1433" s="1" t="s">
        <v>15</v>
      </c>
      <c r="H1433" s="1" t="s">
        <v>16</v>
      </c>
      <c r="I1433" s="1">
        <v>3098</v>
      </c>
      <c r="J1433" s="1" t="str">
        <f t="shared" si="139"/>
        <v>TYP164</v>
      </c>
      <c r="K1433" s="1">
        <v>164</v>
      </c>
      <c r="L1433" s="1" t="s">
        <v>20</v>
      </c>
      <c r="M1433" s="27">
        <v>963940607</v>
      </c>
      <c r="N1433" s="37" t="s">
        <v>803</v>
      </c>
      <c r="O1433" s="38">
        <v>0</v>
      </c>
      <c r="P1433" s="38">
        <v>151.29</v>
      </c>
      <c r="Q1433" s="38">
        <v>1</v>
      </c>
      <c r="R1433">
        <v>8.5</v>
      </c>
      <c r="S1433" s="38">
        <v>151.29</v>
      </c>
      <c r="T1433" s="24">
        <v>359</v>
      </c>
      <c r="U1433" s="24">
        <v>50</v>
      </c>
      <c r="V1433">
        <f t="shared" si="134"/>
        <v>67</v>
      </c>
      <c r="W1433" s="24" t="s">
        <v>4037</v>
      </c>
      <c r="X1433" s="8" t="e">
        <f>ROUND(T1433*(1-#REF!),2)</f>
        <v>#REF!</v>
      </c>
      <c r="Y1433">
        <f t="shared" si="136"/>
        <v>323.10000000000002</v>
      </c>
      <c r="Z1433">
        <f t="shared" si="137"/>
        <v>323.10000000000002</v>
      </c>
      <c r="AA1433" s="24">
        <v>0.1</v>
      </c>
      <c r="AB1433" s="24">
        <v>0.1</v>
      </c>
      <c r="AC1433" t="s">
        <v>2879</v>
      </c>
      <c r="AD1433" t="s">
        <v>2879</v>
      </c>
      <c r="AE1433" t="s">
        <v>2879</v>
      </c>
      <c r="AF1433" t="s">
        <v>2899</v>
      </c>
      <c r="AG1433" s="24"/>
      <c r="AI1433" s="11">
        <v>145.46</v>
      </c>
      <c r="AJ1433">
        <v>0.3</v>
      </c>
      <c r="AK1433">
        <f t="shared" si="135"/>
        <v>251.29999999999998</v>
      </c>
      <c r="AL1433" t="s">
        <v>4555</v>
      </c>
      <c r="AM1433" t="s">
        <v>4555</v>
      </c>
      <c r="AN1433" s="24">
        <v>0.1</v>
      </c>
      <c r="AO1433">
        <f t="shared" si="133"/>
        <v>323.10000000000002</v>
      </c>
      <c r="AS1433" t="s">
        <v>249</v>
      </c>
      <c r="AT1433" t="s">
        <v>585</v>
      </c>
    </row>
    <row r="1434" spans="1:46" customFormat="1" x14ac:dyDescent="0.3">
      <c r="A1434" t="e">
        <f>CONCATENATE(C1434,D1434,H1434,#REF!,L1434)</f>
        <v>#REF!</v>
      </c>
      <c r="B1434" t="str">
        <f t="shared" si="138"/>
        <v>OPELVIVAROL1H2</v>
      </c>
      <c r="C1434" s="1" t="s">
        <v>186</v>
      </c>
      <c r="D1434" s="1" t="s">
        <v>188</v>
      </c>
      <c r="E1434" s="1">
        <v>2014</v>
      </c>
      <c r="F1434" s="1" t="s">
        <v>14</v>
      </c>
      <c r="G1434" s="1" t="s">
        <v>37</v>
      </c>
      <c r="H1434" s="1" t="s">
        <v>38</v>
      </c>
      <c r="I1434" s="1">
        <v>3098</v>
      </c>
      <c r="J1434" s="1" t="str">
        <f t="shared" si="139"/>
        <v>TYP164</v>
      </c>
      <c r="K1434" s="1">
        <v>164</v>
      </c>
      <c r="L1434" s="1" t="s">
        <v>17</v>
      </c>
      <c r="M1434" s="27">
        <v>963940614</v>
      </c>
      <c r="N1434" s="37" t="s">
        <v>804</v>
      </c>
      <c r="O1434" s="38">
        <v>0</v>
      </c>
      <c r="P1434" s="38">
        <v>119.2</v>
      </c>
      <c r="Q1434" s="38">
        <v>1</v>
      </c>
      <c r="R1434">
        <v>15.5</v>
      </c>
      <c r="S1434" s="38">
        <v>119.2</v>
      </c>
      <c r="T1434" s="24">
        <v>289</v>
      </c>
      <c r="U1434" s="24">
        <v>60</v>
      </c>
      <c r="V1434">
        <f t="shared" si="134"/>
        <v>80</v>
      </c>
      <c r="W1434" s="24" t="s">
        <v>4038</v>
      </c>
      <c r="X1434" s="8" t="e">
        <f>ROUND(T1434*(1-#REF!),2)</f>
        <v>#REF!</v>
      </c>
      <c r="Y1434">
        <f t="shared" si="136"/>
        <v>260.10000000000002</v>
      </c>
      <c r="Z1434">
        <f t="shared" si="137"/>
        <v>260.10000000000002</v>
      </c>
      <c r="AA1434" s="24">
        <v>0.1</v>
      </c>
      <c r="AB1434" s="24">
        <v>0.1</v>
      </c>
      <c r="AC1434" t="s">
        <v>2879</v>
      </c>
      <c r="AD1434" t="s">
        <v>2879</v>
      </c>
      <c r="AE1434" t="s">
        <v>2879</v>
      </c>
      <c r="AF1434" t="s">
        <v>2899</v>
      </c>
      <c r="AG1434" s="24"/>
      <c r="AI1434" s="11">
        <v>114.61</v>
      </c>
      <c r="AJ1434">
        <v>0.3</v>
      </c>
      <c r="AK1434">
        <f t="shared" si="135"/>
        <v>202.29999999999998</v>
      </c>
      <c r="AL1434" t="s">
        <v>4555</v>
      </c>
      <c r="AM1434" t="s">
        <v>4555</v>
      </c>
      <c r="AN1434" s="24">
        <v>0.1</v>
      </c>
      <c r="AO1434">
        <f t="shared" si="133"/>
        <v>260.10000000000002</v>
      </c>
      <c r="AS1434" t="s">
        <v>250</v>
      </c>
      <c r="AT1434" t="s">
        <v>584</v>
      </c>
    </row>
    <row r="1435" spans="1:46" customFormat="1" x14ac:dyDescent="0.3">
      <c r="A1435" t="e">
        <f>CONCATENATE(C1435,D1435,H1435,#REF!,L1435)</f>
        <v>#REF!</v>
      </c>
      <c r="B1435" t="str">
        <f t="shared" si="138"/>
        <v>OPELVIVAROL1H2</v>
      </c>
      <c r="C1435" s="1" t="s">
        <v>186</v>
      </c>
      <c r="D1435" s="1" t="s">
        <v>188</v>
      </c>
      <c r="E1435" s="1">
        <v>2014</v>
      </c>
      <c r="F1435" s="1" t="s">
        <v>14</v>
      </c>
      <c r="G1435" s="1" t="s">
        <v>37</v>
      </c>
      <c r="H1435" s="1" t="s">
        <v>38</v>
      </c>
      <c r="I1435" s="1">
        <v>3098</v>
      </c>
      <c r="J1435" s="1" t="str">
        <f t="shared" si="139"/>
        <v>TYP164</v>
      </c>
      <c r="K1435" s="1">
        <v>164</v>
      </c>
      <c r="L1435" s="1" t="s">
        <v>20</v>
      </c>
      <c r="M1435" s="27">
        <v>963940615</v>
      </c>
      <c r="N1435" s="37" t="s">
        <v>805</v>
      </c>
      <c r="O1435" s="38">
        <v>0</v>
      </c>
      <c r="P1435" s="38">
        <v>151.29</v>
      </c>
      <c r="Q1435" s="38">
        <v>1</v>
      </c>
      <c r="R1435">
        <v>8.5</v>
      </c>
      <c r="S1435" s="38">
        <v>151.29</v>
      </c>
      <c r="T1435" s="24">
        <v>359</v>
      </c>
      <c r="U1435" s="24">
        <v>60</v>
      </c>
      <c r="V1435">
        <f t="shared" si="134"/>
        <v>80</v>
      </c>
      <c r="W1435" s="24" t="s">
        <v>4039</v>
      </c>
      <c r="X1435" s="8" t="e">
        <f>ROUND(T1435*(1-#REF!),2)</f>
        <v>#REF!</v>
      </c>
      <c r="Y1435">
        <f t="shared" si="136"/>
        <v>323.10000000000002</v>
      </c>
      <c r="Z1435">
        <f t="shared" si="137"/>
        <v>323.10000000000002</v>
      </c>
      <c r="AA1435" s="24">
        <v>0.1</v>
      </c>
      <c r="AB1435" s="24">
        <v>0.1</v>
      </c>
      <c r="AC1435" t="s">
        <v>2879</v>
      </c>
      <c r="AD1435" t="s">
        <v>2879</v>
      </c>
      <c r="AE1435" t="s">
        <v>2879</v>
      </c>
      <c r="AF1435" t="s">
        <v>2899</v>
      </c>
      <c r="AG1435" s="24"/>
      <c r="AI1435" s="11">
        <v>145.46</v>
      </c>
      <c r="AJ1435">
        <v>0.3</v>
      </c>
      <c r="AK1435">
        <f t="shared" si="135"/>
        <v>251.29999999999998</v>
      </c>
      <c r="AL1435" t="s">
        <v>4555</v>
      </c>
      <c r="AM1435" t="s">
        <v>4555</v>
      </c>
      <c r="AN1435" s="24">
        <v>0.1</v>
      </c>
      <c r="AO1435">
        <f t="shared" si="133"/>
        <v>323.10000000000002</v>
      </c>
      <c r="AS1435" t="s">
        <v>251</v>
      </c>
      <c r="AT1435" t="s">
        <v>585</v>
      </c>
    </row>
    <row r="1436" spans="1:46" customFormat="1" x14ac:dyDescent="0.3">
      <c r="A1436" t="e">
        <f>CONCATENATE(C1436,D1436,H1436,#REF!,L1436)</f>
        <v>#REF!</v>
      </c>
      <c r="B1436" t="str">
        <f t="shared" si="138"/>
        <v>OPELVIVAROL2H1</v>
      </c>
      <c r="C1436" s="1" t="s">
        <v>186</v>
      </c>
      <c r="D1436" s="1" t="s">
        <v>188</v>
      </c>
      <c r="E1436" s="1">
        <v>2014</v>
      </c>
      <c r="F1436" s="1" t="s">
        <v>25</v>
      </c>
      <c r="G1436" s="1" t="s">
        <v>15</v>
      </c>
      <c r="H1436" s="1" t="s">
        <v>26</v>
      </c>
      <c r="I1436" s="1">
        <v>3498</v>
      </c>
      <c r="J1436" s="1" t="str">
        <f t="shared" si="139"/>
        <v>TYP165</v>
      </c>
      <c r="K1436" s="1">
        <v>165</v>
      </c>
      <c r="L1436" s="1" t="s">
        <v>17</v>
      </c>
      <c r="M1436" s="27">
        <v>963940622</v>
      </c>
      <c r="N1436" s="37" t="s">
        <v>806</v>
      </c>
      <c r="O1436" s="38">
        <v>0</v>
      </c>
      <c r="P1436" s="38">
        <v>128.08000000000001</v>
      </c>
      <c r="Q1436" s="38">
        <v>1</v>
      </c>
      <c r="R1436">
        <v>18.5</v>
      </c>
      <c r="S1436" s="38">
        <v>128.08000000000001</v>
      </c>
      <c r="T1436" s="24">
        <v>309</v>
      </c>
      <c r="U1436" s="24">
        <v>60</v>
      </c>
      <c r="V1436">
        <f t="shared" si="134"/>
        <v>80</v>
      </c>
      <c r="W1436" s="24" t="s">
        <v>4040</v>
      </c>
      <c r="X1436" s="8" t="e">
        <f>ROUND(T1436*(1-#REF!),2)</f>
        <v>#REF!</v>
      </c>
      <c r="Y1436">
        <f t="shared" si="136"/>
        <v>278.10000000000002</v>
      </c>
      <c r="Z1436">
        <f t="shared" si="137"/>
        <v>278.10000000000002</v>
      </c>
      <c r="AA1436" s="24">
        <v>0.1</v>
      </c>
      <c r="AB1436" s="24">
        <v>0.1</v>
      </c>
      <c r="AC1436" t="s">
        <v>2879</v>
      </c>
      <c r="AD1436" t="s">
        <v>2879</v>
      </c>
      <c r="AE1436" t="s">
        <v>2879</v>
      </c>
      <c r="AF1436" t="s">
        <v>2899</v>
      </c>
      <c r="AG1436" s="24"/>
      <c r="AI1436" s="11">
        <v>123.14</v>
      </c>
      <c r="AJ1436">
        <v>0.3</v>
      </c>
      <c r="AK1436">
        <f t="shared" si="135"/>
        <v>216.29999999999998</v>
      </c>
      <c r="AL1436" t="s">
        <v>4555</v>
      </c>
      <c r="AM1436" t="s">
        <v>4555</v>
      </c>
      <c r="AN1436" s="24">
        <v>0.1</v>
      </c>
      <c r="AO1436">
        <f t="shared" si="133"/>
        <v>278.10000000000002</v>
      </c>
      <c r="AS1436" t="s">
        <v>252</v>
      </c>
      <c r="AT1436" t="s">
        <v>584</v>
      </c>
    </row>
    <row r="1437" spans="1:46" customFormat="1" x14ac:dyDescent="0.3">
      <c r="A1437" t="e">
        <f>CONCATENATE(C1437,D1437,H1437,#REF!,L1437)</f>
        <v>#REF!</v>
      </c>
      <c r="B1437" t="str">
        <f t="shared" si="138"/>
        <v>OPELVIVAROL2H1</v>
      </c>
      <c r="C1437" s="1" t="s">
        <v>186</v>
      </c>
      <c r="D1437" s="1" t="s">
        <v>188</v>
      </c>
      <c r="E1437" s="1">
        <v>2014</v>
      </c>
      <c r="F1437" s="1" t="s">
        <v>25</v>
      </c>
      <c r="G1437" s="1" t="s">
        <v>15</v>
      </c>
      <c r="H1437" s="1" t="s">
        <v>26</v>
      </c>
      <c r="I1437" s="1">
        <v>3498</v>
      </c>
      <c r="J1437" s="1" t="str">
        <f t="shared" si="139"/>
        <v>TYP165</v>
      </c>
      <c r="K1437" s="1">
        <v>165</v>
      </c>
      <c r="L1437" s="1" t="s">
        <v>20</v>
      </c>
      <c r="M1437" s="27">
        <v>963940623</v>
      </c>
      <c r="N1437" s="37" t="s">
        <v>807</v>
      </c>
      <c r="O1437" s="38">
        <v>0</v>
      </c>
      <c r="P1437" s="38">
        <v>163.27000000000001</v>
      </c>
      <c r="Q1437" s="38">
        <v>1</v>
      </c>
      <c r="R1437">
        <v>10.5</v>
      </c>
      <c r="S1437" s="38">
        <v>163.27000000000001</v>
      </c>
      <c r="T1437" s="24">
        <v>389</v>
      </c>
      <c r="U1437" s="24">
        <v>60</v>
      </c>
      <c r="V1437">
        <f t="shared" si="134"/>
        <v>80</v>
      </c>
      <c r="W1437" s="24" t="s">
        <v>4041</v>
      </c>
      <c r="X1437" s="8" t="e">
        <f>ROUND(T1437*(1-#REF!),2)</f>
        <v>#REF!</v>
      </c>
      <c r="Y1437">
        <f t="shared" si="136"/>
        <v>350.1</v>
      </c>
      <c r="Z1437">
        <f t="shared" si="137"/>
        <v>350.1</v>
      </c>
      <c r="AA1437" s="24">
        <v>0.1</v>
      </c>
      <c r="AB1437" s="24">
        <v>0.1</v>
      </c>
      <c r="AC1437" t="s">
        <v>2879</v>
      </c>
      <c r="AD1437" t="s">
        <v>2879</v>
      </c>
      <c r="AE1437" t="s">
        <v>2879</v>
      </c>
      <c r="AF1437" t="s">
        <v>2899</v>
      </c>
      <c r="AG1437" s="24"/>
      <c r="AI1437" s="11">
        <v>156.97999999999999</v>
      </c>
      <c r="AJ1437">
        <v>0.3</v>
      </c>
      <c r="AK1437">
        <f t="shared" si="135"/>
        <v>272.29999999999995</v>
      </c>
      <c r="AL1437" t="s">
        <v>4555</v>
      </c>
      <c r="AM1437" t="s">
        <v>4555</v>
      </c>
      <c r="AN1437" s="24">
        <v>0.1</v>
      </c>
      <c r="AO1437">
        <f t="shared" si="133"/>
        <v>350.1</v>
      </c>
      <c r="AS1437" t="s">
        <v>253</v>
      </c>
      <c r="AT1437" t="s">
        <v>585</v>
      </c>
    </row>
    <row r="1438" spans="1:46" customFormat="1" x14ac:dyDescent="0.3">
      <c r="A1438" t="e">
        <f>CONCATENATE(C1438,D1438,H1438,#REF!,L1438)</f>
        <v>#REF!</v>
      </c>
      <c r="B1438" t="str">
        <f t="shared" si="138"/>
        <v>OPELVIVAROL2H2</v>
      </c>
      <c r="C1438" s="1" t="s">
        <v>186</v>
      </c>
      <c r="D1438" s="1" t="s">
        <v>188</v>
      </c>
      <c r="E1438" s="1">
        <v>2014</v>
      </c>
      <c r="F1438" s="1" t="s">
        <v>25</v>
      </c>
      <c r="G1438" s="1" t="s">
        <v>37</v>
      </c>
      <c r="H1438" s="1" t="s">
        <v>41</v>
      </c>
      <c r="I1438" s="1">
        <v>3498</v>
      </c>
      <c r="J1438" s="1" t="str">
        <f t="shared" si="139"/>
        <v>TYP165</v>
      </c>
      <c r="K1438" s="1">
        <v>165</v>
      </c>
      <c r="L1438" s="1" t="s">
        <v>17</v>
      </c>
      <c r="M1438" s="27">
        <v>963940630</v>
      </c>
      <c r="N1438" s="37" t="s">
        <v>808</v>
      </c>
      <c r="O1438" s="38">
        <v>0</v>
      </c>
      <c r="P1438" s="38">
        <v>128.08000000000001</v>
      </c>
      <c r="Q1438" s="38">
        <v>1</v>
      </c>
      <c r="R1438">
        <v>18.5</v>
      </c>
      <c r="S1438" s="38">
        <v>128.08000000000001</v>
      </c>
      <c r="T1438" s="24">
        <v>309</v>
      </c>
      <c r="U1438" s="24">
        <v>75</v>
      </c>
      <c r="V1438">
        <f t="shared" si="134"/>
        <v>100</v>
      </c>
      <c r="W1438" s="24" t="s">
        <v>4042</v>
      </c>
      <c r="X1438" s="8" t="e">
        <f>ROUND(T1438*(1-#REF!),2)</f>
        <v>#REF!</v>
      </c>
      <c r="Y1438">
        <f t="shared" si="136"/>
        <v>278.10000000000002</v>
      </c>
      <c r="Z1438">
        <f t="shared" si="137"/>
        <v>278.10000000000002</v>
      </c>
      <c r="AA1438" s="24">
        <v>0.1</v>
      </c>
      <c r="AB1438" s="24">
        <v>0.1</v>
      </c>
      <c r="AC1438" t="s">
        <v>2879</v>
      </c>
      <c r="AD1438" t="s">
        <v>2879</v>
      </c>
      <c r="AE1438" t="s">
        <v>2879</v>
      </c>
      <c r="AF1438" t="s">
        <v>2899</v>
      </c>
      <c r="AG1438" s="24"/>
      <c r="AI1438" s="11">
        <v>123.14</v>
      </c>
      <c r="AJ1438">
        <v>0.3</v>
      </c>
      <c r="AK1438">
        <f t="shared" si="135"/>
        <v>216.29999999999998</v>
      </c>
      <c r="AL1438" t="s">
        <v>4555</v>
      </c>
      <c r="AM1438" t="s">
        <v>4555</v>
      </c>
      <c r="AN1438" s="24">
        <v>0.1</v>
      </c>
      <c r="AO1438">
        <f t="shared" si="133"/>
        <v>278.10000000000002</v>
      </c>
      <c r="AS1438" t="s">
        <v>254</v>
      </c>
      <c r="AT1438" t="s">
        <v>584</v>
      </c>
    </row>
    <row r="1439" spans="1:46" customFormat="1" x14ac:dyDescent="0.3">
      <c r="A1439" t="e">
        <f>CONCATENATE(C1439,D1439,H1439,#REF!,L1439)</f>
        <v>#REF!</v>
      </c>
      <c r="B1439" t="str">
        <f t="shared" si="138"/>
        <v>OPELMOVANO_TRACTIONL1H1</v>
      </c>
      <c r="C1439" s="1" t="s">
        <v>186</v>
      </c>
      <c r="D1439" s="1" t="s">
        <v>593</v>
      </c>
      <c r="E1439" s="1">
        <v>2011</v>
      </c>
      <c r="F1439" s="1" t="s">
        <v>14</v>
      </c>
      <c r="G1439" s="1" t="s">
        <v>15</v>
      </c>
      <c r="H1439" s="1" t="s">
        <v>16</v>
      </c>
      <c r="I1439" s="1">
        <v>3182</v>
      </c>
      <c r="J1439" s="1" t="str">
        <f t="shared" si="139"/>
        <v>TYP137</v>
      </c>
      <c r="K1439" s="1">
        <v>137</v>
      </c>
      <c r="L1439" s="1" t="s">
        <v>17</v>
      </c>
      <c r="M1439" s="27">
        <v>963940303</v>
      </c>
      <c r="N1439" s="37" t="s">
        <v>876</v>
      </c>
      <c r="O1439" s="38">
        <v>0</v>
      </c>
      <c r="P1439" s="38">
        <v>149.80000000000001</v>
      </c>
      <c r="Q1439" s="38">
        <v>1</v>
      </c>
      <c r="R1439">
        <v>39.5</v>
      </c>
      <c r="S1439" s="38">
        <v>149.80000000000001</v>
      </c>
      <c r="T1439" s="24">
        <v>359</v>
      </c>
      <c r="U1439" s="24">
        <v>50</v>
      </c>
      <c r="V1439">
        <f t="shared" si="134"/>
        <v>67</v>
      </c>
      <c r="W1439" s="24" t="s">
        <v>4116</v>
      </c>
      <c r="X1439" s="8" t="e">
        <f>ROUND(T1439*(1-#REF!),2)</f>
        <v>#REF!</v>
      </c>
      <c r="Y1439">
        <f t="shared" si="136"/>
        <v>323.10000000000002</v>
      </c>
      <c r="Z1439">
        <f t="shared" si="137"/>
        <v>323.10000000000002</v>
      </c>
      <c r="AA1439" s="24">
        <v>0.1</v>
      </c>
      <c r="AB1439" s="24">
        <v>0.1</v>
      </c>
      <c r="AC1439" t="s">
        <v>2879</v>
      </c>
      <c r="AD1439" t="s">
        <v>2879</v>
      </c>
      <c r="AE1439" t="s">
        <v>2879</v>
      </c>
      <c r="AF1439" t="s">
        <v>2899</v>
      </c>
      <c r="AG1439" s="24"/>
      <c r="AI1439" s="11">
        <v>144.03</v>
      </c>
      <c r="AJ1439">
        <v>0.3</v>
      </c>
      <c r="AK1439">
        <f t="shared" si="135"/>
        <v>251.29999999999998</v>
      </c>
      <c r="AL1439" t="s">
        <v>4555</v>
      </c>
      <c r="AM1439" t="s">
        <v>4555</v>
      </c>
      <c r="AN1439" s="24">
        <v>0.1</v>
      </c>
      <c r="AO1439">
        <f t="shared" ref="AO1439:AO1496" si="140">ROUND(T1439*(1-AN1439),2)</f>
        <v>323.10000000000002</v>
      </c>
      <c r="AS1439" t="s">
        <v>322</v>
      </c>
      <c r="AT1439" t="s">
        <v>584</v>
      </c>
    </row>
    <row r="1440" spans="1:46" customFormat="1" x14ac:dyDescent="0.3">
      <c r="A1440" t="e">
        <f>CONCATENATE(C1440,D1440,H1440,#REF!,L1440)</f>
        <v>#REF!</v>
      </c>
      <c r="B1440" t="str">
        <f t="shared" si="138"/>
        <v>OPELMOVANO_TRACTIONL1H1</v>
      </c>
      <c r="C1440" s="1" t="s">
        <v>186</v>
      </c>
      <c r="D1440" s="1" t="s">
        <v>593</v>
      </c>
      <c r="E1440" s="1">
        <v>2011</v>
      </c>
      <c r="F1440" s="1" t="s">
        <v>14</v>
      </c>
      <c r="G1440" s="1" t="s">
        <v>15</v>
      </c>
      <c r="H1440" s="1" t="s">
        <v>16</v>
      </c>
      <c r="I1440" s="1">
        <v>3182</v>
      </c>
      <c r="J1440" s="1" t="str">
        <f t="shared" si="139"/>
        <v>TYP137</v>
      </c>
      <c r="K1440" s="1">
        <v>137</v>
      </c>
      <c r="L1440" s="1" t="s">
        <v>20</v>
      </c>
      <c r="M1440" s="27">
        <v>963940304</v>
      </c>
      <c r="N1440" s="37" t="s">
        <v>877</v>
      </c>
      <c r="O1440" s="38">
        <v>0</v>
      </c>
      <c r="P1440" s="38">
        <v>191.21</v>
      </c>
      <c r="Q1440" s="38">
        <v>1</v>
      </c>
      <c r="R1440">
        <v>11.5</v>
      </c>
      <c r="S1440" s="38">
        <v>191.21</v>
      </c>
      <c r="T1440" s="24">
        <v>459</v>
      </c>
      <c r="U1440" s="24">
        <v>50</v>
      </c>
      <c r="V1440">
        <f t="shared" si="134"/>
        <v>67</v>
      </c>
      <c r="W1440" s="24" t="s">
        <v>4117</v>
      </c>
      <c r="X1440" s="8" t="e">
        <f>ROUND(T1440*(1-#REF!),2)</f>
        <v>#REF!</v>
      </c>
      <c r="Y1440">
        <f t="shared" si="136"/>
        <v>413.1</v>
      </c>
      <c r="Z1440">
        <f t="shared" si="137"/>
        <v>413.1</v>
      </c>
      <c r="AA1440" s="24">
        <v>0.1</v>
      </c>
      <c r="AB1440" s="24">
        <v>0.1</v>
      </c>
      <c r="AC1440" t="s">
        <v>2879</v>
      </c>
      <c r="AD1440" t="s">
        <v>2879</v>
      </c>
      <c r="AE1440" t="s">
        <v>2879</v>
      </c>
      <c r="AF1440" t="s">
        <v>2899</v>
      </c>
      <c r="AG1440" s="24"/>
      <c r="AI1440" s="11">
        <v>183.85</v>
      </c>
      <c r="AJ1440">
        <v>0.3</v>
      </c>
      <c r="AK1440">
        <f t="shared" si="135"/>
        <v>321.29999999999995</v>
      </c>
      <c r="AL1440" t="s">
        <v>4555</v>
      </c>
      <c r="AM1440" t="s">
        <v>4555</v>
      </c>
      <c r="AN1440" s="24">
        <v>0.1</v>
      </c>
      <c r="AO1440">
        <f t="shared" si="140"/>
        <v>413.1</v>
      </c>
      <c r="AS1440" t="s">
        <v>323</v>
      </c>
      <c r="AT1440" t="s">
        <v>585</v>
      </c>
    </row>
    <row r="1441" spans="1:46" customFormat="1" x14ac:dyDescent="0.3">
      <c r="A1441" t="e">
        <f>CONCATENATE(C1441,D1441,H1441,#REF!,L1441)</f>
        <v>#REF!</v>
      </c>
      <c r="B1441" t="str">
        <f t="shared" si="138"/>
        <v>OPELMOVANO_TRACTIONL1H2</v>
      </c>
      <c r="C1441" s="1" t="s">
        <v>186</v>
      </c>
      <c r="D1441" s="1" t="s">
        <v>593</v>
      </c>
      <c r="E1441" s="1">
        <v>2011</v>
      </c>
      <c r="F1441" s="1" t="s">
        <v>14</v>
      </c>
      <c r="G1441" s="1" t="s">
        <v>37</v>
      </c>
      <c r="H1441" s="1" t="s">
        <v>38</v>
      </c>
      <c r="I1441" s="1">
        <v>3182</v>
      </c>
      <c r="J1441" s="1" t="str">
        <f t="shared" si="139"/>
        <v>TYP137</v>
      </c>
      <c r="K1441" s="1">
        <v>137</v>
      </c>
      <c r="L1441" s="1" t="s">
        <v>17</v>
      </c>
      <c r="M1441" s="27">
        <v>963940309</v>
      </c>
      <c r="N1441" s="37" t="s">
        <v>878</v>
      </c>
      <c r="O1441" s="38">
        <v>0</v>
      </c>
      <c r="P1441" s="38">
        <v>149.80000000000001</v>
      </c>
      <c r="Q1441" s="38">
        <v>1</v>
      </c>
      <c r="R1441">
        <v>39.5</v>
      </c>
      <c r="S1441" s="38">
        <v>149.80000000000001</v>
      </c>
      <c r="T1441" s="24">
        <v>359</v>
      </c>
      <c r="U1441" s="24">
        <v>60</v>
      </c>
      <c r="V1441">
        <f t="shared" ref="V1441:V1498" si="141">IFERROR(ROUNDUP(U1441*(80/60),0),"")</f>
        <v>80</v>
      </c>
      <c r="W1441" s="24" t="s">
        <v>4118</v>
      </c>
      <c r="X1441" s="8" t="e">
        <f>ROUND(T1441*(1-#REF!),2)</f>
        <v>#REF!</v>
      </c>
      <c r="Y1441">
        <f t="shared" si="136"/>
        <v>323.10000000000002</v>
      </c>
      <c r="Z1441">
        <f t="shared" si="137"/>
        <v>323.10000000000002</v>
      </c>
      <c r="AA1441" s="24">
        <v>0.1</v>
      </c>
      <c r="AB1441" s="24">
        <v>0.1</v>
      </c>
      <c r="AC1441" t="s">
        <v>2879</v>
      </c>
      <c r="AD1441" t="s">
        <v>2879</v>
      </c>
      <c r="AE1441" t="s">
        <v>2879</v>
      </c>
      <c r="AF1441" t="s">
        <v>2899</v>
      </c>
      <c r="AG1441" s="24"/>
      <c r="AI1441" s="11">
        <v>144.03</v>
      </c>
      <c r="AJ1441">
        <v>0.3</v>
      </c>
      <c r="AK1441">
        <f t="shared" si="135"/>
        <v>251.29999999999998</v>
      </c>
      <c r="AL1441" t="s">
        <v>4555</v>
      </c>
      <c r="AM1441" t="s">
        <v>4555</v>
      </c>
      <c r="AN1441" s="24">
        <v>0.1</v>
      </c>
      <c r="AO1441">
        <f t="shared" si="140"/>
        <v>323.10000000000002</v>
      </c>
      <c r="AS1441" t="s">
        <v>324</v>
      </c>
      <c r="AT1441" t="s">
        <v>584</v>
      </c>
    </row>
    <row r="1442" spans="1:46" customFormat="1" x14ac:dyDescent="0.3">
      <c r="A1442" t="e">
        <f>CONCATENATE(C1442,D1442,H1442,#REF!,L1442)</f>
        <v>#REF!</v>
      </c>
      <c r="B1442" t="str">
        <f t="shared" si="138"/>
        <v>OPELMOVANO_TRACTIONL1H2</v>
      </c>
      <c r="C1442" s="1" t="s">
        <v>186</v>
      </c>
      <c r="D1442" s="1" t="s">
        <v>593</v>
      </c>
      <c r="E1442" s="1">
        <v>2011</v>
      </c>
      <c r="F1442" s="1" t="s">
        <v>14</v>
      </c>
      <c r="G1442" s="1" t="s">
        <v>37</v>
      </c>
      <c r="H1442" s="1" t="s">
        <v>38</v>
      </c>
      <c r="I1442" s="1">
        <v>3182</v>
      </c>
      <c r="J1442" s="1" t="str">
        <f t="shared" si="139"/>
        <v>TYP137</v>
      </c>
      <c r="K1442" s="1">
        <v>137</v>
      </c>
      <c r="L1442" s="1" t="s">
        <v>20</v>
      </c>
      <c r="M1442" s="27">
        <v>963940310</v>
      </c>
      <c r="N1442" s="37" t="s">
        <v>879</v>
      </c>
      <c r="O1442" s="38">
        <v>0</v>
      </c>
      <c r="P1442" s="38">
        <v>191.21</v>
      </c>
      <c r="Q1442" s="38">
        <v>1</v>
      </c>
      <c r="R1442">
        <v>15.5</v>
      </c>
      <c r="S1442" s="38">
        <v>191.21</v>
      </c>
      <c r="T1442" s="24">
        <v>459</v>
      </c>
      <c r="U1442" s="24">
        <v>60</v>
      </c>
      <c r="V1442">
        <f t="shared" si="141"/>
        <v>80</v>
      </c>
      <c r="W1442" s="24" t="s">
        <v>4119</v>
      </c>
      <c r="X1442" s="8" t="e">
        <f>ROUND(T1442*(1-#REF!),2)</f>
        <v>#REF!</v>
      </c>
      <c r="Y1442">
        <f t="shared" si="136"/>
        <v>413.1</v>
      </c>
      <c r="Z1442">
        <f t="shared" si="137"/>
        <v>413.1</v>
      </c>
      <c r="AA1442" s="24">
        <v>0.1</v>
      </c>
      <c r="AB1442" s="24">
        <v>0.1</v>
      </c>
      <c r="AC1442" t="s">
        <v>2879</v>
      </c>
      <c r="AD1442" t="s">
        <v>2879</v>
      </c>
      <c r="AE1442" t="s">
        <v>2879</v>
      </c>
      <c r="AF1442" t="s">
        <v>2899</v>
      </c>
      <c r="AG1442" s="24"/>
      <c r="AI1442" s="11">
        <v>183.85</v>
      </c>
      <c r="AJ1442">
        <v>0.3</v>
      </c>
      <c r="AK1442">
        <f t="shared" si="135"/>
        <v>321.29999999999995</v>
      </c>
      <c r="AL1442" t="s">
        <v>4555</v>
      </c>
      <c r="AM1442" t="s">
        <v>4555</v>
      </c>
      <c r="AN1442" s="24">
        <v>0.1</v>
      </c>
      <c r="AO1442">
        <f t="shared" si="140"/>
        <v>413.1</v>
      </c>
      <c r="AS1442" t="s">
        <v>325</v>
      </c>
      <c r="AT1442" t="s">
        <v>585</v>
      </c>
    </row>
    <row r="1443" spans="1:46" customFormat="1" x14ac:dyDescent="0.3">
      <c r="A1443" t="e">
        <f>CONCATENATE(C1443,D1443,H1443,#REF!,L1443)</f>
        <v>#REF!</v>
      </c>
      <c r="B1443" t="str">
        <f t="shared" si="138"/>
        <v>OPELMOVANO_TRACTIONL2H2</v>
      </c>
      <c r="C1443" s="1" t="s">
        <v>186</v>
      </c>
      <c r="D1443" s="1" t="s">
        <v>593</v>
      </c>
      <c r="E1443" s="1">
        <v>2011</v>
      </c>
      <c r="F1443" s="1" t="s">
        <v>25</v>
      </c>
      <c r="G1443" s="1" t="s">
        <v>37</v>
      </c>
      <c r="H1443" s="1" t="s">
        <v>41</v>
      </c>
      <c r="I1443" s="1">
        <v>3682</v>
      </c>
      <c r="J1443" s="1" t="str">
        <f t="shared" si="139"/>
        <v>TYP138</v>
      </c>
      <c r="K1443" s="1">
        <v>138</v>
      </c>
      <c r="L1443" s="1" t="s">
        <v>17</v>
      </c>
      <c r="M1443" s="27">
        <v>963940323</v>
      </c>
      <c r="N1443" s="37" t="s">
        <v>880</v>
      </c>
      <c r="O1443" s="38">
        <v>0</v>
      </c>
      <c r="P1443" s="38">
        <v>201.8</v>
      </c>
      <c r="Q1443" s="38">
        <v>1</v>
      </c>
      <c r="R1443">
        <v>35.5</v>
      </c>
      <c r="S1443" s="38">
        <v>201.8</v>
      </c>
      <c r="T1443" s="24">
        <v>479</v>
      </c>
      <c r="U1443" s="24">
        <v>75</v>
      </c>
      <c r="V1443">
        <f t="shared" si="141"/>
        <v>100</v>
      </c>
      <c r="W1443" s="24" t="s">
        <v>4120</v>
      </c>
      <c r="X1443" s="8" t="e">
        <f>ROUND(T1443*(1-#REF!),2)</f>
        <v>#REF!</v>
      </c>
      <c r="Y1443">
        <f t="shared" si="136"/>
        <v>431.1</v>
      </c>
      <c r="Z1443">
        <f t="shared" si="137"/>
        <v>431.1</v>
      </c>
      <c r="AA1443" s="24">
        <v>0.1</v>
      </c>
      <c r="AB1443" s="24">
        <v>0.1</v>
      </c>
      <c r="AC1443" t="s">
        <v>2879</v>
      </c>
      <c r="AD1443" t="s">
        <v>2879</v>
      </c>
      <c r="AE1443" t="s">
        <v>2879</v>
      </c>
      <c r="AF1443" t="s">
        <v>2899</v>
      </c>
      <c r="AG1443" s="24"/>
      <c r="AI1443" s="11">
        <v>194.03</v>
      </c>
      <c r="AJ1443">
        <v>0.3</v>
      </c>
      <c r="AK1443">
        <f t="shared" si="135"/>
        <v>335.29999999999995</v>
      </c>
      <c r="AL1443" t="s">
        <v>4555</v>
      </c>
      <c r="AM1443" t="s">
        <v>4555</v>
      </c>
      <c r="AN1443" s="24">
        <v>0.1</v>
      </c>
      <c r="AO1443">
        <f t="shared" si="140"/>
        <v>431.1</v>
      </c>
      <c r="AS1443" t="s">
        <v>326</v>
      </c>
      <c r="AT1443" t="s">
        <v>584</v>
      </c>
    </row>
    <row r="1444" spans="1:46" customFormat="1" x14ac:dyDescent="0.3">
      <c r="A1444" t="e">
        <f>CONCATENATE(C1444,D1444,H1444,#REF!,L1444)</f>
        <v>#REF!</v>
      </c>
      <c r="B1444" t="str">
        <f t="shared" si="138"/>
        <v>OPELMOVANO_TRACTIONL2H2</v>
      </c>
      <c r="C1444" s="1" t="s">
        <v>186</v>
      </c>
      <c r="D1444" s="1" t="s">
        <v>593</v>
      </c>
      <c r="E1444" s="1">
        <v>2011</v>
      </c>
      <c r="F1444" s="1" t="s">
        <v>25</v>
      </c>
      <c r="G1444" s="1" t="s">
        <v>37</v>
      </c>
      <c r="H1444" s="1" t="s">
        <v>41</v>
      </c>
      <c r="I1444" s="1">
        <v>3682</v>
      </c>
      <c r="J1444" s="1" t="str">
        <f t="shared" si="139"/>
        <v>TYP138</v>
      </c>
      <c r="K1444" s="1">
        <v>138</v>
      </c>
      <c r="L1444" s="1" t="s">
        <v>20</v>
      </c>
      <c r="M1444" s="27">
        <v>963940324</v>
      </c>
      <c r="N1444" s="37" t="s">
        <v>881</v>
      </c>
      <c r="O1444" s="38">
        <v>0</v>
      </c>
      <c r="P1444" s="38">
        <v>201.8</v>
      </c>
      <c r="Q1444" s="38">
        <v>1</v>
      </c>
      <c r="R1444">
        <v>15.5</v>
      </c>
      <c r="S1444" s="38">
        <v>201.8</v>
      </c>
      <c r="T1444" s="24">
        <v>609</v>
      </c>
      <c r="U1444" s="24">
        <v>75</v>
      </c>
      <c r="V1444">
        <f t="shared" si="141"/>
        <v>100</v>
      </c>
      <c r="W1444" s="24" t="s">
        <v>4121</v>
      </c>
      <c r="X1444" s="8" t="e">
        <f>ROUND(T1444*(1-#REF!),2)</f>
        <v>#REF!</v>
      </c>
      <c r="Y1444">
        <f t="shared" si="136"/>
        <v>548.1</v>
      </c>
      <c r="Z1444">
        <f t="shared" si="137"/>
        <v>548.1</v>
      </c>
      <c r="AA1444" s="24">
        <v>0.1</v>
      </c>
      <c r="AB1444" s="24">
        <v>0.1</v>
      </c>
      <c r="AC1444" t="s">
        <v>2879</v>
      </c>
      <c r="AD1444" t="s">
        <v>2879</v>
      </c>
      <c r="AE1444" t="s">
        <v>2879</v>
      </c>
      <c r="AF1444" t="s">
        <v>2899</v>
      </c>
      <c r="AG1444" s="24"/>
      <c r="AI1444" s="11">
        <v>194.03</v>
      </c>
      <c r="AJ1444">
        <v>0.3</v>
      </c>
      <c r="AK1444">
        <f t="shared" si="135"/>
        <v>426.29999999999995</v>
      </c>
      <c r="AL1444" t="s">
        <v>4555</v>
      </c>
      <c r="AM1444" t="s">
        <v>4555</v>
      </c>
      <c r="AN1444" s="24">
        <v>0.1</v>
      </c>
      <c r="AO1444">
        <f t="shared" si="140"/>
        <v>548.1</v>
      </c>
      <c r="AS1444" t="s">
        <v>327</v>
      </c>
      <c r="AT1444" t="s">
        <v>585</v>
      </c>
    </row>
    <row r="1445" spans="1:46" customFormat="1" x14ac:dyDescent="0.3">
      <c r="A1445" t="e">
        <f>CONCATENATE(C1445,D1445,H1445,#REF!,L1445)</f>
        <v>#REF!</v>
      </c>
      <c r="B1445" t="str">
        <f t="shared" si="138"/>
        <v>OPELMOVANO_TRACTIONL2H3</v>
      </c>
      <c r="C1445" s="1" t="s">
        <v>186</v>
      </c>
      <c r="D1445" s="1" t="s">
        <v>593</v>
      </c>
      <c r="E1445" s="1">
        <v>2011</v>
      </c>
      <c r="F1445" s="1" t="s">
        <v>25</v>
      </c>
      <c r="G1445" s="1" t="s">
        <v>52</v>
      </c>
      <c r="H1445" s="1" t="s">
        <v>104</v>
      </c>
      <c r="I1445" s="1">
        <v>3682</v>
      </c>
      <c r="J1445" s="1" t="str">
        <f t="shared" si="139"/>
        <v>TYP138</v>
      </c>
      <c r="K1445" s="1">
        <v>138</v>
      </c>
      <c r="L1445" s="1" t="s">
        <v>17</v>
      </c>
      <c r="M1445" s="27">
        <v>963940329</v>
      </c>
      <c r="N1445" s="37" t="s">
        <v>882</v>
      </c>
      <c r="O1445" s="38">
        <v>0</v>
      </c>
      <c r="P1445" s="38">
        <v>201.87</v>
      </c>
      <c r="Q1445" s="38">
        <v>1</v>
      </c>
      <c r="R1445">
        <v>39.5</v>
      </c>
      <c r="S1445" s="38">
        <v>201.87</v>
      </c>
      <c r="T1445" s="24">
        <v>469</v>
      </c>
      <c r="U1445" s="24">
        <v>75</v>
      </c>
      <c r="V1445">
        <f t="shared" si="141"/>
        <v>100</v>
      </c>
      <c r="W1445" s="24" t="s">
        <v>4122</v>
      </c>
      <c r="X1445" s="8" t="e">
        <f>ROUND(T1445*(1-#REF!),2)</f>
        <v>#REF!</v>
      </c>
      <c r="Y1445">
        <f t="shared" si="136"/>
        <v>422.1</v>
      </c>
      <c r="Z1445">
        <f t="shared" si="137"/>
        <v>422.1</v>
      </c>
      <c r="AA1445" s="24">
        <v>0.1</v>
      </c>
      <c r="AB1445" s="24">
        <v>0.1</v>
      </c>
      <c r="AC1445" t="s">
        <v>2879</v>
      </c>
      <c r="AD1445" t="s">
        <v>2879</v>
      </c>
      <c r="AE1445" t="s">
        <v>2879</v>
      </c>
      <c r="AF1445" t="s">
        <v>2899</v>
      </c>
      <c r="AG1445" s="24"/>
      <c r="AI1445" s="11">
        <v>194.03</v>
      </c>
      <c r="AJ1445">
        <v>0.3</v>
      </c>
      <c r="AK1445">
        <f t="shared" si="135"/>
        <v>328.29999999999995</v>
      </c>
      <c r="AL1445" t="s">
        <v>4555</v>
      </c>
      <c r="AM1445" t="s">
        <v>4555</v>
      </c>
      <c r="AN1445" s="24">
        <v>0.1</v>
      </c>
      <c r="AO1445">
        <f t="shared" si="140"/>
        <v>422.1</v>
      </c>
      <c r="AS1445" t="s">
        <v>328</v>
      </c>
      <c r="AT1445" t="s">
        <v>584</v>
      </c>
    </row>
    <row r="1446" spans="1:46" customFormat="1" x14ac:dyDescent="0.3">
      <c r="A1446" t="e">
        <f>CONCATENATE(C1446,D1446,H1446,#REF!,L1446)</f>
        <v>#REF!</v>
      </c>
      <c r="B1446" t="str">
        <f t="shared" si="138"/>
        <v>OPELMOVANO_TRACTIONL2H3</v>
      </c>
      <c r="C1446" s="1" t="s">
        <v>186</v>
      </c>
      <c r="D1446" s="1" t="s">
        <v>593</v>
      </c>
      <c r="E1446" s="1">
        <v>2011</v>
      </c>
      <c r="F1446" s="1" t="s">
        <v>25</v>
      </c>
      <c r="G1446" s="1" t="s">
        <v>52</v>
      </c>
      <c r="H1446" s="1" t="s">
        <v>104</v>
      </c>
      <c r="I1446" s="1">
        <v>3682</v>
      </c>
      <c r="J1446" s="1" t="str">
        <f t="shared" si="139"/>
        <v>TYP138</v>
      </c>
      <c r="K1446" s="1">
        <v>138</v>
      </c>
      <c r="L1446" s="1" t="s">
        <v>20</v>
      </c>
      <c r="M1446" s="27">
        <v>963940330</v>
      </c>
      <c r="N1446" s="37" t="s">
        <v>883</v>
      </c>
      <c r="O1446" s="38">
        <v>0</v>
      </c>
      <c r="P1446" s="38">
        <v>253.13</v>
      </c>
      <c r="Q1446" s="38">
        <v>1</v>
      </c>
      <c r="R1446">
        <v>15.5</v>
      </c>
      <c r="S1446" s="38">
        <v>253.13</v>
      </c>
      <c r="T1446" s="24">
        <v>609</v>
      </c>
      <c r="U1446" s="24">
        <v>75</v>
      </c>
      <c r="V1446">
        <f t="shared" si="141"/>
        <v>100</v>
      </c>
      <c r="W1446" s="24" t="s">
        <v>4123</v>
      </c>
      <c r="X1446" s="8" t="e">
        <f>ROUND(T1446*(1-#REF!),2)</f>
        <v>#REF!</v>
      </c>
      <c r="Y1446">
        <f t="shared" si="136"/>
        <v>548.1</v>
      </c>
      <c r="Z1446">
        <f t="shared" si="137"/>
        <v>548.1</v>
      </c>
      <c r="AA1446" s="24">
        <v>0.1</v>
      </c>
      <c r="AB1446" s="24">
        <v>0.1</v>
      </c>
      <c r="AC1446" t="s">
        <v>2879</v>
      </c>
      <c r="AD1446" t="s">
        <v>2879</v>
      </c>
      <c r="AE1446" t="s">
        <v>2879</v>
      </c>
      <c r="AF1446" t="s">
        <v>2899</v>
      </c>
      <c r="AG1446" s="24"/>
      <c r="AI1446" s="11">
        <v>194.03</v>
      </c>
      <c r="AJ1446">
        <v>0.3</v>
      </c>
      <c r="AK1446">
        <f t="shared" si="135"/>
        <v>426.29999999999995</v>
      </c>
      <c r="AL1446" t="s">
        <v>4555</v>
      </c>
      <c r="AM1446" t="s">
        <v>4555</v>
      </c>
      <c r="AN1446" s="24">
        <v>0.1</v>
      </c>
      <c r="AO1446">
        <f t="shared" si="140"/>
        <v>548.1</v>
      </c>
      <c r="AS1446" t="s">
        <v>329</v>
      </c>
      <c r="AT1446" t="s">
        <v>585</v>
      </c>
    </row>
    <row r="1447" spans="1:46" customFormat="1" x14ac:dyDescent="0.3">
      <c r="A1447" t="e">
        <f>CONCATENATE(C1447,D1447,H1447,#REF!,L1447)</f>
        <v>#REF!</v>
      </c>
      <c r="B1447" t="str">
        <f t="shared" si="138"/>
        <v>OPELMOVANO_TRACTIONL3H2</v>
      </c>
      <c r="C1447" s="1" t="s">
        <v>186</v>
      </c>
      <c r="D1447" s="1" t="s">
        <v>593</v>
      </c>
      <c r="E1447" s="1">
        <v>2011</v>
      </c>
      <c r="F1447" s="1" t="s">
        <v>44</v>
      </c>
      <c r="G1447" s="1" t="s">
        <v>37</v>
      </c>
      <c r="H1447" s="1" t="s">
        <v>45</v>
      </c>
      <c r="I1447" s="1">
        <v>4332</v>
      </c>
      <c r="J1447" s="1" t="str">
        <f t="shared" si="139"/>
        <v>TYP139</v>
      </c>
      <c r="K1447" s="1">
        <v>139</v>
      </c>
      <c r="L1447" s="1" t="s">
        <v>17</v>
      </c>
      <c r="M1447" s="27">
        <v>963940340</v>
      </c>
      <c r="N1447" s="37" t="s">
        <v>884</v>
      </c>
      <c r="O1447" s="38">
        <v>0</v>
      </c>
      <c r="P1447" s="38">
        <v>201.8</v>
      </c>
      <c r="Q1447" s="38">
        <v>1</v>
      </c>
      <c r="R1447">
        <v>51.5</v>
      </c>
      <c r="S1447" s="38">
        <v>201.8</v>
      </c>
      <c r="T1447" s="24">
        <v>509</v>
      </c>
      <c r="U1447" s="24">
        <v>80</v>
      </c>
      <c r="V1447">
        <f t="shared" si="141"/>
        <v>107</v>
      </c>
      <c r="W1447" s="24" t="s">
        <v>4124</v>
      </c>
      <c r="X1447" s="8" t="e">
        <f>ROUND(T1447*(1-#REF!),2)</f>
        <v>#REF!</v>
      </c>
      <c r="Y1447">
        <f t="shared" si="136"/>
        <v>458.1</v>
      </c>
      <c r="Z1447">
        <f t="shared" si="137"/>
        <v>458.1</v>
      </c>
      <c r="AA1447" s="24">
        <v>0.1</v>
      </c>
      <c r="AB1447" s="24">
        <v>0.1</v>
      </c>
      <c r="AC1447" t="s">
        <v>2879</v>
      </c>
      <c r="AD1447" t="s">
        <v>2879</v>
      </c>
      <c r="AE1447" t="s">
        <v>2879</v>
      </c>
      <c r="AF1447" t="s">
        <v>2899</v>
      </c>
      <c r="AG1447" s="24"/>
      <c r="AI1447" s="11">
        <v>194.03</v>
      </c>
      <c r="AJ1447">
        <v>0.3</v>
      </c>
      <c r="AK1447">
        <f t="shared" si="135"/>
        <v>356.29999999999995</v>
      </c>
      <c r="AL1447" t="s">
        <v>4555</v>
      </c>
      <c r="AM1447" t="s">
        <v>4555</v>
      </c>
      <c r="AN1447" s="24">
        <v>0.1</v>
      </c>
      <c r="AO1447">
        <f t="shared" si="140"/>
        <v>458.1</v>
      </c>
      <c r="AS1447" t="s">
        <v>330</v>
      </c>
      <c r="AT1447" t="s">
        <v>584</v>
      </c>
    </row>
    <row r="1448" spans="1:46" customFormat="1" x14ac:dyDescent="0.3">
      <c r="A1448" t="e">
        <f>CONCATENATE(C1448,D1448,H1448,#REF!,L1448)</f>
        <v>#REF!</v>
      </c>
      <c r="B1448" t="str">
        <f t="shared" si="138"/>
        <v>OPELMOVANO_TRACTIONL3H2</v>
      </c>
      <c r="C1448" s="1" t="s">
        <v>186</v>
      </c>
      <c r="D1448" s="1" t="s">
        <v>593</v>
      </c>
      <c r="E1448" s="1">
        <v>2011</v>
      </c>
      <c r="F1448" s="1" t="s">
        <v>44</v>
      </c>
      <c r="G1448" s="1" t="s">
        <v>37</v>
      </c>
      <c r="H1448" s="1" t="s">
        <v>45</v>
      </c>
      <c r="I1448" s="1">
        <v>4332</v>
      </c>
      <c r="J1448" s="1" t="str">
        <f t="shared" si="139"/>
        <v>TYP139</v>
      </c>
      <c r="K1448" s="1">
        <v>139</v>
      </c>
      <c r="L1448" s="1" t="s">
        <v>20</v>
      </c>
      <c r="M1448" s="27">
        <v>963940341</v>
      </c>
      <c r="N1448" s="37" t="s">
        <v>885</v>
      </c>
      <c r="O1448" s="38">
        <v>0</v>
      </c>
      <c r="P1448" s="38">
        <v>285.01</v>
      </c>
      <c r="Q1448" s="38">
        <v>1</v>
      </c>
      <c r="R1448">
        <v>24.5</v>
      </c>
      <c r="S1448" s="38">
        <v>285.01</v>
      </c>
      <c r="T1448" s="24">
        <v>669</v>
      </c>
      <c r="U1448" s="24">
        <v>80</v>
      </c>
      <c r="V1448">
        <f t="shared" si="141"/>
        <v>107</v>
      </c>
      <c r="W1448" s="24" t="s">
        <v>4125</v>
      </c>
      <c r="X1448" s="8" t="e">
        <f>ROUND(T1448*(1-#REF!),2)</f>
        <v>#REF!</v>
      </c>
      <c r="Y1448">
        <f t="shared" si="136"/>
        <v>602.1</v>
      </c>
      <c r="Z1448">
        <f t="shared" si="137"/>
        <v>602.1</v>
      </c>
      <c r="AA1448" s="24">
        <v>0.1</v>
      </c>
      <c r="AB1448" s="24">
        <v>0.1</v>
      </c>
      <c r="AC1448" t="s">
        <v>2879</v>
      </c>
      <c r="AD1448" t="s">
        <v>2879</v>
      </c>
      <c r="AE1448" t="s">
        <v>2879</v>
      </c>
      <c r="AF1448" t="s">
        <v>2899</v>
      </c>
      <c r="AG1448" s="24"/>
      <c r="AI1448" s="11">
        <v>274.04000000000002</v>
      </c>
      <c r="AJ1448">
        <v>0.3</v>
      </c>
      <c r="AK1448">
        <f t="shared" si="135"/>
        <v>468.29999999999995</v>
      </c>
      <c r="AL1448" t="s">
        <v>4555</v>
      </c>
      <c r="AM1448" t="s">
        <v>4555</v>
      </c>
      <c r="AN1448" s="24">
        <v>0.1</v>
      </c>
      <c r="AO1448">
        <f t="shared" si="140"/>
        <v>602.1</v>
      </c>
      <c r="AS1448" t="s">
        <v>331</v>
      </c>
      <c r="AT1448" t="s">
        <v>585</v>
      </c>
    </row>
    <row r="1449" spans="1:46" customFormat="1" x14ac:dyDescent="0.3">
      <c r="A1449" t="e">
        <f>CONCATENATE(C1449,D1449,H1449,#REF!,L1449)</f>
        <v>#REF!</v>
      </c>
      <c r="B1449" t="str">
        <f t="shared" si="138"/>
        <v>OPELMOVANO_TRACTIONL3H3</v>
      </c>
      <c r="C1449" s="1" t="s">
        <v>186</v>
      </c>
      <c r="D1449" s="1" t="s">
        <v>593</v>
      </c>
      <c r="E1449" s="1">
        <v>2011</v>
      </c>
      <c r="F1449" s="1" t="s">
        <v>44</v>
      </c>
      <c r="G1449" s="1" t="s">
        <v>52</v>
      </c>
      <c r="H1449" s="1" t="s">
        <v>53</v>
      </c>
      <c r="I1449" s="1">
        <v>4332</v>
      </c>
      <c r="J1449" s="1" t="str">
        <f t="shared" si="139"/>
        <v>TYP139</v>
      </c>
      <c r="K1449" s="1">
        <v>139</v>
      </c>
      <c r="L1449" s="1" t="s">
        <v>17</v>
      </c>
      <c r="M1449" s="27">
        <v>963940346</v>
      </c>
      <c r="N1449" s="37" t="s">
        <v>886</v>
      </c>
      <c r="O1449" s="38">
        <v>0</v>
      </c>
      <c r="P1449" s="38">
        <v>219.35</v>
      </c>
      <c r="Q1449" s="38">
        <v>1</v>
      </c>
      <c r="R1449">
        <v>51.5</v>
      </c>
      <c r="S1449" s="38">
        <v>219.35</v>
      </c>
      <c r="T1449" s="24">
        <v>509</v>
      </c>
      <c r="U1449" s="24">
        <v>80</v>
      </c>
      <c r="V1449">
        <f t="shared" si="141"/>
        <v>107</v>
      </c>
      <c r="W1449" s="24" t="s">
        <v>4126</v>
      </c>
      <c r="X1449" s="8" t="e">
        <f>ROUND(T1449*(1-#REF!),2)</f>
        <v>#REF!</v>
      </c>
      <c r="Y1449">
        <f t="shared" si="136"/>
        <v>458.1</v>
      </c>
      <c r="Z1449">
        <f t="shared" si="137"/>
        <v>458.1</v>
      </c>
      <c r="AA1449" s="24">
        <v>0.1</v>
      </c>
      <c r="AB1449" s="24">
        <v>0.1</v>
      </c>
      <c r="AC1449" t="s">
        <v>2879</v>
      </c>
      <c r="AD1449" t="s">
        <v>2879</v>
      </c>
      <c r="AE1449" t="s">
        <v>2879</v>
      </c>
      <c r="AF1449" t="s">
        <v>2899</v>
      </c>
      <c r="AG1449" s="24"/>
      <c r="AI1449" s="11">
        <v>194.03</v>
      </c>
      <c r="AJ1449">
        <v>0.3</v>
      </c>
      <c r="AK1449">
        <f t="shared" si="135"/>
        <v>356.29999999999995</v>
      </c>
      <c r="AL1449" t="s">
        <v>4555</v>
      </c>
      <c r="AM1449" t="s">
        <v>4555</v>
      </c>
      <c r="AN1449" s="24">
        <v>0.1</v>
      </c>
      <c r="AO1449">
        <f t="shared" si="140"/>
        <v>458.1</v>
      </c>
      <c r="AS1449" t="s">
        <v>332</v>
      </c>
      <c r="AT1449" t="s">
        <v>584</v>
      </c>
    </row>
    <row r="1450" spans="1:46" customFormat="1" x14ac:dyDescent="0.3">
      <c r="A1450" t="e">
        <f>CONCATENATE(C1450,D1450,H1450,#REF!,L1450)</f>
        <v>#REF!</v>
      </c>
      <c r="B1450" t="str">
        <f t="shared" si="138"/>
        <v>OPELMOVANO_TRACTIONL3H3</v>
      </c>
      <c r="C1450" s="1" t="s">
        <v>186</v>
      </c>
      <c r="D1450" s="1" t="s">
        <v>593</v>
      </c>
      <c r="E1450" s="1">
        <v>2011</v>
      </c>
      <c r="F1450" s="1" t="s">
        <v>44</v>
      </c>
      <c r="G1450" s="1" t="s">
        <v>52</v>
      </c>
      <c r="H1450" s="1" t="s">
        <v>53</v>
      </c>
      <c r="I1450" s="1">
        <v>4332</v>
      </c>
      <c r="J1450" s="1" t="str">
        <f t="shared" si="139"/>
        <v>TYP139</v>
      </c>
      <c r="K1450" s="1">
        <v>139</v>
      </c>
      <c r="L1450" s="1" t="s">
        <v>20</v>
      </c>
      <c r="M1450" s="27">
        <v>963940347</v>
      </c>
      <c r="N1450" s="37" t="s">
        <v>887</v>
      </c>
      <c r="O1450" s="38">
        <v>0</v>
      </c>
      <c r="P1450" s="38">
        <v>285.01</v>
      </c>
      <c r="Q1450" s="38">
        <v>1</v>
      </c>
      <c r="R1450">
        <v>29.5</v>
      </c>
      <c r="S1450" s="38">
        <v>285.01</v>
      </c>
      <c r="T1450" s="24">
        <v>669</v>
      </c>
      <c r="U1450" s="24">
        <v>80</v>
      </c>
      <c r="V1450">
        <f t="shared" si="141"/>
        <v>107</v>
      </c>
      <c r="W1450" s="24" t="s">
        <v>4127</v>
      </c>
      <c r="X1450" s="8" t="e">
        <f>ROUND(T1450*(1-#REF!),2)</f>
        <v>#REF!</v>
      </c>
      <c r="Y1450">
        <f t="shared" si="136"/>
        <v>602.1</v>
      </c>
      <c r="Z1450">
        <f t="shared" si="137"/>
        <v>602.1</v>
      </c>
      <c r="AA1450" s="24">
        <v>0.1</v>
      </c>
      <c r="AB1450" s="24">
        <v>0.1</v>
      </c>
      <c r="AC1450" t="s">
        <v>2879</v>
      </c>
      <c r="AD1450" t="s">
        <v>2879</v>
      </c>
      <c r="AE1450" t="s">
        <v>2879</v>
      </c>
      <c r="AF1450" t="s">
        <v>2899</v>
      </c>
      <c r="AG1450" s="24"/>
      <c r="AI1450" s="11">
        <v>274.04000000000002</v>
      </c>
      <c r="AJ1450">
        <v>0.3</v>
      </c>
      <c r="AK1450">
        <f t="shared" si="135"/>
        <v>468.29999999999995</v>
      </c>
      <c r="AL1450" t="s">
        <v>4555</v>
      </c>
      <c r="AM1450" t="s">
        <v>4555</v>
      </c>
      <c r="AN1450" s="24">
        <v>0.1</v>
      </c>
      <c r="AO1450">
        <f t="shared" si="140"/>
        <v>602.1</v>
      </c>
      <c r="AS1450" t="s">
        <v>333</v>
      </c>
      <c r="AT1450" t="s">
        <v>585</v>
      </c>
    </row>
    <row r="1451" spans="1:46" customFormat="1" x14ac:dyDescent="0.3">
      <c r="A1451" t="e">
        <f>CONCATENATE(C1451,D1451,H1451,#REF!,L1451)</f>
        <v>#REF!</v>
      </c>
      <c r="B1451" t="str">
        <f t="shared" si="138"/>
        <v>OPELMOVANO_PROPULSIONL3H2</v>
      </c>
      <c r="C1451" s="1" t="s">
        <v>186</v>
      </c>
      <c r="D1451" s="1" t="s">
        <v>594</v>
      </c>
      <c r="E1451" s="1">
        <v>2011</v>
      </c>
      <c r="F1451" s="1" t="s">
        <v>44</v>
      </c>
      <c r="G1451" s="1" t="s">
        <v>37</v>
      </c>
      <c r="H1451" s="1" t="s">
        <v>45</v>
      </c>
      <c r="I1451" s="1">
        <v>3682</v>
      </c>
      <c r="J1451" s="1" t="str">
        <f t="shared" si="139"/>
        <v>TYP140</v>
      </c>
      <c r="K1451" s="1">
        <v>140</v>
      </c>
      <c r="L1451" s="1" t="s">
        <v>17</v>
      </c>
      <c r="M1451" s="27">
        <v>963940357</v>
      </c>
      <c r="N1451" s="37" t="s">
        <v>888</v>
      </c>
      <c r="O1451" s="38">
        <v>0</v>
      </c>
      <c r="P1451" s="38">
        <v>201.8</v>
      </c>
      <c r="Q1451" s="38">
        <v>1</v>
      </c>
      <c r="R1451">
        <v>51.5</v>
      </c>
      <c r="S1451" s="38">
        <v>201.8</v>
      </c>
      <c r="T1451" s="24">
        <v>509</v>
      </c>
      <c r="U1451" s="24">
        <v>80</v>
      </c>
      <c r="V1451">
        <f t="shared" si="141"/>
        <v>107</v>
      </c>
      <c r="W1451" s="24" t="s">
        <v>4128</v>
      </c>
      <c r="X1451" s="8" t="e">
        <f>ROUND(T1451*(1-#REF!),2)</f>
        <v>#REF!</v>
      </c>
      <c r="Y1451">
        <f t="shared" si="136"/>
        <v>458.1</v>
      </c>
      <c r="Z1451">
        <f t="shared" si="137"/>
        <v>458.1</v>
      </c>
      <c r="AA1451" s="24">
        <v>0.1</v>
      </c>
      <c r="AB1451" s="24">
        <v>0.1</v>
      </c>
      <c r="AC1451" t="s">
        <v>2879</v>
      </c>
      <c r="AD1451" t="s">
        <v>2879</v>
      </c>
      <c r="AE1451" t="s">
        <v>2879</v>
      </c>
      <c r="AF1451" t="s">
        <v>2899</v>
      </c>
      <c r="AG1451" s="24"/>
      <c r="AI1451" s="11">
        <v>194.03</v>
      </c>
      <c r="AJ1451">
        <v>0.3</v>
      </c>
      <c r="AK1451">
        <f t="shared" si="135"/>
        <v>356.29999999999995</v>
      </c>
      <c r="AL1451" t="s">
        <v>4555</v>
      </c>
      <c r="AM1451" t="s">
        <v>4555</v>
      </c>
      <c r="AN1451" s="24">
        <v>0.1</v>
      </c>
      <c r="AO1451">
        <f t="shared" si="140"/>
        <v>458.1</v>
      </c>
      <c r="AS1451" t="s">
        <v>334</v>
      </c>
      <c r="AT1451" t="s">
        <v>584</v>
      </c>
    </row>
    <row r="1452" spans="1:46" customFormat="1" x14ac:dyDescent="0.3">
      <c r="A1452" t="e">
        <f>CONCATENATE(C1452,D1452,H1452,#REF!,L1452)</f>
        <v>#REF!</v>
      </c>
      <c r="B1452" t="str">
        <f t="shared" si="138"/>
        <v>OPELMOVANO_PROPULSIONL3H2</v>
      </c>
      <c r="C1452" s="1" t="s">
        <v>186</v>
      </c>
      <c r="D1452" s="1" t="s">
        <v>594</v>
      </c>
      <c r="E1452" s="1">
        <v>2011</v>
      </c>
      <c r="F1452" s="1" t="s">
        <v>44</v>
      </c>
      <c r="G1452" s="1" t="s">
        <v>37</v>
      </c>
      <c r="H1452" s="1" t="s">
        <v>45</v>
      </c>
      <c r="I1452" s="1">
        <v>3682</v>
      </c>
      <c r="J1452" s="1" t="str">
        <f t="shared" si="139"/>
        <v>TYP140</v>
      </c>
      <c r="K1452" s="1">
        <v>140</v>
      </c>
      <c r="L1452" s="1" t="s">
        <v>20</v>
      </c>
      <c r="M1452" s="27">
        <v>963940358</v>
      </c>
      <c r="N1452" s="37" t="s">
        <v>889</v>
      </c>
      <c r="O1452" s="38">
        <v>0</v>
      </c>
      <c r="P1452" s="38">
        <v>285.01</v>
      </c>
      <c r="Q1452" s="38">
        <v>1</v>
      </c>
      <c r="R1452">
        <v>29.5</v>
      </c>
      <c r="S1452" s="38">
        <v>285.01</v>
      </c>
      <c r="T1452" s="24">
        <v>669</v>
      </c>
      <c r="U1452" s="24">
        <v>80</v>
      </c>
      <c r="V1452">
        <f t="shared" si="141"/>
        <v>107</v>
      </c>
      <c r="W1452" s="24" t="s">
        <v>4129</v>
      </c>
      <c r="X1452" s="8" t="e">
        <f>ROUND(T1452*(1-#REF!),2)</f>
        <v>#REF!</v>
      </c>
      <c r="Y1452">
        <f t="shared" si="136"/>
        <v>602.1</v>
      </c>
      <c r="Z1452">
        <f t="shared" si="137"/>
        <v>602.1</v>
      </c>
      <c r="AA1452" s="24">
        <v>0.1</v>
      </c>
      <c r="AB1452" s="24">
        <v>0.1</v>
      </c>
      <c r="AC1452" t="s">
        <v>2879</v>
      </c>
      <c r="AD1452" t="s">
        <v>2879</v>
      </c>
      <c r="AE1452" t="s">
        <v>2879</v>
      </c>
      <c r="AF1452" t="s">
        <v>2899</v>
      </c>
      <c r="AG1452" s="24"/>
      <c r="AI1452" s="11">
        <v>274.04000000000002</v>
      </c>
      <c r="AJ1452">
        <v>0.3</v>
      </c>
      <c r="AK1452">
        <f t="shared" si="135"/>
        <v>468.29999999999995</v>
      </c>
      <c r="AL1452" t="s">
        <v>4555</v>
      </c>
      <c r="AM1452" t="s">
        <v>4555</v>
      </c>
      <c r="AN1452" s="24">
        <v>0.1</v>
      </c>
      <c r="AO1452">
        <f t="shared" si="140"/>
        <v>602.1</v>
      </c>
      <c r="AS1452" t="s">
        <v>335</v>
      </c>
      <c r="AT1452" t="s">
        <v>585</v>
      </c>
    </row>
    <row r="1453" spans="1:46" customFormat="1" x14ac:dyDescent="0.3">
      <c r="A1453" t="e">
        <f>CONCATENATE(C1453,D1453,H1453,#REF!,L1453)</f>
        <v>#REF!</v>
      </c>
      <c r="B1453" t="str">
        <f t="shared" si="138"/>
        <v>OPELMOVANO_PROPULSIONL3H3</v>
      </c>
      <c r="C1453" s="1" t="s">
        <v>186</v>
      </c>
      <c r="D1453" s="1" t="s">
        <v>594</v>
      </c>
      <c r="E1453" s="1">
        <v>2011</v>
      </c>
      <c r="F1453" s="1" t="s">
        <v>44</v>
      </c>
      <c r="G1453" s="1" t="s">
        <v>52</v>
      </c>
      <c r="H1453" s="1" t="s">
        <v>53</v>
      </c>
      <c r="I1453" s="1">
        <v>3682</v>
      </c>
      <c r="J1453" s="1" t="str">
        <f t="shared" si="139"/>
        <v>TYP140</v>
      </c>
      <c r="K1453" s="1">
        <v>140</v>
      </c>
      <c r="L1453" s="1" t="s">
        <v>17</v>
      </c>
      <c r="M1453" s="27">
        <v>963940363</v>
      </c>
      <c r="N1453" s="37" t="s">
        <v>890</v>
      </c>
      <c r="O1453" s="38">
        <v>0</v>
      </c>
      <c r="P1453" s="38">
        <v>219.35</v>
      </c>
      <c r="Q1453" s="38">
        <v>1</v>
      </c>
      <c r="R1453">
        <v>51.5</v>
      </c>
      <c r="S1453" s="38">
        <v>219.35</v>
      </c>
      <c r="T1453" s="24">
        <v>509</v>
      </c>
      <c r="U1453" s="24">
        <v>80</v>
      </c>
      <c r="V1453">
        <f t="shared" si="141"/>
        <v>107</v>
      </c>
      <c r="W1453" s="24" t="s">
        <v>4130</v>
      </c>
      <c r="X1453" s="8" t="e">
        <f>ROUND(T1453*(1-#REF!),2)</f>
        <v>#REF!</v>
      </c>
      <c r="Y1453">
        <f t="shared" si="136"/>
        <v>458.1</v>
      </c>
      <c r="Z1453">
        <f t="shared" si="137"/>
        <v>458.1</v>
      </c>
      <c r="AA1453" s="24">
        <v>0.1</v>
      </c>
      <c r="AB1453" s="24">
        <v>0.1</v>
      </c>
      <c r="AC1453" t="s">
        <v>2879</v>
      </c>
      <c r="AD1453" t="s">
        <v>2879</v>
      </c>
      <c r="AE1453" t="s">
        <v>2879</v>
      </c>
      <c r="AF1453" t="s">
        <v>2899</v>
      </c>
      <c r="AG1453" s="24"/>
      <c r="AI1453" s="11">
        <v>194.03</v>
      </c>
      <c r="AJ1453">
        <v>0.3</v>
      </c>
      <c r="AK1453">
        <f t="shared" si="135"/>
        <v>356.29999999999995</v>
      </c>
      <c r="AL1453" t="s">
        <v>4555</v>
      </c>
      <c r="AM1453" t="s">
        <v>4555</v>
      </c>
      <c r="AN1453" s="24">
        <v>0.1</v>
      </c>
      <c r="AO1453">
        <f t="shared" si="140"/>
        <v>458.1</v>
      </c>
      <c r="AS1453" t="s">
        <v>336</v>
      </c>
      <c r="AT1453" t="s">
        <v>584</v>
      </c>
    </row>
    <row r="1454" spans="1:46" customFormat="1" x14ac:dyDescent="0.3">
      <c r="A1454" t="e">
        <f>CONCATENATE(C1454,D1454,H1454,#REF!,L1454)</f>
        <v>#REF!</v>
      </c>
      <c r="B1454" t="str">
        <f t="shared" si="138"/>
        <v>OPELMOVANO_PROPULSIONL3H3</v>
      </c>
      <c r="C1454" s="1" t="s">
        <v>186</v>
      </c>
      <c r="D1454" s="1" t="s">
        <v>594</v>
      </c>
      <c r="E1454" s="1">
        <v>2011</v>
      </c>
      <c r="F1454" s="1" t="s">
        <v>44</v>
      </c>
      <c r="G1454" s="1" t="s">
        <v>52</v>
      </c>
      <c r="H1454" s="1" t="s">
        <v>53</v>
      </c>
      <c r="I1454" s="1">
        <v>3682</v>
      </c>
      <c r="J1454" s="1" t="str">
        <f t="shared" si="139"/>
        <v>TYP140</v>
      </c>
      <c r="K1454" s="1">
        <v>140</v>
      </c>
      <c r="L1454" s="1" t="s">
        <v>20</v>
      </c>
      <c r="M1454" s="27">
        <v>963940364</v>
      </c>
      <c r="N1454" s="37" t="s">
        <v>891</v>
      </c>
      <c r="O1454" s="38">
        <v>0</v>
      </c>
      <c r="P1454" s="38">
        <v>285.01</v>
      </c>
      <c r="Q1454" s="38">
        <v>1</v>
      </c>
      <c r="R1454">
        <v>29.5</v>
      </c>
      <c r="S1454" s="38">
        <v>285.01</v>
      </c>
      <c r="T1454" s="24">
        <v>669</v>
      </c>
      <c r="U1454" s="24">
        <v>80</v>
      </c>
      <c r="V1454">
        <f t="shared" si="141"/>
        <v>107</v>
      </c>
      <c r="W1454" s="24" t="s">
        <v>4131</v>
      </c>
      <c r="X1454" s="8" t="e">
        <f>ROUND(T1454*(1-#REF!),2)</f>
        <v>#REF!</v>
      </c>
      <c r="Y1454">
        <f t="shared" si="136"/>
        <v>602.1</v>
      </c>
      <c r="Z1454">
        <f t="shared" si="137"/>
        <v>602.1</v>
      </c>
      <c r="AA1454" s="24">
        <v>0.1</v>
      </c>
      <c r="AB1454" s="24">
        <v>0.1</v>
      </c>
      <c r="AC1454" t="s">
        <v>2879</v>
      </c>
      <c r="AD1454" t="s">
        <v>2879</v>
      </c>
      <c r="AE1454" t="s">
        <v>2879</v>
      </c>
      <c r="AF1454" t="s">
        <v>2899</v>
      </c>
      <c r="AG1454" s="24"/>
      <c r="AI1454" s="11">
        <v>274.04000000000002</v>
      </c>
      <c r="AJ1454">
        <v>0.3</v>
      </c>
      <c r="AK1454">
        <f t="shared" si="135"/>
        <v>468.29999999999995</v>
      </c>
      <c r="AL1454" t="s">
        <v>4555</v>
      </c>
      <c r="AM1454" t="s">
        <v>4555</v>
      </c>
      <c r="AN1454" s="24">
        <v>0.1</v>
      </c>
      <c r="AO1454">
        <f t="shared" si="140"/>
        <v>602.1</v>
      </c>
      <c r="AS1454" t="s">
        <v>337</v>
      </c>
      <c r="AT1454" t="s">
        <v>585</v>
      </c>
    </row>
    <row r="1455" spans="1:46" customFormat="1" x14ac:dyDescent="0.3">
      <c r="A1455" t="e">
        <f>CONCATENATE(C1455,D1455,H1455,#REF!,L1455)</f>
        <v>#REF!</v>
      </c>
      <c r="B1455" t="str">
        <f t="shared" si="138"/>
        <v>OPELMOVANO_PROPULSIONL4H2</v>
      </c>
      <c r="C1455" s="1" t="s">
        <v>186</v>
      </c>
      <c r="D1455" s="1" t="s">
        <v>594</v>
      </c>
      <c r="E1455" s="1">
        <v>2011</v>
      </c>
      <c r="F1455" s="1" t="s">
        <v>48</v>
      </c>
      <c r="G1455" s="1" t="s">
        <v>37</v>
      </c>
      <c r="H1455" s="1" t="s">
        <v>49</v>
      </c>
      <c r="I1455" s="1">
        <v>4332</v>
      </c>
      <c r="J1455" s="1" t="str">
        <f t="shared" si="139"/>
        <v>TYP141</v>
      </c>
      <c r="K1455" s="1">
        <v>141</v>
      </c>
      <c r="L1455" s="1" t="s">
        <v>17</v>
      </c>
      <c r="M1455" s="27">
        <v>963940375</v>
      </c>
      <c r="N1455" s="37" t="s">
        <v>892</v>
      </c>
      <c r="O1455" s="38">
        <v>0</v>
      </c>
      <c r="P1455" s="38">
        <v>249.93</v>
      </c>
      <c r="Q1455" s="38">
        <v>1</v>
      </c>
      <c r="R1455">
        <v>62.5</v>
      </c>
      <c r="S1455" s="38">
        <v>249.93</v>
      </c>
      <c r="T1455" s="24">
        <v>609</v>
      </c>
      <c r="U1455" s="24">
        <v>90</v>
      </c>
      <c r="V1455">
        <f t="shared" si="141"/>
        <v>120</v>
      </c>
      <c r="W1455" s="24" t="s">
        <v>4132</v>
      </c>
      <c r="X1455" s="8" t="e">
        <f>ROUND(T1455*(1-#REF!),2)</f>
        <v>#REF!</v>
      </c>
      <c r="Y1455">
        <f t="shared" si="136"/>
        <v>548.1</v>
      </c>
      <c r="Z1455">
        <f t="shared" si="137"/>
        <v>548.1</v>
      </c>
      <c r="AA1455" s="24">
        <v>0.1</v>
      </c>
      <c r="AB1455" s="24">
        <v>0.1</v>
      </c>
      <c r="AC1455" t="s">
        <v>2879</v>
      </c>
      <c r="AD1455" t="s">
        <v>2879</v>
      </c>
      <c r="AE1455" t="s">
        <v>2879</v>
      </c>
      <c r="AF1455" t="s">
        <v>2899</v>
      </c>
      <c r="AG1455" s="24"/>
      <c r="AI1455" s="11">
        <v>240.23</v>
      </c>
      <c r="AJ1455">
        <v>0.3</v>
      </c>
      <c r="AK1455">
        <f t="shared" si="135"/>
        <v>426.29999999999995</v>
      </c>
      <c r="AL1455" t="s">
        <v>4555</v>
      </c>
      <c r="AM1455" t="s">
        <v>4555</v>
      </c>
      <c r="AN1455" s="24">
        <v>0.1</v>
      </c>
      <c r="AO1455">
        <f t="shared" si="140"/>
        <v>548.1</v>
      </c>
      <c r="AS1455" t="s">
        <v>338</v>
      </c>
      <c r="AT1455" t="s">
        <v>584</v>
      </c>
    </row>
    <row r="1456" spans="1:46" customFormat="1" x14ac:dyDescent="0.3">
      <c r="A1456" t="e">
        <f>CONCATENATE(C1456,D1456,H1456,#REF!,L1456)</f>
        <v>#REF!</v>
      </c>
      <c r="B1456" t="str">
        <f t="shared" si="138"/>
        <v>OPELMOVANO_PROPULSIONL4H2</v>
      </c>
      <c r="C1456" s="1" t="s">
        <v>186</v>
      </c>
      <c r="D1456" s="1" t="s">
        <v>594</v>
      </c>
      <c r="E1456" s="1">
        <v>2011</v>
      </c>
      <c r="F1456" s="1" t="s">
        <v>48</v>
      </c>
      <c r="G1456" s="1" t="s">
        <v>37</v>
      </c>
      <c r="H1456" s="1" t="s">
        <v>49</v>
      </c>
      <c r="I1456" s="1">
        <v>4332</v>
      </c>
      <c r="J1456" s="1" t="str">
        <f t="shared" si="139"/>
        <v>TYP141</v>
      </c>
      <c r="K1456" s="1">
        <v>141</v>
      </c>
      <c r="L1456" s="1" t="s">
        <v>20</v>
      </c>
      <c r="M1456" s="27">
        <v>963940376</v>
      </c>
      <c r="N1456" s="37" t="s">
        <v>893</v>
      </c>
      <c r="O1456" s="38">
        <v>0</v>
      </c>
      <c r="P1456" s="38">
        <v>326.39999999999998</v>
      </c>
      <c r="Q1456" s="38">
        <v>1</v>
      </c>
      <c r="R1456">
        <v>29.5</v>
      </c>
      <c r="S1456" s="38">
        <v>326.39999999999998</v>
      </c>
      <c r="T1456" s="24">
        <v>819</v>
      </c>
      <c r="U1456" s="24">
        <v>90</v>
      </c>
      <c r="V1456">
        <f t="shared" si="141"/>
        <v>120</v>
      </c>
      <c r="W1456" s="24" t="s">
        <v>4133</v>
      </c>
      <c r="X1456" s="8" t="e">
        <f>ROUND(T1456*(1-#REF!),2)</f>
        <v>#REF!</v>
      </c>
      <c r="Y1456">
        <f t="shared" si="136"/>
        <v>737.1</v>
      </c>
      <c r="Z1456">
        <f t="shared" si="137"/>
        <v>737.1</v>
      </c>
      <c r="AA1456" s="24">
        <v>0.1</v>
      </c>
      <c r="AB1456" s="24">
        <v>0.1</v>
      </c>
      <c r="AC1456" t="s">
        <v>2879</v>
      </c>
      <c r="AD1456" t="s">
        <v>2879</v>
      </c>
      <c r="AE1456" t="s">
        <v>2879</v>
      </c>
      <c r="AF1456" t="s">
        <v>2899</v>
      </c>
      <c r="AG1456" s="24"/>
      <c r="AI1456" s="11">
        <v>313.73</v>
      </c>
      <c r="AJ1456">
        <v>0.3</v>
      </c>
      <c r="AK1456">
        <f t="shared" si="135"/>
        <v>573.29999999999995</v>
      </c>
      <c r="AL1456" t="s">
        <v>4555</v>
      </c>
      <c r="AM1456" t="s">
        <v>4555</v>
      </c>
      <c r="AN1456" s="24">
        <v>0.1</v>
      </c>
      <c r="AO1456">
        <f t="shared" si="140"/>
        <v>737.1</v>
      </c>
      <c r="AS1456" t="s">
        <v>339</v>
      </c>
      <c r="AT1456" t="s">
        <v>585</v>
      </c>
    </row>
    <row r="1457" spans="1:46" customFormat="1" x14ac:dyDescent="0.3">
      <c r="A1457" t="e">
        <f>CONCATENATE(C1457,D1457,H1457,#REF!,L1457)</f>
        <v>#REF!</v>
      </c>
      <c r="B1457" t="str">
        <f t="shared" si="138"/>
        <v>OPELMOVANO_PROPULSIONL4H3</v>
      </c>
      <c r="C1457" s="1" t="s">
        <v>186</v>
      </c>
      <c r="D1457" s="1" t="s">
        <v>594</v>
      </c>
      <c r="E1457" s="1">
        <v>2011</v>
      </c>
      <c r="F1457" s="1" t="s">
        <v>48</v>
      </c>
      <c r="G1457" s="1" t="s">
        <v>52</v>
      </c>
      <c r="H1457" s="1" t="s">
        <v>55</v>
      </c>
      <c r="I1457" s="1">
        <v>4332</v>
      </c>
      <c r="J1457" s="1" t="str">
        <f t="shared" si="139"/>
        <v>TYP141</v>
      </c>
      <c r="K1457" s="1">
        <v>141</v>
      </c>
      <c r="L1457" s="1" t="s">
        <v>17</v>
      </c>
      <c r="M1457" s="27">
        <v>963940382</v>
      </c>
      <c r="N1457" s="37" t="s">
        <v>894</v>
      </c>
      <c r="O1457" s="38">
        <v>0</v>
      </c>
      <c r="P1457" s="38">
        <v>249.93</v>
      </c>
      <c r="Q1457" s="38">
        <v>1</v>
      </c>
      <c r="R1457">
        <v>62.5</v>
      </c>
      <c r="S1457" s="38">
        <v>249.93</v>
      </c>
      <c r="T1457" s="24">
        <v>609</v>
      </c>
      <c r="U1457" s="24">
        <v>90</v>
      </c>
      <c r="V1457">
        <f t="shared" si="141"/>
        <v>120</v>
      </c>
      <c r="W1457" s="24" t="s">
        <v>4134</v>
      </c>
      <c r="X1457" s="8" t="e">
        <f>ROUND(T1457*(1-#REF!),2)</f>
        <v>#REF!</v>
      </c>
      <c r="Y1457">
        <f t="shared" si="136"/>
        <v>548.1</v>
      </c>
      <c r="Z1457">
        <f t="shared" si="137"/>
        <v>548.1</v>
      </c>
      <c r="AA1457" s="24">
        <v>0.1</v>
      </c>
      <c r="AB1457" s="24">
        <v>0.1</v>
      </c>
      <c r="AC1457" t="s">
        <v>2879</v>
      </c>
      <c r="AD1457" t="s">
        <v>2879</v>
      </c>
      <c r="AE1457" t="s">
        <v>2879</v>
      </c>
      <c r="AF1457" t="s">
        <v>2899</v>
      </c>
      <c r="AG1457" s="24"/>
      <c r="AI1457" s="11">
        <v>240.23</v>
      </c>
      <c r="AJ1457">
        <v>0.3</v>
      </c>
      <c r="AK1457">
        <f t="shared" si="135"/>
        <v>426.29999999999995</v>
      </c>
      <c r="AL1457" t="s">
        <v>4555</v>
      </c>
      <c r="AM1457" t="s">
        <v>4555</v>
      </c>
      <c r="AN1457" s="24">
        <v>0.1</v>
      </c>
      <c r="AO1457">
        <f t="shared" si="140"/>
        <v>548.1</v>
      </c>
      <c r="AS1457" t="s">
        <v>340</v>
      </c>
      <c r="AT1457" t="s">
        <v>584</v>
      </c>
    </row>
    <row r="1458" spans="1:46" customFormat="1" x14ac:dyDescent="0.3">
      <c r="A1458" t="e">
        <f>CONCATENATE(C1458,D1458,H1458,#REF!,L1458)</f>
        <v>#REF!</v>
      </c>
      <c r="B1458" t="str">
        <f t="shared" si="138"/>
        <v>OPELMOVANO_PROPULSIONL4H3</v>
      </c>
      <c r="C1458" s="1" t="s">
        <v>186</v>
      </c>
      <c r="D1458" s="1" t="s">
        <v>594</v>
      </c>
      <c r="E1458" s="1">
        <v>2011</v>
      </c>
      <c r="F1458" s="1" t="s">
        <v>48</v>
      </c>
      <c r="G1458" s="1" t="s">
        <v>52</v>
      </c>
      <c r="H1458" s="1" t="s">
        <v>55</v>
      </c>
      <c r="I1458" s="1">
        <v>4332</v>
      </c>
      <c r="J1458" s="1" t="str">
        <f t="shared" si="139"/>
        <v>TYP141</v>
      </c>
      <c r="K1458" s="1">
        <v>141</v>
      </c>
      <c r="L1458" s="1" t="s">
        <v>20</v>
      </c>
      <c r="M1458" s="27">
        <v>963940383</v>
      </c>
      <c r="N1458" s="37" t="s">
        <v>895</v>
      </c>
      <c r="O1458" s="38">
        <v>0</v>
      </c>
      <c r="P1458" s="38">
        <v>326.39999999999998</v>
      </c>
      <c r="Q1458" s="38">
        <v>1</v>
      </c>
      <c r="R1458">
        <v>29.5</v>
      </c>
      <c r="S1458" s="38">
        <v>326.39999999999998</v>
      </c>
      <c r="T1458" s="24">
        <v>819</v>
      </c>
      <c r="U1458" s="24">
        <v>90</v>
      </c>
      <c r="V1458">
        <f t="shared" si="141"/>
        <v>120</v>
      </c>
      <c r="W1458" s="24" t="s">
        <v>4135</v>
      </c>
      <c r="X1458" s="8" t="e">
        <f>ROUND(T1458*(1-#REF!),2)</f>
        <v>#REF!</v>
      </c>
      <c r="Y1458">
        <f t="shared" si="136"/>
        <v>737.1</v>
      </c>
      <c r="Z1458">
        <f t="shared" si="137"/>
        <v>737.1</v>
      </c>
      <c r="AA1458" s="24">
        <v>0.1</v>
      </c>
      <c r="AB1458" s="24">
        <v>0.1</v>
      </c>
      <c r="AC1458" t="s">
        <v>2879</v>
      </c>
      <c r="AD1458" t="s">
        <v>2879</v>
      </c>
      <c r="AE1458" t="s">
        <v>2879</v>
      </c>
      <c r="AF1458" t="s">
        <v>2899</v>
      </c>
      <c r="AG1458" s="24"/>
      <c r="AI1458" s="11">
        <v>313.73</v>
      </c>
      <c r="AJ1458">
        <v>0.3</v>
      </c>
      <c r="AK1458">
        <f t="shared" si="135"/>
        <v>573.29999999999995</v>
      </c>
      <c r="AL1458" t="s">
        <v>4555</v>
      </c>
      <c r="AM1458" t="s">
        <v>4555</v>
      </c>
      <c r="AN1458" s="24">
        <v>0.1</v>
      </c>
      <c r="AO1458">
        <f t="shared" si="140"/>
        <v>737.1</v>
      </c>
      <c r="AS1458" t="s">
        <v>341</v>
      </c>
      <c r="AT1458" t="s">
        <v>585</v>
      </c>
    </row>
    <row r="1459" spans="1:46" customFormat="1" x14ac:dyDescent="0.3">
      <c r="A1459" t="e">
        <f>CONCATENATE(C1459,D1459,H1459,#REF!,L1459)</f>
        <v>#REF!</v>
      </c>
      <c r="B1459" t="str">
        <f t="shared" si="138"/>
        <v>PEUGEOTBIPPERL1H1</v>
      </c>
      <c r="C1459" s="1" t="s">
        <v>189</v>
      </c>
      <c r="D1459" s="1" t="s">
        <v>190</v>
      </c>
      <c r="E1459" s="1">
        <v>2008</v>
      </c>
      <c r="F1459" s="1" t="s">
        <v>14</v>
      </c>
      <c r="G1459" s="1" t="s">
        <v>15</v>
      </c>
      <c r="H1459" s="1" t="s">
        <v>16</v>
      </c>
      <c r="I1459" s="1">
        <v>2513</v>
      </c>
      <c r="J1459" s="1" t="str">
        <f t="shared" si="139"/>
        <v>TYP128</v>
      </c>
      <c r="K1459" s="1">
        <v>128</v>
      </c>
      <c r="L1459" s="1" t="s">
        <v>17</v>
      </c>
      <c r="M1459" s="27">
        <v>963940231</v>
      </c>
      <c r="N1459" s="37" t="s">
        <v>772</v>
      </c>
      <c r="O1459" s="38">
        <v>0</v>
      </c>
      <c r="P1459" s="38">
        <v>50</v>
      </c>
      <c r="Q1459" s="38">
        <v>1</v>
      </c>
      <c r="R1459">
        <v>5.5</v>
      </c>
      <c r="S1459" s="38">
        <v>50</v>
      </c>
      <c r="T1459" s="24">
        <v>159</v>
      </c>
      <c r="U1459" s="24">
        <v>50</v>
      </c>
      <c r="V1459">
        <f t="shared" si="141"/>
        <v>67</v>
      </c>
      <c r="W1459" s="24" t="s">
        <v>4006</v>
      </c>
      <c r="X1459" s="8" t="e">
        <f>ROUND(T1459*(1-#REF!),2)</f>
        <v>#REF!</v>
      </c>
      <c r="Y1459">
        <f t="shared" si="136"/>
        <v>143.1</v>
      </c>
      <c r="Z1459">
        <f t="shared" si="137"/>
        <v>143.1</v>
      </c>
      <c r="AA1459" s="24">
        <v>0.1</v>
      </c>
      <c r="AB1459" s="24">
        <v>0.1</v>
      </c>
      <c r="AC1459" t="s">
        <v>2879</v>
      </c>
      <c r="AD1459" t="s">
        <v>2879</v>
      </c>
      <c r="AE1459" t="s">
        <v>2879</v>
      </c>
      <c r="AF1459" t="s">
        <v>2899</v>
      </c>
      <c r="AG1459" s="24"/>
      <c r="AI1459" s="11">
        <v>48.07</v>
      </c>
      <c r="AJ1459">
        <v>0.3</v>
      </c>
      <c r="AK1459">
        <f t="shared" si="135"/>
        <v>111.3</v>
      </c>
      <c r="AL1459" t="s">
        <v>4555</v>
      </c>
      <c r="AM1459" t="s">
        <v>4555</v>
      </c>
      <c r="AN1459" s="24">
        <v>0.1</v>
      </c>
      <c r="AO1459">
        <f t="shared" si="140"/>
        <v>143.1</v>
      </c>
      <c r="AS1459" t="s">
        <v>218</v>
      </c>
      <c r="AT1459" t="s">
        <v>584</v>
      </c>
    </row>
    <row r="1460" spans="1:46" customFormat="1" x14ac:dyDescent="0.3">
      <c r="A1460" t="e">
        <f>CONCATENATE(C1460,D1460,H1460,#REF!,L1460)</f>
        <v>#REF!</v>
      </c>
      <c r="B1460" t="str">
        <f t="shared" si="138"/>
        <v>PEUGEOTBIPPERL1H1</v>
      </c>
      <c r="C1460" s="1" t="s">
        <v>189</v>
      </c>
      <c r="D1460" s="1" t="s">
        <v>190</v>
      </c>
      <c r="E1460" s="1">
        <v>2008</v>
      </c>
      <c r="F1460" s="1" t="s">
        <v>14</v>
      </c>
      <c r="G1460" s="1" t="s">
        <v>15</v>
      </c>
      <c r="H1460" s="1" t="s">
        <v>16</v>
      </c>
      <c r="I1460" s="1">
        <v>2513</v>
      </c>
      <c r="J1460" s="1" t="str">
        <f t="shared" si="139"/>
        <v>TYP128</v>
      </c>
      <c r="K1460" s="1">
        <v>128</v>
      </c>
      <c r="L1460" s="1" t="s">
        <v>20</v>
      </c>
      <c r="M1460" s="27">
        <v>963940232</v>
      </c>
      <c r="N1460" s="37" t="s">
        <v>773</v>
      </c>
      <c r="O1460" s="38">
        <v>0</v>
      </c>
      <c r="P1460" s="38">
        <v>107.2</v>
      </c>
      <c r="Q1460" s="38">
        <v>1</v>
      </c>
      <c r="R1460">
        <v>6.5</v>
      </c>
      <c r="S1460" s="38">
        <v>107.2</v>
      </c>
      <c r="T1460" s="24">
        <v>259</v>
      </c>
      <c r="U1460" s="24">
        <v>50</v>
      </c>
      <c r="V1460">
        <f t="shared" si="141"/>
        <v>67</v>
      </c>
      <c r="W1460" s="24" t="s">
        <v>4007</v>
      </c>
      <c r="X1460" s="8" t="e">
        <f>ROUND(T1460*(1-#REF!),2)</f>
        <v>#REF!</v>
      </c>
      <c r="Y1460">
        <f t="shared" si="136"/>
        <v>233.1</v>
      </c>
      <c r="Z1460">
        <f t="shared" si="137"/>
        <v>233.1</v>
      </c>
      <c r="AA1460" s="24">
        <v>0.1</v>
      </c>
      <c r="AB1460" s="24">
        <v>0.1</v>
      </c>
      <c r="AC1460" t="s">
        <v>2879</v>
      </c>
      <c r="AD1460" t="s">
        <v>2879</v>
      </c>
      <c r="AE1460" t="s">
        <v>2879</v>
      </c>
      <c r="AF1460" t="s">
        <v>2899</v>
      </c>
      <c r="AG1460" s="24"/>
      <c r="AI1460" s="11">
        <v>103.04</v>
      </c>
      <c r="AJ1460">
        <v>0.3</v>
      </c>
      <c r="AK1460">
        <f t="shared" ref="AK1460:AK1523" si="142">T1460*(1*(1-AJ1460))</f>
        <v>181.29999999999998</v>
      </c>
      <c r="AL1460" t="s">
        <v>4555</v>
      </c>
      <c r="AM1460" t="s">
        <v>4555</v>
      </c>
      <c r="AN1460" s="24">
        <v>0.1</v>
      </c>
      <c r="AO1460">
        <f t="shared" si="140"/>
        <v>233.1</v>
      </c>
      <c r="AS1460" t="s">
        <v>219</v>
      </c>
      <c r="AT1460" t="s">
        <v>585</v>
      </c>
    </row>
    <row r="1461" spans="1:46" customFormat="1" x14ac:dyDescent="0.3">
      <c r="A1461" t="e">
        <f>CONCATENATE(C1461,D1461,H1461,#REF!,L1461)</f>
        <v>#REF!</v>
      </c>
      <c r="B1461" t="str">
        <f t="shared" si="138"/>
        <v>PEUGEOTPARTNERL1H1</v>
      </c>
      <c r="C1461" s="1" t="s">
        <v>189</v>
      </c>
      <c r="D1461" s="1" t="s">
        <v>191</v>
      </c>
      <c r="E1461" s="1">
        <v>2008</v>
      </c>
      <c r="F1461" s="1" t="s">
        <v>14</v>
      </c>
      <c r="G1461" s="1" t="s">
        <v>15</v>
      </c>
      <c r="H1461" s="1" t="s">
        <v>16</v>
      </c>
      <c r="I1461" s="1">
        <v>2728</v>
      </c>
      <c r="J1461" s="1" t="str">
        <f t="shared" si="139"/>
        <v>TYP129</v>
      </c>
      <c r="K1461" s="1">
        <v>129</v>
      </c>
      <c r="L1461" s="1" t="s">
        <v>17</v>
      </c>
      <c r="M1461" s="27">
        <v>963940239</v>
      </c>
      <c r="N1461" s="37" t="s">
        <v>774</v>
      </c>
      <c r="O1461" s="38">
        <v>0</v>
      </c>
      <c r="P1461" s="38">
        <v>90.42</v>
      </c>
      <c r="Q1461" s="38">
        <v>1</v>
      </c>
      <c r="R1461">
        <v>10.5</v>
      </c>
      <c r="S1461" s="38">
        <v>90.42</v>
      </c>
      <c r="T1461" s="24">
        <v>219</v>
      </c>
      <c r="U1461" s="24">
        <v>50</v>
      </c>
      <c r="V1461">
        <f t="shared" si="141"/>
        <v>67</v>
      </c>
      <c r="W1461" s="24" t="s">
        <v>4008</v>
      </c>
      <c r="X1461" s="8" t="e">
        <f>ROUND(T1461*(1-#REF!),2)</f>
        <v>#REF!</v>
      </c>
      <c r="Y1461">
        <f t="shared" si="136"/>
        <v>197.1</v>
      </c>
      <c r="Z1461">
        <f t="shared" si="137"/>
        <v>197.1</v>
      </c>
      <c r="AA1461" s="24">
        <v>0.1</v>
      </c>
      <c r="AB1461" s="24">
        <v>0.1</v>
      </c>
      <c r="AC1461" t="s">
        <v>2879</v>
      </c>
      <c r="AD1461" t="s">
        <v>2879</v>
      </c>
      <c r="AE1461" t="s">
        <v>2879</v>
      </c>
      <c r="AF1461" t="s">
        <v>2899</v>
      </c>
      <c r="AG1461" s="24"/>
      <c r="AI1461" s="11">
        <v>86.93</v>
      </c>
      <c r="AJ1461">
        <v>0.3</v>
      </c>
      <c r="AK1461">
        <f t="shared" si="142"/>
        <v>153.29999999999998</v>
      </c>
      <c r="AL1461" t="s">
        <v>4555</v>
      </c>
      <c r="AM1461" t="s">
        <v>4555</v>
      </c>
      <c r="AN1461" s="24">
        <v>0.1</v>
      </c>
      <c r="AO1461">
        <f t="shared" si="140"/>
        <v>197.1</v>
      </c>
      <c r="AS1461" t="s">
        <v>220</v>
      </c>
      <c r="AT1461" t="s">
        <v>584</v>
      </c>
    </row>
    <row r="1462" spans="1:46" customFormat="1" x14ac:dyDescent="0.3">
      <c r="A1462" t="e">
        <f>CONCATENATE(C1462,D1462,H1462,#REF!,L1462)</f>
        <v>#REF!</v>
      </c>
      <c r="B1462" t="str">
        <f t="shared" si="138"/>
        <v>PEUGEOTPARTNERL1H1</v>
      </c>
      <c r="C1462" s="1" t="s">
        <v>189</v>
      </c>
      <c r="D1462" s="1" t="s">
        <v>191</v>
      </c>
      <c r="E1462" s="1">
        <v>2008</v>
      </c>
      <c r="F1462" s="1" t="s">
        <v>14</v>
      </c>
      <c r="G1462" s="1" t="s">
        <v>15</v>
      </c>
      <c r="H1462" s="1" t="s">
        <v>16</v>
      </c>
      <c r="I1462" s="1">
        <v>2728</v>
      </c>
      <c r="J1462" s="1" t="str">
        <f t="shared" si="139"/>
        <v>TYP129</v>
      </c>
      <c r="K1462" s="1">
        <v>129</v>
      </c>
      <c r="L1462" s="1" t="s">
        <v>20</v>
      </c>
      <c r="M1462" s="27">
        <v>963940240</v>
      </c>
      <c r="N1462" s="37" t="s">
        <v>775</v>
      </c>
      <c r="O1462" s="38">
        <v>0</v>
      </c>
      <c r="P1462" s="38">
        <v>113.81</v>
      </c>
      <c r="Q1462" s="38">
        <v>1</v>
      </c>
      <c r="R1462">
        <v>6.5</v>
      </c>
      <c r="S1462" s="38">
        <v>113.81</v>
      </c>
      <c r="T1462" s="24">
        <v>279</v>
      </c>
      <c r="U1462" s="24">
        <v>50</v>
      </c>
      <c r="V1462">
        <f t="shared" si="141"/>
        <v>67</v>
      </c>
      <c r="W1462" s="24" t="s">
        <v>4009</v>
      </c>
      <c r="X1462" s="8" t="e">
        <f>ROUND(T1462*(1-#REF!),2)</f>
        <v>#REF!</v>
      </c>
      <c r="Y1462">
        <f t="shared" si="136"/>
        <v>251.1</v>
      </c>
      <c r="Z1462">
        <f t="shared" si="137"/>
        <v>251.1</v>
      </c>
      <c r="AA1462" s="24">
        <v>0.1</v>
      </c>
      <c r="AB1462" s="24">
        <v>0.1</v>
      </c>
      <c r="AC1462" t="s">
        <v>2879</v>
      </c>
      <c r="AD1462" t="s">
        <v>2879</v>
      </c>
      <c r="AE1462" t="s">
        <v>2879</v>
      </c>
      <c r="AF1462" t="s">
        <v>2899</v>
      </c>
      <c r="AG1462" s="24"/>
      <c r="AI1462" s="11">
        <v>109.42</v>
      </c>
      <c r="AJ1462">
        <v>0.3</v>
      </c>
      <c r="AK1462">
        <f t="shared" si="142"/>
        <v>195.29999999999998</v>
      </c>
      <c r="AL1462" t="s">
        <v>4555</v>
      </c>
      <c r="AM1462" t="s">
        <v>4555</v>
      </c>
      <c r="AN1462" s="24">
        <v>0.1</v>
      </c>
      <c r="AO1462">
        <f t="shared" si="140"/>
        <v>251.1</v>
      </c>
      <c r="AS1462" t="s">
        <v>221</v>
      </c>
      <c r="AT1462" t="s">
        <v>585</v>
      </c>
    </row>
    <row r="1463" spans="1:46" customFormat="1" x14ac:dyDescent="0.3">
      <c r="A1463" t="e">
        <f>CONCATENATE(C1463,D1463,H1463,#REF!,L1463)</f>
        <v>#REF!</v>
      </c>
      <c r="B1463" t="str">
        <f t="shared" si="138"/>
        <v>PEUGEOTPARTNERL2H1</v>
      </c>
      <c r="C1463" s="1" t="s">
        <v>189</v>
      </c>
      <c r="D1463" s="1" t="s">
        <v>191</v>
      </c>
      <c r="E1463" s="1">
        <v>2008</v>
      </c>
      <c r="F1463" s="1" t="s">
        <v>25</v>
      </c>
      <c r="G1463" s="1" t="s">
        <v>15</v>
      </c>
      <c r="H1463" s="1" t="s">
        <v>26</v>
      </c>
      <c r="I1463" s="1">
        <v>2728</v>
      </c>
      <c r="J1463" s="1" t="str">
        <f t="shared" si="139"/>
        <v>TYP131</v>
      </c>
      <c r="K1463" s="1">
        <v>131</v>
      </c>
      <c r="L1463" s="1" t="s">
        <v>17</v>
      </c>
      <c r="M1463" s="27">
        <v>963940247</v>
      </c>
      <c r="N1463" s="37" t="s">
        <v>776</v>
      </c>
      <c r="O1463" s="38">
        <v>0</v>
      </c>
      <c r="P1463" s="38">
        <v>101.8</v>
      </c>
      <c r="Q1463" s="38">
        <v>1</v>
      </c>
      <c r="R1463">
        <v>6.5</v>
      </c>
      <c r="S1463" s="38">
        <v>101.8</v>
      </c>
      <c r="T1463" s="24">
        <v>259</v>
      </c>
      <c r="U1463" s="24">
        <v>60</v>
      </c>
      <c r="V1463">
        <f t="shared" si="141"/>
        <v>80</v>
      </c>
      <c r="W1463" s="24" t="s">
        <v>4010</v>
      </c>
      <c r="X1463" s="8" t="e">
        <f>ROUND(T1463*(1-#REF!),2)</f>
        <v>#REF!</v>
      </c>
      <c r="Y1463">
        <f t="shared" si="136"/>
        <v>233.1</v>
      </c>
      <c r="Z1463">
        <f t="shared" si="137"/>
        <v>233.1</v>
      </c>
      <c r="AA1463" s="24">
        <v>0.1</v>
      </c>
      <c r="AB1463" s="24">
        <v>0.1</v>
      </c>
      <c r="AC1463" t="s">
        <v>2879</v>
      </c>
      <c r="AD1463" t="s">
        <v>2879</v>
      </c>
      <c r="AE1463" t="s">
        <v>2879</v>
      </c>
      <c r="AF1463" t="s">
        <v>2899</v>
      </c>
      <c r="AG1463" s="24"/>
      <c r="AI1463" s="11">
        <v>97.87</v>
      </c>
      <c r="AJ1463">
        <v>0.3</v>
      </c>
      <c r="AK1463">
        <f t="shared" si="142"/>
        <v>181.29999999999998</v>
      </c>
      <c r="AL1463" t="s">
        <v>4555</v>
      </c>
      <c r="AM1463" t="s">
        <v>4555</v>
      </c>
      <c r="AN1463" s="24">
        <v>0.1</v>
      </c>
      <c r="AO1463">
        <f t="shared" si="140"/>
        <v>233.1</v>
      </c>
      <c r="AS1463" t="s">
        <v>222</v>
      </c>
      <c r="AT1463" t="s">
        <v>584</v>
      </c>
    </row>
    <row r="1464" spans="1:46" customFormat="1" x14ac:dyDescent="0.3">
      <c r="A1464" t="e">
        <f>CONCATENATE(C1464,D1464,H1464,#REF!,L1464)</f>
        <v>#REF!</v>
      </c>
      <c r="B1464" t="str">
        <f t="shared" si="138"/>
        <v>PEUGEOTPARTNERL2H1</v>
      </c>
      <c r="C1464" s="1" t="s">
        <v>189</v>
      </c>
      <c r="D1464" s="1" t="s">
        <v>191</v>
      </c>
      <c r="E1464" s="1">
        <v>2008</v>
      </c>
      <c r="F1464" s="1" t="s">
        <v>25</v>
      </c>
      <c r="G1464" s="1" t="s">
        <v>15</v>
      </c>
      <c r="H1464" s="1" t="s">
        <v>26</v>
      </c>
      <c r="I1464" s="1">
        <v>2728</v>
      </c>
      <c r="J1464" s="1" t="str">
        <f t="shared" si="139"/>
        <v>TYP131</v>
      </c>
      <c r="K1464" s="1">
        <v>131</v>
      </c>
      <c r="L1464" s="1" t="s">
        <v>20</v>
      </c>
      <c r="M1464" s="27">
        <v>963940248</v>
      </c>
      <c r="N1464" s="37" t="s">
        <v>777</v>
      </c>
      <c r="O1464" s="38">
        <v>0</v>
      </c>
      <c r="P1464" s="38">
        <v>129.19999999999999</v>
      </c>
      <c r="Q1464" s="38">
        <v>1</v>
      </c>
      <c r="R1464">
        <v>6.5</v>
      </c>
      <c r="S1464" s="38">
        <v>129.19999999999999</v>
      </c>
      <c r="T1464" s="24">
        <v>329</v>
      </c>
      <c r="U1464" s="24">
        <v>60</v>
      </c>
      <c r="V1464">
        <f t="shared" si="141"/>
        <v>80</v>
      </c>
      <c r="W1464" s="24" t="s">
        <v>4011</v>
      </c>
      <c r="X1464" s="8" t="e">
        <f>ROUND(T1464*(1-#REF!),2)</f>
        <v>#REF!</v>
      </c>
      <c r="Y1464">
        <f t="shared" si="136"/>
        <v>296.10000000000002</v>
      </c>
      <c r="Z1464">
        <f t="shared" si="137"/>
        <v>296.10000000000002</v>
      </c>
      <c r="AA1464" s="24">
        <v>0.1</v>
      </c>
      <c r="AB1464" s="24">
        <v>0.1</v>
      </c>
      <c r="AC1464" t="s">
        <v>2879</v>
      </c>
      <c r="AD1464" t="s">
        <v>2879</v>
      </c>
      <c r="AE1464" t="s">
        <v>2879</v>
      </c>
      <c r="AF1464" t="s">
        <v>2899</v>
      </c>
      <c r="AG1464" s="24"/>
      <c r="AI1464" s="11">
        <v>124.19</v>
      </c>
      <c r="AJ1464">
        <v>0.3</v>
      </c>
      <c r="AK1464">
        <f t="shared" si="142"/>
        <v>230.29999999999998</v>
      </c>
      <c r="AL1464" t="s">
        <v>4555</v>
      </c>
      <c r="AM1464" t="s">
        <v>4555</v>
      </c>
      <c r="AN1464" s="24">
        <v>0.1</v>
      </c>
      <c r="AO1464">
        <f t="shared" si="140"/>
        <v>296.10000000000002</v>
      </c>
      <c r="AS1464" t="s">
        <v>223</v>
      </c>
      <c r="AT1464" t="s">
        <v>585</v>
      </c>
    </row>
    <row r="1465" spans="1:46" customFormat="1" x14ac:dyDescent="0.3">
      <c r="A1465" t="e">
        <f>CONCATENATE(C1465,D1465,H1465,#REF!,L1465)</f>
        <v>#REF!</v>
      </c>
      <c r="B1465" t="str">
        <f t="shared" si="138"/>
        <v>PEUGEOTEXPERTL2H1</v>
      </c>
      <c r="C1465" s="1" t="s">
        <v>189</v>
      </c>
      <c r="D1465" s="1" t="s">
        <v>192</v>
      </c>
      <c r="E1465" s="1">
        <v>2016</v>
      </c>
      <c r="F1465" s="1" t="s">
        <v>25</v>
      </c>
      <c r="G1465" s="1" t="s">
        <v>15</v>
      </c>
      <c r="H1465" s="1" t="s">
        <v>26</v>
      </c>
      <c r="I1465" s="1">
        <v>3275</v>
      </c>
      <c r="J1465" s="1" t="str">
        <f t="shared" si="139"/>
        <v>TYP173</v>
      </c>
      <c r="K1465" s="1">
        <v>173</v>
      </c>
      <c r="L1465" s="1" t="s">
        <v>17</v>
      </c>
      <c r="M1465" s="27">
        <v>963940694</v>
      </c>
      <c r="N1465" s="37" t="s">
        <v>778</v>
      </c>
      <c r="O1465" s="38">
        <v>0</v>
      </c>
      <c r="P1465" s="38">
        <v>121.71</v>
      </c>
      <c r="Q1465" s="38">
        <v>1</v>
      </c>
      <c r="R1465">
        <v>23.5</v>
      </c>
      <c r="S1465" s="38">
        <v>121.71</v>
      </c>
      <c r="T1465" s="24">
        <v>289</v>
      </c>
      <c r="U1465" s="24">
        <v>60</v>
      </c>
      <c r="V1465">
        <f t="shared" si="141"/>
        <v>80</v>
      </c>
      <c r="W1465" s="24" t="s">
        <v>4012</v>
      </c>
      <c r="X1465" s="8" t="e">
        <f>ROUND(T1465*(1-#REF!),2)</f>
        <v>#REF!</v>
      </c>
      <c r="Y1465">
        <f t="shared" si="136"/>
        <v>260.10000000000002</v>
      </c>
      <c r="Z1465">
        <f t="shared" si="137"/>
        <v>260.10000000000002</v>
      </c>
      <c r="AA1465" s="24">
        <v>0.1</v>
      </c>
      <c r="AB1465" s="24">
        <v>0.1</v>
      </c>
      <c r="AC1465" t="s">
        <v>2879</v>
      </c>
      <c r="AD1465" t="s">
        <v>2879</v>
      </c>
      <c r="AE1465" t="s">
        <v>2879</v>
      </c>
      <c r="AF1465" t="s">
        <v>2899</v>
      </c>
      <c r="AG1465" s="24"/>
      <c r="AI1465" s="11">
        <v>117.02</v>
      </c>
      <c r="AJ1465">
        <v>0.3</v>
      </c>
      <c r="AK1465">
        <f t="shared" si="142"/>
        <v>202.29999999999998</v>
      </c>
      <c r="AL1465" t="s">
        <v>4555</v>
      </c>
      <c r="AM1465" t="s">
        <v>4555</v>
      </c>
      <c r="AN1465" s="24">
        <v>0.1</v>
      </c>
      <c r="AO1465">
        <f t="shared" si="140"/>
        <v>260.10000000000002</v>
      </c>
      <c r="AS1465" t="s">
        <v>224</v>
      </c>
      <c r="AT1465" t="s">
        <v>584</v>
      </c>
    </row>
    <row r="1466" spans="1:46" customFormat="1" x14ac:dyDescent="0.3">
      <c r="A1466" t="e">
        <f>CONCATENATE(C1466,D1466,H1466,#REF!,L1466)</f>
        <v>#REF!</v>
      </c>
      <c r="B1466" t="str">
        <f t="shared" si="138"/>
        <v>PEUGEOTEXPERTL2H1</v>
      </c>
      <c r="C1466" s="1" t="s">
        <v>189</v>
      </c>
      <c r="D1466" s="1" t="s">
        <v>192</v>
      </c>
      <c r="E1466" s="1">
        <v>2016</v>
      </c>
      <c r="F1466" s="1" t="s">
        <v>25</v>
      </c>
      <c r="G1466" s="1" t="s">
        <v>15</v>
      </c>
      <c r="H1466" s="1" t="s">
        <v>26</v>
      </c>
      <c r="I1466" s="1">
        <v>3275</v>
      </c>
      <c r="J1466" s="1" t="str">
        <f t="shared" si="139"/>
        <v>TYP173</v>
      </c>
      <c r="K1466" s="1">
        <v>173</v>
      </c>
      <c r="L1466" s="1" t="s">
        <v>20</v>
      </c>
      <c r="M1466" s="27">
        <v>963940695</v>
      </c>
      <c r="N1466" s="37" t="s">
        <v>779</v>
      </c>
      <c r="O1466" s="38">
        <v>0</v>
      </c>
      <c r="P1466" s="38">
        <v>154.46</v>
      </c>
      <c r="Q1466" s="38">
        <v>1</v>
      </c>
      <c r="R1466">
        <v>11.5</v>
      </c>
      <c r="S1466" s="38">
        <v>154.46</v>
      </c>
      <c r="T1466" s="24">
        <v>359</v>
      </c>
      <c r="U1466" s="24">
        <v>60</v>
      </c>
      <c r="V1466">
        <f t="shared" si="141"/>
        <v>80</v>
      </c>
      <c r="W1466" s="24" t="s">
        <v>4013</v>
      </c>
      <c r="X1466" s="8" t="e">
        <f>ROUND(T1466*(1-#REF!),2)</f>
        <v>#REF!</v>
      </c>
      <c r="Y1466">
        <f t="shared" si="136"/>
        <v>323.10000000000002</v>
      </c>
      <c r="Z1466">
        <f t="shared" si="137"/>
        <v>323.10000000000002</v>
      </c>
      <c r="AA1466" s="24">
        <v>0.1</v>
      </c>
      <c r="AB1466" s="24">
        <v>0.1</v>
      </c>
      <c r="AC1466" t="s">
        <v>2879</v>
      </c>
      <c r="AD1466" t="s">
        <v>2879</v>
      </c>
      <c r="AE1466" t="s">
        <v>2879</v>
      </c>
      <c r="AF1466" t="s">
        <v>2899</v>
      </c>
      <c r="AG1466" s="24"/>
      <c r="AI1466" s="11">
        <v>148.51</v>
      </c>
      <c r="AJ1466">
        <v>0.3</v>
      </c>
      <c r="AK1466">
        <f t="shared" si="142"/>
        <v>251.29999999999998</v>
      </c>
      <c r="AL1466" t="s">
        <v>4555</v>
      </c>
      <c r="AM1466" t="s">
        <v>4555</v>
      </c>
      <c r="AN1466" s="24">
        <v>0.1</v>
      </c>
      <c r="AO1466">
        <f t="shared" si="140"/>
        <v>323.10000000000002</v>
      </c>
      <c r="AS1466" t="s">
        <v>225</v>
      </c>
      <c r="AT1466" t="s">
        <v>585</v>
      </c>
    </row>
    <row r="1467" spans="1:46" customFormat="1" x14ac:dyDescent="0.3">
      <c r="A1467" t="e">
        <f>CONCATENATE(C1467,D1467,H1467,#REF!,L1467)</f>
        <v>#REF!</v>
      </c>
      <c r="B1467" t="str">
        <f t="shared" si="138"/>
        <v>PEUGEOTBOXERL1H1</v>
      </c>
      <c r="C1467" s="1" t="s">
        <v>189</v>
      </c>
      <c r="D1467" s="1" t="s">
        <v>193</v>
      </c>
      <c r="E1467" s="1">
        <v>2006</v>
      </c>
      <c r="F1467" s="1" t="s">
        <v>14</v>
      </c>
      <c r="G1467" s="1" t="s">
        <v>15</v>
      </c>
      <c r="H1467" s="1" t="s">
        <v>16</v>
      </c>
      <c r="I1467" s="1">
        <v>3000</v>
      </c>
      <c r="J1467" s="1" t="str">
        <f t="shared" si="139"/>
        <v>TYP120</v>
      </c>
      <c r="K1467" s="1">
        <v>120</v>
      </c>
      <c r="L1467" s="1" t="s">
        <v>17</v>
      </c>
      <c r="M1467" s="27">
        <v>963940145</v>
      </c>
      <c r="N1467" s="37" t="s">
        <v>780</v>
      </c>
      <c r="O1467" s="38">
        <v>0</v>
      </c>
      <c r="P1467" s="38">
        <v>149.80000000000001</v>
      </c>
      <c r="Q1467" s="38">
        <v>1</v>
      </c>
      <c r="R1467">
        <v>21.5</v>
      </c>
      <c r="S1467" s="38">
        <v>149.80000000000001</v>
      </c>
      <c r="T1467" s="24">
        <v>359</v>
      </c>
      <c r="U1467" s="24">
        <v>50</v>
      </c>
      <c r="V1467">
        <f t="shared" si="141"/>
        <v>67</v>
      </c>
      <c r="W1467" s="24" t="s">
        <v>4014</v>
      </c>
      <c r="X1467" s="8" t="e">
        <f>ROUND(T1467*(1-#REF!),2)</f>
        <v>#REF!</v>
      </c>
      <c r="Y1467">
        <f t="shared" si="136"/>
        <v>323.10000000000002</v>
      </c>
      <c r="Z1467">
        <f t="shared" si="137"/>
        <v>323.10000000000002</v>
      </c>
      <c r="AA1467" s="24">
        <v>0.1</v>
      </c>
      <c r="AB1467" s="24">
        <v>0.1</v>
      </c>
      <c r="AC1467" t="s">
        <v>2879</v>
      </c>
      <c r="AD1467" t="s">
        <v>2879</v>
      </c>
      <c r="AE1467" t="s">
        <v>2879</v>
      </c>
      <c r="AF1467" t="s">
        <v>2899</v>
      </c>
      <c r="AG1467" s="24"/>
      <c r="AI1467" s="11">
        <v>144.03</v>
      </c>
      <c r="AJ1467">
        <v>0.3</v>
      </c>
      <c r="AK1467">
        <f t="shared" si="142"/>
        <v>251.29999999999998</v>
      </c>
      <c r="AL1467" t="s">
        <v>4555</v>
      </c>
      <c r="AM1467" t="s">
        <v>4555</v>
      </c>
      <c r="AN1467" s="24">
        <v>0.1</v>
      </c>
      <c r="AO1467">
        <f t="shared" si="140"/>
        <v>323.10000000000002</v>
      </c>
      <c r="AS1467" t="s">
        <v>226</v>
      </c>
      <c r="AT1467" t="s">
        <v>584</v>
      </c>
    </row>
    <row r="1468" spans="1:46" customFormat="1" x14ac:dyDescent="0.3">
      <c r="A1468" t="e">
        <f>CONCATENATE(C1468,D1468,H1468,#REF!,L1468)</f>
        <v>#REF!</v>
      </c>
      <c r="B1468" t="str">
        <f t="shared" si="138"/>
        <v>PEUGEOTBOXERL1H1</v>
      </c>
      <c r="C1468" s="1" t="s">
        <v>189</v>
      </c>
      <c r="D1468" s="1" t="s">
        <v>193</v>
      </c>
      <c r="E1468" s="1">
        <v>2006</v>
      </c>
      <c r="F1468" s="1" t="s">
        <v>14</v>
      </c>
      <c r="G1468" s="1" t="s">
        <v>15</v>
      </c>
      <c r="H1468" s="1" t="s">
        <v>16</v>
      </c>
      <c r="I1468" s="1">
        <v>3000</v>
      </c>
      <c r="J1468" s="1" t="str">
        <f t="shared" si="139"/>
        <v>TYP120</v>
      </c>
      <c r="K1468" s="1">
        <v>120</v>
      </c>
      <c r="L1468" s="1" t="s">
        <v>20</v>
      </c>
      <c r="M1468" s="27">
        <v>963940146</v>
      </c>
      <c r="N1468" s="37" t="s">
        <v>781</v>
      </c>
      <c r="O1468" s="38">
        <v>0</v>
      </c>
      <c r="P1468" s="38">
        <v>191.21</v>
      </c>
      <c r="Q1468" s="38">
        <v>1</v>
      </c>
      <c r="R1468">
        <v>12.5</v>
      </c>
      <c r="S1468" s="38">
        <v>191.21</v>
      </c>
      <c r="T1468" s="24">
        <v>459</v>
      </c>
      <c r="U1468" s="24">
        <v>50</v>
      </c>
      <c r="V1468">
        <f t="shared" si="141"/>
        <v>67</v>
      </c>
      <c r="W1468" s="24" t="s">
        <v>4015</v>
      </c>
      <c r="X1468" s="8" t="e">
        <f>ROUND(T1468*(1-#REF!),2)</f>
        <v>#REF!</v>
      </c>
      <c r="Y1468">
        <f t="shared" si="136"/>
        <v>413.1</v>
      </c>
      <c r="Z1468">
        <f t="shared" si="137"/>
        <v>413.1</v>
      </c>
      <c r="AA1468" s="24">
        <v>0.1</v>
      </c>
      <c r="AB1468" s="24">
        <v>0.1</v>
      </c>
      <c r="AC1468" t="s">
        <v>2879</v>
      </c>
      <c r="AD1468" t="s">
        <v>2879</v>
      </c>
      <c r="AE1468" t="s">
        <v>2879</v>
      </c>
      <c r="AF1468" t="s">
        <v>2899</v>
      </c>
      <c r="AG1468" s="24"/>
      <c r="AI1468" s="11">
        <v>183.85</v>
      </c>
      <c r="AJ1468">
        <v>0.3</v>
      </c>
      <c r="AK1468">
        <f t="shared" si="142"/>
        <v>321.29999999999995</v>
      </c>
      <c r="AL1468" t="s">
        <v>4555</v>
      </c>
      <c r="AM1468" t="s">
        <v>4555</v>
      </c>
      <c r="AN1468" s="24">
        <v>0.1</v>
      </c>
      <c r="AO1468">
        <f t="shared" si="140"/>
        <v>413.1</v>
      </c>
      <c r="AS1468" t="s">
        <v>227</v>
      </c>
      <c r="AT1468" t="s">
        <v>585</v>
      </c>
    </row>
    <row r="1469" spans="1:46" customFormat="1" x14ac:dyDescent="0.3">
      <c r="A1469" t="e">
        <f>CONCATENATE(C1469,D1469,H1469,#REF!,L1469)</f>
        <v>#REF!</v>
      </c>
      <c r="B1469" t="str">
        <f t="shared" si="138"/>
        <v>PEUGEOTBOXERL2H1</v>
      </c>
      <c r="C1469" s="1" t="s">
        <v>189</v>
      </c>
      <c r="D1469" s="1" t="s">
        <v>193</v>
      </c>
      <c r="E1469" s="1">
        <v>2006</v>
      </c>
      <c r="F1469" s="1" t="s">
        <v>25</v>
      </c>
      <c r="G1469" s="1" t="s">
        <v>15</v>
      </c>
      <c r="H1469" s="1" t="s">
        <v>26</v>
      </c>
      <c r="I1469" s="1">
        <v>3450</v>
      </c>
      <c r="J1469" s="1" t="str">
        <f t="shared" si="139"/>
        <v>TYP121</v>
      </c>
      <c r="K1469" s="1">
        <v>121</v>
      </c>
      <c r="L1469" s="1" t="s">
        <v>17</v>
      </c>
      <c r="M1469" s="27">
        <v>963940161</v>
      </c>
      <c r="N1469" s="37" t="s">
        <v>782</v>
      </c>
      <c r="O1469" s="38">
        <v>0</v>
      </c>
      <c r="P1469" s="38">
        <v>201.8</v>
      </c>
      <c r="Q1469" s="38">
        <v>1</v>
      </c>
      <c r="R1469">
        <v>26.5</v>
      </c>
      <c r="S1469" s="38">
        <v>201.8</v>
      </c>
      <c r="T1469" s="24">
        <v>469</v>
      </c>
      <c r="U1469" s="24">
        <v>60</v>
      </c>
      <c r="V1469">
        <f t="shared" si="141"/>
        <v>80</v>
      </c>
      <c r="W1469" s="24" t="s">
        <v>4016</v>
      </c>
      <c r="X1469" s="8" t="e">
        <f>ROUND(T1469*(1-#REF!),2)</f>
        <v>#REF!</v>
      </c>
      <c r="Y1469">
        <f t="shared" si="136"/>
        <v>422.1</v>
      </c>
      <c r="Z1469">
        <f t="shared" si="137"/>
        <v>422.1</v>
      </c>
      <c r="AA1469" s="24">
        <v>0.1</v>
      </c>
      <c r="AB1469" s="24">
        <v>0.1</v>
      </c>
      <c r="AC1469" t="s">
        <v>2879</v>
      </c>
      <c r="AD1469" t="s">
        <v>2879</v>
      </c>
      <c r="AE1469" t="s">
        <v>2879</v>
      </c>
      <c r="AF1469" t="s">
        <v>2899</v>
      </c>
      <c r="AG1469" s="24"/>
      <c r="AI1469" s="11">
        <v>194.03</v>
      </c>
      <c r="AJ1469">
        <v>0.3</v>
      </c>
      <c r="AK1469">
        <f t="shared" si="142"/>
        <v>328.29999999999995</v>
      </c>
      <c r="AL1469" t="s">
        <v>4555</v>
      </c>
      <c r="AM1469" t="s">
        <v>4555</v>
      </c>
      <c r="AN1469" s="24">
        <v>0.1</v>
      </c>
      <c r="AO1469">
        <f t="shared" si="140"/>
        <v>422.1</v>
      </c>
      <c r="AS1469" t="s">
        <v>228</v>
      </c>
      <c r="AT1469" t="s">
        <v>584</v>
      </c>
    </row>
    <row r="1470" spans="1:46" customFormat="1" x14ac:dyDescent="0.3">
      <c r="A1470" t="e">
        <f>CONCATENATE(C1470,D1470,H1470,#REF!,L1470)</f>
        <v>#REF!</v>
      </c>
      <c r="B1470" t="str">
        <f t="shared" si="138"/>
        <v>PEUGEOTBOXERL2H1</v>
      </c>
      <c r="C1470" s="1" t="s">
        <v>189</v>
      </c>
      <c r="D1470" s="1" t="s">
        <v>193</v>
      </c>
      <c r="E1470" s="1">
        <v>2006</v>
      </c>
      <c r="F1470" s="1" t="s">
        <v>25</v>
      </c>
      <c r="G1470" s="1" t="s">
        <v>15</v>
      </c>
      <c r="H1470" s="1" t="s">
        <v>26</v>
      </c>
      <c r="I1470" s="1">
        <v>3450</v>
      </c>
      <c r="J1470" s="1" t="str">
        <f t="shared" si="139"/>
        <v>TYP121</v>
      </c>
      <c r="K1470" s="1">
        <v>121</v>
      </c>
      <c r="L1470" s="1" t="s">
        <v>20</v>
      </c>
      <c r="M1470" s="27">
        <v>963940162</v>
      </c>
      <c r="N1470" s="37" t="s">
        <v>783</v>
      </c>
      <c r="O1470" s="38">
        <v>0</v>
      </c>
      <c r="P1470" s="38">
        <v>201.8</v>
      </c>
      <c r="Q1470" s="38">
        <v>1</v>
      </c>
      <c r="R1470">
        <v>14.5</v>
      </c>
      <c r="S1470" s="38">
        <v>201.8</v>
      </c>
      <c r="T1470" s="24">
        <v>609</v>
      </c>
      <c r="U1470" s="24">
        <v>60</v>
      </c>
      <c r="V1470">
        <f t="shared" si="141"/>
        <v>80</v>
      </c>
      <c r="W1470" s="24" t="s">
        <v>4017</v>
      </c>
      <c r="X1470" s="8" t="e">
        <f>ROUND(T1470*(1-#REF!),2)</f>
        <v>#REF!</v>
      </c>
      <c r="Y1470">
        <f t="shared" si="136"/>
        <v>548.1</v>
      </c>
      <c r="Z1470">
        <f t="shared" si="137"/>
        <v>548.1</v>
      </c>
      <c r="AA1470" s="24">
        <v>0.1</v>
      </c>
      <c r="AB1470" s="24">
        <v>0.1</v>
      </c>
      <c r="AC1470" t="s">
        <v>2879</v>
      </c>
      <c r="AD1470" t="s">
        <v>2879</v>
      </c>
      <c r="AE1470" t="s">
        <v>2879</v>
      </c>
      <c r="AF1470" t="s">
        <v>2899</v>
      </c>
      <c r="AG1470" s="24"/>
      <c r="AI1470" s="11">
        <v>194.03</v>
      </c>
      <c r="AJ1470">
        <v>0.3</v>
      </c>
      <c r="AK1470">
        <f t="shared" si="142"/>
        <v>426.29999999999995</v>
      </c>
      <c r="AL1470" t="s">
        <v>4555</v>
      </c>
      <c r="AM1470" t="s">
        <v>4555</v>
      </c>
      <c r="AN1470" s="24">
        <v>0.1</v>
      </c>
      <c r="AO1470">
        <f t="shared" si="140"/>
        <v>548.1</v>
      </c>
      <c r="AS1470" t="s">
        <v>229</v>
      </c>
      <c r="AT1470" t="s">
        <v>585</v>
      </c>
    </row>
    <row r="1471" spans="1:46" customFormat="1" x14ac:dyDescent="0.3">
      <c r="A1471" t="e">
        <f>CONCATENATE(C1471,D1471,H1471,#REF!,L1471)</f>
        <v>#REF!</v>
      </c>
      <c r="B1471" t="str">
        <f t="shared" si="138"/>
        <v>PEUGEOTBOXERL1H2</v>
      </c>
      <c r="C1471" s="1" t="s">
        <v>189</v>
      </c>
      <c r="D1471" s="1" t="s">
        <v>193</v>
      </c>
      <c r="E1471" s="1">
        <v>2006</v>
      </c>
      <c r="F1471" s="1" t="s">
        <v>14</v>
      </c>
      <c r="G1471" s="1" t="s">
        <v>37</v>
      </c>
      <c r="H1471" s="1" t="s">
        <v>38</v>
      </c>
      <c r="I1471" s="1">
        <v>3000</v>
      </c>
      <c r="J1471" s="1" t="str">
        <f t="shared" si="139"/>
        <v>TYP120</v>
      </c>
      <c r="K1471" s="1">
        <v>120</v>
      </c>
      <c r="L1471" s="1" t="s">
        <v>17</v>
      </c>
      <c r="M1471" s="27">
        <v>963940151</v>
      </c>
      <c r="N1471" s="37" t="s">
        <v>784</v>
      </c>
      <c r="O1471" s="38">
        <v>0</v>
      </c>
      <c r="P1471" s="38">
        <v>149.80000000000001</v>
      </c>
      <c r="Q1471" s="38">
        <v>1</v>
      </c>
      <c r="R1471">
        <v>21.5</v>
      </c>
      <c r="S1471" s="38">
        <v>149.80000000000001</v>
      </c>
      <c r="T1471" s="24">
        <v>359</v>
      </c>
      <c r="U1471" s="24">
        <v>60</v>
      </c>
      <c r="V1471">
        <f t="shared" si="141"/>
        <v>80</v>
      </c>
      <c r="W1471" s="24" t="s">
        <v>4018</v>
      </c>
      <c r="X1471" s="8" t="e">
        <f>ROUND(T1471*(1-#REF!),2)</f>
        <v>#REF!</v>
      </c>
      <c r="Y1471">
        <f t="shared" si="136"/>
        <v>323.10000000000002</v>
      </c>
      <c r="Z1471">
        <f t="shared" si="137"/>
        <v>323.10000000000002</v>
      </c>
      <c r="AA1471" s="24">
        <v>0.1</v>
      </c>
      <c r="AB1471" s="24">
        <v>0.1</v>
      </c>
      <c r="AC1471" t="s">
        <v>2879</v>
      </c>
      <c r="AD1471" t="s">
        <v>2879</v>
      </c>
      <c r="AE1471" t="s">
        <v>2879</v>
      </c>
      <c r="AF1471" t="s">
        <v>2899</v>
      </c>
      <c r="AG1471" s="24"/>
      <c r="AI1471" s="11">
        <v>144.03</v>
      </c>
      <c r="AJ1471">
        <v>0.3</v>
      </c>
      <c r="AK1471">
        <f t="shared" si="142"/>
        <v>251.29999999999998</v>
      </c>
      <c r="AL1471" t="s">
        <v>4555</v>
      </c>
      <c r="AM1471" t="s">
        <v>4555</v>
      </c>
      <c r="AN1471" s="24">
        <v>0.1</v>
      </c>
      <c r="AO1471">
        <f t="shared" si="140"/>
        <v>323.10000000000002</v>
      </c>
      <c r="AS1471" t="s">
        <v>230</v>
      </c>
      <c r="AT1471" t="s">
        <v>584</v>
      </c>
    </row>
    <row r="1472" spans="1:46" customFormat="1" x14ac:dyDescent="0.3">
      <c r="A1472" t="e">
        <f>CONCATENATE(C1472,D1472,H1472,#REF!,L1472)</f>
        <v>#REF!</v>
      </c>
      <c r="B1472" t="str">
        <f t="shared" si="138"/>
        <v>PEUGEOTBOXERL1H2</v>
      </c>
      <c r="C1472" s="1" t="s">
        <v>189</v>
      </c>
      <c r="D1472" s="1" t="s">
        <v>193</v>
      </c>
      <c r="E1472" s="1">
        <v>2006</v>
      </c>
      <c r="F1472" s="1" t="s">
        <v>14</v>
      </c>
      <c r="G1472" s="1" t="s">
        <v>37</v>
      </c>
      <c r="H1472" s="1" t="s">
        <v>38</v>
      </c>
      <c r="I1472" s="1">
        <v>3000</v>
      </c>
      <c r="J1472" s="1" t="str">
        <f t="shared" si="139"/>
        <v>TYP120</v>
      </c>
      <c r="K1472" s="1">
        <v>120</v>
      </c>
      <c r="L1472" s="1" t="s">
        <v>20</v>
      </c>
      <c r="M1472" s="27">
        <v>963940152</v>
      </c>
      <c r="N1472" s="37" t="s">
        <v>785</v>
      </c>
      <c r="O1472" s="38">
        <v>0</v>
      </c>
      <c r="P1472" s="38">
        <v>191.21</v>
      </c>
      <c r="Q1472" s="38">
        <v>1</v>
      </c>
      <c r="R1472">
        <v>6.5</v>
      </c>
      <c r="S1472" s="38">
        <v>191.21</v>
      </c>
      <c r="T1472" s="24">
        <v>459</v>
      </c>
      <c r="U1472" s="24">
        <v>60</v>
      </c>
      <c r="V1472">
        <f t="shared" si="141"/>
        <v>80</v>
      </c>
      <c r="W1472" s="24" t="s">
        <v>4019</v>
      </c>
      <c r="X1472" s="8" t="e">
        <f>ROUND(T1472*(1-#REF!),2)</f>
        <v>#REF!</v>
      </c>
      <c r="Y1472">
        <f t="shared" si="136"/>
        <v>413.1</v>
      </c>
      <c r="Z1472">
        <f t="shared" si="137"/>
        <v>413.1</v>
      </c>
      <c r="AA1472" s="24">
        <v>0.1</v>
      </c>
      <c r="AB1472" s="24">
        <v>0.1</v>
      </c>
      <c r="AC1472" t="s">
        <v>2879</v>
      </c>
      <c r="AD1472" t="s">
        <v>2879</v>
      </c>
      <c r="AE1472" t="s">
        <v>2879</v>
      </c>
      <c r="AF1472" t="s">
        <v>2899</v>
      </c>
      <c r="AG1472" s="24"/>
      <c r="AI1472" s="11">
        <v>183.85</v>
      </c>
      <c r="AJ1472">
        <v>0.3</v>
      </c>
      <c r="AK1472">
        <f t="shared" si="142"/>
        <v>321.29999999999995</v>
      </c>
      <c r="AL1472" t="s">
        <v>4555</v>
      </c>
      <c r="AM1472" t="s">
        <v>4555</v>
      </c>
      <c r="AN1472" s="24">
        <v>0.1</v>
      </c>
      <c r="AO1472">
        <f t="shared" si="140"/>
        <v>413.1</v>
      </c>
      <c r="AS1472" t="s">
        <v>231</v>
      </c>
      <c r="AT1472" t="s">
        <v>585</v>
      </c>
    </row>
    <row r="1473" spans="1:46" customFormat="1" x14ac:dyDescent="0.3">
      <c r="A1473" t="e">
        <f>CONCATENATE(C1473,D1473,H1473,#REF!,L1473)</f>
        <v>#REF!</v>
      </c>
      <c r="B1473" t="str">
        <f t="shared" si="138"/>
        <v>PEUGEOTBOXERL2H2</v>
      </c>
      <c r="C1473" s="1" t="s">
        <v>189</v>
      </c>
      <c r="D1473" s="1" t="s">
        <v>193</v>
      </c>
      <c r="E1473" s="1">
        <v>2006</v>
      </c>
      <c r="F1473" s="1" t="s">
        <v>25</v>
      </c>
      <c r="G1473" s="1" t="s">
        <v>37</v>
      </c>
      <c r="H1473" s="1" t="s">
        <v>41</v>
      </c>
      <c r="I1473" s="1">
        <v>3450</v>
      </c>
      <c r="J1473" s="1" t="str">
        <f t="shared" si="139"/>
        <v>TYP121</v>
      </c>
      <c r="K1473" s="1">
        <v>121</v>
      </c>
      <c r="L1473" s="1" t="s">
        <v>17</v>
      </c>
      <c r="M1473" s="27">
        <v>963940167</v>
      </c>
      <c r="N1473" s="37" t="s">
        <v>786</v>
      </c>
      <c r="O1473" s="38">
        <v>0</v>
      </c>
      <c r="P1473" s="38">
        <v>201.8</v>
      </c>
      <c r="Q1473" s="38">
        <v>1</v>
      </c>
      <c r="R1473">
        <v>38.5</v>
      </c>
      <c r="S1473" s="38">
        <v>201.8</v>
      </c>
      <c r="T1473" s="24">
        <v>469</v>
      </c>
      <c r="U1473" s="24">
        <v>75</v>
      </c>
      <c r="V1473">
        <f t="shared" si="141"/>
        <v>100</v>
      </c>
      <c r="W1473" s="24" t="s">
        <v>4020</v>
      </c>
      <c r="X1473" s="8" t="e">
        <f>ROUND(T1473*(1-#REF!),2)</f>
        <v>#REF!</v>
      </c>
      <c r="Y1473">
        <f t="shared" si="136"/>
        <v>422.1</v>
      </c>
      <c r="Z1473">
        <f t="shared" si="137"/>
        <v>422.1</v>
      </c>
      <c r="AA1473" s="24">
        <v>0.1</v>
      </c>
      <c r="AB1473" s="24">
        <v>0.1</v>
      </c>
      <c r="AC1473" t="s">
        <v>2879</v>
      </c>
      <c r="AD1473" t="s">
        <v>2879</v>
      </c>
      <c r="AE1473" t="s">
        <v>2879</v>
      </c>
      <c r="AF1473" t="s">
        <v>2899</v>
      </c>
      <c r="AG1473" s="24"/>
      <c r="AI1473" s="11">
        <v>194.03</v>
      </c>
      <c r="AJ1473">
        <v>0.3</v>
      </c>
      <c r="AK1473">
        <f t="shared" si="142"/>
        <v>328.29999999999995</v>
      </c>
      <c r="AL1473" t="s">
        <v>4555</v>
      </c>
      <c r="AM1473" t="s">
        <v>4555</v>
      </c>
      <c r="AN1473" s="24">
        <v>0.1</v>
      </c>
      <c r="AO1473">
        <f t="shared" si="140"/>
        <v>422.1</v>
      </c>
      <c r="AS1473" t="s">
        <v>232</v>
      </c>
      <c r="AT1473" t="s">
        <v>584</v>
      </c>
    </row>
    <row r="1474" spans="1:46" customFormat="1" x14ac:dyDescent="0.3">
      <c r="A1474" t="e">
        <f>CONCATENATE(C1474,D1474,H1474,#REF!,L1474)</f>
        <v>#REF!</v>
      </c>
      <c r="B1474" t="str">
        <f t="shared" si="138"/>
        <v>PEUGEOTBOXERL2H2</v>
      </c>
      <c r="C1474" s="1" t="s">
        <v>189</v>
      </c>
      <c r="D1474" s="1" t="s">
        <v>193</v>
      </c>
      <c r="E1474" s="1">
        <v>2006</v>
      </c>
      <c r="F1474" s="1" t="s">
        <v>25</v>
      </c>
      <c r="G1474" s="1" t="s">
        <v>37</v>
      </c>
      <c r="H1474" s="1" t="s">
        <v>41</v>
      </c>
      <c r="I1474" s="1">
        <v>3450</v>
      </c>
      <c r="J1474" s="1" t="str">
        <f t="shared" si="139"/>
        <v>TYP121</v>
      </c>
      <c r="K1474" s="1">
        <v>121</v>
      </c>
      <c r="L1474" s="1" t="s">
        <v>20</v>
      </c>
      <c r="M1474" s="27">
        <v>963940168</v>
      </c>
      <c r="N1474" s="37" t="s">
        <v>787</v>
      </c>
      <c r="O1474" s="38">
        <v>0</v>
      </c>
      <c r="P1474" s="38">
        <v>201.8</v>
      </c>
      <c r="Q1474" s="38">
        <v>1</v>
      </c>
      <c r="R1474">
        <v>14.5</v>
      </c>
      <c r="S1474" s="38">
        <v>201.8</v>
      </c>
      <c r="T1474" s="24">
        <v>609</v>
      </c>
      <c r="U1474" s="24">
        <v>75</v>
      </c>
      <c r="V1474">
        <f t="shared" si="141"/>
        <v>100</v>
      </c>
      <c r="W1474" s="24" t="s">
        <v>4021</v>
      </c>
      <c r="X1474" s="8" t="e">
        <f>ROUND(T1474*(1-#REF!),2)</f>
        <v>#REF!</v>
      </c>
      <c r="Y1474">
        <f t="shared" ref="Y1474:Y1537" si="143">ROUND(T1474*(1-AA1474),2)</f>
        <v>548.1</v>
      </c>
      <c r="Z1474">
        <f t="shared" ref="Z1474:Z1537" si="144">ROUND(T1474*(1-AB1474),2)</f>
        <v>548.1</v>
      </c>
      <c r="AA1474" s="24">
        <v>0.1</v>
      </c>
      <c r="AB1474" s="24">
        <v>0.1</v>
      </c>
      <c r="AC1474" t="s">
        <v>2879</v>
      </c>
      <c r="AD1474" t="s">
        <v>2879</v>
      </c>
      <c r="AE1474" t="s">
        <v>2879</v>
      </c>
      <c r="AF1474" t="s">
        <v>2899</v>
      </c>
      <c r="AG1474" s="24"/>
      <c r="AI1474" s="11">
        <v>194.03</v>
      </c>
      <c r="AJ1474">
        <v>0.3</v>
      </c>
      <c r="AK1474">
        <f t="shared" si="142"/>
        <v>426.29999999999995</v>
      </c>
      <c r="AL1474" t="s">
        <v>4555</v>
      </c>
      <c r="AM1474" t="s">
        <v>4555</v>
      </c>
      <c r="AN1474" s="24">
        <v>0.1</v>
      </c>
      <c r="AO1474">
        <f t="shared" si="140"/>
        <v>548.1</v>
      </c>
      <c r="AS1474" t="s">
        <v>233</v>
      </c>
      <c r="AT1474" t="s">
        <v>585</v>
      </c>
    </row>
    <row r="1475" spans="1:46" customFormat="1" x14ac:dyDescent="0.3">
      <c r="A1475" t="e">
        <f>CONCATENATE(C1475,D1475,H1475,#REF!,L1475)</f>
        <v>#REF!</v>
      </c>
      <c r="B1475" t="str">
        <f t="shared" si="138"/>
        <v>PEUGEOTBOXERL3H2</v>
      </c>
      <c r="C1475" s="1" t="s">
        <v>189</v>
      </c>
      <c r="D1475" s="1" t="s">
        <v>193</v>
      </c>
      <c r="E1475" s="1">
        <v>2006</v>
      </c>
      <c r="F1475" s="1" t="s">
        <v>44</v>
      </c>
      <c r="G1475" s="1" t="s">
        <v>37</v>
      </c>
      <c r="H1475" s="1" t="s">
        <v>45</v>
      </c>
      <c r="I1475" s="1">
        <v>4035</v>
      </c>
      <c r="J1475" s="1" t="str">
        <f t="shared" si="139"/>
        <v>TYP122</v>
      </c>
      <c r="K1475" s="1">
        <v>122</v>
      </c>
      <c r="L1475" s="1" t="s">
        <v>17</v>
      </c>
      <c r="M1475" s="27">
        <v>963940181</v>
      </c>
      <c r="N1475" s="37" t="s">
        <v>788</v>
      </c>
      <c r="O1475" s="38">
        <v>0</v>
      </c>
      <c r="P1475" s="38">
        <v>201.8</v>
      </c>
      <c r="Q1475" s="38">
        <v>1</v>
      </c>
      <c r="R1475">
        <v>37.5</v>
      </c>
      <c r="S1475" s="38">
        <v>201.8</v>
      </c>
      <c r="T1475" s="24">
        <v>509</v>
      </c>
      <c r="U1475" s="24">
        <v>80</v>
      </c>
      <c r="V1475">
        <f t="shared" si="141"/>
        <v>107</v>
      </c>
      <c r="W1475" s="24" t="s">
        <v>4022</v>
      </c>
      <c r="X1475" s="8" t="e">
        <f>ROUND(T1475*(1-#REF!),2)</f>
        <v>#REF!</v>
      </c>
      <c r="Y1475">
        <f t="shared" si="143"/>
        <v>458.1</v>
      </c>
      <c r="Z1475">
        <f t="shared" si="144"/>
        <v>458.1</v>
      </c>
      <c r="AA1475" s="24">
        <v>0.1</v>
      </c>
      <c r="AB1475" s="24">
        <v>0.1</v>
      </c>
      <c r="AC1475" t="s">
        <v>2879</v>
      </c>
      <c r="AD1475" t="s">
        <v>2879</v>
      </c>
      <c r="AE1475" t="s">
        <v>2879</v>
      </c>
      <c r="AF1475" t="s">
        <v>2899</v>
      </c>
      <c r="AG1475" s="24"/>
      <c r="AI1475" s="11">
        <v>194.03</v>
      </c>
      <c r="AJ1475">
        <v>0.3</v>
      </c>
      <c r="AK1475">
        <f t="shared" si="142"/>
        <v>356.29999999999995</v>
      </c>
      <c r="AL1475" t="s">
        <v>4555</v>
      </c>
      <c r="AM1475" t="s">
        <v>4555</v>
      </c>
      <c r="AN1475" s="24">
        <v>0.1</v>
      </c>
      <c r="AO1475">
        <f t="shared" si="140"/>
        <v>458.1</v>
      </c>
      <c r="AS1475" t="s">
        <v>234</v>
      </c>
      <c r="AT1475" t="s">
        <v>584</v>
      </c>
    </row>
    <row r="1476" spans="1:46" customFormat="1" x14ac:dyDescent="0.3">
      <c r="A1476" t="e">
        <f>CONCATENATE(C1476,D1476,H1476,#REF!,L1476)</f>
        <v>#REF!</v>
      </c>
      <c r="B1476" t="str">
        <f t="shared" si="138"/>
        <v>PEUGEOTBOXERL3H2</v>
      </c>
      <c r="C1476" s="1" t="s">
        <v>189</v>
      </c>
      <c r="D1476" s="1" t="s">
        <v>193</v>
      </c>
      <c r="E1476" s="1">
        <v>2006</v>
      </c>
      <c r="F1476" s="1" t="s">
        <v>44</v>
      </c>
      <c r="G1476" s="1" t="s">
        <v>37</v>
      </c>
      <c r="H1476" s="1" t="s">
        <v>45</v>
      </c>
      <c r="I1476" s="1">
        <v>4035</v>
      </c>
      <c r="J1476" s="1" t="str">
        <f t="shared" si="139"/>
        <v>TYP122</v>
      </c>
      <c r="K1476" s="1">
        <v>122</v>
      </c>
      <c r="L1476" s="1" t="s">
        <v>20</v>
      </c>
      <c r="M1476" s="27">
        <v>963940182</v>
      </c>
      <c r="N1476" s="37" t="s">
        <v>789</v>
      </c>
      <c r="O1476" s="38">
        <v>0</v>
      </c>
      <c r="P1476" s="38">
        <v>285.01</v>
      </c>
      <c r="Q1476" s="38">
        <v>1</v>
      </c>
      <c r="R1476">
        <v>16.5</v>
      </c>
      <c r="S1476" s="38">
        <v>285.01</v>
      </c>
      <c r="T1476" s="24">
        <v>669</v>
      </c>
      <c r="U1476" s="24">
        <v>80</v>
      </c>
      <c r="V1476">
        <f t="shared" si="141"/>
        <v>107</v>
      </c>
      <c r="W1476" s="24" t="s">
        <v>4023</v>
      </c>
      <c r="X1476" s="8" t="e">
        <f>ROUND(T1476*(1-#REF!),2)</f>
        <v>#REF!</v>
      </c>
      <c r="Y1476">
        <f t="shared" si="143"/>
        <v>602.1</v>
      </c>
      <c r="Z1476">
        <f t="shared" si="144"/>
        <v>602.1</v>
      </c>
      <c r="AA1476" s="24">
        <v>0.1</v>
      </c>
      <c r="AB1476" s="24">
        <v>0.1</v>
      </c>
      <c r="AC1476" t="s">
        <v>2879</v>
      </c>
      <c r="AD1476" t="s">
        <v>2879</v>
      </c>
      <c r="AE1476" t="s">
        <v>2879</v>
      </c>
      <c r="AF1476" t="s">
        <v>2899</v>
      </c>
      <c r="AG1476" s="24"/>
      <c r="AI1476" s="11">
        <v>274.04000000000002</v>
      </c>
      <c r="AJ1476">
        <v>0.3</v>
      </c>
      <c r="AK1476">
        <f t="shared" si="142"/>
        <v>468.29999999999995</v>
      </c>
      <c r="AL1476" t="s">
        <v>4555</v>
      </c>
      <c r="AM1476" t="s">
        <v>4555</v>
      </c>
      <c r="AN1476" s="24">
        <v>0.1</v>
      </c>
      <c r="AO1476">
        <f t="shared" si="140"/>
        <v>602.1</v>
      </c>
      <c r="AS1476" t="s">
        <v>235</v>
      </c>
      <c r="AT1476" t="s">
        <v>585</v>
      </c>
    </row>
    <row r="1477" spans="1:46" customFormat="1" x14ac:dyDescent="0.3">
      <c r="A1477" t="e">
        <f>CONCATENATE(C1477,D1477,H1477,#REF!,L1477)</f>
        <v>#REF!</v>
      </c>
      <c r="B1477" t="str">
        <f t="shared" si="138"/>
        <v>PEUGEOTBOXERL4H2</v>
      </c>
      <c r="C1477" s="1" t="s">
        <v>189</v>
      </c>
      <c r="D1477" s="1" t="s">
        <v>193</v>
      </c>
      <c r="E1477" s="1">
        <v>2006</v>
      </c>
      <c r="F1477" s="1" t="s">
        <v>48</v>
      </c>
      <c r="G1477" s="1" t="s">
        <v>37</v>
      </c>
      <c r="H1477" s="1" t="s">
        <v>49</v>
      </c>
      <c r="I1477" s="3" t="s">
        <v>50</v>
      </c>
      <c r="J1477" s="1" t="str">
        <f t="shared" si="139"/>
        <v>TYP123</v>
      </c>
      <c r="K1477" s="1">
        <v>123</v>
      </c>
      <c r="L1477" s="1" t="s">
        <v>17</v>
      </c>
      <c r="M1477" s="27">
        <v>963940194</v>
      </c>
      <c r="N1477" s="37" t="s">
        <v>790</v>
      </c>
      <c r="O1477" s="38">
        <v>0</v>
      </c>
      <c r="P1477" s="38">
        <v>249.85</v>
      </c>
      <c r="Q1477" s="38">
        <v>1</v>
      </c>
      <c r="R1477">
        <v>40.5</v>
      </c>
      <c r="S1477" s="38">
        <v>249.85</v>
      </c>
      <c r="T1477" s="24">
        <v>609</v>
      </c>
      <c r="U1477" s="24">
        <v>90</v>
      </c>
      <c r="V1477">
        <f t="shared" si="141"/>
        <v>120</v>
      </c>
      <c r="W1477" s="24" t="s">
        <v>4024</v>
      </c>
      <c r="X1477" s="8" t="e">
        <f>ROUND(T1477*(1-#REF!),2)</f>
        <v>#REF!</v>
      </c>
      <c r="Y1477">
        <f t="shared" si="143"/>
        <v>548.1</v>
      </c>
      <c r="Z1477">
        <f t="shared" si="144"/>
        <v>548.1</v>
      </c>
      <c r="AA1477" s="24">
        <v>0.1</v>
      </c>
      <c r="AB1477" s="24">
        <v>0.1</v>
      </c>
      <c r="AC1477" t="s">
        <v>2879</v>
      </c>
      <c r="AD1477" t="s">
        <v>2879</v>
      </c>
      <c r="AE1477" t="s">
        <v>2879</v>
      </c>
      <c r="AF1477" t="s">
        <v>2899</v>
      </c>
      <c r="AG1477" s="24"/>
      <c r="AI1477" s="11">
        <v>240.23</v>
      </c>
      <c r="AJ1477">
        <v>0.3</v>
      </c>
      <c r="AK1477">
        <f t="shared" si="142"/>
        <v>426.29999999999995</v>
      </c>
      <c r="AL1477" t="s">
        <v>4555</v>
      </c>
      <c r="AM1477" t="s">
        <v>4555</v>
      </c>
      <c r="AN1477" s="24">
        <v>0.1</v>
      </c>
      <c r="AO1477">
        <f t="shared" si="140"/>
        <v>548.1</v>
      </c>
      <c r="AS1477" t="s">
        <v>236</v>
      </c>
      <c r="AT1477" t="s">
        <v>584</v>
      </c>
    </row>
    <row r="1478" spans="1:46" customFormat="1" x14ac:dyDescent="0.3">
      <c r="A1478" t="e">
        <f>CONCATENATE(C1478,D1478,H1478,#REF!,L1478)</f>
        <v>#REF!</v>
      </c>
      <c r="B1478" t="str">
        <f t="shared" si="138"/>
        <v>PEUGEOTBOXERL4H2</v>
      </c>
      <c r="C1478" s="1" t="s">
        <v>189</v>
      </c>
      <c r="D1478" s="1" t="s">
        <v>193</v>
      </c>
      <c r="E1478" s="1">
        <v>2006</v>
      </c>
      <c r="F1478" s="1" t="s">
        <v>48</v>
      </c>
      <c r="G1478" s="1" t="s">
        <v>37</v>
      </c>
      <c r="H1478" s="1" t="s">
        <v>49</v>
      </c>
      <c r="I1478" s="3" t="s">
        <v>50</v>
      </c>
      <c r="J1478" s="1" t="str">
        <f t="shared" si="139"/>
        <v>TYP123</v>
      </c>
      <c r="K1478" s="1">
        <v>123</v>
      </c>
      <c r="L1478" s="1" t="s">
        <v>20</v>
      </c>
      <c r="M1478" s="27">
        <v>963940195</v>
      </c>
      <c r="N1478" s="37" t="s">
        <v>791</v>
      </c>
      <c r="O1478" s="38">
        <v>0</v>
      </c>
      <c r="P1478" s="38">
        <v>326.29000000000002</v>
      </c>
      <c r="Q1478" s="38">
        <v>1</v>
      </c>
      <c r="R1478">
        <v>16.5</v>
      </c>
      <c r="S1478" s="38">
        <v>326.29000000000002</v>
      </c>
      <c r="T1478" s="24">
        <v>819</v>
      </c>
      <c r="U1478" s="24">
        <v>90</v>
      </c>
      <c r="V1478">
        <f t="shared" si="141"/>
        <v>120</v>
      </c>
      <c r="W1478" s="24" t="s">
        <v>4025</v>
      </c>
      <c r="X1478" s="8" t="e">
        <f>ROUND(T1478*(1-#REF!),2)</f>
        <v>#REF!</v>
      </c>
      <c r="Y1478">
        <f t="shared" si="143"/>
        <v>737.1</v>
      </c>
      <c r="Z1478">
        <f t="shared" si="144"/>
        <v>737.1</v>
      </c>
      <c r="AA1478" s="24">
        <v>0.1</v>
      </c>
      <c r="AB1478" s="24">
        <v>0.1</v>
      </c>
      <c r="AC1478" t="s">
        <v>2879</v>
      </c>
      <c r="AD1478" t="s">
        <v>2879</v>
      </c>
      <c r="AE1478" t="s">
        <v>2879</v>
      </c>
      <c r="AF1478" t="s">
        <v>2899</v>
      </c>
      <c r="AG1478" s="24"/>
      <c r="AI1478" s="11">
        <v>313.73</v>
      </c>
      <c r="AJ1478">
        <v>0.3</v>
      </c>
      <c r="AK1478">
        <f t="shared" si="142"/>
        <v>573.29999999999995</v>
      </c>
      <c r="AL1478" t="s">
        <v>4555</v>
      </c>
      <c r="AM1478" t="s">
        <v>4555</v>
      </c>
      <c r="AN1478" s="24">
        <v>0.1</v>
      </c>
      <c r="AO1478">
        <f t="shared" si="140"/>
        <v>737.1</v>
      </c>
      <c r="AS1478" t="s">
        <v>237</v>
      </c>
      <c r="AT1478" t="s">
        <v>585</v>
      </c>
    </row>
    <row r="1479" spans="1:46" customFormat="1" x14ac:dyDescent="0.3">
      <c r="A1479" t="e">
        <f>CONCATENATE(C1479,D1479,H1479,#REF!,L1479)</f>
        <v>#REF!</v>
      </c>
      <c r="B1479" t="str">
        <f t="shared" si="138"/>
        <v>PEUGEOTBOXERL3H3</v>
      </c>
      <c r="C1479" s="1" t="s">
        <v>189</v>
      </c>
      <c r="D1479" s="1" t="s">
        <v>193</v>
      </c>
      <c r="E1479" s="1">
        <v>2006</v>
      </c>
      <c r="F1479" s="1" t="s">
        <v>44</v>
      </c>
      <c r="G1479" s="1" t="s">
        <v>52</v>
      </c>
      <c r="H1479" s="1" t="s">
        <v>53</v>
      </c>
      <c r="I1479" s="1">
        <v>4035</v>
      </c>
      <c r="J1479" s="1" t="str">
        <f t="shared" si="139"/>
        <v>TYP122</v>
      </c>
      <c r="K1479" s="1">
        <v>122</v>
      </c>
      <c r="L1479" s="1" t="s">
        <v>17</v>
      </c>
      <c r="M1479" s="27">
        <v>963940187</v>
      </c>
      <c r="N1479" s="37" t="s">
        <v>792</v>
      </c>
      <c r="O1479" s="38">
        <v>0</v>
      </c>
      <c r="P1479" s="38">
        <v>201.8</v>
      </c>
      <c r="Q1479" s="38">
        <v>1</v>
      </c>
      <c r="R1479">
        <v>37.5</v>
      </c>
      <c r="S1479" s="38">
        <v>201.8</v>
      </c>
      <c r="T1479" s="24">
        <v>509</v>
      </c>
      <c r="U1479" s="24">
        <v>80</v>
      </c>
      <c r="V1479">
        <f t="shared" si="141"/>
        <v>107</v>
      </c>
      <c r="W1479" s="24" t="s">
        <v>4026</v>
      </c>
      <c r="X1479" s="8" t="e">
        <f>ROUND(T1479*(1-#REF!),2)</f>
        <v>#REF!</v>
      </c>
      <c r="Y1479">
        <f t="shared" si="143"/>
        <v>458.1</v>
      </c>
      <c r="Z1479">
        <f t="shared" si="144"/>
        <v>458.1</v>
      </c>
      <c r="AA1479" s="24">
        <v>0.1</v>
      </c>
      <c r="AB1479" s="24">
        <v>0.1</v>
      </c>
      <c r="AC1479" t="s">
        <v>2879</v>
      </c>
      <c r="AD1479" t="s">
        <v>2879</v>
      </c>
      <c r="AE1479" t="s">
        <v>2879</v>
      </c>
      <c r="AF1479" t="s">
        <v>2899</v>
      </c>
      <c r="AG1479" s="24"/>
      <c r="AI1479" s="11">
        <v>194.03</v>
      </c>
      <c r="AJ1479">
        <v>0.3</v>
      </c>
      <c r="AK1479">
        <f t="shared" si="142"/>
        <v>356.29999999999995</v>
      </c>
      <c r="AL1479" t="s">
        <v>4555</v>
      </c>
      <c r="AM1479" t="s">
        <v>4555</v>
      </c>
      <c r="AN1479" s="24">
        <v>0.1</v>
      </c>
      <c r="AO1479">
        <f t="shared" si="140"/>
        <v>458.1</v>
      </c>
      <c r="AS1479" t="s">
        <v>238</v>
      </c>
      <c r="AT1479" t="s">
        <v>584</v>
      </c>
    </row>
    <row r="1480" spans="1:46" customFormat="1" x14ac:dyDescent="0.3">
      <c r="A1480" t="e">
        <f>CONCATENATE(C1480,D1480,H1480,#REF!,L1480)</f>
        <v>#REF!</v>
      </c>
      <c r="B1480" t="str">
        <f t="shared" si="138"/>
        <v>PEUGEOTBOXERL3H3</v>
      </c>
      <c r="C1480" s="1" t="s">
        <v>189</v>
      </c>
      <c r="D1480" s="1" t="s">
        <v>193</v>
      </c>
      <c r="E1480" s="1">
        <v>2006</v>
      </c>
      <c r="F1480" s="1" t="s">
        <v>44</v>
      </c>
      <c r="G1480" s="1" t="s">
        <v>52</v>
      </c>
      <c r="H1480" s="1" t="s">
        <v>53</v>
      </c>
      <c r="I1480" s="1">
        <v>4035</v>
      </c>
      <c r="J1480" s="1" t="str">
        <f t="shared" si="139"/>
        <v>TYP122</v>
      </c>
      <c r="K1480" s="1">
        <v>122</v>
      </c>
      <c r="L1480" s="1" t="s">
        <v>20</v>
      </c>
      <c r="M1480" s="27">
        <v>963940188</v>
      </c>
      <c r="N1480" s="37" t="s">
        <v>793</v>
      </c>
      <c r="O1480" s="38">
        <v>0</v>
      </c>
      <c r="P1480" s="38">
        <v>285.11</v>
      </c>
      <c r="Q1480" s="38">
        <v>1</v>
      </c>
      <c r="R1480">
        <v>16.5</v>
      </c>
      <c r="S1480" s="38">
        <v>285.11</v>
      </c>
      <c r="T1480" s="24">
        <v>669</v>
      </c>
      <c r="U1480" s="24">
        <v>80</v>
      </c>
      <c r="V1480">
        <f t="shared" si="141"/>
        <v>107</v>
      </c>
      <c r="W1480" s="24" t="s">
        <v>4027</v>
      </c>
      <c r="X1480" s="8" t="e">
        <f>ROUND(T1480*(1-#REF!),2)</f>
        <v>#REF!</v>
      </c>
      <c r="Y1480">
        <f t="shared" si="143"/>
        <v>602.1</v>
      </c>
      <c r="Z1480">
        <f t="shared" si="144"/>
        <v>602.1</v>
      </c>
      <c r="AA1480" s="24">
        <v>0.1</v>
      </c>
      <c r="AB1480" s="24">
        <v>0.1</v>
      </c>
      <c r="AC1480" t="s">
        <v>2879</v>
      </c>
      <c r="AD1480" t="s">
        <v>2879</v>
      </c>
      <c r="AE1480" t="s">
        <v>2879</v>
      </c>
      <c r="AF1480" t="s">
        <v>2899</v>
      </c>
      <c r="AG1480" s="24"/>
      <c r="AI1480" s="11">
        <v>274.04000000000002</v>
      </c>
      <c r="AJ1480">
        <v>0.3</v>
      </c>
      <c r="AK1480">
        <f t="shared" si="142"/>
        <v>468.29999999999995</v>
      </c>
      <c r="AL1480" t="s">
        <v>4555</v>
      </c>
      <c r="AM1480" t="s">
        <v>4555</v>
      </c>
      <c r="AN1480" s="24">
        <v>0.1</v>
      </c>
      <c r="AO1480">
        <f t="shared" si="140"/>
        <v>602.1</v>
      </c>
      <c r="AS1480" t="s">
        <v>239</v>
      </c>
      <c r="AT1480" t="s">
        <v>585</v>
      </c>
    </row>
    <row r="1481" spans="1:46" customFormat="1" x14ac:dyDescent="0.3">
      <c r="A1481" t="e">
        <f>CONCATENATE(C1481,D1481,H1481,#REF!,L1481)</f>
        <v>#REF!</v>
      </c>
      <c r="B1481" t="str">
        <f t="shared" si="138"/>
        <v>RENAULTKANGOOL1H1</v>
      </c>
      <c r="C1481" s="1" t="s">
        <v>194</v>
      </c>
      <c r="D1481" s="1" t="s">
        <v>195</v>
      </c>
      <c r="E1481" s="1">
        <v>2013</v>
      </c>
      <c r="F1481" s="1" t="s">
        <v>14</v>
      </c>
      <c r="G1481" s="1" t="s">
        <v>15</v>
      </c>
      <c r="H1481" s="1" t="s">
        <v>16</v>
      </c>
      <c r="I1481" s="1">
        <v>2697</v>
      </c>
      <c r="J1481" s="1" t="str">
        <f t="shared" si="139"/>
        <v>TYP196</v>
      </c>
      <c r="K1481" s="1">
        <v>196</v>
      </c>
      <c r="L1481" s="1" t="s">
        <v>17</v>
      </c>
      <c r="M1481" s="27">
        <v>963940710</v>
      </c>
      <c r="N1481" s="37" t="s">
        <v>896</v>
      </c>
      <c r="O1481" s="38">
        <v>0</v>
      </c>
      <c r="P1481" s="38">
        <v>90.42</v>
      </c>
      <c r="Q1481" s="38">
        <v>1</v>
      </c>
      <c r="R1481">
        <v>15.5</v>
      </c>
      <c r="S1481" s="38">
        <v>90.42</v>
      </c>
      <c r="T1481" s="24">
        <v>219</v>
      </c>
      <c r="U1481" s="24">
        <v>50</v>
      </c>
      <c r="V1481">
        <f t="shared" si="141"/>
        <v>67</v>
      </c>
      <c r="W1481" s="24" t="s">
        <v>4136</v>
      </c>
      <c r="X1481" s="8" t="e">
        <f>ROUND(T1481*(1-#REF!),2)</f>
        <v>#REF!</v>
      </c>
      <c r="Y1481">
        <f t="shared" si="143"/>
        <v>197.1</v>
      </c>
      <c r="Z1481">
        <f t="shared" si="144"/>
        <v>197.1</v>
      </c>
      <c r="AA1481" s="24">
        <v>0.1</v>
      </c>
      <c r="AB1481" s="24">
        <v>0.1</v>
      </c>
      <c r="AC1481" t="s">
        <v>2879</v>
      </c>
      <c r="AD1481" t="s">
        <v>2879</v>
      </c>
      <c r="AE1481" t="s">
        <v>2879</v>
      </c>
      <c r="AF1481" t="s">
        <v>2899</v>
      </c>
      <c r="AG1481" s="24"/>
      <c r="AI1481" s="11">
        <v>86.93</v>
      </c>
      <c r="AJ1481">
        <v>0.3</v>
      </c>
      <c r="AK1481">
        <f t="shared" si="142"/>
        <v>153.29999999999998</v>
      </c>
      <c r="AL1481" t="s">
        <v>4555</v>
      </c>
      <c r="AM1481" t="s">
        <v>4555</v>
      </c>
      <c r="AN1481" s="24">
        <v>0.1</v>
      </c>
      <c r="AO1481">
        <f t="shared" si="140"/>
        <v>197.1</v>
      </c>
      <c r="AS1481" t="s">
        <v>342</v>
      </c>
      <c r="AT1481" t="s">
        <v>584</v>
      </c>
    </row>
    <row r="1482" spans="1:46" customFormat="1" x14ac:dyDescent="0.3">
      <c r="A1482" t="e">
        <f>CONCATENATE(C1482,D1482,H1482,#REF!,L1482)</f>
        <v>#REF!</v>
      </c>
      <c r="B1482" t="str">
        <f t="shared" si="138"/>
        <v>RENAULTKANGOOL1H1</v>
      </c>
      <c r="C1482" s="1" t="s">
        <v>194</v>
      </c>
      <c r="D1482" s="1" t="s">
        <v>195</v>
      </c>
      <c r="E1482" s="1">
        <v>2013</v>
      </c>
      <c r="F1482" s="1" t="s">
        <v>14</v>
      </c>
      <c r="G1482" s="1" t="s">
        <v>15</v>
      </c>
      <c r="H1482" s="1" t="s">
        <v>16</v>
      </c>
      <c r="I1482" s="1">
        <v>2697</v>
      </c>
      <c r="J1482" s="1" t="str">
        <f t="shared" si="139"/>
        <v>TYP196</v>
      </c>
      <c r="K1482" s="1">
        <v>196</v>
      </c>
      <c r="L1482" s="1" t="s">
        <v>20</v>
      </c>
      <c r="M1482" s="27">
        <v>963940711</v>
      </c>
      <c r="N1482" s="37" t="s">
        <v>897</v>
      </c>
      <c r="O1482" s="38">
        <v>0</v>
      </c>
      <c r="P1482" s="38">
        <v>113.81</v>
      </c>
      <c r="Q1482" s="38">
        <v>1</v>
      </c>
      <c r="R1482">
        <v>5.5</v>
      </c>
      <c r="S1482" s="38">
        <v>113.81</v>
      </c>
      <c r="T1482" s="24">
        <v>279</v>
      </c>
      <c r="U1482" s="24">
        <v>50</v>
      </c>
      <c r="V1482">
        <f t="shared" si="141"/>
        <v>67</v>
      </c>
      <c r="W1482" s="24" t="s">
        <v>4137</v>
      </c>
      <c r="X1482" s="8" t="e">
        <f>ROUND(T1482*(1-#REF!),2)</f>
        <v>#REF!</v>
      </c>
      <c r="Y1482">
        <f t="shared" si="143"/>
        <v>251.1</v>
      </c>
      <c r="Z1482">
        <f t="shared" si="144"/>
        <v>251.1</v>
      </c>
      <c r="AA1482" s="24">
        <v>0.1</v>
      </c>
      <c r="AB1482" s="24">
        <v>0.1</v>
      </c>
      <c r="AC1482" t="s">
        <v>2879</v>
      </c>
      <c r="AD1482" t="s">
        <v>2879</v>
      </c>
      <c r="AE1482" t="s">
        <v>2879</v>
      </c>
      <c r="AF1482" t="s">
        <v>2899</v>
      </c>
      <c r="AG1482" s="24"/>
      <c r="AI1482" s="11">
        <v>109.42</v>
      </c>
      <c r="AJ1482">
        <v>0.3</v>
      </c>
      <c r="AK1482">
        <f t="shared" si="142"/>
        <v>195.29999999999998</v>
      </c>
      <c r="AL1482" t="s">
        <v>4555</v>
      </c>
      <c r="AM1482" t="s">
        <v>4555</v>
      </c>
      <c r="AN1482" s="24">
        <v>0.1</v>
      </c>
      <c r="AO1482">
        <f t="shared" si="140"/>
        <v>251.1</v>
      </c>
      <c r="AS1482" t="s">
        <v>343</v>
      </c>
      <c r="AT1482" t="s">
        <v>585</v>
      </c>
    </row>
    <row r="1483" spans="1:46" customFormat="1" x14ac:dyDescent="0.3">
      <c r="A1483" t="e">
        <f>CONCATENATE(C1483,D1483,H1483,#REF!,L1483)</f>
        <v>#REF!</v>
      </c>
      <c r="B1483" t="str">
        <f t="shared" si="138"/>
        <v>RENAULTKANGOOL2H1</v>
      </c>
      <c r="C1483" s="1" t="s">
        <v>194</v>
      </c>
      <c r="D1483" s="1" t="s">
        <v>195</v>
      </c>
      <c r="E1483" s="1">
        <v>2013</v>
      </c>
      <c r="F1483" s="1" t="s">
        <v>25</v>
      </c>
      <c r="G1483" s="1" t="s">
        <v>15</v>
      </c>
      <c r="H1483" s="1" t="s">
        <v>26</v>
      </c>
      <c r="I1483" s="1">
        <v>3081</v>
      </c>
      <c r="J1483" s="1" t="str">
        <f t="shared" si="139"/>
        <v>TYP197</v>
      </c>
      <c r="K1483" s="1">
        <v>197</v>
      </c>
      <c r="L1483" s="1" t="s">
        <v>17</v>
      </c>
      <c r="M1483" s="27">
        <v>963940718</v>
      </c>
      <c r="N1483" s="37" t="s">
        <v>898</v>
      </c>
      <c r="O1483" s="38">
        <v>0</v>
      </c>
      <c r="P1483" s="38">
        <v>101.8</v>
      </c>
      <c r="Q1483" s="38">
        <v>1</v>
      </c>
      <c r="R1483" t="s">
        <v>4972</v>
      </c>
      <c r="S1483" s="38">
        <v>101.8</v>
      </c>
      <c r="T1483" s="24">
        <v>249</v>
      </c>
      <c r="U1483" s="24">
        <v>60</v>
      </c>
      <c r="V1483">
        <f t="shared" si="141"/>
        <v>80</v>
      </c>
      <c r="W1483" s="24" t="s">
        <v>4138</v>
      </c>
      <c r="X1483" s="8" t="e">
        <f>ROUND(T1483*(1-#REF!),2)</f>
        <v>#REF!</v>
      </c>
      <c r="Y1483">
        <f t="shared" si="143"/>
        <v>224.1</v>
      </c>
      <c r="Z1483">
        <f t="shared" si="144"/>
        <v>224.1</v>
      </c>
      <c r="AA1483" s="24">
        <v>0.1</v>
      </c>
      <c r="AB1483" s="24">
        <v>0.1</v>
      </c>
      <c r="AC1483" t="s">
        <v>2879</v>
      </c>
      <c r="AD1483" t="s">
        <v>2879</v>
      </c>
      <c r="AE1483" t="s">
        <v>2879</v>
      </c>
      <c r="AF1483" t="s">
        <v>2899</v>
      </c>
      <c r="AG1483" s="24"/>
      <c r="AI1483" s="11">
        <v>97.87</v>
      </c>
      <c r="AJ1483">
        <v>0.3</v>
      </c>
      <c r="AK1483">
        <f t="shared" si="142"/>
        <v>174.29999999999998</v>
      </c>
      <c r="AL1483" t="s">
        <v>4555</v>
      </c>
      <c r="AM1483" t="s">
        <v>4555</v>
      </c>
      <c r="AN1483" s="24">
        <v>0.1</v>
      </c>
      <c r="AO1483">
        <f t="shared" si="140"/>
        <v>224.1</v>
      </c>
      <c r="AS1483" t="s">
        <v>344</v>
      </c>
      <c r="AT1483" t="s">
        <v>584</v>
      </c>
    </row>
    <row r="1484" spans="1:46" customFormat="1" x14ac:dyDescent="0.3">
      <c r="A1484" t="e">
        <f>CONCATENATE(C1484,D1484,H1484,#REF!,L1484)</f>
        <v>#REF!</v>
      </c>
      <c r="B1484" t="str">
        <f t="shared" si="138"/>
        <v>RENAULTTRAFICL1H1</v>
      </c>
      <c r="C1484" s="1" t="s">
        <v>194</v>
      </c>
      <c r="D1484" s="1" t="s">
        <v>200</v>
      </c>
      <c r="E1484" s="1">
        <v>2014</v>
      </c>
      <c r="F1484" s="1" t="s">
        <v>14</v>
      </c>
      <c r="G1484" s="1" t="s">
        <v>15</v>
      </c>
      <c r="H1484" s="1" t="s">
        <v>16</v>
      </c>
      <c r="I1484" s="1">
        <v>3098</v>
      </c>
      <c r="J1484" s="1" t="str">
        <f t="shared" si="139"/>
        <v>TYP164</v>
      </c>
      <c r="K1484" s="1">
        <v>164</v>
      </c>
      <c r="L1484" s="1" t="s">
        <v>17</v>
      </c>
      <c r="M1484" s="27">
        <v>963940606</v>
      </c>
      <c r="N1484" s="37" t="s">
        <v>802</v>
      </c>
      <c r="O1484" s="38">
        <v>0</v>
      </c>
      <c r="P1484" s="38">
        <v>119.2</v>
      </c>
      <c r="Q1484" s="38">
        <v>1</v>
      </c>
      <c r="R1484">
        <v>15.5</v>
      </c>
      <c r="S1484" s="38">
        <v>119.2</v>
      </c>
      <c r="T1484" s="24">
        <v>289</v>
      </c>
      <c r="U1484" s="24">
        <v>50</v>
      </c>
      <c r="V1484">
        <f t="shared" si="141"/>
        <v>67</v>
      </c>
      <c r="W1484" s="24" t="s">
        <v>4036</v>
      </c>
      <c r="X1484" s="8" t="e">
        <f>ROUND(T1484*(1-#REF!),2)</f>
        <v>#REF!</v>
      </c>
      <c r="Y1484">
        <f t="shared" si="143"/>
        <v>260.10000000000002</v>
      </c>
      <c r="Z1484">
        <f t="shared" si="144"/>
        <v>260.10000000000002</v>
      </c>
      <c r="AA1484" s="24">
        <v>0.1</v>
      </c>
      <c r="AB1484" s="24">
        <v>0.1</v>
      </c>
      <c r="AC1484" t="s">
        <v>2879</v>
      </c>
      <c r="AD1484" t="s">
        <v>2879</v>
      </c>
      <c r="AE1484" t="s">
        <v>2879</v>
      </c>
      <c r="AF1484" t="s">
        <v>2899</v>
      </c>
      <c r="AG1484" s="24"/>
      <c r="AI1484" s="11">
        <v>114.61</v>
      </c>
      <c r="AJ1484">
        <v>0.3</v>
      </c>
      <c r="AK1484">
        <f t="shared" si="142"/>
        <v>202.29999999999998</v>
      </c>
      <c r="AL1484" t="s">
        <v>4555</v>
      </c>
      <c r="AM1484" t="s">
        <v>4555</v>
      </c>
      <c r="AN1484" s="24">
        <v>0.1</v>
      </c>
      <c r="AO1484">
        <f t="shared" si="140"/>
        <v>260.10000000000002</v>
      </c>
      <c r="AS1484" t="s">
        <v>248</v>
      </c>
      <c r="AT1484" t="s">
        <v>584</v>
      </c>
    </row>
    <row r="1485" spans="1:46" customFormat="1" x14ac:dyDescent="0.3">
      <c r="A1485" t="e">
        <f>CONCATENATE(C1485,D1485,H1485,#REF!,L1485)</f>
        <v>#REF!</v>
      </c>
      <c r="B1485" t="str">
        <f t="shared" si="138"/>
        <v>RENAULTTRAFICL1H1</v>
      </c>
      <c r="C1485" s="1" t="s">
        <v>194</v>
      </c>
      <c r="D1485" s="1" t="s">
        <v>200</v>
      </c>
      <c r="E1485" s="1">
        <v>2014</v>
      </c>
      <c r="F1485" s="1" t="s">
        <v>14</v>
      </c>
      <c r="G1485" s="1" t="s">
        <v>15</v>
      </c>
      <c r="H1485" s="1" t="s">
        <v>16</v>
      </c>
      <c r="I1485" s="1">
        <v>3098</v>
      </c>
      <c r="J1485" s="1" t="str">
        <f t="shared" si="139"/>
        <v>TYP164</v>
      </c>
      <c r="K1485" s="1">
        <v>164</v>
      </c>
      <c r="L1485" s="1" t="s">
        <v>20</v>
      </c>
      <c r="M1485" s="27">
        <v>963940607</v>
      </c>
      <c r="N1485" s="37" t="s">
        <v>803</v>
      </c>
      <c r="O1485" s="38">
        <v>0</v>
      </c>
      <c r="P1485" s="38">
        <v>151.29</v>
      </c>
      <c r="Q1485" s="38">
        <v>1</v>
      </c>
      <c r="R1485">
        <v>8.5</v>
      </c>
      <c r="S1485" s="38">
        <v>151.29</v>
      </c>
      <c r="T1485" s="24">
        <v>359</v>
      </c>
      <c r="U1485" s="24">
        <v>50</v>
      </c>
      <c r="V1485">
        <f t="shared" si="141"/>
        <v>67</v>
      </c>
      <c r="W1485" s="24" t="s">
        <v>4037</v>
      </c>
      <c r="X1485" s="8" t="e">
        <f>ROUND(T1485*(1-#REF!),2)</f>
        <v>#REF!</v>
      </c>
      <c r="Y1485">
        <f t="shared" si="143"/>
        <v>323.10000000000002</v>
      </c>
      <c r="Z1485">
        <f t="shared" si="144"/>
        <v>323.10000000000002</v>
      </c>
      <c r="AA1485" s="24">
        <v>0.1</v>
      </c>
      <c r="AB1485" s="24">
        <v>0.1</v>
      </c>
      <c r="AC1485" t="s">
        <v>2879</v>
      </c>
      <c r="AD1485" t="s">
        <v>2879</v>
      </c>
      <c r="AE1485" t="s">
        <v>2879</v>
      </c>
      <c r="AF1485" t="s">
        <v>2899</v>
      </c>
      <c r="AG1485" s="24"/>
      <c r="AI1485" s="11">
        <v>145.46</v>
      </c>
      <c r="AJ1485">
        <v>0.3</v>
      </c>
      <c r="AK1485">
        <f t="shared" si="142"/>
        <v>251.29999999999998</v>
      </c>
      <c r="AL1485" t="s">
        <v>4555</v>
      </c>
      <c r="AM1485" t="s">
        <v>4555</v>
      </c>
      <c r="AN1485" s="24">
        <v>0.1</v>
      </c>
      <c r="AO1485">
        <f t="shared" si="140"/>
        <v>323.10000000000002</v>
      </c>
      <c r="AS1485" t="s">
        <v>249</v>
      </c>
      <c r="AT1485" t="s">
        <v>585</v>
      </c>
    </row>
    <row r="1486" spans="1:46" customFormat="1" x14ac:dyDescent="0.3">
      <c r="A1486" t="e">
        <f>CONCATENATE(C1486,D1486,H1486,#REF!,L1486)</f>
        <v>#REF!</v>
      </c>
      <c r="B1486" t="str">
        <f t="shared" ref="B1486:B1533" si="145">CONCATENATE(C1486,D1486,H1486)</f>
        <v>RENAULTTRAFICL2H1</v>
      </c>
      <c r="C1486" s="1" t="s">
        <v>194</v>
      </c>
      <c r="D1486" s="1" t="s">
        <v>200</v>
      </c>
      <c r="E1486" s="1">
        <v>2014</v>
      </c>
      <c r="F1486" s="1" t="s">
        <v>25</v>
      </c>
      <c r="G1486" s="1" t="s">
        <v>15</v>
      </c>
      <c r="H1486" s="1" t="s">
        <v>26</v>
      </c>
      <c r="I1486" s="1">
        <v>3498</v>
      </c>
      <c r="J1486" s="1" t="str">
        <f t="shared" si="139"/>
        <v>TYP165</v>
      </c>
      <c r="K1486" s="1">
        <v>165</v>
      </c>
      <c r="L1486" s="1" t="s">
        <v>17</v>
      </c>
      <c r="M1486" s="27">
        <v>963940622</v>
      </c>
      <c r="N1486" s="37" t="s">
        <v>806</v>
      </c>
      <c r="O1486" s="38">
        <v>0</v>
      </c>
      <c r="P1486" s="38">
        <v>128.08000000000001</v>
      </c>
      <c r="Q1486" s="38">
        <v>1</v>
      </c>
      <c r="R1486">
        <v>18.5</v>
      </c>
      <c r="S1486" s="38">
        <v>128.08000000000001</v>
      </c>
      <c r="T1486" s="24">
        <v>309</v>
      </c>
      <c r="U1486" s="24">
        <v>60</v>
      </c>
      <c r="V1486">
        <f t="shared" si="141"/>
        <v>80</v>
      </c>
      <c r="W1486" s="24" t="s">
        <v>4040</v>
      </c>
      <c r="X1486" s="8" t="e">
        <f>ROUND(T1486*(1-#REF!),2)</f>
        <v>#REF!</v>
      </c>
      <c r="Y1486">
        <f t="shared" si="143"/>
        <v>278.10000000000002</v>
      </c>
      <c r="Z1486">
        <f t="shared" si="144"/>
        <v>278.10000000000002</v>
      </c>
      <c r="AA1486" s="24">
        <v>0.1</v>
      </c>
      <c r="AB1486" s="24">
        <v>0.1</v>
      </c>
      <c r="AC1486" t="s">
        <v>2879</v>
      </c>
      <c r="AD1486" t="s">
        <v>2879</v>
      </c>
      <c r="AE1486" t="s">
        <v>2879</v>
      </c>
      <c r="AF1486" t="s">
        <v>2899</v>
      </c>
      <c r="AG1486" s="24"/>
      <c r="AI1486" s="11">
        <v>123.14</v>
      </c>
      <c r="AJ1486">
        <v>0.3</v>
      </c>
      <c r="AK1486">
        <f t="shared" si="142"/>
        <v>216.29999999999998</v>
      </c>
      <c r="AL1486" t="s">
        <v>4555</v>
      </c>
      <c r="AM1486" t="s">
        <v>4555</v>
      </c>
      <c r="AN1486" s="24">
        <v>0.1</v>
      </c>
      <c r="AO1486">
        <f t="shared" si="140"/>
        <v>278.10000000000002</v>
      </c>
      <c r="AS1486" t="s">
        <v>252</v>
      </c>
      <c r="AT1486" t="s">
        <v>584</v>
      </c>
    </row>
    <row r="1487" spans="1:46" customFormat="1" x14ac:dyDescent="0.3">
      <c r="A1487" t="e">
        <f>CONCATENATE(C1487,D1487,H1487,#REF!,L1487)</f>
        <v>#REF!</v>
      </c>
      <c r="B1487" t="str">
        <f t="shared" si="145"/>
        <v>RENAULTTRAFICL2H1</v>
      </c>
      <c r="C1487" s="1" t="s">
        <v>194</v>
      </c>
      <c r="D1487" s="1" t="s">
        <v>200</v>
      </c>
      <c r="E1487" s="1">
        <v>2014</v>
      </c>
      <c r="F1487" s="1" t="s">
        <v>25</v>
      </c>
      <c r="G1487" s="1" t="s">
        <v>15</v>
      </c>
      <c r="H1487" s="1" t="s">
        <v>26</v>
      </c>
      <c r="I1487" s="1">
        <v>3498</v>
      </c>
      <c r="J1487" s="1" t="str">
        <f t="shared" ref="J1487:J1534" si="146">CONCATENATE("TYP",K1487)</f>
        <v>TYP165</v>
      </c>
      <c r="K1487" s="1">
        <v>165</v>
      </c>
      <c r="L1487" s="1" t="s">
        <v>20</v>
      </c>
      <c r="M1487" s="27">
        <v>963940623</v>
      </c>
      <c r="N1487" s="37" t="s">
        <v>807</v>
      </c>
      <c r="O1487" s="38">
        <v>0</v>
      </c>
      <c r="P1487" s="38">
        <v>163.27000000000001</v>
      </c>
      <c r="Q1487" s="38">
        <v>1</v>
      </c>
      <c r="R1487">
        <v>10.5</v>
      </c>
      <c r="S1487" s="38">
        <v>163.27000000000001</v>
      </c>
      <c r="T1487" s="24">
        <v>389</v>
      </c>
      <c r="U1487" s="24">
        <v>60</v>
      </c>
      <c r="V1487">
        <f t="shared" si="141"/>
        <v>80</v>
      </c>
      <c r="W1487" s="24" t="s">
        <v>4041</v>
      </c>
      <c r="X1487" s="8" t="e">
        <f>ROUND(T1487*(1-#REF!),2)</f>
        <v>#REF!</v>
      </c>
      <c r="Y1487">
        <f t="shared" si="143"/>
        <v>350.1</v>
      </c>
      <c r="Z1487">
        <f t="shared" si="144"/>
        <v>350.1</v>
      </c>
      <c r="AA1487" s="24">
        <v>0.1</v>
      </c>
      <c r="AB1487" s="24">
        <v>0.1</v>
      </c>
      <c r="AC1487" t="s">
        <v>2879</v>
      </c>
      <c r="AD1487" t="s">
        <v>2879</v>
      </c>
      <c r="AE1487" t="s">
        <v>2879</v>
      </c>
      <c r="AF1487" t="s">
        <v>2899</v>
      </c>
      <c r="AG1487" s="24"/>
      <c r="AI1487" s="11">
        <v>156.97999999999999</v>
      </c>
      <c r="AJ1487">
        <v>0.3</v>
      </c>
      <c r="AK1487">
        <f t="shared" si="142"/>
        <v>272.29999999999995</v>
      </c>
      <c r="AL1487" t="s">
        <v>4555</v>
      </c>
      <c r="AM1487" t="s">
        <v>4555</v>
      </c>
      <c r="AN1487" s="24">
        <v>0.1</v>
      </c>
      <c r="AO1487">
        <f t="shared" si="140"/>
        <v>350.1</v>
      </c>
      <c r="AS1487" t="s">
        <v>253</v>
      </c>
      <c r="AT1487" t="s">
        <v>585</v>
      </c>
    </row>
    <row r="1488" spans="1:46" customFormat="1" x14ac:dyDescent="0.3">
      <c r="A1488" t="e">
        <f>CONCATENATE(C1488,D1488,H1488,#REF!,L1488)</f>
        <v>#REF!</v>
      </c>
      <c r="B1488" t="str">
        <f t="shared" si="145"/>
        <v>RENAULTTRAFICL1H2</v>
      </c>
      <c r="C1488" s="1" t="s">
        <v>194</v>
      </c>
      <c r="D1488" s="1" t="s">
        <v>200</v>
      </c>
      <c r="E1488" s="1">
        <v>2014</v>
      </c>
      <c r="F1488" s="1" t="s">
        <v>14</v>
      </c>
      <c r="G1488" s="1" t="s">
        <v>37</v>
      </c>
      <c r="H1488" s="1" t="s">
        <v>38</v>
      </c>
      <c r="I1488" s="1">
        <v>3098</v>
      </c>
      <c r="J1488" s="1" t="str">
        <f t="shared" si="146"/>
        <v>TYP164</v>
      </c>
      <c r="K1488" s="1">
        <v>164</v>
      </c>
      <c r="L1488" s="1" t="s">
        <v>17</v>
      </c>
      <c r="M1488" s="27">
        <v>963940614</v>
      </c>
      <c r="N1488" s="37" t="s">
        <v>804</v>
      </c>
      <c r="O1488" s="38">
        <v>0</v>
      </c>
      <c r="P1488" s="38">
        <v>119.2</v>
      </c>
      <c r="Q1488" s="38">
        <v>1</v>
      </c>
      <c r="R1488">
        <v>15.5</v>
      </c>
      <c r="S1488" s="38">
        <v>119.2</v>
      </c>
      <c r="T1488" s="24">
        <v>289</v>
      </c>
      <c r="U1488" s="24">
        <v>60</v>
      </c>
      <c r="V1488">
        <f t="shared" si="141"/>
        <v>80</v>
      </c>
      <c r="W1488" s="24" t="s">
        <v>4038</v>
      </c>
      <c r="X1488" s="8" t="e">
        <f>ROUND(T1488*(1-#REF!),2)</f>
        <v>#REF!</v>
      </c>
      <c r="Y1488">
        <f t="shared" si="143"/>
        <v>260.10000000000002</v>
      </c>
      <c r="Z1488">
        <f t="shared" si="144"/>
        <v>260.10000000000002</v>
      </c>
      <c r="AA1488" s="24">
        <v>0.1</v>
      </c>
      <c r="AB1488" s="24">
        <v>0.1</v>
      </c>
      <c r="AC1488" t="s">
        <v>2879</v>
      </c>
      <c r="AD1488" t="s">
        <v>2879</v>
      </c>
      <c r="AE1488" t="s">
        <v>2879</v>
      </c>
      <c r="AF1488" t="s">
        <v>2899</v>
      </c>
      <c r="AG1488" s="24"/>
      <c r="AI1488" s="11">
        <v>114.61</v>
      </c>
      <c r="AJ1488">
        <v>0.3</v>
      </c>
      <c r="AK1488">
        <f t="shared" si="142"/>
        <v>202.29999999999998</v>
      </c>
      <c r="AL1488" t="s">
        <v>4555</v>
      </c>
      <c r="AM1488" t="s">
        <v>4555</v>
      </c>
      <c r="AN1488" s="24">
        <v>0.1</v>
      </c>
      <c r="AO1488">
        <f t="shared" si="140"/>
        <v>260.10000000000002</v>
      </c>
      <c r="AS1488" t="s">
        <v>250</v>
      </c>
      <c r="AT1488" t="s">
        <v>584</v>
      </c>
    </row>
    <row r="1489" spans="1:46" customFormat="1" x14ac:dyDescent="0.3">
      <c r="A1489" t="e">
        <f>CONCATENATE(C1489,D1489,H1489,#REF!,L1489)</f>
        <v>#REF!</v>
      </c>
      <c r="B1489" t="str">
        <f t="shared" si="145"/>
        <v>RENAULTTRAFICL1H2</v>
      </c>
      <c r="C1489" s="1" t="s">
        <v>194</v>
      </c>
      <c r="D1489" s="1" t="s">
        <v>200</v>
      </c>
      <c r="E1489" s="1">
        <v>2014</v>
      </c>
      <c r="F1489" s="1" t="s">
        <v>14</v>
      </c>
      <c r="G1489" s="1" t="s">
        <v>37</v>
      </c>
      <c r="H1489" s="1" t="s">
        <v>38</v>
      </c>
      <c r="I1489" s="1">
        <v>3098</v>
      </c>
      <c r="J1489" s="1" t="str">
        <f t="shared" si="146"/>
        <v>TYP164</v>
      </c>
      <c r="K1489" s="1">
        <v>164</v>
      </c>
      <c r="L1489" s="1" t="s">
        <v>20</v>
      </c>
      <c r="M1489" s="27">
        <v>963940615</v>
      </c>
      <c r="N1489" s="37" t="s">
        <v>805</v>
      </c>
      <c r="O1489" s="38">
        <v>0</v>
      </c>
      <c r="P1489" s="38">
        <v>151.29</v>
      </c>
      <c r="Q1489" s="38">
        <v>1</v>
      </c>
      <c r="R1489">
        <v>8.5</v>
      </c>
      <c r="S1489" s="38">
        <v>151.29</v>
      </c>
      <c r="T1489" s="24">
        <v>359</v>
      </c>
      <c r="U1489" s="24">
        <v>60</v>
      </c>
      <c r="V1489">
        <f t="shared" si="141"/>
        <v>80</v>
      </c>
      <c r="W1489" s="24" t="s">
        <v>4039</v>
      </c>
      <c r="X1489" s="8" t="e">
        <f>ROUND(T1489*(1-#REF!),2)</f>
        <v>#REF!</v>
      </c>
      <c r="Y1489">
        <f t="shared" si="143"/>
        <v>323.10000000000002</v>
      </c>
      <c r="Z1489">
        <f t="shared" si="144"/>
        <v>323.10000000000002</v>
      </c>
      <c r="AA1489" s="24">
        <v>0.1</v>
      </c>
      <c r="AB1489" s="24">
        <v>0.1</v>
      </c>
      <c r="AC1489" t="s">
        <v>2879</v>
      </c>
      <c r="AD1489" t="s">
        <v>2879</v>
      </c>
      <c r="AE1489" t="s">
        <v>2879</v>
      </c>
      <c r="AF1489" t="s">
        <v>2899</v>
      </c>
      <c r="AG1489" s="24"/>
      <c r="AI1489" s="11">
        <v>145.46</v>
      </c>
      <c r="AJ1489">
        <v>0.3</v>
      </c>
      <c r="AK1489">
        <f t="shared" si="142"/>
        <v>251.29999999999998</v>
      </c>
      <c r="AL1489" t="s">
        <v>4555</v>
      </c>
      <c r="AM1489" t="s">
        <v>4555</v>
      </c>
      <c r="AN1489" s="24">
        <v>0.1</v>
      </c>
      <c r="AO1489">
        <f t="shared" si="140"/>
        <v>323.10000000000002</v>
      </c>
      <c r="AS1489" t="s">
        <v>251</v>
      </c>
      <c r="AT1489" t="s">
        <v>585</v>
      </c>
    </row>
    <row r="1490" spans="1:46" customFormat="1" x14ac:dyDescent="0.3">
      <c r="A1490" t="e">
        <f>CONCATENATE(C1490,D1490,H1490,#REF!,L1490)</f>
        <v>#REF!</v>
      </c>
      <c r="B1490" t="str">
        <f t="shared" si="145"/>
        <v>RENAULTTRAFICL2H2</v>
      </c>
      <c r="C1490" s="1" t="s">
        <v>194</v>
      </c>
      <c r="D1490" s="1" t="s">
        <v>200</v>
      </c>
      <c r="E1490" s="1">
        <v>2014</v>
      </c>
      <c r="F1490" s="1" t="s">
        <v>25</v>
      </c>
      <c r="G1490" s="1" t="s">
        <v>37</v>
      </c>
      <c r="H1490" s="1" t="s">
        <v>41</v>
      </c>
      <c r="I1490" s="1">
        <v>3498</v>
      </c>
      <c r="J1490" s="1" t="str">
        <f t="shared" si="146"/>
        <v>TYP165</v>
      </c>
      <c r="K1490" s="1">
        <v>165</v>
      </c>
      <c r="L1490" s="1" t="s">
        <v>17</v>
      </c>
      <c r="M1490" s="27">
        <v>963940630</v>
      </c>
      <c r="N1490" s="37" t="s">
        <v>808</v>
      </c>
      <c r="O1490" s="38">
        <v>0</v>
      </c>
      <c r="P1490" s="38">
        <v>128.08000000000001</v>
      </c>
      <c r="Q1490" s="38">
        <v>1</v>
      </c>
      <c r="R1490">
        <v>18.5</v>
      </c>
      <c r="S1490" s="38">
        <v>128.08000000000001</v>
      </c>
      <c r="T1490" s="24">
        <v>309</v>
      </c>
      <c r="U1490" s="24">
        <v>75</v>
      </c>
      <c r="V1490">
        <f t="shared" si="141"/>
        <v>100</v>
      </c>
      <c r="W1490" s="24" t="s">
        <v>4042</v>
      </c>
      <c r="X1490" s="8" t="e">
        <f>ROUND(T1490*(1-#REF!),2)</f>
        <v>#REF!</v>
      </c>
      <c r="Y1490">
        <f t="shared" si="143"/>
        <v>278.10000000000002</v>
      </c>
      <c r="Z1490">
        <f t="shared" si="144"/>
        <v>278.10000000000002</v>
      </c>
      <c r="AA1490" s="24">
        <v>0.1</v>
      </c>
      <c r="AB1490" s="24">
        <v>0.1</v>
      </c>
      <c r="AC1490" t="s">
        <v>2879</v>
      </c>
      <c r="AD1490" t="s">
        <v>2879</v>
      </c>
      <c r="AE1490" t="s">
        <v>2879</v>
      </c>
      <c r="AF1490" t="s">
        <v>2899</v>
      </c>
      <c r="AG1490" s="24"/>
      <c r="AI1490" s="11">
        <v>123.14</v>
      </c>
      <c r="AJ1490">
        <v>0.3</v>
      </c>
      <c r="AK1490">
        <f t="shared" si="142"/>
        <v>216.29999999999998</v>
      </c>
      <c r="AL1490" t="s">
        <v>4555</v>
      </c>
      <c r="AM1490" t="s">
        <v>4555</v>
      </c>
      <c r="AN1490" s="24">
        <v>0.1</v>
      </c>
      <c r="AO1490">
        <f t="shared" si="140"/>
        <v>278.10000000000002</v>
      </c>
      <c r="AS1490" t="s">
        <v>254</v>
      </c>
      <c r="AT1490" t="s">
        <v>584</v>
      </c>
    </row>
    <row r="1491" spans="1:46" customFormat="1" x14ac:dyDescent="0.3">
      <c r="A1491" t="e">
        <f>CONCATENATE(C1491,D1491,H1491,#REF!,L1491)</f>
        <v>#REF!</v>
      </c>
      <c r="B1491" t="str">
        <f t="shared" si="145"/>
        <v>RENAULTMASTER_TRACTIONL1H1</v>
      </c>
      <c r="C1491" s="1" t="s">
        <v>194</v>
      </c>
      <c r="D1491" s="1" t="s">
        <v>592</v>
      </c>
      <c r="E1491" s="1">
        <v>2014</v>
      </c>
      <c r="F1491" s="1" t="s">
        <v>14</v>
      </c>
      <c r="G1491" s="1" t="s">
        <v>15</v>
      </c>
      <c r="H1491" s="1" t="s">
        <v>16</v>
      </c>
      <c r="I1491" s="1">
        <v>3182</v>
      </c>
      <c r="J1491" s="1" t="str">
        <f t="shared" si="146"/>
        <v>TYP137</v>
      </c>
      <c r="K1491" s="1">
        <v>137</v>
      </c>
      <c r="L1491" s="1" t="s">
        <v>17</v>
      </c>
      <c r="M1491" s="27">
        <v>963940303</v>
      </c>
      <c r="N1491" s="37" t="s">
        <v>876</v>
      </c>
      <c r="O1491" s="38">
        <v>0</v>
      </c>
      <c r="P1491" s="38">
        <v>149.80000000000001</v>
      </c>
      <c r="Q1491" s="38">
        <v>1</v>
      </c>
      <c r="R1491">
        <v>39.5</v>
      </c>
      <c r="S1491" s="38">
        <v>149.80000000000001</v>
      </c>
      <c r="T1491" s="24">
        <v>359</v>
      </c>
      <c r="U1491" s="24">
        <v>50</v>
      </c>
      <c r="V1491">
        <f t="shared" si="141"/>
        <v>67</v>
      </c>
      <c r="W1491" s="24" t="s">
        <v>4116</v>
      </c>
      <c r="X1491" s="8" t="e">
        <f>ROUND(T1491*(1-#REF!),2)</f>
        <v>#REF!</v>
      </c>
      <c r="Y1491">
        <f t="shared" si="143"/>
        <v>323.10000000000002</v>
      </c>
      <c r="Z1491">
        <f t="shared" si="144"/>
        <v>323.10000000000002</v>
      </c>
      <c r="AA1491" s="24">
        <v>0.1</v>
      </c>
      <c r="AB1491" s="24">
        <v>0.1</v>
      </c>
      <c r="AC1491" t="s">
        <v>2879</v>
      </c>
      <c r="AD1491" t="s">
        <v>2879</v>
      </c>
      <c r="AE1491" t="s">
        <v>2879</v>
      </c>
      <c r="AF1491" t="s">
        <v>2899</v>
      </c>
      <c r="AG1491" s="24"/>
      <c r="AI1491" s="11">
        <v>144.03</v>
      </c>
      <c r="AJ1491">
        <v>0.3</v>
      </c>
      <c r="AK1491">
        <f t="shared" si="142"/>
        <v>251.29999999999998</v>
      </c>
      <c r="AL1491" t="s">
        <v>4555</v>
      </c>
      <c r="AM1491" t="s">
        <v>4555</v>
      </c>
      <c r="AN1491" s="24">
        <v>0.1</v>
      </c>
      <c r="AO1491">
        <f t="shared" si="140"/>
        <v>323.10000000000002</v>
      </c>
      <c r="AS1491" t="s">
        <v>322</v>
      </c>
      <c r="AT1491" t="s">
        <v>584</v>
      </c>
    </row>
    <row r="1492" spans="1:46" customFormat="1" x14ac:dyDescent="0.3">
      <c r="A1492" t="e">
        <f>CONCATENATE(C1492,D1492,H1492,#REF!,L1492)</f>
        <v>#REF!</v>
      </c>
      <c r="B1492" t="str">
        <f t="shared" si="145"/>
        <v>RENAULTMASTER_TRACTIONL1H1</v>
      </c>
      <c r="C1492" s="1" t="s">
        <v>194</v>
      </c>
      <c r="D1492" s="1" t="s">
        <v>592</v>
      </c>
      <c r="E1492" s="1">
        <v>2014</v>
      </c>
      <c r="F1492" s="1" t="s">
        <v>14</v>
      </c>
      <c r="G1492" s="1" t="s">
        <v>15</v>
      </c>
      <c r="H1492" s="1" t="s">
        <v>16</v>
      </c>
      <c r="I1492" s="1">
        <v>3182</v>
      </c>
      <c r="J1492" s="1" t="str">
        <f t="shared" si="146"/>
        <v>TYP137</v>
      </c>
      <c r="K1492" s="1">
        <v>137</v>
      </c>
      <c r="L1492" s="1" t="s">
        <v>20</v>
      </c>
      <c r="M1492" s="27">
        <v>963940304</v>
      </c>
      <c r="N1492" s="37" t="s">
        <v>877</v>
      </c>
      <c r="O1492" s="38">
        <v>0</v>
      </c>
      <c r="P1492" s="38">
        <v>191.21</v>
      </c>
      <c r="Q1492" s="38">
        <v>1</v>
      </c>
      <c r="R1492">
        <v>11.5</v>
      </c>
      <c r="S1492" s="38">
        <v>191.21</v>
      </c>
      <c r="T1492" s="24">
        <v>459</v>
      </c>
      <c r="U1492" s="24">
        <v>50</v>
      </c>
      <c r="V1492">
        <f t="shared" si="141"/>
        <v>67</v>
      </c>
      <c r="W1492" s="24" t="s">
        <v>4117</v>
      </c>
      <c r="X1492" s="8" t="e">
        <f>ROUND(T1492*(1-#REF!),2)</f>
        <v>#REF!</v>
      </c>
      <c r="Y1492">
        <f t="shared" si="143"/>
        <v>413.1</v>
      </c>
      <c r="Z1492">
        <f t="shared" si="144"/>
        <v>413.1</v>
      </c>
      <c r="AA1492" s="24">
        <v>0.1</v>
      </c>
      <c r="AB1492" s="24">
        <v>0.1</v>
      </c>
      <c r="AC1492" t="s">
        <v>2879</v>
      </c>
      <c r="AD1492" t="s">
        <v>2879</v>
      </c>
      <c r="AE1492" t="s">
        <v>2879</v>
      </c>
      <c r="AF1492" t="s">
        <v>2899</v>
      </c>
      <c r="AG1492" s="24"/>
      <c r="AI1492" s="11">
        <v>183.85</v>
      </c>
      <c r="AJ1492">
        <v>0.3</v>
      </c>
      <c r="AK1492">
        <f t="shared" si="142"/>
        <v>321.29999999999995</v>
      </c>
      <c r="AL1492" t="s">
        <v>4555</v>
      </c>
      <c r="AM1492" t="s">
        <v>4555</v>
      </c>
      <c r="AN1492" s="24">
        <v>0.1</v>
      </c>
      <c r="AO1492">
        <f t="shared" si="140"/>
        <v>413.1</v>
      </c>
      <c r="AS1492" t="s">
        <v>323</v>
      </c>
      <c r="AT1492" t="s">
        <v>585</v>
      </c>
    </row>
    <row r="1493" spans="1:46" customFormat="1" x14ac:dyDescent="0.3">
      <c r="A1493" t="e">
        <f>CONCATENATE(C1493,D1493,H1493,#REF!,L1493)</f>
        <v>#REF!</v>
      </c>
      <c r="B1493" t="str">
        <f t="shared" si="145"/>
        <v>RENAULTMASTER_TRACTIONL1H2</v>
      </c>
      <c r="C1493" s="1" t="s">
        <v>194</v>
      </c>
      <c r="D1493" s="1" t="s">
        <v>592</v>
      </c>
      <c r="E1493" s="1">
        <v>2014</v>
      </c>
      <c r="F1493" s="1" t="s">
        <v>14</v>
      </c>
      <c r="G1493" s="1" t="s">
        <v>37</v>
      </c>
      <c r="H1493" s="1" t="s">
        <v>38</v>
      </c>
      <c r="I1493" s="1">
        <v>3182</v>
      </c>
      <c r="J1493" s="1" t="str">
        <f t="shared" si="146"/>
        <v>TYP137</v>
      </c>
      <c r="K1493" s="1">
        <v>137</v>
      </c>
      <c r="L1493" s="1" t="s">
        <v>17</v>
      </c>
      <c r="M1493" s="27">
        <v>963940309</v>
      </c>
      <c r="N1493" s="37" t="s">
        <v>878</v>
      </c>
      <c r="O1493" s="38">
        <v>0</v>
      </c>
      <c r="P1493" s="38">
        <v>149.80000000000001</v>
      </c>
      <c r="Q1493" s="38">
        <v>1</v>
      </c>
      <c r="R1493">
        <v>39.5</v>
      </c>
      <c r="S1493" s="38">
        <v>149.80000000000001</v>
      </c>
      <c r="T1493" s="24">
        <v>359</v>
      </c>
      <c r="U1493" s="24">
        <v>60</v>
      </c>
      <c r="V1493">
        <f t="shared" si="141"/>
        <v>80</v>
      </c>
      <c r="W1493" s="24" t="s">
        <v>4118</v>
      </c>
      <c r="X1493" s="8" t="e">
        <f>ROUND(T1493*(1-#REF!),2)</f>
        <v>#REF!</v>
      </c>
      <c r="Y1493">
        <f t="shared" si="143"/>
        <v>323.10000000000002</v>
      </c>
      <c r="Z1493">
        <f t="shared" si="144"/>
        <v>323.10000000000002</v>
      </c>
      <c r="AA1493" s="24">
        <v>0.1</v>
      </c>
      <c r="AB1493" s="24">
        <v>0.1</v>
      </c>
      <c r="AC1493" t="s">
        <v>2879</v>
      </c>
      <c r="AD1493" t="s">
        <v>2879</v>
      </c>
      <c r="AE1493" t="s">
        <v>2879</v>
      </c>
      <c r="AF1493" t="s">
        <v>2899</v>
      </c>
      <c r="AG1493" s="24"/>
      <c r="AI1493" s="11">
        <v>144.03</v>
      </c>
      <c r="AJ1493">
        <v>0.3</v>
      </c>
      <c r="AK1493">
        <f t="shared" si="142"/>
        <v>251.29999999999998</v>
      </c>
      <c r="AL1493" t="s">
        <v>4555</v>
      </c>
      <c r="AM1493" t="s">
        <v>4555</v>
      </c>
      <c r="AN1493" s="24">
        <v>0.1</v>
      </c>
      <c r="AO1493">
        <f t="shared" si="140"/>
        <v>323.10000000000002</v>
      </c>
      <c r="AS1493" t="s">
        <v>324</v>
      </c>
      <c r="AT1493" t="s">
        <v>584</v>
      </c>
    </row>
    <row r="1494" spans="1:46" customFormat="1" x14ac:dyDescent="0.3">
      <c r="A1494" t="e">
        <f>CONCATENATE(C1494,D1494,H1494,#REF!,L1494)</f>
        <v>#REF!</v>
      </c>
      <c r="B1494" t="str">
        <f t="shared" si="145"/>
        <v>RENAULTMASTER_TRACTIONL1H2</v>
      </c>
      <c r="C1494" s="1" t="s">
        <v>194</v>
      </c>
      <c r="D1494" s="1" t="s">
        <v>592</v>
      </c>
      <c r="E1494" s="1">
        <v>2014</v>
      </c>
      <c r="F1494" s="1" t="s">
        <v>14</v>
      </c>
      <c r="G1494" s="1" t="s">
        <v>37</v>
      </c>
      <c r="H1494" s="1" t="s">
        <v>38</v>
      </c>
      <c r="I1494" s="1">
        <v>3182</v>
      </c>
      <c r="J1494" s="1" t="str">
        <f t="shared" si="146"/>
        <v>TYP137</v>
      </c>
      <c r="K1494" s="1">
        <v>137</v>
      </c>
      <c r="L1494" s="1" t="s">
        <v>20</v>
      </c>
      <c r="M1494" s="27">
        <v>963940310</v>
      </c>
      <c r="N1494" s="37" t="s">
        <v>879</v>
      </c>
      <c r="O1494" s="38">
        <v>0</v>
      </c>
      <c r="P1494" s="38">
        <v>191.21</v>
      </c>
      <c r="Q1494" s="38">
        <v>1</v>
      </c>
      <c r="R1494">
        <v>15.5</v>
      </c>
      <c r="S1494" s="38">
        <v>191.21</v>
      </c>
      <c r="T1494" s="24">
        <v>459</v>
      </c>
      <c r="U1494" s="24">
        <v>60</v>
      </c>
      <c r="V1494">
        <f t="shared" si="141"/>
        <v>80</v>
      </c>
      <c r="W1494" s="24" t="s">
        <v>4119</v>
      </c>
      <c r="X1494" s="8" t="e">
        <f>ROUND(T1494*(1-#REF!),2)</f>
        <v>#REF!</v>
      </c>
      <c r="Y1494">
        <f t="shared" si="143"/>
        <v>413.1</v>
      </c>
      <c r="Z1494">
        <f t="shared" si="144"/>
        <v>413.1</v>
      </c>
      <c r="AA1494" s="24">
        <v>0.1</v>
      </c>
      <c r="AB1494" s="24">
        <v>0.1</v>
      </c>
      <c r="AC1494" t="s">
        <v>2879</v>
      </c>
      <c r="AD1494" t="s">
        <v>2879</v>
      </c>
      <c r="AE1494" t="s">
        <v>2879</v>
      </c>
      <c r="AF1494" t="s">
        <v>2899</v>
      </c>
      <c r="AG1494" s="24"/>
      <c r="AI1494" s="11">
        <v>183.85</v>
      </c>
      <c r="AJ1494">
        <v>0.3</v>
      </c>
      <c r="AK1494">
        <f t="shared" si="142"/>
        <v>321.29999999999995</v>
      </c>
      <c r="AL1494" t="s">
        <v>4555</v>
      </c>
      <c r="AM1494" t="s">
        <v>4555</v>
      </c>
      <c r="AN1494" s="24">
        <v>0.1</v>
      </c>
      <c r="AO1494">
        <f t="shared" si="140"/>
        <v>413.1</v>
      </c>
      <c r="AS1494" t="s">
        <v>325</v>
      </c>
      <c r="AT1494" t="s">
        <v>585</v>
      </c>
    </row>
    <row r="1495" spans="1:46" customFormat="1" x14ac:dyDescent="0.3">
      <c r="A1495" t="e">
        <f>CONCATENATE(C1495,D1495,H1495,#REF!,L1495)</f>
        <v>#REF!</v>
      </c>
      <c r="B1495" t="str">
        <f t="shared" si="145"/>
        <v>RENAULTMASTER_TRACTIONL2H2</v>
      </c>
      <c r="C1495" s="1" t="s">
        <v>194</v>
      </c>
      <c r="D1495" s="1" t="s">
        <v>592</v>
      </c>
      <c r="E1495" s="1">
        <v>2014</v>
      </c>
      <c r="F1495" s="1" t="s">
        <v>25</v>
      </c>
      <c r="G1495" s="1" t="s">
        <v>37</v>
      </c>
      <c r="H1495" s="1" t="s">
        <v>41</v>
      </c>
      <c r="I1495" s="1">
        <v>3682</v>
      </c>
      <c r="J1495" s="1" t="str">
        <f t="shared" si="146"/>
        <v>TYP138</v>
      </c>
      <c r="K1495" s="1">
        <v>138</v>
      </c>
      <c r="L1495" s="1" t="s">
        <v>17</v>
      </c>
      <c r="M1495" s="27">
        <v>963940323</v>
      </c>
      <c r="N1495" s="37" t="s">
        <v>880</v>
      </c>
      <c r="O1495" s="38">
        <v>0</v>
      </c>
      <c r="P1495" s="38">
        <v>201.8</v>
      </c>
      <c r="Q1495" s="38">
        <v>1</v>
      </c>
      <c r="R1495">
        <v>35.5</v>
      </c>
      <c r="S1495" s="38">
        <v>201.8</v>
      </c>
      <c r="T1495" s="24">
        <v>479</v>
      </c>
      <c r="U1495" s="24">
        <v>75</v>
      </c>
      <c r="V1495">
        <f t="shared" si="141"/>
        <v>100</v>
      </c>
      <c r="W1495" s="24" t="s">
        <v>4120</v>
      </c>
      <c r="X1495" s="8" t="e">
        <f>ROUND(T1495*(1-#REF!),2)</f>
        <v>#REF!</v>
      </c>
      <c r="Y1495">
        <f t="shared" si="143"/>
        <v>431.1</v>
      </c>
      <c r="Z1495">
        <f t="shared" si="144"/>
        <v>431.1</v>
      </c>
      <c r="AA1495" s="24">
        <v>0.1</v>
      </c>
      <c r="AB1495" s="24">
        <v>0.1</v>
      </c>
      <c r="AC1495" t="s">
        <v>2879</v>
      </c>
      <c r="AD1495" t="s">
        <v>2879</v>
      </c>
      <c r="AE1495" t="s">
        <v>2879</v>
      </c>
      <c r="AF1495" t="s">
        <v>2899</v>
      </c>
      <c r="AG1495" s="24"/>
      <c r="AI1495" s="11">
        <v>194.03</v>
      </c>
      <c r="AJ1495">
        <v>0.3</v>
      </c>
      <c r="AK1495">
        <f t="shared" si="142"/>
        <v>335.29999999999995</v>
      </c>
      <c r="AL1495" t="s">
        <v>4555</v>
      </c>
      <c r="AM1495" t="s">
        <v>4555</v>
      </c>
      <c r="AN1495" s="24">
        <v>0.1</v>
      </c>
      <c r="AO1495">
        <f t="shared" si="140"/>
        <v>431.1</v>
      </c>
      <c r="AS1495" t="s">
        <v>326</v>
      </c>
      <c r="AT1495" t="s">
        <v>584</v>
      </c>
    </row>
    <row r="1496" spans="1:46" customFormat="1" x14ac:dyDescent="0.3">
      <c r="A1496" t="e">
        <f>CONCATENATE(C1496,D1496,H1496,#REF!,L1496)</f>
        <v>#REF!</v>
      </c>
      <c r="B1496" t="str">
        <f t="shared" si="145"/>
        <v>RENAULTMASTER_TRACTIONL2H2</v>
      </c>
      <c r="C1496" s="1" t="s">
        <v>194</v>
      </c>
      <c r="D1496" s="1" t="s">
        <v>592</v>
      </c>
      <c r="E1496" s="1">
        <v>2014</v>
      </c>
      <c r="F1496" s="1" t="s">
        <v>25</v>
      </c>
      <c r="G1496" s="1" t="s">
        <v>37</v>
      </c>
      <c r="H1496" s="1" t="s">
        <v>41</v>
      </c>
      <c r="I1496" s="1">
        <v>3682</v>
      </c>
      <c r="J1496" s="1" t="str">
        <f t="shared" si="146"/>
        <v>TYP138</v>
      </c>
      <c r="K1496" s="1">
        <v>138</v>
      </c>
      <c r="L1496" s="1" t="s">
        <v>20</v>
      </c>
      <c r="M1496" s="27">
        <v>963940324</v>
      </c>
      <c r="N1496" s="37" t="s">
        <v>881</v>
      </c>
      <c r="O1496" s="38">
        <v>0</v>
      </c>
      <c r="P1496" s="38">
        <v>201.8</v>
      </c>
      <c r="Q1496" s="38">
        <v>1</v>
      </c>
      <c r="R1496">
        <v>15.5</v>
      </c>
      <c r="S1496" s="38">
        <v>201.8</v>
      </c>
      <c r="T1496" s="24">
        <v>609</v>
      </c>
      <c r="U1496" s="24">
        <v>75</v>
      </c>
      <c r="V1496">
        <f t="shared" si="141"/>
        <v>100</v>
      </c>
      <c r="W1496" s="24" t="s">
        <v>4121</v>
      </c>
      <c r="X1496" s="8" t="e">
        <f>ROUND(T1496*(1-#REF!),2)</f>
        <v>#REF!</v>
      </c>
      <c r="Y1496">
        <f t="shared" si="143"/>
        <v>548.1</v>
      </c>
      <c r="Z1496">
        <f t="shared" si="144"/>
        <v>548.1</v>
      </c>
      <c r="AA1496" s="24">
        <v>0.1</v>
      </c>
      <c r="AB1496" s="24">
        <v>0.1</v>
      </c>
      <c r="AC1496" t="s">
        <v>2879</v>
      </c>
      <c r="AD1496" t="s">
        <v>2879</v>
      </c>
      <c r="AE1496" t="s">
        <v>2879</v>
      </c>
      <c r="AF1496" t="s">
        <v>2899</v>
      </c>
      <c r="AG1496" s="24"/>
      <c r="AI1496" s="11">
        <v>194.03</v>
      </c>
      <c r="AJ1496">
        <v>0.3</v>
      </c>
      <c r="AK1496">
        <f t="shared" si="142"/>
        <v>426.29999999999995</v>
      </c>
      <c r="AL1496" t="s">
        <v>4555</v>
      </c>
      <c r="AM1496" t="s">
        <v>4555</v>
      </c>
      <c r="AN1496" s="24">
        <v>0.1</v>
      </c>
      <c r="AO1496">
        <f t="shared" si="140"/>
        <v>548.1</v>
      </c>
      <c r="AS1496" t="s">
        <v>327</v>
      </c>
      <c r="AT1496" t="s">
        <v>585</v>
      </c>
    </row>
    <row r="1497" spans="1:46" customFormat="1" x14ac:dyDescent="0.3">
      <c r="A1497" t="e">
        <f>CONCATENATE(C1497,D1497,H1497,#REF!,L1497)</f>
        <v>#REF!</v>
      </c>
      <c r="B1497" t="str">
        <f t="shared" si="145"/>
        <v>RENAULTMASTER_TRACTIONL2H3</v>
      </c>
      <c r="C1497" s="1" t="s">
        <v>194</v>
      </c>
      <c r="D1497" s="1" t="s">
        <v>592</v>
      </c>
      <c r="E1497" s="1">
        <v>2014</v>
      </c>
      <c r="F1497" s="1" t="s">
        <v>25</v>
      </c>
      <c r="G1497" s="1" t="s">
        <v>52</v>
      </c>
      <c r="H1497" s="1" t="s">
        <v>104</v>
      </c>
      <c r="I1497" s="1">
        <v>3682</v>
      </c>
      <c r="J1497" s="1" t="str">
        <f t="shared" si="146"/>
        <v>TYP138</v>
      </c>
      <c r="K1497" s="1">
        <v>138</v>
      </c>
      <c r="L1497" s="1" t="s">
        <v>17</v>
      </c>
      <c r="M1497" s="27">
        <v>963940329</v>
      </c>
      <c r="N1497" s="37" t="s">
        <v>882</v>
      </c>
      <c r="O1497" s="38">
        <v>0</v>
      </c>
      <c r="P1497" s="38">
        <v>201.87</v>
      </c>
      <c r="Q1497" s="38">
        <v>1</v>
      </c>
      <c r="R1497">
        <v>39.5</v>
      </c>
      <c r="S1497" s="38">
        <v>201.87</v>
      </c>
      <c r="T1497" s="24">
        <v>469</v>
      </c>
      <c r="U1497" s="24">
        <v>75</v>
      </c>
      <c r="V1497">
        <f t="shared" si="141"/>
        <v>100</v>
      </c>
      <c r="W1497" s="24" t="s">
        <v>4122</v>
      </c>
      <c r="X1497" s="8" t="e">
        <f>ROUND(T1497*(1-#REF!),2)</f>
        <v>#REF!</v>
      </c>
      <c r="Y1497">
        <f t="shared" si="143"/>
        <v>422.1</v>
      </c>
      <c r="Z1497">
        <f t="shared" si="144"/>
        <v>422.1</v>
      </c>
      <c r="AA1497" s="24">
        <v>0.1</v>
      </c>
      <c r="AB1497" s="24">
        <v>0.1</v>
      </c>
      <c r="AC1497" t="s">
        <v>2879</v>
      </c>
      <c r="AD1497" t="s">
        <v>2879</v>
      </c>
      <c r="AE1497" t="s">
        <v>2879</v>
      </c>
      <c r="AF1497" t="s">
        <v>2899</v>
      </c>
      <c r="AG1497" s="24"/>
      <c r="AI1497" s="11">
        <v>194.03</v>
      </c>
      <c r="AJ1497">
        <v>0.3</v>
      </c>
      <c r="AK1497">
        <f t="shared" si="142"/>
        <v>328.29999999999995</v>
      </c>
      <c r="AL1497" t="s">
        <v>4555</v>
      </c>
      <c r="AM1497" t="s">
        <v>4555</v>
      </c>
      <c r="AN1497" s="24">
        <v>0.1</v>
      </c>
      <c r="AO1497">
        <f t="shared" ref="AO1497:AO1541" si="147">ROUND(T1497*(1-AN1497),2)</f>
        <v>422.1</v>
      </c>
      <c r="AS1497" t="s">
        <v>328</v>
      </c>
      <c r="AT1497" t="s">
        <v>584</v>
      </c>
    </row>
    <row r="1498" spans="1:46" customFormat="1" x14ac:dyDescent="0.3">
      <c r="A1498" t="e">
        <f>CONCATENATE(C1498,D1498,H1498,#REF!,L1498)</f>
        <v>#REF!</v>
      </c>
      <c r="B1498" t="str">
        <f t="shared" si="145"/>
        <v>RENAULTMASTER_TRACTIONL2H3</v>
      </c>
      <c r="C1498" s="1" t="s">
        <v>194</v>
      </c>
      <c r="D1498" s="1" t="s">
        <v>592</v>
      </c>
      <c r="E1498" s="1">
        <v>2014</v>
      </c>
      <c r="F1498" s="1" t="s">
        <v>25</v>
      </c>
      <c r="G1498" s="1" t="s">
        <v>52</v>
      </c>
      <c r="H1498" s="1" t="s">
        <v>104</v>
      </c>
      <c r="I1498" s="1">
        <v>3682</v>
      </c>
      <c r="J1498" s="1" t="str">
        <f t="shared" si="146"/>
        <v>TYP138</v>
      </c>
      <c r="K1498" s="1">
        <v>138</v>
      </c>
      <c r="L1498" s="1" t="s">
        <v>20</v>
      </c>
      <c r="M1498" s="27">
        <v>963940330</v>
      </c>
      <c r="N1498" s="37" t="s">
        <v>883</v>
      </c>
      <c r="O1498" s="38">
        <v>0</v>
      </c>
      <c r="P1498" s="38">
        <v>253.13</v>
      </c>
      <c r="Q1498" s="38">
        <v>1</v>
      </c>
      <c r="R1498">
        <v>15.5</v>
      </c>
      <c r="S1498" s="38">
        <v>253.13</v>
      </c>
      <c r="T1498" s="24">
        <v>609</v>
      </c>
      <c r="U1498" s="24">
        <v>75</v>
      </c>
      <c r="V1498">
        <f t="shared" si="141"/>
        <v>100</v>
      </c>
      <c r="W1498" s="24" t="s">
        <v>4123</v>
      </c>
      <c r="X1498" s="8" t="e">
        <f>ROUND(T1498*(1-#REF!),2)</f>
        <v>#REF!</v>
      </c>
      <c r="Y1498">
        <f t="shared" si="143"/>
        <v>548.1</v>
      </c>
      <c r="Z1498">
        <f t="shared" si="144"/>
        <v>548.1</v>
      </c>
      <c r="AA1498" s="24">
        <v>0.1</v>
      </c>
      <c r="AB1498" s="24">
        <v>0.1</v>
      </c>
      <c r="AC1498" t="s">
        <v>2879</v>
      </c>
      <c r="AD1498" t="s">
        <v>2879</v>
      </c>
      <c r="AE1498" t="s">
        <v>2879</v>
      </c>
      <c r="AF1498" t="s">
        <v>2899</v>
      </c>
      <c r="AG1498" s="24"/>
      <c r="AI1498" s="11">
        <v>194.03</v>
      </c>
      <c r="AJ1498">
        <v>0.3</v>
      </c>
      <c r="AK1498">
        <f t="shared" si="142"/>
        <v>426.29999999999995</v>
      </c>
      <c r="AL1498" t="s">
        <v>4555</v>
      </c>
      <c r="AM1498" t="s">
        <v>4555</v>
      </c>
      <c r="AN1498" s="24">
        <v>0.1</v>
      </c>
      <c r="AO1498">
        <f t="shared" si="147"/>
        <v>548.1</v>
      </c>
      <c r="AS1498" t="s">
        <v>329</v>
      </c>
      <c r="AT1498" t="s">
        <v>585</v>
      </c>
    </row>
    <row r="1499" spans="1:46" customFormat="1" x14ac:dyDescent="0.3">
      <c r="A1499" t="e">
        <f>CONCATENATE(C1499,D1499,H1499,#REF!,L1499)</f>
        <v>#REF!</v>
      </c>
      <c r="B1499" t="str">
        <f t="shared" si="145"/>
        <v>RENAULTMASTER_TRACTIONL3H2</v>
      </c>
      <c r="C1499" s="1" t="s">
        <v>194</v>
      </c>
      <c r="D1499" s="1" t="s">
        <v>592</v>
      </c>
      <c r="E1499" s="1">
        <v>2014</v>
      </c>
      <c r="F1499" s="1" t="s">
        <v>44</v>
      </c>
      <c r="G1499" s="1" t="s">
        <v>37</v>
      </c>
      <c r="H1499" s="1" t="s">
        <v>45</v>
      </c>
      <c r="I1499" s="1">
        <v>4332</v>
      </c>
      <c r="J1499" s="1" t="str">
        <f t="shared" si="146"/>
        <v>TYP139</v>
      </c>
      <c r="K1499" s="1">
        <v>139</v>
      </c>
      <c r="L1499" s="1" t="s">
        <v>17</v>
      </c>
      <c r="M1499" s="27">
        <v>963940340</v>
      </c>
      <c r="N1499" s="37" t="s">
        <v>884</v>
      </c>
      <c r="O1499" s="38">
        <v>0</v>
      </c>
      <c r="P1499" s="38">
        <v>201.8</v>
      </c>
      <c r="Q1499" s="38">
        <v>1</v>
      </c>
      <c r="R1499">
        <v>51.5</v>
      </c>
      <c r="S1499" s="38">
        <v>201.8</v>
      </c>
      <c r="T1499" s="24">
        <v>509</v>
      </c>
      <c r="U1499" s="24">
        <v>80</v>
      </c>
      <c r="V1499">
        <f t="shared" ref="V1499:V1542" si="148">IFERROR(ROUNDUP(U1499*(80/60),0),"")</f>
        <v>107</v>
      </c>
      <c r="W1499" s="24" t="s">
        <v>4124</v>
      </c>
      <c r="X1499" s="8" t="e">
        <f>ROUND(T1499*(1-#REF!),2)</f>
        <v>#REF!</v>
      </c>
      <c r="Y1499">
        <f t="shared" si="143"/>
        <v>458.1</v>
      </c>
      <c r="Z1499">
        <f t="shared" si="144"/>
        <v>458.1</v>
      </c>
      <c r="AA1499" s="24">
        <v>0.1</v>
      </c>
      <c r="AB1499" s="24">
        <v>0.1</v>
      </c>
      <c r="AC1499" t="s">
        <v>2879</v>
      </c>
      <c r="AD1499" t="s">
        <v>2879</v>
      </c>
      <c r="AE1499" t="s">
        <v>2879</v>
      </c>
      <c r="AF1499" t="s">
        <v>2899</v>
      </c>
      <c r="AG1499" s="24"/>
      <c r="AI1499" s="11">
        <v>194.03</v>
      </c>
      <c r="AJ1499">
        <v>0.3</v>
      </c>
      <c r="AK1499">
        <f t="shared" si="142"/>
        <v>356.29999999999995</v>
      </c>
      <c r="AL1499" t="s">
        <v>4555</v>
      </c>
      <c r="AM1499" t="s">
        <v>4555</v>
      </c>
      <c r="AN1499" s="24">
        <v>0.1</v>
      </c>
      <c r="AO1499">
        <f t="shared" si="147"/>
        <v>458.1</v>
      </c>
      <c r="AS1499" t="s">
        <v>330</v>
      </c>
      <c r="AT1499" t="s">
        <v>584</v>
      </c>
    </row>
    <row r="1500" spans="1:46" customFormat="1" x14ac:dyDescent="0.3">
      <c r="A1500" t="e">
        <f>CONCATENATE(C1500,D1500,H1500,#REF!,L1500)</f>
        <v>#REF!</v>
      </c>
      <c r="B1500" t="str">
        <f t="shared" si="145"/>
        <v>RENAULTMASTER_TRACTIONL3H2</v>
      </c>
      <c r="C1500" s="1" t="s">
        <v>194</v>
      </c>
      <c r="D1500" s="1" t="s">
        <v>592</v>
      </c>
      <c r="E1500" s="1">
        <v>2014</v>
      </c>
      <c r="F1500" s="1" t="s">
        <v>44</v>
      </c>
      <c r="G1500" s="1" t="s">
        <v>37</v>
      </c>
      <c r="H1500" s="1" t="s">
        <v>45</v>
      </c>
      <c r="I1500" s="1">
        <v>4332</v>
      </c>
      <c r="J1500" s="1" t="str">
        <f t="shared" si="146"/>
        <v>TYP139</v>
      </c>
      <c r="K1500" s="1">
        <v>139</v>
      </c>
      <c r="L1500" s="1" t="s">
        <v>20</v>
      </c>
      <c r="M1500" s="27">
        <v>963940341</v>
      </c>
      <c r="N1500" s="37" t="s">
        <v>885</v>
      </c>
      <c r="O1500" s="38">
        <v>0</v>
      </c>
      <c r="P1500" s="38">
        <v>285.01</v>
      </c>
      <c r="Q1500" s="38">
        <v>1</v>
      </c>
      <c r="R1500">
        <v>24.5</v>
      </c>
      <c r="S1500" s="38">
        <v>285.01</v>
      </c>
      <c r="T1500" s="24">
        <v>669</v>
      </c>
      <c r="U1500" s="24">
        <v>80</v>
      </c>
      <c r="V1500">
        <f t="shared" si="148"/>
        <v>107</v>
      </c>
      <c r="W1500" s="24" t="s">
        <v>4125</v>
      </c>
      <c r="X1500" s="8" t="e">
        <f>ROUND(T1500*(1-#REF!),2)</f>
        <v>#REF!</v>
      </c>
      <c r="Y1500">
        <f t="shared" si="143"/>
        <v>602.1</v>
      </c>
      <c r="Z1500">
        <f t="shared" si="144"/>
        <v>602.1</v>
      </c>
      <c r="AA1500" s="24">
        <v>0.1</v>
      </c>
      <c r="AB1500" s="24">
        <v>0.1</v>
      </c>
      <c r="AC1500" t="s">
        <v>2879</v>
      </c>
      <c r="AD1500" t="s">
        <v>2879</v>
      </c>
      <c r="AE1500" t="s">
        <v>2879</v>
      </c>
      <c r="AF1500" t="s">
        <v>2899</v>
      </c>
      <c r="AG1500" s="24"/>
      <c r="AI1500" s="11">
        <v>274.04000000000002</v>
      </c>
      <c r="AJ1500">
        <v>0.3</v>
      </c>
      <c r="AK1500">
        <f t="shared" si="142"/>
        <v>468.29999999999995</v>
      </c>
      <c r="AL1500" t="s">
        <v>4555</v>
      </c>
      <c r="AM1500" t="s">
        <v>4555</v>
      </c>
      <c r="AN1500" s="24">
        <v>0.1</v>
      </c>
      <c r="AO1500">
        <f t="shared" si="147"/>
        <v>602.1</v>
      </c>
      <c r="AS1500" t="s">
        <v>331</v>
      </c>
      <c r="AT1500" t="s">
        <v>585</v>
      </c>
    </row>
    <row r="1501" spans="1:46" customFormat="1" x14ac:dyDescent="0.3">
      <c r="A1501" t="e">
        <f>CONCATENATE(C1501,D1501,H1501,#REF!,L1501)</f>
        <v>#REF!</v>
      </c>
      <c r="B1501" t="str">
        <f t="shared" si="145"/>
        <v>RENAULTMASTER_TRACTIONL3H3</v>
      </c>
      <c r="C1501" s="1" t="s">
        <v>194</v>
      </c>
      <c r="D1501" s="1" t="s">
        <v>592</v>
      </c>
      <c r="E1501" s="1">
        <v>2014</v>
      </c>
      <c r="F1501" s="1" t="s">
        <v>44</v>
      </c>
      <c r="G1501" s="1" t="s">
        <v>52</v>
      </c>
      <c r="H1501" s="1" t="s">
        <v>53</v>
      </c>
      <c r="I1501" s="1">
        <v>4332</v>
      </c>
      <c r="J1501" s="1" t="str">
        <f t="shared" si="146"/>
        <v>TYP139</v>
      </c>
      <c r="K1501" s="1">
        <v>139</v>
      </c>
      <c r="L1501" s="1" t="s">
        <v>17</v>
      </c>
      <c r="M1501" s="27">
        <v>963940346</v>
      </c>
      <c r="N1501" s="37" t="s">
        <v>886</v>
      </c>
      <c r="O1501" s="38">
        <v>0</v>
      </c>
      <c r="P1501" s="38">
        <v>219.35</v>
      </c>
      <c r="Q1501" s="38">
        <v>1</v>
      </c>
      <c r="R1501">
        <v>51.5</v>
      </c>
      <c r="S1501" s="38">
        <v>219.35</v>
      </c>
      <c r="T1501" s="24">
        <v>509</v>
      </c>
      <c r="U1501" s="24">
        <v>80</v>
      </c>
      <c r="V1501">
        <f t="shared" si="148"/>
        <v>107</v>
      </c>
      <c r="W1501" s="24" t="s">
        <v>4126</v>
      </c>
      <c r="X1501" s="8" t="e">
        <f>ROUND(T1501*(1-#REF!),2)</f>
        <v>#REF!</v>
      </c>
      <c r="Y1501">
        <f t="shared" si="143"/>
        <v>458.1</v>
      </c>
      <c r="Z1501">
        <f t="shared" si="144"/>
        <v>458.1</v>
      </c>
      <c r="AA1501" s="24">
        <v>0.1</v>
      </c>
      <c r="AB1501" s="24">
        <v>0.1</v>
      </c>
      <c r="AC1501" t="s">
        <v>2879</v>
      </c>
      <c r="AD1501" t="s">
        <v>2879</v>
      </c>
      <c r="AE1501" t="s">
        <v>2879</v>
      </c>
      <c r="AF1501" t="s">
        <v>2899</v>
      </c>
      <c r="AG1501" s="24"/>
      <c r="AI1501" s="11">
        <v>194.03</v>
      </c>
      <c r="AJ1501">
        <v>0.3</v>
      </c>
      <c r="AK1501">
        <f t="shared" si="142"/>
        <v>356.29999999999995</v>
      </c>
      <c r="AL1501" t="s">
        <v>4555</v>
      </c>
      <c r="AM1501" t="s">
        <v>4555</v>
      </c>
      <c r="AN1501" s="24">
        <v>0.1</v>
      </c>
      <c r="AO1501">
        <f t="shared" si="147"/>
        <v>458.1</v>
      </c>
      <c r="AS1501" t="s">
        <v>332</v>
      </c>
      <c r="AT1501" t="s">
        <v>584</v>
      </c>
    </row>
    <row r="1502" spans="1:46" customFormat="1" x14ac:dyDescent="0.3">
      <c r="A1502" t="e">
        <f>CONCATENATE(C1502,D1502,H1502,#REF!,L1502)</f>
        <v>#REF!</v>
      </c>
      <c r="B1502" t="str">
        <f t="shared" si="145"/>
        <v>RENAULTMASTER_TRACTIONL3H3</v>
      </c>
      <c r="C1502" s="1" t="s">
        <v>194</v>
      </c>
      <c r="D1502" s="1" t="s">
        <v>592</v>
      </c>
      <c r="E1502" s="1">
        <v>2014</v>
      </c>
      <c r="F1502" s="1" t="s">
        <v>44</v>
      </c>
      <c r="G1502" s="1" t="s">
        <v>52</v>
      </c>
      <c r="H1502" s="1" t="s">
        <v>53</v>
      </c>
      <c r="I1502" s="1">
        <v>4332</v>
      </c>
      <c r="J1502" s="1" t="str">
        <f t="shared" si="146"/>
        <v>TYP139</v>
      </c>
      <c r="K1502" s="1">
        <v>139</v>
      </c>
      <c r="L1502" s="1" t="s">
        <v>20</v>
      </c>
      <c r="M1502" s="27">
        <v>963940347</v>
      </c>
      <c r="N1502" s="37" t="s">
        <v>887</v>
      </c>
      <c r="O1502" s="38">
        <v>0</v>
      </c>
      <c r="P1502" s="38">
        <v>285.01</v>
      </c>
      <c r="Q1502" s="38">
        <v>1</v>
      </c>
      <c r="R1502">
        <v>29.5</v>
      </c>
      <c r="S1502" s="38">
        <v>285.01</v>
      </c>
      <c r="T1502" s="24">
        <v>669</v>
      </c>
      <c r="U1502" s="24">
        <v>80</v>
      </c>
      <c r="V1502">
        <f t="shared" si="148"/>
        <v>107</v>
      </c>
      <c r="W1502" s="24" t="s">
        <v>4127</v>
      </c>
      <c r="X1502" s="8" t="e">
        <f>ROUND(T1502*(1-#REF!),2)</f>
        <v>#REF!</v>
      </c>
      <c r="Y1502">
        <f t="shared" si="143"/>
        <v>602.1</v>
      </c>
      <c r="Z1502">
        <f t="shared" si="144"/>
        <v>602.1</v>
      </c>
      <c r="AA1502" s="24">
        <v>0.1</v>
      </c>
      <c r="AB1502" s="24">
        <v>0.1</v>
      </c>
      <c r="AC1502" t="s">
        <v>2879</v>
      </c>
      <c r="AD1502" t="s">
        <v>2879</v>
      </c>
      <c r="AE1502" t="s">
        <v>2879</v>
      </c>
      <c r="AF1502" t="s">
        <v>2899</v>
      </c>
      <c r="AG1502" s="24"/>
      <c r="AI1502" s="11">
        <v>274.04000000000002</v>
      </c>
      <c r="AJ1502">
        <v>0.3</v>
      </c>
      <c r="AK1502">
        <f t="shared" si="142"/>
        <v>468.29999999999995</v>
      </c>
      <c r="AL1502" t="s">
        <v>4555</v>
      </c>
      <c r="AM1502" t="s">
        <v>4555</v>
      </c>
      <c r="AN1502" s="24">
        <v>0.1</v>
      </c>
      <c r="AO1502">
        <f t="shared" si="147"/>
        <v>602.1</v>
      </c>
      <c r="AS1502" t="s">
        <v>333</v>
      </c>
      <c r="AT1502" t="s">
        <v>585</v>
      </c>
    </row>
    <row r="1503" spans="1:46" customFormat="1" x14ac:dyDescent="0.3">
      <c r="A1503" t="e">
        <f>CONCATENATE(C1503,D1503,H1503,#REF!,L1503)</f>
        <v>#REF!</v>
      </c>
      <c r="B1503" t="str">
        <f t="shared" si="145"/>
        <v>RENAULTMASTER_PROPULSIONL3H2</v>
      </c>
      <c r="C1503" s="1" t="s">
        <v>194</v>
      </c>
      <c r="D1503" s="1" t="s">
        <v>591</v>
      </c>
      <c r="E1503" s="1">
        <v>2014</v>
      </c>
      <c r="F1503" s="1" t="s">
        <v>44</v>
      </c>
      <c r="G1503" s="1" t="s">
        <v>37</v>
      </c>
      <c r="H1503" s="1" t="s">
        <v>45</v>
      </c>
      <c r="I1503" s="1">
        <v>3682</v>
      </c>
      <c r="J1503" s="1" t="str">
        <f t="shared" si="146"/>
        <v>TYP140</v>
      </c>
      <c r="K1503" s="1">
        <v>140</v>
      </c>
      <c r="L1503" s="1" t="s">
        <v>17</v>
      </c>
      <c r="M1503" s="27">
        <v>963940357</v>
      </c>
      <c r="N1503" s="37" t="s">
        <v>888</v>
      </c>
      <c r="O1503" s="38">
        <v>0</v>
      </c>
      <c r="P1503" s="38">
        <v>201.8</v>
      </c>
      <c r="Q1503" s="38">
        <v>1</v>
      </c>
      <c r="R1503">
        <v>51.5</v>
      </c>
      <c r="S1503" s="38">
        <v>201.8</v>
      </c>
      <c r="T1503" s="24">
        <v>509</v>
      </c>
      <c r="U1503" s="24">
        <v>80</v>
      </c>
      <c r="V1503">
        <f t="shared" si="148"/>
        <v>107</v>
      </c>
      <c r="W1503" s="24" t="s">
        <v>4128</v>
      </c>
      <c r="X1503" s="8" t="e">
        <f>ROUND(T1503*(1-#REF!),2)</f>
        <v>#REF!</v>
      </c>
      <c r="Y1503">
        <f t="shared" si="143"/>
        <v>458.1</v>
      </c>
      <c r="Z1503">
        <f t="shared" si="144"/>
        <v>458.1</v>
      </c>
      <c r="AA1503" s="24">
        <v>0.1</v>
      </c>
      <c r="AB1503" s="24">
        <v>0.1</v>
      </c>
      <c r="AC1503" t="s">
        <v>2879</v>
      </c>
      <c r="AD1503" t="s">
        <v>2879</v>
      </c>
      <c r="AE1503" t="s">
        <v>2879</v>
      </c>
      <c r="AF1503" t="s">
        <v>2899</v>
      </c>
      <c r="AG1503" s="24"/>
      <c r="AI1503" s="11">
        <v>194.03</v>
      </c>
      <c r="AJ1503">
        <v>0.3</v>
      </c>
      <c r="AK1503">
        <f t="shared" si="142"/>
        <v>356.29999999999995</v>
      </c>
      <c r="AL1503" t="s">
        <v>4555</v>
      </c>
      <c r="AM1503" t="s">
        <v>4555</v>
      </c>
      <c r="AN1503" s="24">
        <v>0.1</v>
      </c>
      <c r="AO1503">
        <f t="shared" si="147"/>
        <v>458.1</v>
      </c>
      <c r="AS1503" t="s">
        <v>334</v>
      </c>
      <c r="AT1503" t="s">
        <v>584</v>
      </c>
    </row>
    <row r="1504" spans="1:46" customFormat="1" x14ac:dyDescent="0.3">
      <c r="A1504" t="e">
        <f>CONCATENATE(C1504,D1504,H1504,#REF!,L1504)</f>
        <v>#REF!</v>
      </c>
      <c r="B1504" t="str">
        <f t="shared" si="145"/>
        <v>RENAULTMASTER_PROPULSIONL3H2</v>
      </c>
      <c r="C1504" s="1" t="s">
        <v>194</v>
      </c>
      <c r="D1504" s="1" t="s">
        <v>591</v>
      </c>
      <c r="E1504" s="1">
        <v>2014</v>
      </c>
      <c r="F1504" s="1" t="s">
        <v>44</v>
      </c>
      <c r="G1504" s="1" t="s">
        <v>37</v>
      </c>
      <c r="H1504" s="1" t="s">
        <v>45</v>
      </c>
      <c r="I1504" s="1">
        <v>3682</v>
      </c>
      <c r="J1504" s="1" t="str">
        <f t="shared" si="146"/>
        <v>TYP140</v>
      </c>
      <c r="K1504" s="1">
        <v>140</v>
      </c>
      <c r="L1504" s="1" t="s">
        <v>20</v>
      </c>
      <c r="M1504" s="27">
        <v>963940358</v>
      </c>
      <c r="N1504" s="37" t="s">
        <v>889</v>
      </c>
      <c r="O1504" s="38">
        <v>0</v>
      </c>
      <c r="P1504" s="38">
        <v>285.01</v>
      </c>
      <c r="Q1504" s="38">
        <v>1</v>
      </c>
      <c r="R1504">
        <v>29.5</v>
      </c>
      <c r="S1504" s="38">
        <v>285.01</v>
      </c>
      <c r="T1504" s="24">
        <v>669</v>
      </c>
      <c r="U1504" s="24">
        <v>80</v>
      </c>
      <c r="V1504">
        <f t="shared" si="148"/>
        <v>107</v>
      </c>
      <c r="W1504" s="24" t="s">
        <v>4129</v>
      </c>
      <c r="X1504" s="8" t="e">
        <f>ROUND(T1504*(1-#REF!),2)</f>
        <v>#REF!</v>
      </c>
      <c r="Y1504">
        <f t="shared" si="143"/>
        <v>602.1</v>
      </c>
      <c r="Z1504">
        <f t="shared" si="144"/>
        <v>602.1</v>
      </c>
      <c r="AA1504" s="24">
        <v>0.1</v>
      </c>
      <c r="AB1504" s="24">
        <v>0.1</v>
      </c>
      <c r="AC1504" t="s">
        <v>2879</v>
      </c>
      <c r="AD1504" t="s">
        <v>2879</v>
      </c>
      <c r="AE1504" t="s">
        <v>2879</v>
      </c>
      <c r="AF1504" t="s">
        <v>2899</v>
      </c>
      <c r="AG1504" s="24"/>
      <c r="AI1504" s="11">
        <v>274.04000000000002</v>
      </c>
      <c r="AJ1504">
        <v>0.3</v>
      </c>
      <c r="AK1504">
        <f t="shared" si="142"/>
        <v>468.29999999999995</v>
      </c>
      <c r="AL1504" t="s">
        <v>4555</v>
      </c>
      <c r="AM1504" t="s">
        <v>4555</v>
      </c>
      <c r="AN1504" s="24">
        <v>0.1</v>
      </c>
      <c r="AO1504">
        <f t="shared" si="147"/>
        <v>602.1</v>
      </c>
      <c r="AS1504" t="s">
        <v>335</v>
      </c>
      <c r="AT1504" t="s">
        <v>585</v>
      </c>
    </row>
    <row r="1505" spans="1:46" customFormat="1" x14ac:dyDescent="0.3">
      <c r="A1505" t="e">
        <f>CONCATENATE(C1505,D1505,H1505,#REF!,L1505)</f>
        <v>#REF!</v>
      </c>
      <c r="B1505" t="str">
        <f t="shared" si="145"/>
        <v>RENAULTMASTER_PROPULSIONL3H3</v>
      </c>
      <c r="C1505" s="1" t="s">
        <v>194</v>
      </c>
      <c r="D1505" s="1" t="s">
        <v>591</v>
      </c>
      <c r="E1505" s="1">
        <v>2014</v>
      </c>
      <c r="F1505" s="1" t="s">
        <v>44</v>
      </c>
      <c r="G1505" s="1" t="s">
        <v>52</v>
      </c>
      <c r="H1505" s="1" t="s">
        <v>53</v>
      </c>
      <c r="I1505" s="1">
        <v>3682</v>
      </c>
      <c r="J1505" s="1" t="str">
        <f t="shared" si="146"/>
        <v>TYP140</v>
      </c>
      <c r="K1505" s="1">
        <v>140</v>
      </c>
      <c r="L1505" s="1" t="s">
        <v>17</v>
      </c>
      <c r="M1505" s="27">
        <v>963940363</v>
      </c>
      <c r="N1505" s="37" t="s">
        <v>890</v>
      </c>
      <c r="O1505" s="38">
        <v>0</v>
      </c>
      <c r="P1505" s="38">
        <v>219.35</v>
      </c>
      <c r="Q1505" s="38">
        <v>1</v>
      </c>
      <c r="R1505">
        <v>51.5</v>
      </c>
      <c r="S1505" s="38">
        <v>219.35</v>
      </c>
      <c r="T1505" s="24">
        <v>509</v>
      </c>
      <c r="U1505" s="24">
        <v>80</v>
      </c>
      <c r="V1505">
        <f t="shared" si="148"/>
        <v>107</v>
      </c>
      <c r="W1505" s="24" t="s">
        <v>4130</v>
      </c>
      <c r="X1505" s="8" t="e">
        <f>ROUND(T1505*(1-#REF!),2)</f>
        <v>#REF!</v>
      </c>
      <c r="Y1505">
        <f t="shared" si="143"/>
        <v>458.1</v>
      </c>
      <c r="Z1505">
        <f t="shared" si="144"/>
        <v>458.1</v>
      </c>
      <c r="AA1505" s="24">
        <v>0.1</v>
      </c>
      <c r="AB1505" s="24">
        <v>0.1</v>
      </c>
      <c r="AC1505" t="s">
        <v>2879</v>
      </c>
      <c r="AD1505" t="s">
        <v>2879</v>
      </c>
      <c r="AE1505" t="s">
        <v>2879</v>
      </c>
      <c r="AF1505" t="s">
        <v>2899</v>
      </c>
      <c r="AG1505" s="24"/>
      <c r="AI1505" s="11">
        <v>194.03</v>
      </c>
      <c r="AJ1505">
        <v>0.3</v>
      </c>
      <c r="AK1505">
        <f t="shared" si="142"/>
        <v>356.29999999999995</v>
      </c>
      <c r="AL1505" t="s">
        <v>4555</v>
      </c>
      <c r="AM1505" t="s">
        <v>4555</v>
      </c>
      <c r="AN1505" s="24">
        <v>0.1</v>
      </c>
      <c r="AO1505">
        <f t="shared" si="147"/>
        <v>458.1</v>
      </c>
      <c r="AS1505" t="s">
        <v>336</v>
      </c>
      <c r="AT1505" t="s">
        <v>584</v>
      </c>
    </row>
    <row r="1506" spans="1:46" customFormat="1" x14ac:dyDescent="0.3">
      <c r="A1506" t="e">
        <f>CONCATENATE(C1506,D1506,H1506,#REF!,L1506)</f>
        <v>#REF!</v>
      </c>
      <c r="B1506" t="str">
        <f t="shared" si="145"/>
        <v>RENAULTMASTER_PROPULSIONL3H3</v>
      </c>
      <c r="C1506" s="1" t="s">
        <v>194</v>
      </c>
      <c r="D1506" s="1" t="s">
        <v>591</v>
      </c>
      <c r="E1506" s="1">
        <v>2014</v>
      </c>
      <c r="F1506" s="1" t="s">
        <v>44</v>
      </c>
      <c r="G1506" s="1" t="s">
        <v>52</v>
      </c>
      <c r="H1506" s="1" t="s">
        <v>53</v>
      </c>
      <c r="I1506" s="1">
        <v>3682</v>
      </c>
      <c r="J1506" s="1" t="str">
        <f t="shared" si="146"/>
        <v>TYP140</v>
      </c>
      <c r="K1506" s="1">
        <v>140</v>
      </c>
      <c r="L1506" s="1" t="s">
        <v>20</v>
      </c>
      <c r="M1506" s="27">
        <v>963940364</v>
      </c>
      <c r="N1506" s="37" t="s">
        <v>891</v>
      </c>
      <c r="O1506" s="38">
        <v>0</v>
      </c>
      <c r="P1506" s="38">
        <v>285.01</v>
      </c>
      <c r="Q1506" s="38">
        <v>1</v>
      </c>
      <c r="R1506">
        <v>29.5</v>
      </c>
      <c r="S1506" s="38">
        <v>285.01</v>
      </c>
      <c r="T1506" s="24">
        <v>669</v>
      </c>
      <c r="U1506" s="24">
        <v>80</v>
      </c>
      <c r="V1506">
        <f t="shared" si="148"/>
        <v>107</v>
      </c>
      <c r="W1506" s="24" t="s">
        <v>4131</v>
      </c>
      <c r="X1506" s="8" t="e">
        <f>ROUND(T1506*(1-#REF!),2)</f>
        <v>#REF!</v>
      </c>
      <c r="Y1506">
        <f t="shared" si="143"/>
        <v>602.1</v>
      </c>
      <c r="Z1506">
        <f t="shared" si="144"/>
        <v>602.1</v>
      </c>
      <c r="AA1506" s="24">
        <v>0.1</v>
      </c>
      <c r="AB1506" s="24">
        <v>0.1</v>
      </c>
      <c r="AC1506" t="s">
        <v>2879</v>
      </c>
      <c r="AD1506" t="s">
        <v>2879</v>
      </c>
      <c r="AE1506" t="s">
        <v>2879</v>
      </c>
      <c r="AF1506" t="s">
        <v>2899</v>
      </c>
      <c r="AG1506" s="24"/>
      <c r="AI1506" s="11">
        <v>274.04000000000002</v>
      </c>
      <c r="AJ1506">
        <v>0.3</v>
      </c>
      <c r="AK1506">
        <f t="shared" si="142"/>
        <v>468.29999999999995</v>
      </c>
      <c r="AL1506" t="s">
        <v>4555</v>
      </c>
      <c r="AM1506" t="s">
        <v>4555</v>
      </c>
      <c r="AN1506" s="24">
        <v>0.1</v>
      </c>
      <c r="AO1506">
        <f t="shared" si="147"/>
        <v>602.1</v>
      </c>
      <c r="AS1506" t="s">
        <v>337</v>
      </c>
      <c r="AT1506" t="s">
        <v>585</v>
      </c>
    </row>
    <row r="1507" spans="1:46" customFormat="1" x14ac:dyDescent="0.3">
      <c r="A1507" t="e">
        <f>CONCATENATE(C1507,D1507,H1507,#REF!,L1507)</f>
        <v>#REF!</v>
      </c>
      <c r="B1507" t="str">
        <f t="shared" si="145"/>
        <v>RENAULTMASTER_PROPULSIONL4H2</v>
      </c>
      <c r="C1507" s="1" t="s">
        <v>194</v>
      </c>
      <c r="D1507" s="1" t="s">
        <v>591</v>
      </c>
      <c r="E1507" s="1">
        <v>2014</v>
      </c>
      <c r="F1507" s="1" t="s">
        <v>48</v>
      </c>
      <c r="G1507" s="1" t="s">
        <v>37</v>
      </c>
      <c r="H1507" s="1" t="s">
        <v>49</v>
      </c>
      <c r="I1507" s="1">
        <v>4332</v>
      </c>
      <c r="J1507" s="1" t="str">
        <f t="shared" si="146"/>
        <v>TYP141</v>
      </c>
      <c r="K1507" s="1">
        <v>141</v>
      </c>
      <c r="L1507" s="1" t="s">
        <v>17</v>
      </c>
      <c r="M1507" s="27">
        <v>963940375</v>
      </c>
      <c r="N1507" s="37" t="s">
        <v>892</v>
      </c>
      <c r="O1507" s="38">
        <v>0</v>
      </c>
      <c r="P1507" s="38">
        <v>249.93</v>
      </c>
      <c r="Q1507" s="38">
        <v>1</v>
      </c>
      <c r="R1507">
        <v>62.5</v>
      </c>
      <c r="S1507" s="38">
        <v>249.93</v>
      </c>
      <c r="T1507" s="24">
        <v>609</v>
      </c>
      <c r="U1507" s="24">
        <v>90</v>
      </c>
      <c r="V1507">
        <f t="shared" si="148"/>
        <v>120</v>
      </c>
      <c r="W1507" s="24" t="s">
        <v>4132</v>
      </c>
      <c r="X1507" s="8" t="e">
        <f>ROUND(T1507*(1-#REF!),2)</f>
        <v>#REF!</v>
      </c>
      <c r="Y1507">
        <f t="shared" si="143"/>
        <v>548.1</v>
      </c>
      <c r="Z1507">
        <f t="shared" si="144"/>
        <v>548.1</v>
      </c>
      <c r="AA1507" s="24">
        <v>0.1</v>
      </c>
      <c r="AB1507" s="24">
        <v>0.1</v>
      </c>
      <c r="AC1507" t="s">
        <v>2879</v>
      </c>
      <c r="AD1507" t="s">
        <v>2879</v>
      </c>
      <c r="AE1507" t="s">
        <v>2879</v>
      </c>
      <c r="AF1507" t="s">
        <v>2899</v>
      </c>
      <c r="AG1507" s="24"/>
      <c r="AI1507" s="11">
        <v>240.23</v>
      </c>
      <c r="AJ1507">
        <v>0.3</v>
      </c>
      <c r="AK1507">
        <f t="shared" si="142"/>
        <v>426.29999999999995</v>
      </c>
      <c r="AL1507" t="s">
        <v>4555</v>
      </c>
      <c r="AM1507" t="s">
        <v>4555</v>
      </c>
      <c r="AN1507" s="24">
        <v>0.1</v>
      </c>
      <c r="AO1507">
        <f t="shared" si="147"/>
        <v>548.1</v>
      </c>
      <c r="AS1507" t="s">
        <v>338</v>
      </c>
      <c r="AT1507" t="s">
        <v>584</v>
      </c>
    </row>
    <row r="1508" spans="1:46" customFormat="1" x14ac:dyDescent="0.3">
      <c r="A1508" t="e">
        <f>CONCATENATE(C1508,D1508,H1508,#REF!,L1508)</f>
        <v>#REF!</v>
      </c>
      <c r="B1508" t="str">
        <f t="shared" si="145"/>
        <v>RENAULTMASTER_PROPULSIONL4H2</v>
      </c>
      <c r="C1508" s="1" t="s">
        <v>194</v>
      </c>
      <c r="D1508" s="1" t="s">
        <v>591</v>
      </c>
      <c r="E1508" s="1">
        <v>2014</v>
      </c>
      <c r="F1508" s="1" t="s">
        <v>48</v>
      </c>
      <c r="G1508" s="1" t="s">
        <v>37</v>
      </c>
      <c r="H1508" s="1" t="s">
        <v>49</v>
      </c>
      <c r="I1508" s="1">
        <v>4332</v>
      </c>
      <c r="J1508" s="1" t="str">
        <f t="shared" si="146"/>
        <v>TYP141</v>
      </c>
      <c r="K1508" s="1">
        <v>141</v>
      </c>
      <c r="L1508" s="1" t="s">
        <v>20</v>
      </c>
      <c r="M1508" s="27">
        <v>963940376</v>
      </c>
      <c r="N1508" s="37" t="s">
        <v>893</v>
      </c>
      <c r="O1508" s="38">
        <v>0</v>
      </c>
      <c r="P1508" s="38">
        <v>326.39999999999998</v>
      </c>
      <c r="Q1508" s="38">
        <v>1</v>
      </c>
      <c r="R1508">
        <v>29.5</v>
      </c>
      <c r="S1508" s="38">
        <v>326.39999999999998</v>
      </c>
      <c r="T1508" s="24">
        <v>819</v>
      </c>
      <c r="U1508" s="24">
        <v>90</v>
      </c>
      <c r="V1508">
        <f t="shared" si="148"/>
        <v>120</v>
      </c>
      <c r="W1508" s="24" t="s">
        <v>4133</v>
      </c>
      <c r="X1508" s="8" t="e">
        <f>ROUND(T1508*(1-#REF!),2)</f>
        <v>#REF!</v>
      </c>
      <c r="Y1508">
        <f t="shared" si="143"/>
        <v>737.1</v>
      </c>
      <c r="Z1508">
        <f t="shared" si="144"/>
        <v>737.1</v>
      </c>
      <c r="AA1508" s="24">
        <v>0.1</v>
      </c>
      <c r="AB1508" s="24">
        <v>0.1</v>
      </c>
      <c r="AC1508" t="s">
        <v>2879</v>
      </c>
      <c r="AD1508" t="s">
        <v>2879</v>
      </c>
      <c r="AE1508" t="s">
        <v>2879</v>
      </c>
      <c r="AF1508" t="s">
        <v>2899</v>
      </c>
      <c r="AG1508" s="24"/>
      <c r="AI1508" s="11">
        <v>313.73</v>
      </c>
      <c r="AJ1508">
        <v>0.3</v>
      </c>
      <c r="AK1508">
        <f t="shared" si="142"/>
        <v>573.29999999999995</v>
      </c>
      <c r="AL1508" t="s">
        <v>4555</v>
      </c>
      <c r="AM1508" t="s">
        <v>4555</v>
      </c>
      <c r="AN1508" s="24">
        <v>0.1</v>
      </c>
      <c r="AO1508">
        <f t="shared" si="147"/>
        <v>737.1</v>
      </c>
      <c r="AS1508" t="s">
        <v>339</v>
      </c>
      <c r="AT1508" t="s">
        <v>585</v>
      </c>
    </row>
    <row r="1509" spans="1:46" customFormat="1" x14ac:dyDescent="0.3">
      <c r="A1509" t="e">
        <f>CONCATENATE(C1509,D1509,H1509,#REF!,L1509)</f>
        <v>#REF!</v>
      </c>
      <c r="B1509" t="str">
        <f t="shared" si="145"/>
        <v>RENAULTMASTER_PROPULSIONL4H3</v>
      </c>
      <c r="C1509" s="1" t="s">
        <v>194</v>
      </c>
      <c r="D1509" s="1" t="s">
        <v>591</v>
      </c>
      <c r="E1509" s="1">
        <v>2014</v>
      </c>
      <c r="F1509" s="1" t="s">
        <v>48</v>
      </c>
      <c r="G1509" s="1" t="s">
        <v>52</v>
      </c>
      <c r="H1509" s="1" t="s">
        <v>55</v>
      </c>
      <c r="I1509" s="1">
        <v>4332</v>
      </c>
      <c r="J1509" s="1" t="str">
        <f t="shared" si="146"/>
        <v>TYP141</v>
      </c>
      <c r="K1509" s="1">
        <v>141</v>
      </c>
      <c r="L1509" s="1" t="s">
        <v>17</v>
      </c>
      <c r="M1509" s="27">
        <v>963940382</v>
      </c>
      <c r="N1509" s="37" t="s">
        <v>894</v>
      </c>
      <c r="O1509" s="38">
        <v>0</v>
      </c>
      <c r="P1509" s="38">
        <v>249.93</v>
      </c>
      <c r="Q1509" s="38">
        <v>1</v>
      </c>
      <c r="R1509">
        <v>62.5</v>
      </c>
      <c r="S1509" s="38">
        <v>249.93</v>
      </c>
      <c r="T1509" s="24">
        <v>609</v>
      </c>
      <c r="U1509" s="24">
        <v>90</v>
      </c>
      <c r="V1509">
        <f t="shared" si="148"/>
        <v>120</v>
      </c>
      <c r="W1509" s="24" t="s">
        <v>4134</v>
      </c>
      <c r="X1509" s="8" t="e">
        <f>ROUND(T1509*(1-#REF!),2)</f>
        <v>#REF!</v>
      </c>
      <c r="Y1509">
        <f t="shared" si="143"/>
        <v>548.1</v>
      </c>
      <c r="Z1509">
        <f t="shared" si="144"/>
        <v>548.1</v>
      </c>
      <c r="AA1509" s="24">
        <v>0.1</v>
      </c>
      <c r="AB1509" s="24">
        <v>0.1</v>
      </c>
      <c r="AC1509" t="s">
        <v>2879</v>
      </c>
      <c r="AD1509" t="s">
        <v>2879</v>
      </c>
      <c r="AE1509" t="s">
        <v>2879</v>
      </c>
      <c r="AF1509" t="s">
        <v>2899</v>
      </c>
      <c r="AG1509" s="24"/>
      <c r="AI1509" s="11">
        <v>240.23</v>
      </c>
      <c r="AJ1509">
        <v>0.3</v>
      </c>
      <c r="AK1509">
        <f t="shared" si="142"/>
        <v>426.29999999999995</v>
      </c>
      <c r="AL1509" t="s">
        <v>4555</v>
      </c>
      <c r="AM1509" t="s">
        <v>4555</v>
      </c>
      <c r="AN1509" s="24">
        <v>0.1</v>
      </c>
      <c r="AO1509">
        <f t="shared" si="147"/>
        <v>548.1</v>
      </c>
      <c r="AS1509" t="s">
        <v>340</v>
      </c>
      <c r="AT1509" t="s">
        <v>584</v>
      </c>
    </row>
    <row r="1510" spans="1:46" customFormat="1" x14ac:dyDescent="0.3">
      <c r="A1510" t="e">
        <f>CONCATENATE(C1510,D1510,H1510,#REF!,L1510)</f>
        <v>#REF!</v>
      </c>
      <c r="B1510" t="str">
        <f t="shared" si="145"/>
        <v>RENAULTMASTER_PROPULSIONL4H3</v>
      </c>
      <c r="C1510" s="1" t="s">
        <v>194</v>
      </c>
      <c r="D1510" s="1" t="s">
        <v>591</v>
      </c>
      <c r="E1510" s="1">
        <v>2014</v>
      </c>
      <c r="F1510" s="1" t="s">
        <v>48</v>
      </c>
      <c r="G1510" s="1" t="s">
        <v>52</v>
      </c>
      <c r="H1510" s="1" t="s">
        <v>55</v>
      </c>
      <c r="I1510" s="1">
        <v>4332</v>
      </c>
      <c r="J1510" s="1" t="str">
        <f t="shared" si="146"/>
        <v>TYP141</v>
      </c>
      <c r="K1510" s="1">
        <v>141</v>
      </c>
      <c r="L1510" s="1" t="s">
        <v>20</v>
      </c>
      <c r="M1510" s="27">
        <v>963940383</v>
      </c>
      <c r="N1510" s="37" t="s">
        <v>895</v>
      </c>
      <c r="O1510" s="38">
        <v>0</v>
      </c>
      <c r="P1510" s="38">
        <v>326.39999999999998</v>
      </c>
      <c r="Q1510" s="38">
        <v>1</v>
      </c>
      <c r="R1510">
        <v>29.5</v>
      </c>
      <c r="S1510" s="38">
        <v>326.39999999999998</v>
      </c>
      <c r="T1510" s="24">
        <v>819</v>
      </c>
      <c r="U1510" s="24">
        <v>90</v>
      </c>
      <c r="V1510">
        <f t="shared" si="148"/>
        <v>120</v>
      </c>
      <c r="W1510" s="24" t="s">
        <v>4135</v>
      </c>
      <c r="X1510" s="8" t="e">
        <f>ROUND(T1510*(1-#REF!),2)</f>
        <v>#REF!</v>
      </c>
      <c r="Y1510">
        <f t="shared" si="143"/>
        <v>737.1</v>
      </c>
      <c r="Z1510">
        <f t="shared" si="144"/>
        <v>737.1</v>
      </c>
      <c r="AA1510" s="24">
        <v>0.1</v>
      </c>
      <c r="AB1510" s="24">
        <v>0.1</v>
      </c>
      <c r="AC1510" t="s">
        <v>2879</v>
      </c>
      <c r="AD1510" t="s">
        <v>2879</v>
      </c>
      <c r="AE1510" t="s">
        <v>2879</v>
      </c>
      <c r="AF1510" t="s">
        <v>2899</v>
      </c>
      <c r="AG1510" s="24"/>
      <c r="AI1510" s="11">
        <v>313.73</v>
      </c>
      <c r="AJ1510">
        <v>0.3</v>
      </c>
      <c r="AK1510">
        <f t="shared" si="142"/>
        <v>573.29999999999995</v>
      </c>
      <c r="AL1510" t="s">
        <v>4555</v>
      </c>
      <c r="AM1510" t="s">
        <v>4555</v>
      </c>
      <c r="AN1510" s="24">
        <v>0.1</v>
      </c>
      <c r="AO1510">
        <f t="shared" si="147"/>
        <v>737.1</v>
      </c>
      <c r="AS1510" t="s">
        <v>341</v>
      </c>
      <c r="AT1510" t="s">
        <v>585</v>
      </c>
    </row>
    <row r="1511" spans="1:46" customFormat="1" x14ac:dyDescent="0.3">
      <c r="A1511" t="e">
        <f>CONCATENATE(C1511,D1511,H1511,#REF!,L1511)</f>
        <v>#REF!</v>
      </c>
      <c r="B1511" t="str">
        <f t="shared" si="145"/>
        <v>TOYOTAPROACEL2H1</v>
      </c>
      <c r="C1511" s="1" t="s">
        <v>201</v>
      </c>
      <c r="D1511" s="1" t="s">
        <v>202</v>
      </c>
      <c r="E1511" s="1">
        <v>2016</v>
      </c>
      <c r="F1511" s="1" t="s">
        <v>25</v>
      </c>
      <c r="G1511" s="1" t="s">
        <v>15</v>
      </c>
      <c r="H1511" s="1" t="s">
        <v>26</v>
      </c>
      <c r="I1511" s="1">
        <v>3275</v>
      </c>
      <c r="J1511" s="1" t="str">
        <f t="shared" si="146"/>
        <v>TYP173</v>
      </c>
      <c r="K1511" s="1">
        <v>173</v>
      </c>
      <c r="L1511" s="1" t="s">
        <v>17</v>
      </c>
      <c r="M1511" s="27">
        <v>963940694</v>
      </c>
      <c r="N1511" s="37" t="s">
        <v>778</v>
      </c>
      <c r="O1511" s="38">
        <v>0</v>
      </c>
      <c r="P1511" s="38">
        <v>121.71</v>
      </c>
      <c r="Q1511" s="38">
        <v>1</v>
      </c>
      <c r="R1511">
        <v>23.5</v>
      </c>
      <c r="S1511" s="38">
        <v>121.71</v>
      </c>
      <c r="T1511" s="24">
        <v>289</v>
      </c>
      <c r="U1511" s="24">
        <v>60</v>
      </c>
      <c r="V1511">
        <f t="shared" si="148"/>
        <v>80</v>
      </c>
      <c r="W1511" s="24" t="s">
        <v>4012</v>
      </c>
      <c r="X1511" s="8" t="e">
        <f>ROUND(T1511*(1-#REF!),2)</f>
        <v>#REF!</v>
      </c>
      <c r="Y1511">
        <f t="shared" si="143"/>
        <v>260.10000000000002</v>
      </c>
      <c r="Z1511">
        <f t="shared" si="144"/>
        <v>260.10000000000002</v>
      </c>
      <c r="AA1511" s="24">
        <v>0.1</v>
      </c>
      <c r="AB1511" s="24">
        <v>0.1</v>
      </c>
      <c r="AC1511" t="s">
        <v>2879</v>
      </c>
      <c r="AD1511" t="s">
        <v>2879</v>
      </c>
      <c r="AE1511" t="s">
        <v>2879</v>
      </c>
      <c r="AF1511" t="s">
        <v>2899</v>
      </c>
      <c r="AG1511" s="24"/>
      <c r="AH1511" t="s">
        <v>3408</v>
      </c>
      <c r="AI1511" s="11">
        <v>117.02</v>
      </c>
      <c r="AJ1511">
        <v>0.3</v>
      </c>
      <c r="AK1511">
        <f t="shared" si="142"/>
        <v>202.29999999999998</v>
      </c>
      <c r="AL1511" t="s">
        <v>4555</v>
      </c>
      <c r="AM1511" t="s">
        <v>4555</v>
      </c>
      <c r="AN1511" s="24">
        <v>0.1</v>
      </c>
      <c r="AO1511">
        <f t="shared" si="147"/>
        <v>260.10000000000002</v>
      </c>
      <c r="AS1511" t="s">
        <v>224</v>
      </c>
      <c r="AT1511" t="s">
        <v>584</v>
      </c>
    </row>
    <row r="1512" spans="1:46" customFormat="1" x14ac:dyDescent="0.3">
      <c r="A1512" t="e">
        <f>CONCATENATE(C1512,D1512,H1512,#REF!,L1512)</f>
        <v>#REF!</v>
      </c>
      <c r="B1512" t="str">
        <f t="shared" si="145"/>
        <v>TOYOTAPROACEL2H1</v>
      </c>
      <c r="C1512" s="1" t="s">
        <v>201</v>
      </c>
      <c r="D1512" s="1" t="s">
        <v>202</v>
      </c>
      <c r="E1512" s="1">
        <v>2016</v>
      </c>
      <c r="F1512" s="1" t="s">
        <v>25</v>
      </c>
      <c r="G1512" s="1" t="s">
        <v>15</v>
      </c>
      <c r="H1512" s="1" t="s">
        <v>26</v>
      </c>
      <c r="I1512" s="1">
        <v>3275</v>
      </c>
      <c r="J1512" s="1" t="str">
        <f t="shared" si="146"/>
        <v>TYP173</v>
      </c>
      <c r="K1512" s="1">
        <v>173</v>
      </c>
      <c r="L1512" s="1" t="s">
        <v>20</v>
      </c>
      <c r="M1512" s="27">
        <v>963940695</v>
      </c>
      <c r="N1512" s="37" t="s">
        <v>779</v>
      </c>
      <c r="O1512" s="38">
        <v>0</v>
      </c>
      <c r="P1512" s="38">
        <v>154.46</v>
      </c>
      <c r="Q1512" s="38">
        <v>1</v>
      </c>
      <c r="R1512">
        <v>11.5</v>
      </c>
      <c r="S1512" s="38">
        <v>154.46</v>
      </c>
      <c r="T1512" s="24">
        <v>359</v>
      </c>
      <c r="U1512" s="24">
        <v>60</v>
      </c>
      <c r="V1512">
        <f t="shared" si="148"/>
        <v>80</v>
      </c>
      <c r="W1512" s="24" t="s">
        <v>4013</v>
      </c>
      <c r="X1512" s="8" t="e">
        <f>ROUND(T1512*(1-#REF!),2)</f>
        <v>#REF!</v>
      </c>
      <c r="Y1512">
        <f t="shared" si="143"/>
        <v>323.10000000000002</v>
      </c>
      <c r="Z1512">
        <f t="shared" si="144"/>
        <v>323.10000000000002</v>
      </c>
      <c r="AA1512" s="24">
        <v>0.1</v>
      </c>
      <c r="AB1512" s="24">
        <v>0.1</v>
      </c>
      <c r="AC1512" t="s">
        <v>2879</v>
      </c>
      <c r="AD1512" t="s">
        <v>2879</v>
      </c>
      <c r="AE1512" t="s">
        <v>2879</v>
      </c>
      <c r="AF1512" t="s">
        <v>2899</v>
      </c>
      <c r="AG1512" s="24"/>
      <c r="AH1512" t="s">
        <v>3408</v>
      </c>
      <c r="AI1512" s="11">
        <v>148.51</v>
      </c>
      <c r="AJ1512">
        <v>0.3</v>
      </c>
      <c r="AK1512">
        <f t="shared" si="142"/>
        <v>251.29999999999998</v>
      </c>
      <c r="AL1512" t="s">
        <v>4555</v>
      </c>
      <c r="AM1512" t="s">
        <v>4555</v>
      </c>
      <c r="AN1512" s="24">
        <v>0.1</v>
      </c>
      <c r="AO1512">
        <f t="shared" si="147"/>
        <v>323.10000000000002</v>
      </c>
      <c r="AS1512" t="s">
        <v>225</v>
      </c>
      <c r="AT1512" t="s">
        <v>585</v>
      </c>
    </row>
    <row r="1513" spans="1:46" customFormat="1" x14ac:dyDescent="0.3">
      <c r="A1513" t="e">
        <f>CONCATENATE(C1513,D1513,H1513,#REF!,L1513)</f>
        <v>#REF!</v>
      </c>
      <c r="B1513" t="str">
        <f t="shared" si="145"/>
        <v>VOLKSWAGENCADDYL1H1</v>
      </c>
      <c r="C1513" s="1" t="s">
        <v>203</v>
      </c>
      <c r="D1513" s="1" t="s">
        <v>204</v>
      </c>
      <c r="E1513" s="1">
        <v>2015</v>
      </c>
      <c r="F1513" s="1" t="s">
        <v>14</v>
      </c>
      <c r="G1513" s="1" t="s">
        <v>15</v>
      </c>
      <c r="H1513" s="1" t="s">
        <v>16</v>
      </c>
      <c r="I1513" s="1">
        <v>2681</v>
      </c>
      <c r="J1513" s="1" t="str">
        <f t="shared" si="146"/>
        <v>TYP168</v>
      </c>
      <c r="K1513" s="1">
        <v>168</v>
      </c>
      <c r="L1513" s="1" t="s">
        <v>17</v>
      </c>
      <c r="M1513" s="27">
        <v>963940678</v>
      </c>
      <c r="N1513" s="37" t="s">
        <v>899</v>
      </c>
      <c r="O1513" s="38">
        <v>0</v>
      </c>
      <c r="P1513" s="38">
        <v>90.42</v>
      </c>
      <c r="Q1513" s="38">
        <v>1</v>
      </c>
      <c r="R1513">
        <v>14.5</v>
      </c>
      <c r="S1513" s="38">
        <v>90.42</v>
      </c>
      <c r="T1513" s="24">
        <v>219</v>
      </c>
      <c r="U1513" s="24">
        <v>50</v>
      </c>
      <c r="V1513">
        <f t="shared" si="148"/>
        <v>67</v>
      </c>
      <c r="W1513" s="24" t="s">
        <v>4139</v>
      </c>
      <c r="X1513" s="8" t="e">
        <f>ROUND(T1513*(1-#REF!),2)</f>
        <v>#REF!</v>
      </c>
      <c r="Y1513">
        <f t="shared" si="143"/>
        <v>197.1</v>
      </c>
      <c r="Z1513">
        <f t="shared" si="144"/>
        <v>197.1</v>
      </c>
      <c r="AA1513" s="24">
        <v>0.1</v>
      </c>
      <c r="AB1513" s="24">
        <v>0.1</v>
      </c>
      <c r="AC1513" t="s">
        <v>2879</v>
      </c>
      <c r="AD1513" t="s">
        <v>2879</v>
      </c>
      <c r="AE1513" t="s">
        <v>2879</v>
      </c>
      <c r="AF1513" t="s">
        <v>2899</v>
      </c>
      <c r="AG1513" s="24"/>
      <c r="AI1513" s="11">
        <v>86.93</v>
      </c>
      <c r="AJ1513">
        <v>0.3</v>
      </c>
      <c r="AK1513">
        <f t="shared" si="142"/>
        <v>153.29999999999998</v>
      </c>
      <c r="AL1513" t="s">
        <v>4555</v>
      </c>
      <c r="AM1513" t="s">
        <v>4555</v>
      </c>
      <c r="AN1513" s="24">
        <v>0.1</v>
      </c>
      <c r="AO1513">
        <f t="shared" si="147"/>
        <v>197.1</v>
      </c>
      <c r="AS1513" t="s">
        <v>345</v>
      </c>
      <c r="AT1513" t="s">
        <v>584</v>
      </c>
    </row>
    <row r="1514" spans="1:46" customFormat="1" x14ac:dyDescent="0.3">
      <c r="A1514" t="e">
        <f>CONCATENATE(C1514,D1514,H1514,#REF!,L1514)</f>
        <v>#REF!</v>
      </c>
      <c r="B1514" t="str">
        <f t="shared" si="145"/>
        <v>VOLKSWAGENCADDYL1H1</v>
      </c>
      <c r="C1514" s="1" t="s">
        <v>203</v>
      </c>
      <c r="D1514" s="1" t="s">
        <v>204</v>
      </c>
      <c r="E1514" s="1">
        <v>2015</v>
      </c>
      <c r="F1514" s="1" t="s">
        <v>14</v>
      </c>
      <c r="G1514" s="1" t="s">
        <v>15</v>
      </c>
      <c r="H1514" s="1" t="s">
        <v>16</v>
      </c>
      <c r="I1514" s="1">
        <v>2681</v>
      </c>
      <c r="J1514" s="1" t="str">
        <f t="shared" si="146"/>
        <v>TYP168</v>
      </c>
      <c r="K1514" s="1">
        <v>168</v>
      </c>
      <c r="L1514" s="1" t="s">
        <v>20</v>
      </c>
      <c r="M1514" s="27">
        <v>963940679</v>
      </c>
      <c r="N1514" s="37" t="s">
        <v>900</v>
      </c>
      <c r="O1514" s="38">
        <v>0</v>
      </c>
      <c r="P1514" s="38">
        <v>113.81</v>
      </c>
      <c r="Q1514" s="38">
        <v>1</v>
      </c>
      <c r="R1514">
        <v>10.5</v>
      </c>
      <c r="S1514" s="38">
        <v>113.81</v>
      </c>
      <c r="T1514" s="24">
        <v>279</v>
      </c>
      <c r="U1514" s="24">
        <v>50</v>
      </c>
      <c r="V1514">
        <f t="shared" si="148"/>
        <v>67</v>
      </c>
      <c r="W1514" s="24" t="s">
        <v>4140</v>
      </c>
      <c r="X1514" s="8" t="e">
        <f>ROUND(T1514*(1-#REF!),2)</f>
        <v>#REF!</v>
      </c>
      <c r="Y1514">
        <f t="shared" si="143"/>
        <v>251.1</v>
      </c>
      <c r="Z1514">
        <f t="shared" si="144"/>
        <v>251.1</v>
      </c>
      <c r="AA1514" s="24">
        <v>0.1</v>
      </c>
      <c r="AB1514" s="24">
        <v>0.1</v>
      </c>
      <c r="AC1514" t="s">
        <v>2879</v>
      </c>
      <c r="AD1514" t="s">
        <v>2879</v>
      </c>
      <c r="AE1514" t="s">
        <v>2879</v>
      </c>
      <c r="AF1514" t="s">
        <v>2899</v>
      </c>
      <c r="AG1514" s="24"/>
      <c r="AI1514" s="11">
        <v>109.42</v>
      </c>
      <c r="AJ1514">
        <v>0.3</v>
      </c>
      <c r="AK1514">
        <f t="shared" si="142"/>
        <v>195.29999999999998</v>
      </c>
      <c r="AL1514" t="s">
        <v>4555</v>
      </c>
      <c r="AM1514" t="s">
        <v>4555</v>
      </c>
      <c r="AN1514" s="24">
        <v>0.1</v>
      </c>
      <c r="AO1514">
        <f t="shared" si="147"/>
        <v>251.1</v>
      </c>
      <c r="AS1514" t="s">
        <v>346</v>
      </c>
      <c r="AT1514" t="s">
        <v>585</v>
      </c>
    </row>
    <row r="1515" spans="1:46" customFormat="1" x14ac:dyDescent="0.3">
      <c r="A1515" t="e">
        <f>CONCATENATE(C1515,D1515,H1515,#REF!,L1515)</f>
        <v>#REF!</v>
      </c>
      <c r="B1515" t="str">
        <f t="shared" si="145"/>
        <v>VOLKSWAGENCADDYL2H1</v>
      </c>
      <c r="C1515" s="1" t="s">
        <v>203</v>
      </c>
      <c r="D1515" s="1" t="s">
        <v>204</v>
      </c>
      <c r="E1515" s="1">
        <v>2015</v>
      </c>
      <c r="F1515" s="1" t="s">
        <v>25</v>
      </c>
      <c r="G1515" s="1" t="s">
        <v>15</v>
      </c>
      <c r="H1515" s="1" t="s">
        <v>26</v>
      </c>
      <c r="I1515" s="1">
        <v>3006</v>
      </c>
      <c r="J1515" s="1" t="str">
        <f t="shared" si="146"/>
        <v>TYP169</v>
      </c>
      <c r="K1515" s="1">
        <v>169</v>
      </c>
      <c r="L1515" s="1" t="s">
        <v>20</v>
      </c>
      <c r="M1515" s="27">
        <v>963940687</v>
      </c>
      <c r="N1515" s="37" t="s">
        <v>901</v>
      </c>
      <c r="O1515" s="38">
        <v>0</v>
      </c>
      <c r="P1515" s="38">
        <v>129.16999999999999</v>
      </c>
      <c r="Q1515" s="38">
        <v>1</v>
      </c>
      <c r="R1515">
        <v>21.5</v>
      </c>
      <c r="S1515" s="38">
        <v>129.16999999999999</v>
      </c>
      <c r="T1515" s="24">
        <v>329</v>
      </c>
      <c r="U1515" s="24">
        <v>60</v>
      </c>
      <c r="V1515">
        <f t="shared" si="148"/>
        <v>80</v>
      </c>
      <c r="W1515" s="24" t="s">
        <v>4141</v>
      </c>
      <c r="X1515" s="8" t="e">
        <f>ROUND(T1515*(1-#REF!),2)</f>
        <v>#REF!</v>
      </c>
      <c r="Y1515">
        <f t="shared" si="143"/>
        <v>296.10000000000002</v>
      </c>
      <c r="Z1515">
        <f t="shared" si="144"/>
        <v>296.10000000000002</v>
      </c>
      <c r="AA1515" s="24">
        <v>0.1</v>
      </c>
      <c r="AB1515" s="24">
        <v>0.1</v>
      </c>
      <c r="AC1515" t="s">
        <v>2879</v>
      </c>
      <c r="AD1515" t="s">
        <v>2879</v>
      </c>
      <c r="AE1515" t="s">
        <v>2879</v>
      </c>
      <c r="AF1515" t="s">
        <v>2899</v>
      </c>
      <c r="AG1515" s="24"/>
      <c r="AI1515" s="11">
        <v>124.19</v>
      </c>
      <c r="AJ1515">
        <v>0.3</v>
      </c>
      <c r="AK1515">
        <f t="shared" si="142"/>
        <v>230.29999999999998</v>
      </c>
      <c r="AL1515" t="s">
        <v>4555</v>
      </c>
      <c r="AM1515" t="s">
        <v>4555</v>
      </c>
      <c r="AN1515" s="24">
        <v>0.1</v>
      </c>
      <c r="AO1515">
        <f t="shared" si="147"/>
        <v>296.10000000000002</v>
      </c>
      <c r="AS1515" t="s">
        <v>347</v>
      </c>
      <c r="AT1515" t="s">
        <v>585</v>
      </c>
    </row>
    <row r="1516" spans="1:46" customFormat="1" x14ac:dyDescent="0.3">
      <c r="A1516" t="e">
        <f>CONCATENATE(C1516,D1516,H1516,#REF!,L1516)</f>
        <v>#REF!</v>
      </c>
      <c r="B1516" t="str">
        <f t="shared" si="145"/>
        <v>VOLKSWAGENT_6L1H1</v>
      </c>
      <c r="C1516" s="1" t="s">
        <v>203</v>
      </c>
      <c r="D1516" s="1" t="s">
        <v>599</v>
      </c>
      <c r="E1516" s="1">
        <v>2015</v>
      </c>
      <c r="F1516" s="1" t="s">
        <v>14</v>
      </c>
      <c r="G1516" s="1" t="s">
        <v>15</v>
      </c>
      <c r="H1516" s="1" t="s">
        <v>16</v>
      </c>
      <c r="I1516" s="1">
        <v>3000</v>
      </c>
      <c r="J1516" s="1" t="str">
        <f t="shared" si="146"/>
        <v>TYP166</v>
      </c>
      <c r="K1516" s="1">
        <v>166</v>
      </c>
      <c r="L1516" s="1" t="s">
        <v>17</v>
      </c>
      <c r="M1516" s="27">
        <v>963940638</v>
      </c>
      <c r="N1516" s="37" t="s">
        <v>902</v>
      </c>
      <c r="O1516" s="38">
        <v>0</v>
      </c>
      <c r="P1516" s="38">
        <v>119.2</v>
      </c>
      <c r="Q1516" s="38">
        <v>1</v>
      </c>
      <c r="R1516">
        <v>21.5</v>
      </c>
      <c r="S1516" s="38">
        <v>119.2</v>
      </c>
      <c r="T1516" s="24">
        <v>289</v>
      </c>
      <c r="U1516" s="24">
        <v>50</v>
      </c>
      <c r="V1516">
        <f t="shared" si="148"/>
        <v>67</v>
      </c>
      <c r="W1516" s="24" t="s">
        <v>4142</v>
      </c>
      <c r="X1516" s="8" t="e">
        <f>ROUND(T1516*(1-#REF!),2)</f>
        <v>#REF!</v>
      </c>
      <c r="Y1516">
        <f t="shared" si="143"/>
        <v>260.10000000000002</v>
      </c>
      <c r="Z1516">
        <f t="shared" si="144"/>
        <v>260.10000000000002</v>
      </c>
      <c r="AA1516" s="24">
        <v>0.1</v>
      </c>
      <c r="AB1516" s="24">
        <v>0.1</v>
      </c>
      <c r="AC1516" t="s">
        <v>2879</v>
      </c>
      <c r="AD1516" t="s">
        <v>2879</v>
      </c>
      <c r="AE1516" t="s">
        <v>2879</v>
      </c>
      <c r="AF1516" t="s">
        <v>2899</v>
      </c>
      <c r="AG1516" s="24"/>
      <c r="AI1516" s="11">
        <v>114.61</v>
      </c>
      <c r="AJ1516">
        <v>0.3</v>
      </c>
      <c r="AK1516">
        <f t="shared" si="142"/>
        <v>202.29999999999998</v>
      </c>
      <c r="AL1516" t="s">
        <v>4555</v>
      </c>
      <c r="AM1516" t="s">
        <v>4555</v>
      </c>
      <c r="AN1516" s="24">
        <v>0.1</v>
      </c>
      <c r="AO1516">
        <f t="shared" si="147"/>
        <v>260.10000000000002</v>
      </c>
      <c r="AS1516" t="s">
        <v>348</v>
      </c>
      <c r="AT1516" t="s">
        <v>584</v>
      </c>
    </row>
    <row r="1517" spans="1:46" customFormat="1" x14ac:dyDescent="0.3">
      <c r="A1517" t="e">
        <f>CONCATENATE(C1517,D1517,H1517,#REF!,L1517)</f>
        <v>#REF!</v>
      </c>
      <c r="B1517" t="str">
        <f t="shared" si="145"/>
        <v>VOLKSWAGENT_6L1H1</v>
      </c>
      <c r="C1517" s="1" t="s">
        <v>203</v>
      </c>
      <c r="D1517" s="1" t="s">
        <v>599</v>
      </c>
      <c r="E1517" s="1">
        <v>2015</v>
      </c>
      <c r="F1517" s="1" t="s">
        <v>14</v>
      </c>
      <c r="G1517" s="1" t="s">
        <v>15</v>
      </c>
      <c r="H1517" s="1" t="s">
        <v>16</v>
      </c>
      <c r="I1517" s="1">
        <v>3000</v>
      </c>
      <c r="J1517" s="1" t="str">
        <f t="shared" si="146"/>
        <v>TYP166</v>
      </c>
      <c r="K1517" s="1">
        <v>166</v>
      </c>
      <c r="L1517" s="1" t="s">
        <v>20</v>
      </c>
      <c r="M1517" s="27">
        <v>963940639</v>
      </c>
      <c r="N1517" s="37" t="s">
        <v>903</v>
      </c>
      <c r="O1517" s="38">
        <v>0</v>
      </c>
      <c r="P1517" s="38">
        <v>151.29</v>
      </c>
      <c r="Q1517" s="38">
        <v>1</v>
      </c>
      <c r="R1517">
        <v>22.5</v>
      </c>
      <c r="S1517" s="38">
        <v>151.29</v>
      </c>
      <c r="T1517" s="24">
        <v>359</v>
      </c>
      <c r="U1517" s="24">
        <v>50</v>
      </c>
      <c r="V1517">
        <f t="shared" si="148"/>
        <v>67</v>
      </c>
      <c r="W1517" s="24" t="s">
        <v>4143</v>
      </c>
      <c r="X1517" s="8" t="e">
        <f>ROUND(T1517*(1-#REF!),2)</f>
        <v>#REF!</v>
      </c>
      <c r="Y1517">
        <f t="shared" si="143"/>
        <v>323.10000000000002</v>
      </c>
      <c r="Z1517">
        <f t="shared" si="144"/>
        <v>323.10000000000002</v>
      </c>
      <c r="AA1517" s="24">
        <v>0.1</v>
      </c>
      <c r="AB1517" s="24">
        <v>0.1</v>
      </c>
      <c r="AC1517" t="s">
        <v>2879</v>
      </c>
      <c r="AD1517" t="s">
        <v>2879</v>
      </c>
      <c r="AE1517" t="s">
        <v>2879</v>
      </c>
      <c r="AF1517" t="s">
        <v>2899</v>
      </c>
      <c r="AG1517" s="24"/>
      <c r="AI1517" s="11">
        <v>145.46</v>
      </c>
      <c r="AJ1517">
        <v>0.3</v>
      </c>
      <c r="AK1517">
        <f t="shared" si="142"/>
        <v>251.29999999999998</v>
      </c>
      <c r="AL1517" t="s">
        <v>4555</v>
      </c>
      <c r="AM1517" t="s">
        <v>4555</v>
      </c>
      <c r="AN1517" s="24">
        <v>0.1</v>
      </c>
      <c r="AO1517">
        <f t="shared" si="147"/>
        <v>323.10000000000002</v>
      </c>
      <c r="AS1517" t="s">
        <v>349</v>
      </c>
      <c r="AT1517" t="s">
        <v>585</v>
      </c>
    </row>
    <row r="1518" spans="1:46" customFormat="1" x14ac:dyDescent="0.3">
      <c r="A1518" t="e">
        <f>CONCATENATE(C1518,D1518,H1518,#REF!,L1518)</f>
        <v>#REF!</v>
      </c>
      <c r="B1518" t="str">
        <f t="shared" si="145"/>
        <v>VOLKSWAGENT_6L2H1</v>
      </c>
      <c r="C1518" s="1" t="s">
        <v>203</v>
      </c>
      <c r="D1518" s="1" t="s">
        <v>599</v>
      </c>
      <c r="E1518" s="1">
        <v>2015</v>
      </c>
      <c r="F1518" s="1" t="s">
        <v>25</v>
      </c>
      <c r="G1518" s="1" t="s">
        <v>15</v>
      </c>
      <c r="H1518" s="1" t="s">
        <v>26</v>
      </c>
      <c r="I1518" s="1">
        <v>3400</v>
      </c>
      <c r="J1518" s="1" t="str">
        <f t="shared" si="146"/>
        <v>TYP167</v>
      </c>
      <c r="K1518" s="1">
        <v>167</v>
      </c>
      <c r="L1518" s="1" t="s">
        <v>17</v>
      </c>
      <c r="M1518" s="27">
        <v>963940654</v>
      </c>
      <c r="N1518" s="37" t="s">
        <v>904</v>
      </c>
      <c r="O1518" s="38">
        <v>0</v>
      </c>
      <c r="P1518" s="38">
        <v>128.08000000000001</v>
      </c>
      <c r="Q1518" s="38">
        <v>1</v>
      </c>
      <c r="R1518">
        <v>23.5</v>
      </c>
      <c r="S1518" s="38">
        <v>128.08000000000001</v>
      </c>
      <c r="T1518" s="24">
        <v>309</v>
      </c>
      <c r="U1518" s="24">
        <v>60</v>
      </c>
      <c r="V1518">
        <f t="shared" si="148"/>
        <v>80</v>
      </c>
      <c r="W1518" s="24" t="s">
        <v>4144</v>
      </c>
      <c r="X1518" s="8" t="e">
        <f>ROUND(T1518*(1-#REF!),2)</f>
        <v>#REF!</v>
      </c>
      <c r="Y1518">
        <f t="shared" si="143"/>
        <v>278.10000000000002</v>
      </c>
      <c r="Z1518">
        <f t="shared" si="144"/>
        <v>278.10000000000002</v>
      </c>
      <c r="AA1518" s="24">
        <v>0.1</v>
      </c>
      <c r="AB1518" s="24">
        <v>0.1</v>
      </c>
      <c r="AC1518" t="s">
        <v>2879</v>
      </c>
      <c r="AD1518" t="s">
        <v>2879</v>
      </c>
      <c r="AE1518" t="s">
        <v>2879</v>
      </c>
      <c r="AF1518" t="s">
        <v>2899</v>
      </c>
      <c r="AG1518" s="24"/>
      <c r="AI1518" s="11">
        <v>123.14</v>
      </c>
      <c r="AJ1518">
        <v>0.3</v>
      </c>
      <c r="AK1518">
        <f t="shared" si="142"/>
        <v>216.29999999999998</v>
      </c>
      <c r="AL1518" t="s">
        <v>4555</v>
      </c>
      <c r="AM1518" t="s">
        <v>4555</v>
      </c>
      <c r="AN1518" s="24">
        <v>0.1</v>
      </c>
      <c r="AO1518">
        <f t="shared" si="147"/>
        <v>278.10000000000002</v>
      </c>
      <c r="AS1518" t="s">
        <v>350</v>
      </c>
      <c r="AT1518" t="s">
        <v>584</v>
      </c>
    </row>
    <row r="1519" spans="1:46" customFormat="1" x14ac:dyDescent="0.3">
      <c r="A1519" t="e">
        <f>CONCATENATE(C1519,D1519,H1519,#REF!,L1519)</f>
        <v>#REF!</v>
      </c>
      <c r="B1519" t="str">
        <f t="shared" si="145"/>
        <v>VOLKSWAGENT_6L2H1</v>
      </c>
      <c r="C1519" s="1" t="s">
        <v>203</v>
      </c>
      <c r="D1519" s="1" t="s">
        <v>599</v>
      </c>
      <c r="E1519" s="1">
        <v>2015</v>
      </c>
      <c r="F1519" s="1" t="s">
        <v>25</v>
      </c>
      <c r="G1519" s="1" t="s">
        <v>15</v>
      </c>
      <c r="H1519" s="1" t="s">
        <v>26</v>
      </c>
      <c r="I1519" s="1">
        <v>3400</v>
      </c>
      <c r="J1519" s="1" t="str">
        <f t="shared" si="146"/>
        <v>TYP167</v>
      </c>
      <c r="K1519" s="1">
        <v>167</v>
      </c>
      <c r="L1519" s="1" t="s">
        <v>20</v>
      </c>
      <c r="M1519" s="27">
        <v>963940655</v>
      </c>
      <c r="N1519" s="37" t="s">
        <v>905</v>
      </c>
      <c r="O1519" s="38">
        <v>0</v>
      </c>
      <c r="P1519" s="38">
        <v>163.27000000000001</v>
      </c>
      <c r="Q1519" s="38">
        <v>1</v>
      </c>
      <c r="R1519">
        <v>21.5</v>
      </c>
      <c r="S1519" s="38">
        <v>163.27000000000001</v>
      </c>
      <c r="T1519" s="24">
        <v>389</v>
      </c>
      <c r="U1519" s="24">
        <v>60</v>
      </c>
      <c r="V1519">
        <f t="shared" si="148"/>
        <v>80</v>
      </c>
      <c r="W1519" s="24" t="s">
        <v>4145</v>
      </c>
      <c r="X1519" s="8" t="e">
        <f>ROUND(T1519*(1-#REF!),2)</f>
        <v>#REF!</v>
      </c>
      <c r="Y1519">
        <f t="shared" si="143"/>
        <v>350.1</v>
      </c>
      <c r="Z1519">
        <f t="shared" si="144"/>
        <v>350.1</v>
      </c>
      <c r="AA1519" s="24">
        <v>0.1</v>
      </c>
      <c r="AB1519" s="24">
        <v>0.1</v>
      </c>
      <c r="AC1519" t="s">
        <v>2879</v>
      </c>
      <c r="AD1519" t="s">
        <v>2879</v>
      </c>
      <c r="AE1519" t="s">
        <v>2879</v>
      </c>
      <c r="AF1519" t="s">
        <v>2899</v>
      </c>
      <c r="AG1519" s="24"/>
      <c r="AI1519" s="11">
        <v>156.97999999999999</v>
      </c>
      <c r="AJ1519">
        <v>0.3</v>
      </c>
      <c r="AK1519">
        <f t="shared" si="142"/>
        <v>272.29999999999995</v>
      </c>
      <c r="AL1519" t="s">
        <v>4555</v>
      </c>
      <c r="AM1519" t="s">
        <v>4555</v>
      </c>
      <c r="AN1519" s="24">
        <v>0.1</v>
      </c>
      <c r="AO1519">
        <f t="shared" si="147"/>
        <v>350.1</v>
      </c>
      <c r="AS1519" t="s">
        <v>351</v>
      </c>
      <c r="AT1519" t="s">
        <v>585</v>
      </c>
    </row>
    <row r="1520" spans="1:46" customFormat="1" x14ac:dyDescent="0.3">
      <c r="A1520" t="e">
        <f>CONCATENATE(C1520,D1520,H1520,#REF!,L1520)</f>
        <v>#REF!</v>
      </c>
      <c r="B1520" t="str">
        <f t="shared" si="145"/>
        <v>VOLKSWAGENT_6L2H3</v>
      </c>
      <c r="C1520" s="1" t="s">
        <v>203</v>
      </c>
      <c r="D1520" s="1" t="s">
        <v>599</v>
      </c>
      <c r="E1520" s="1">
        <v>2015</v>
      </c>
      <c r="F1520" s="1" t="s">
        <v>25</v>
      </c>
      <c r="G1520" s="1" t="s">
        <v>52</v>
      </c>
      <c r="H1520" s="1" t="s">
        <v>104</v>
      </c>
      <c r="I1520" s="1">
        <v>3400</v>
      </c>
      <c r="J1520" s="1" t="str">
        <f t="shared" si="146"/>
        <v>TYP167</v>
      </c>
      <c r="K1520" s="1">
        <v>167</v>
      </c>
      <c r="L1520" s="1" t="s">
        <v>20</v>
      </c>
      <c r="M1520" s="27">
        <v>963940671</v>
      </c>
      <c r="N1520" s="37" t="s">
        <v>906</v>
      </c>
      <c r="O1520" s="38">
        <v>0</v>
      </c>
      <c r="P1520" s="38">
        <v>163.27000000000001</v>
      </c>
      <c r="Q1520" s="38">
        <v>1</v>
      </c>
      <c r="R1520">
        <v>6</v>
      </c>
      <c r="S1520" s="38">
        <v>163.27000000000001</v>
      </c>
      <c r="T1520" s="24">
        <v>389</v>
      </c>
      <c r="U1520" s="24">
        <v>75</v>
      </c>
      <c r="V1520">
        <f t="shared" si="148"/>
        <v>100</v>
      </c>
      <c r="W1520" s="24" t="s">
        <v>4146</v>
      </c>
      <c r="X1520" s="8" t="e">
        <f>ROUND(T1520*(1-#REF!),2)</f>
        <v>#REF!</v>
      </c>
      <c r="Y1520">
        <f t="shared" si="143"/>
        <v>350.1</v>
      </c>
      <c r="Z1520">
        <f t="shared" si="144"/>
        <v>350.1</v>
      </c>
      <c r="AA1520" s="24">
        <v>0.1</v>
      </c>
      <c r="AB1520" s="24">
        <v>0.1</v>
      </c>
      <c r="AC1520" t="s">
        <v>2879</v>
      </c>
      <c r="AD1520" t="s">
        <v>2879</v>
      </c>
      <c r="AE1520" t="s">
        <v>2879</v>
      </c>
      <c r="AF1520" t="s">
        <v>2899</v>
      </c>
      <c r="AG1520" s="24"/>
      <c r="AI1520" s="11">
        <v>156.97999999999999</v>
      </c>
      <c r="AJ1520">
        <v>0.3</v>
      </c>
      <c r="AK1520">
        <f t="shared" si="142"/>
        <v>272.29999999999995</v>
      </c>
      <c r="AL1520" t="s">
        <v>4555</v>
      </c>
      <c r="AM1520" t="s">
        <v>4555</v>
      </c>
      <c r="AN1520" s="24">
        <v>0.1</v>
      </c>
      <c r="AO1520">
        <f t="shared" si="147"/>
        <v>350.1</v>
      </c>
      <c r="AS1520" t="s">
        <v>352</v>
      </c>
      <c r="AT1520" t="s">
        <v>585</v>
      </c>
    </row>
    <row r="1521" spans="1:46" customFormat="1" x14ac:dyDescent="0.3">
      <c r="A1521" t="e">
        <f>CONCATENATE(C1521,D1521,H1521,#REF!,L1521)</f>
        <v>#REF!</v>
      </c>
      <c r="B1521" t="str">
        <f t="shared" si="145"/>
        <v>VOLKSWAGENCRAFTER_2006L2H1</v>
      </c>
      <c r="C1521" s="1" t="s">
        <v>203</v>
      </c>
      <c r="D1521" s="1" t="s">
        <v>3409</v>
      </c>
      <c r="E1521" s="1">
        <v>2006</v>
      </c>
      <c r="F1521" s="1" t="s">
        <v>25</v>
      </c>
      <c r="G1521" s="1" t="s">
        <v>15</v>
      </c>
      <c r="H1521" s="1" t="s">
        <v>26</v>
      </c>
      <c r="I1521" s="1">
        <v>3665</v>
      </c>
      <c r="J1521" s="1" t="str">
        <f t="shared" si="146"/>
        <v>TYP115</v>
      </c>
      <c r="K1521" s="1">
        <v>115</v>
      </c>
      <c r="L1521" s="1" t="s">
        <v>20</v>
      </c>
      <c r="M1521" s="27">
        <v>963940090</v>
      </c>
      <c r="N1521" s="37" t="s">
        <v>865</v>
      </c>
      <c r="O1521" s="38">
        <v>0</v>
      </c>
      <c r="P1521" s="38">
        <v>214.78</v>
      </c>
      <c r="Q1521" s="38">
        <v>1</v>
      </c>
      <c r="R1521">
        <v>22.5</v>
      </c>
      <c r="S1521" s="38">
        <v>214.78</v>
      </c>
      <c r="T1521" s="24">
        <v>609</v>
      </c>
      <c r="U1521" s="24">
        <v>60</v>
      </c>
      <c r="V1521">
        <f t="shared" si="148"/>
        <v>80</v>
      </c>
      <c r="W1521" s="24" t="s">
        <v>4105</v>
      </c>
      <c r="X1521" s="8" t="e">
        <f>ROUND(T1521*(1-#REF!),2)</f>
        <v>#REF!</v>
      </c>
      <c r="Y1521">
        <f t="shared" si="143"/>
        <v>548.1</v>
      </c>
      <c r="Z1521">
        <f t="shared" si="144"/>
        <v>548.1</v>
      </c>
      <c r="AA1521" s="24">
        <v>0.1</v>
      </c>
      <c r="AB1521" s="24">
        <v>0.1</v>
      </c>
      <c r="AC1521" t="s">
        <v>2879</v>
      </c>
      <c r="AD1521" t="s">
        <v>2879</v>
      </c>
      <c r="AE1521" t="s">
        <v>2879</v>
      </c>
      <c r="AF1521" t="s">
        <v>2899</v>
      </c>
      <c r="AG1521" s="24"/>
      <c r="AI1521" s="11">
        <v>194.03</v>
      </c>
      <c r="AJ1521">
        <v>0.3</v>
      </c>
      <c r="AK1521">
        <f t="shared" si="142"/>
        <v>426.29999999999995</v>
      </c>
      <c r="AL1521" t="s">
        <v>4555</v>
      </c>
      <c r="AM1521" t="s">
        <v>4555</v>
      </c>
      <c r="AN1521" s="24">
        <v>0.1</v>
      </c>
      <c r="AO1521">
        <f t="shared" si="147"/>
        <v>548.1</v>
      </c>
      <c r="AS1521" t="s">
        <v>311</v>
      </c>
      <c r="AT1521" t="s">
        <v>585</v>
      </c>
    </row>
    <row r="1522" spans="1:46" customFormat="1" x14ac:dyDescent="0.3">
      <c r="A1522" t="e">
        <f>CONCATENATE(C1522,D1522,H1522,#REF!,L1522)</f>
        <v>#REF!</v>
      </c>
      <c r="B1522" t="str">
        <f t="shared" si="145"/>
        <v>VOLKSWAGENCRAFTER_2006L1H2</v>
      </c>
      <c r="C1522" s="1" t="s">
        <v>203</v>
      </c>
      <c r="D1522" s="1" t="s">
        <v>3409</v>
      </c>
      <c r="E1522" s="1">
        <v>2006</v>
      </c>
      <c r="F1522" s="1" t="s">
        <v>14</v>
      </c>
      <c r="G1522" s="1" t="s">
        <v>37</v>
      </c>
      <c r="H1522" s="1" t="s">
        <v>38</v>
      </c>
      <c r="I1522" s="1">
        <v>3250</v>
      </c>
      <c r="J1522" s="1" t="str">
        <f t="shared" si="146"/>
        <v>TYP114</v>
      </c>
      <c r="K1522" s="1">
        <v>114</v>
      </c>
      <c r="L1522" s="1" t="s">
        <v>20</v>
      </c>
      <c r="M1522" s="27">
        <v>963940080</v>
      </c>
      <c r="N1522" s="37" t="s">
        <v>866</v>
      </c>
      <c r="O1522" s="38">
        <v>0</v>
      </c>
      <c r="P1522" s="38">
        <v>191.21</v>
      </c>
      <c r="Q1522" s="38">
        <v>1</v>
      </c>
      <c r="R1522">
        <v>13.5</v>
      </c>
      <c r="S1522" s="38">
        <v>191.21</v>
      </c>
      <c r="T1522" s="24">
        <v>459</v>
      </c>
      <c r="U1522" s="24">
        <v>60</v>
      </c>
      <c r="V1522">
        <f t="shared" si="148"/>
        <v>80</v>
      </c>
      <c r="W1522" s="24" t="s">
        <v>4106</v>
      </c>
      <c r="X1522" s="8" t="e">
        <f>ROUND(T1522*(1-#REF!),2)</f>
        <v>#REF!</v>
      </c>
      <c r="Y1522">
        <f t="shared" si="143"/>
        <v>413.1</v>
      </c>
      <c r="Z1522">
        <f t="shared" si="144"/>
        <v>413.1</v>
      </c>
      <c r="AA1522" s="24">
        <v>0.1</v>
      </c>
      <c r="AB1522" s="24">
        <v>0.1</v>
      </c>
      <c r="AC1522" t="s">
        <v>2879</v>
      </c>
      <c r="AD1522" t="s">
        <v>2879</v>
      </c>
      <c r="AE1522" t="s">
        <v>2879</v>
      </c>
      <c r="AF1522" t="s">
        <v>2899</v>
      </c>
      <c r="AG1522" s="24"/>
      <c r="AI1522" s="11">
        <v>183.85</v>
      </c>
      <c r="AJ1522">
        <v>0.3</v>
      </c>
      <c r="AK1522">
        <f t="shared" si="142"/>
        <v>321.29999999999995</v>
      </c>
      <c r="AL1522" t="s">
        <v>4555</v>
      </c>
      <c r="AM1522" t="s">
        <v>4555</v>
      </c>
      <c r="AN1522" s="24">
        <v>0.1</v>
      </c>
      <c r="AO1522">
        <f t="shared" si="147"/>
        <v>413.1</v>
      </c>
      <c r="AS1522" t="s">
        <v>312</v>
      </c>
      <c r="AT1522" t="s">
        <v>585</v>
      </c>
    </row>
    <row r="1523" spans="1:46" customFormat="1" x14ac:dyDescent="0.3">
      <c r="A1523" t="e">
        <f>CONCATENATE(C1523,D1523,H1523,#REF!,L1523)</f>
        <v>#REF!</v>
      </c>
      <c r="B1523" t="str">
        <f t="shared" si="145"/>
        <v>VOLKSWAGENCRAFTER_2006L2H2</v>
      </c>
      <c r="C1523" s="1" t="s">
        <v>203</v>
      </c>
      <c r="D1523" s="1" t="s">
        <v>3409</v>
      </c>
      <c r="E1523" s="1">
        <v>2006</v>
      </c>
      <c r="F1523" s="1" t="s">
        <v>25</v>
      </c>
      <c r="G1523" s="1" t="s">
        <v>37</v>
      </c>
      <c r="H1523" s="1" t="s">
        <v>41</v>
      </c>
      <c r="I1523" s="1">
        <v>3665</v>
      </c>
      <c r="J1523" s="1" t="str">
        <f t="shared" si="146"/>
        <v>TYP115</v>
      </c>
      <c r="K1523" s="1">
        <v>115</v>
      </c>
      <c r="L1523" s="1" t="s">
        <v>17</v>
      </c>
      <c r="M1523" s="27">
        <v>963940096</v>
      </c>
      <c r="N1523" s="37" t="s">
        <v>867</v>
      </c>
      <c r="O1523" s="38">
        <v>0</v>
      </c>
      <c r="P1523" s="38">
        <v>201.8</v>
      </c>
      <c r="Q1523" s="38">
        <v>1</v>
      </c>
      <c r="R1523">
        <v>39.5</v>
      </c>
      <c r="S1523" s="38">
        <v>201.8</v>
      </c>
      <c r="T1523" s="24">
        <v>469</v>
      </c>
      <c r="U1523" s="24">
        <v>75</v>
      </c>
      <c r="V1523">
        <f t="shared" si="148"/>
        <v>100</v>
      </c>
      <c r="W1523" s="24" t="s">
        <v>4107</v>
      </c>
      <c r="X1523" s="8" t="e">
        <f>ROUND(T1523*(1-#REF!),2)</f>
        <v>#REF!</v>
      </c>
      <c r="Y1523">
        <f t="shared" si="143"/>
        <v>422.1</v>
      </c>
      <c r="Z1523">
        <f t="shared" si="144"/>
        <v>422.1</v>
      </c>
      <c r="AA1523" s="24">
        <v>0.1</v>
      </c>
      <c r="AB1523" s="24">
        <v>0.1</v>
      </c>
      <c r="AC1523" t="s">
        <v>2879</v>
      </c>
      <c r="AD1523" t="s">
        <v>2879</v>
      </c>
      <c r="AE1523" t="s">
        <v>2879</v>
      </c>
      <c r="AF1523" t="s">
        <v>2899</v>
      </c>
      <c r="AG1523" s="24"/>
      <c r="AI1523" s="11">
        <v>194.03</v>
      </c>
      <c r="AJ1523">
        <v>0.3</v>
      </c>
      <c r="AK1523">
        <f t="shared" si="142"/>
        <v>328.29999999999995</v>
      </c>
      <c r="AL1523" t="s">
        <v>4555</v>
      </c>
      <c r="AM1523" t="s">
        <v>4555</v>
      </c>
      <c r="AN1523" s="24">
        <v>0.1</v>
      </c>
      <c r="AO1523">
        <f t="shared" si="147"/>
        <v>422.1</v>
      </c>
      <c r="AS1523" t="s">
        <v>313</v>
      </c>
      <c r="AT1523" t="s">
        <v>584</v>
      </c>
    </row>
    <row r="1524" spans="1:46" customFormat="1" x14ac:dyDescent="0.3">
      <c r="A1524" t="e">
        <f>CONCATENATE(C1524,D1524,H1524,#REF!,L1524)</f>
        <v>#REF!</v>
      </c>
      <c r="B1524" t="str">
        <f t="shared" si="145"/>
        <v>VOLKSWAGENCRAFTER_2006L2H2</v>
      </c>
      <c r="C1524" s="1" t="s">
        <v>203</v>
      </c>
      <c r="D1524" s="1" t="s">
        <v>3409</v>
      </c>
      <c r="E1524" s="1">
        <v>2006</v>
      </c>
      <c r="F1524" s="1" t="s">
        <v>25</v>
      </c>
      <c r="G1524" s="1" t="s">
        <v>37</v>
      </c>
      <c r="H1524" s="1" t="s">
        <v>41</v>
      </c>
      <c r="I1524" s="1">
        <v>3665</v>
      </c>
      <c r="J1524" s="1" t="str">
        <f t="shared" si="146"/>
        <v>TYP115</v>
      </c>
      <c r="K1524" s="1">
        <v>115</v>
      </c>
      <c r="L1524" s="1" t="s">
        <v>20</v>
      </c>
      <c r="M1524" s="27">
        <v>963940097</v>
      </c>
      <c r="N1524" s="37" t="s">
        <v>868</v>
      </c>
      <c r="O1524" s="38">
        <v>0</v>
      </c>
      <c r="P1524" s="38">
        <v>201.8</v>
      </c>
      <c r="Q1524" s="38">
        <v>1</v>
      </c>
      <c r="R1524">
        <v>22.5</v>
      </c>
      <c r="S1524" s="38">
        <v>201.8</v>
      </c>
      <c r="T1524" s="24">
        <v>609</v>
      </c>
      <c r="U1524" s="24">
        <v>75</v>
      </c>
      <c r="V1524">
        <f t="shared" si="148"/>
        <v>100</v>
      </c>
      <c r="W1524" s="24" t="s">
        <v>4108</v>
      </c>
      <c r="X1524" s="8" t="e">
        <f>ROUND(T1524*(1-#REF!),2)</f>
        <v>#REF!</v>
      </c>
      <c r="Y1524">
        <f t="shared" si="143"/>
        <v>548.1</v>
      </c>
      <c r="Z1524">
        <f t="shared" si="144"/>
        <v>548.1</v>
      </c>
      <c r="AA1524" s="24">
        <v>0.1</v>
      </c>
      <c r="AB1524" s="24">
        <v>0.1</v>
      </c>
      <c r="AC1524" t="s">
        <v>2879</v>
      </c>
      <c r="AD1524" t="s">
        <v>2879</v>
      </c>
      <c r="AE1524" t="s">
        <v>2879</v>
      </c>
      <c r="AF1524" t="s">
        <v>2899</v>
      </c>
      <c r="AG1524" s="24"/>
      <c r="AI1524" s="11">
        <v>194.03</v>
      </c>
      <c r="AJ1524">
        <v>0.3</v>
      </c>
      <c r="AK1524">
        <f t="shared" ref="AK1524:AK1587" si="149">T1524*(1*(1-AJ1524))</f>
        <v>426.29999999999995</v>
      </c>
      <c r="AL1524" t="s">
        <v>4555</v>
      </c>
      <c r="AM1524" t="s">
        <v>4555</v>
      </c>
      <c r="AN1524" s="24">
        <v>0.1</v>
      </c>
      <c r="AO1524">
        <f t="shared" si="147"/>
        <v>548.1</v>
      </c>
      <c r="AS1524" t="s">
        <v>314</v>
      </c>
      <c r="AT1524" t="s">
        <v>585</v>
      </c>
    </row>
    <row r="1525" spans="1:46" customFormat="1" x14ac:dyDescent="0.3">
      <c r="A1525" t="e">
        <f>CONCATENATE(C1525,D1525,H1525,#REF!,L1525)</f>
        <v>#REF!</v>
      </c>
      <c r="B1525" t="str">
        <f t="shared" si="145"/>
        <v>VOLKSWAGENCRAFTER_2006L3H2</v>
      </c>
      <c r="C1525" s="1" t="s">
        <v>203</v>
      </c>
      <c r="D1525" s="1" t="s">
        <v>3409</v>
      </c>
      <c r="E1525" s="1">
        <v>2006</v>
      </c>
      <c r="F1525" s="1" t="s">
        <v>44</v>
      </c>
      <c r="G1525" s="1" t="s">
        <v>37</v>
      </c>
      <c r="H1525" s="1" t="s">
        <v>45</v>
      </c>
      <c r="I1525" s="1">
        <v>4325</v>
      </c>
      <c r="J1525" s="1" t="str">
        <f t="shared" si="146"/>
        <v>TYP116</v>
      </c>
      <c r="K1525" s="1">
        <v>116</v>
      </c>
      <c r="L1525" s="1" t="s">
        <v>17</v>
      </c>
      <c r="M1525" s="27">
        <v>963940113</v>
      </c>
      <c r="N1525" s="37" t="s">
        <v>870</v>
      </c>
      <c r="O1525" s="38">
        <v>0</v>
      </c>
      <c r="P1525" s="38">
        <v>249.85</v>
      </c>
      <c r="Q1525" s="38">
        <v>1</v>
      </c>
      <c r="R1525">
        <v>41.5</v>
      </c>
      <c r="S1525" s="38">
        <v>249.85</v>
      </c>
      <c r="T1525" s="24">
        <v>609</v>
      </c>
      <c r="U1525" s="24">
        <v>80</v>
      </c>
      <c r="V1525">
        <f t="shared" si="148"/>
        <v>107</v>
      </c>
      <c r="W1525" s="24" t="s">
        <v>4110</v>
      </c>
      <c r="X1525" s="8" t="e">
        <f>ROUND(T1525*(1-#REF!),2)</f>
        <v>#REF!</v>
      </c>
      <c r="Y1525">
        <f t="shared" si="143"/>
        <v>548.1</v>
      </c>
      <c r="Z1525">
        <f t="shared" si="144"/>
        <v>548.1</v>
      </c>
      <c r="AA1525" s="24">
        <v>0.1</v>
      </c>
      <c r="AB1525" s="24">
        <v>0.1</v>
      </c>
      <c r="AC1525" t="s">
        <v>2879</v>
      </c>
      <c r="AD1525" t="s">
        <v>2879</v>
      </c>
      <c r="AE1525" t="s">
        <v>2879</v>
      </c>
      <c r="AF1525" t="s">
        <v>2899</v>
      </c>
      <c r="AG1525" s="24"/>
      <c r="AI1525" s="11">
        <v>240.23</v>
      </c>
      <c r="AJ1525">
        <v>0.3</v>
      </c>
      <c r="AK1525">
        <f t="shared" si="149"/>
        <v>426.29999999999995</v>
      </c>
      <c r="AL1525" t="s">
        <v>4555</v>
      </c>
      <c r="AM1525" t="s">
        <v>4555</v>
      </c>
      <c r="AN1525" s="24">
        <v>0.1</v>
      </c>
      <c r="AO1525">
        <f t="shared" si="147"/>
        <v>548.1</v>
      </c>
      <c r="AS1525" t="s">
        <v>316</v>
      </c>
      <c r="AT1525" t="s">
        <v>584</v>
      </c>
    </row>
    <row r="1526" spans="1:46" customFormat="1" x14ac:dyDescent="0.3">
      <c r="A1526" t="e">
        <f>CONCATENATE(C1526,D1526,H1526,#REF!,L1526)</f>
        <v>#REF!</v>
      </c>
      <c r="B1526" t="str">
        <f t="shared" si="145"/>
        <v>VOLKSWAGENCRAFTER_2006L3H2</v>
      </c>
      <c r="C1526" s="1" t="s">
        <v>203</v>
      </c>
      <c r="D1526" s="1" t="s">
        <v>3409</v>
      </c>
      <c r="E1526" s="1">
        <v>2006</v>
      </c>
      <c r="F1526" s="1" t="s">
        <v>44</v>
      </c>
      <c r="G1526" s="1" t="s">
        <v>37</v>
      </c>
      <c r="H1526" s="1" t="s">
        <v>45</v>
      </c>
      <c r="I1526" s="1">
        <v>4325</v>
      </c>
      <c r="J1526" s="1" t="str">
        <f t="shared" si="146"/>
        <v>TYP116</v>
      </c>
      <c r="K1526" s="1">
        <v>116</v>
      </c>
      <c r="L1526" s="1" t="s">
        <v>20</v>
      </c>
      <c r="M1526" s="27">
        <v>963940114</v>
      </c>
      <c r="N1526" s="37" t="s">
        <v>871</v>
      </c>
      <c r="O1526" s="38">
        <v>0</v>
      </c>
      <c r="P1526" s="38">
        <v>326.29000000000002</v>
      </c>
      <c r="Q1526" s="38">
        <v>1</v>
      </c>
      <c r="R1526">
        <v>28.5</v>
      </c>
      <c r="S1526" s="38">
        <v>326.29000000000002</v>
      </c>
      <c r="T1526" s="24">
        <v>819</v>
      </c>
      <c r="U1526" s="24">
        <v>80</v>
      </c>
      <c r="V1526">
        <f t="shared" si="148"/>
        <v>107</v>
      </c>
      <c r="W1526" s="24" t="s">
        <v>4111</v>
      </c>
      <c r="X1526" s="8" t="e">
        <f>ROUND(T1526*(1-#REF!),2)</f>
        <v>#REF!</v>
      </c>
      <c r="Y1526">
        <f t="shared" si="143"/>
        <v>737.1</v>
      </c>
      <c r="Z1526">
        <f t="shared" si="144"/>
        <v>737.1</v>
      </c>
      <c r="AA1526" s="24">
        <v>0.1</v>
      </c>
      <c r="AB1526" s="24">
        <v>0.1</v>
      </c>
      <c r="AC1526" t="s">
        <v>2879</v>
      </c>
      <c r="AD1526" t="s">
        <v>2879</v>
      </c>
      <c r="AE1526" t="s">
        <v>2879</v>
      </c>
      <c r="AF1526" t="s">
        <v>2899</v>
      </c>
      <c r="AG1526" s="24"/>
      <c r="AI1526" s="11">
        <v>313.73</v>
      </c>
      <c r="AJ1526">
        <v>0.3</v>
      </c>
      <c r="AK1526">
        <f t="shared" si="149"/>
        <v>573.29999999999995</v>
      </c>
      <c r="AL1526" t="s">
        <v>4555</v>
      </c>
      <c r="AM1526" t="s">
        <v>4555</v>
      </c>
      <c r="AN1526" s="24">
        <v>0.1</v>
      </c>
      <c r="AO1526">
        <f t="shared" si="147"/>
        <v>737.1</v>
      </c>
      <c r="AS1526" t="s">
        <v>317</v>
      </c>
      <c r="AT1526" t="s">
        <v>585</v>
      </c>
    </row>
    <row r="1527" spans="1:46" customFormat="1" x14ac:dyDescent="0.3">
      <c r="A1527" t="e">
        <f>CONCATENATE(C1527,D1527,H1527,#REF!,L1527)</f>
        <v>#REF!</v>
      </c>
      <c r="B1527" t="str">
        <f t="shared" si="145"/>
        <v>VOLKSWAGENCRAFTER_2006L3H3</v>
      </c>
      <c r="C1527" s="1" t="s">
        <v>203</v>
      </c>
      <c r="D1527" s="1" t="s">
        <v>3409</v>
      </c>
      <c r="E1527" s="1">
        <v>2006</v>
      </c>
      <c r="F1527" s="1" t="s">
        <v>44</v>
      </c>
      <c r="G1527" s="1" t="s">
        <v>52</v>
      </c>
      <c r="H1527" s="1" t="s">
        <v>53</v>
      </c>
      <c r="I1527" s="1">
        <v>4325</v>
      </c>
      <c r="J1527" s="1" t="str">
        <f t="shared" si="146"/>
        <v>TYP116</v>
      </c>
      <c r="K1527" s="1">
        <v>116</v>
      </c>
      <c r="L1527" s="1" t="s">
        <v>20</v>
      </c>
      <c r="M1527" s="27">
        <v>963940120</v>
      </c>
      <c r="N1527" s="37" t="s">
        <v>872</v>
      </c>
      <c r="O1527" s="38">
        <v>0</v>
      </c>
      <c r="P1527" s="38">
        <v>326.29000000000002</v>
      </c>
      <c r="Q1527" s="38">
        <v>1</v>
      </c>
      <c r="R1527">
        <v>41.5</v>
      </c>
      <c r="S1527" s="38">
        <v>326.29000000000002</v>
      </c>
      <c r="T1527" s="24">
        <v>819</v>
      </c>
      <c r="U1527" s="24">
        <v>80</v>
      </c>
      <c r="V1527">
        <f t="shared" si="148"/>
        <v>107</v>
      </c>
      <c r="W1527" s="24" t="s">
        <v>4112</v>
      </c>
      <c r="X1527" s="8" t="e">
        <f>ROUND(T1527*(1-#REF!),2)</f>
        <v>#REF!</v>
      </c>
      <c r="Y1527">
        <f t="shared" si="143"/>
        <v>737.1</v>
      </c>
      <c r="Z1527">
        <f t="shared" si="144"/>
        <v>737.1</v>
      </c>
      <c r="AA1527" s="24">
        <v>0.1</v>
      </c>
      <c r="AB1527" s="24">
        <v>0.1</v>
      </c>
      <c r="AC1527" t="s">
        <v>2879</v>
      </c>
      <c r="AD1527" t="s">
        <v>2879</v>
      </c>
      <c r="AE1527" t="s">
        <v>2879</v>
      </c>
      <c r="AF1527" t="s">
        <v>2899</v>
      </c>
      <c r="AG1527" s="24"/>
      <c r="AI1527" s="11">
        <v>313.73</v>
      </c>
      <c r="AJ1527">
        <v>0.3</v>
      </c>
      <c r="AK1527">
        <f t="shared" si="149"/>
        <v>573.29999999999995</v>
      </c>
      <c r="AL1527" t="s">
        <v>4555</v>
      </c>
      <c r="AM1527" t="s">
        <v>4555</v>
      </c>
      <c r="AN1527" s="24">
        <v>0.1</v>
      </c>
      <c r="AO1527">
        <f t="shared" si="147"/>
        <v>737.1</v>
      </c>
      <c r="AS1527" t="s">
        <v>318</v>
      </c>
      <c r="AT1527" t="s">
        <v>585</v>
      </c>
    </row>
    <row r="1528" spans="1:46" customFormat="1" x14ac:dyDescent="0.3">
      <c r="A1528" t="e">
        <f>CONCATENATE(C1528,D1528,H1528,#REF!,L1528)</f>
        <v>#REF!</v>
      </c>
      <c r="B1528" t="str">
        <f t="shared" si="145"/>
        <v>VOLKSWAGENCRAFTER_2006L4H2</v>
      </c>
      <c r="C1528" s="1" t="s">
        <v>203</v>
      </c>
      <c r="D1528" s="1" t="s">
        <v>3409</v>
      </c>
      <c r="E1528" s="1">
        <v>2006</v>
      </c>
      <c r="F1528" s="1" t="s">
        <v>48</v>
      </c>
      <c r="G1528" s="1" t="s">
        <v>37</v>
      </c>
      <c r="H1528" s="1" t="s">
        <v>49</v>
      </c>
      <c r="I1528" s="1">
        <v>4325</v>
      </c>
      <c r="J1528" s="1" t="str">
        <f t="shared" si="146"/>
        <v>TYP117</v>
      </c>
      <c r="K1528" s="1">
        <v>117</v>
      </c>
      <c r="L1528" s="1" t="s">
        <v>20</v>
      </c>
      <c r="M1528" s="27">
        <v>963940131</v>
      </c>
      <c r="N1528" s="37" t="s">
        <v>873</v>
      </c>
      <c r="O1528" s="38">
        <v>0</v>
      </c>
      <c r="P1528" s="38">
        <v>349.99</v>
      </c>
      <c r="Q1528" s="38">
        <v>1</v>
      </c>
      <c r="R1528">
        <v>41.5</v>
      </c>
      <c r="S1528" s="38">
        <v>349.99</v>
      </c>
      <c r="T1528" s="24">
        <v>879</v>
      </c>
      <c r="U1528" s="24">
        <v>90</v>
      </c>
      <c r="V1528">
        <f t="shared" si="148"/>
        <v>120</v>
      </c>
      <c r="W1528" s="24" t="s">
        <v>4113</v>
      </c>
      <c r="X1528" s="8" t="e">
        <f>ROUND(T1528*(1-#REF!),2)</f>
        <v>#REF!</v>
      </c>
      <c r="Y1528">
        <f t="shared" si="143"/>
        <v>791.1</v>
      </c>
      <c r="Z1528">
        <f t="shared" si="144"/>
        <v>791.1</v>
      </c>
      <c r="AA1528" s="24">
        <v>0.1</v>
      </c>
      <c r="AB1528" s="24">
        <v>0.1</v>
      </c>
      <c r="AC1528" t="s">
        <v>2879</v>
      </c>
      <c r="AD1528" t="s">
        <v>2879</v>
      </c>
      <c r="AE1528" t="s">
        <v>2879</v>
      </c>
      <c r="AF1528" t="s">
        <v>2899</v>
      </c>
      <c r="AG1528" s="24"/>
      <c r="AI1528" s="11">
        <v>336.4</v>
      </c>
      <c r="AJ1528">
        <v>0.3</v>
      </c>
      <c r="AK1528">
        <f t="shared" si="149"/>
        <v>615.29999999999995</v>
      </c>
      <c r="AL1528" t="s">
        <v>4555</v>
      </c>
      <c r="AM1528" t="s">
        <v>4555</v>
      </c>
      <c r="AN1528" s="24">
        <v>0.1</v>
      </c>
      <c r="AO1528">
        <f t="shared" si="147"/>
        <v>791.1</v>
      </c>
      <c r="AS1528" t="s">
        <v>319</v>
      </c>
      <c r="AT1528" t="s">
        <v>585</v>
      </c>
    </row>
    <row r="1529" spans="1:46" customFormat="1" x14ac:dyDescent="0.3">
      <c r="A1529" t="e">
        <f>CONCATENATE(C1529,D1529,H1529,#REF!,L1529)</f>
        <v>#REF!</v>
      </c>
      <c r="B1529" t="str">
        <f t="shared" si="145"/>
        <v>VOLKSWAGENCRAFTER_2006L2H3</v>
      </c>
      <c r="C1529" s="1" t="s">
        <v>203</v>
      </c>
      <c r="D1529" s="1" t="s">
        <v>3409</v>
      </c>
      <c r="E1529" s="1">
        <v>2006</v>
      </c>
      <c r="F1529" s="1" t="s">
        <v>25</v>
      </c>
      <c r="G1529" s="1" t="s">
        <v>52</v>
      </c>
      <c r="H1529" s="1" t="s">
        <v>104</v>
      </c>
      <c r="I1529" s="1">
        <v>3665</v>
      </c>
      <c r="J1529" s="1" t="str">
        <f t="shared" si="146"/>
        <v>TYP115</v>
      </c>
      <c r="K1529" s="1">
        <v>115</v>
      </c>
      <c r="L1529" s="1" t="s">
        <v>20</v>
      </c>
      <c r="M1529" s="27">
        <v>963940106</v>
      </c>
      <c r="N1529" s="37" t="s">
        <v>869</v>
      </c>
      <c r="O1529" s="38">
        <v>0</v>
      </c>
      <c r="P1529" s="38">
        <v>253.13</v>
      </c>
      <c r="Q1529" s="38">
        <v>1</v>
      </c>
      <c r="R1529">
        <v>34</v>
      </c>
      <c r="S1529" s="38">
        <v>253.13</v>
      </c>
      <c r="T1529" s="24">
        <v>609</v>
      </c>
      <c r="U1529" s="24">
        <v>75</v>
      </c>
      <c r="V1529">
        <f t="shared" si="148"/>
        <v>100</v>
      </c>
      <c r="W1529" s="24" t="s">
        <v>4109</v>
      </c>
      <c r="X1529" s="8" t="e">
        <f>ROUND(T1529*(1-#REF!),2)</f>
        <v>#REF!</v>
      </c>
      <c r="Y1529">
        <f t="shared" si="143"/>
        <v>548.1</v>
      </c>
      <c r="Z1529">
        <f t="shared" si="144"/>
        <v>548.1</v>
      </c>
      <c r="AA1529" s="24">
        <v>0.1</v>
      </c>
      <c r="AB1529" s="24">
        <v>0.1</v>
      </c>
      <c r="AC1529" t="s">
        <v>2879</v>
      </c>
      <c r="AD1529" t="s">
        <v>2879</v>
      </c>
      <c r="AE1529" t="s">
        <v>2879</v>
      </c>
      <c r="AF1529" t="s">
        <v>2899</v>
      </c>
      <c r="AG1529" s="24"/>
      <c r="AI1529" s="11">
        <v>194.03</v>
      </c>
      <c r="AJ1529">
        <v>0.3</v>
      </c>
      <c r="AK1529">
        <f t="shared" si="149"/>
        <v>426.29999999999995</v>
      </c>
      <c r="AL1529" t="s">
        <v>4555</v>
      </c>
      <c r="AM1529" t="s">
        <v>4555</v>
      </c>
      <c r="AN1529" s="24">
        <v>0.1</v>
      </c>
      <c r="AO1529">
        <f t="shared" si="147"/>
        <v>548.1</v>
      </c>
      <c r="AS1529" t="s">
        <v>315</v>
      </c>
      <c r="AT1529" t="s">
        <v>585</v>
      </c>
    </row>
    <row r="1530" spans="1:46" customFormat="1" x14ac:dyDescent="0.3">
      <c r="A1530" t="e">
        <f>CONCATENATE(C1530,D1530,H1530,#REF!,L1530)</f>
        <v>#REF!</v>
      </c>
      <c r="B1530" t="str">
        <f t="shared" si="145"/>
        <v>CITROENNEMOL1H1</v>
      </c>
      <c r="C1530" s="1" t="s">
        <v>12</v>
      </c>
      <c r="D1530" s="1" t="s">
        <v>13</v>
      </c>
      <c r="E1530" s="1">
        <v>2008</v>
      </c>
      <c r="F1530" s="1" t="s">
        <v>14</v>
      </c>
      <c r="G1530" s="1" t="s">
        <v>15</v>
      </c>
      <c r="H1530" s="1" t="s">
        <v>16</v>
      </c>
      <c r="I1530" s="1">
        <v>2513</v>
      </c>
      <c r="J1530" s="1" t="str">
        <f t="shared" si="146"/>
        <v>TYP128</v>
      </c>
      <c r="K1530" s="1">
        <v>128</v>
      </c>
      <c r="L1530" s="1" t="s">
        <v>17</v>
      </c>
      <c r="M1530" s="27">
        <v>963940228</v>
      </c>
      <c r="N1530" s="37" t="s">
        <v>907</v>
      </c>
      <c r="O1530" s="38">
        <v>0</v>
      </c>
      <c r="P1530" s="38">
        <v>45.61</v>
      </c>
      <c r="Q1530" s="38">
        <v>1</v>
      </c>
      <c r="R1530">
        <v>5.5</v>
      </c>
      <c r="S1530" s="38">
        <v>45.61</v>
      </c>
      <c r="T1530" s="24">
        <v>129</v>
      </c>
      <c r="U1530" s="24">
        <v>20</v>
      </c>
      <c r="V1530">
        <f t="shared" si="148"/>
        <v>27</v>
      </c>
      <c r="W1530" s="24" t="s">
        <v>4147</v>
      </c>
      <c r="X1530" s="8" t="e">
        <f>ROUND(T1530*(1-#REF!),2)</f>
        <v>#REF!</v>
      </c>
      <c r="Y1530">
        <f t="shared" si="143"/>
        <v>116.1</v>
      </c>
      <c r="Z1530">
        <f t="shared" si="144"/>
        <v>116.1</v>
      </c>
      <c r="AA1530" s="24">
        <v>0.1</v>
      </c>
      <c r="AB1530" s="24">
        <v>0.1</v>
      </c>
      <c r="AC1530" t="s">
        <v>2879</v>
      </c>
      <c r="AD1530" t="s">
        <v>2879</v>
      </c>
      <c r="AE1530" t="s">
        <v>2879</v>
      </c>
      <c r="AF1530" t="s">
        <v>2899</v>
      </c>
      <c r="AG1530" s="24"/>
      <c r="AH1530" t="s">
        <v>13</v>
      </c>
      <c r="AI1530" s="11">
        <v>43.85</v>
      </c>
      <c r="AJ1530">
        <v>0.3</v>
      </c>
      <c r="AK1530">
        <f t="shared" si="149"/>
        <v>90.3</v>
      </c>
      <c r="AL1530" t="s">
        <v>4555</v>
      </c>
      <c r="AM1530" t="s">
        <v>4555</v>
      </c>
      <c r="AN1530" s="24">
        <v>0.1</v>
      </c>
      <c r="AO1530">
        <f t="shared" si="147"/>
        <v>116.1</v>
      </c>
      <c r="AS1530" t="s">
        <v>353</v>
      </c>
      <c r="AT1530" t="s">
        <v>583</v>
      </c>
    </row>
    <row r="1531" spans="1:46" customFormat="1" x14ac:dyDescent="0.3">
      <c r="A1531" t="e">
        <f>CONCATENATE(C1531,D1531,H1531,#REF!,L1531)</f>
        <v>#REF!</v>
      </c>
      <c r="B1531" t="str">
        <f t="shared" si="145"/>
        <v>CITROENNEMOL1H1</v>
      </c>
      <c r="C1531" s="1" t="s">
        <v>12</v>
      </c>
      <c r="D1531" s="1" t="s">
        <v>13</v>
      </c>
      <c r="E1531" s="1">
        <v>2008</v>
      </c>
      <c r="F1531" s="1" t="s">
        <v>14</v>
      </c>
      <c r="G1531" s="1" t="s">
        <v>15</v>
      </c>
      <c r="H1531" s="1" t="s">
        <v>16</v>
      </c>
      <c r="I1531" s="1">
        <v>2513</v>
      </c>
      <c r="J1531" s="1" t="str">
        <f t="shared" si="146"/>
        <v>TYP128</v>
      </c>
      <c r="K1531" s="1">
        <v>128</v>
      </c>
      <c r="L1531" s="1" t="s">
        <v>20</v>
      </c>
      <c r="M1531" s="27">
        <v>963940227</v>
      </c>
      <c r="N1531" s="37" t="s">
        <v>908</v>
      </c>
      <c r="O1531" s="38">
        <v>0</v>
      </c>
      <c r="P1531" s="38">
        <v>50.93</v>
      </c>
      <c r="Q1531" s="38">
        <v>1</v>
      </c>
      <c r="R1531">
        <v>5.5</v>
      </c>
      <c r="S1531" s="38">
        <v>50.93</v>
      </c>
      <c r="T1531" s="24">
        <v>139</v>
      </c>
      <c r="U1531" s="24">
        <v>20</v>
      </c>
      <c r="V1531">
        <f t="shared" si="148"/>
        <v>27</v>
      </c>
      <c r="W1531" s="24" t="s">
        <v>4148</v>
      </c>
      <c r="X1531" s="8" t="e">
        <f>ROUND(T1531*(1-#REF!),2)</f>
        <v>#REF!</v>
      </c>
      <c r="Y1531">
        <f t="shared" si="143"/>
        <v>125.1</v>
      </c>
      <c r="Z1531">
        <f t="shared" si="144"/>
        <v>125.1</v>
      </c>
      <c r="AA1531" s="24">
        <v>0.1</v>
      </c>
      <c r="AB1531" s="24">
        <v>0.1</v>
      </c>
      <c r="AC1531" t="s">
        <v>2879</v>
      </c>
      <c r="AD1531" t="s">
        <v>2879</v>
      </c>
      <c r="AE1531" t="s">
        <v>2879</v>
      </c>
      <c r="AF1531" t="s">
        <v>2899</v>
      </c>
      <c r="AG1531" s="24"/>
      <c r="AH1531" t="s">
        <v>13</v>
      </c>
      <c r="AI1531" s="11">
        <v>48.95</v>
      </c>
      <c r="AJ1531">
        <v>0.3</v>
      </c>
      <c r="AK1531">
        <f t="shared" si="149"/>
        <v>97.3</v>
      </c>
      <c r="AL1531" t="s">
        <v>4555</v>
      </c>
      <c r="AM1531" t="s">
        <v>4555</v>
      </c>
      <c r="AN1531" s="24">
        <v>0.1</v>
      </c>
      <c r="AO1531">
        <f t="shared" si="147"/>
        <v>125.1</v>
      </c>
      <c r="AS1531" t="s">
        <v>354</v>
      </c>
      <c r="AT1531" t="s">
        <v>580</v>
      </c>
    </row>
    <row r="1532" spans="1:46" customFormat="1" x14ac:dyDescent="0.3">
      <c r="A1532" t="e">
        <f>CONCATENATE(C1532,D1532,H1532,#REF!,L1532)</f>
        <v>#REF!</v>
      </c>
      <c r="B1532" t="str">
        <f t="shared" si="145"/>
        <v>CITROENBERLINGOL1H1</v>
      </c>
      <c r="C1532" s="1" t="s">
        <v>12</v>
      </c>
      <c r="D1532" s="1" t="s">
        <v>22</v>
      </c>
      <c r="E1532" s="1">
        <v>2008</v>
      </c>
      <c r="F1532" s="1" t="s">
        <v>14</v>
      </c>
      <c r="G1532" s="1" t="s">
        <v>15</v>
      </c>
      <c r="H1532" s="1" t="s">
        <v>16</v>
      </c>
      <c r="I1532" s="1">
        <v>2728</v>
      </c>
      <c r="J1532" s="1" t="str">
        <f t="shared" si="146"/>
        <v>TYP129</v>
      </c>
      <c r="K1532" s="1">
        <v>129</v>
      </c>
      <c r="L1532" s="1" t="s">
        <v>17</v>
      </c>
      <c r="M1532" s="27">
        <v>963940236</v>
      </c>
      <c r="N1532" s="37" t="s">
        <v>909</v>
      </c>
      <c r="O1532" s="38">
        <v>0</v>
      </c>
      <c r="P1532" s="38">
        <v>45.61</v>
      </c>
      <c r="Q1532" s="38">
        <v>1</v>
      </c>
      <c r="R1532">
        <v>5.5</v>
      </c>
      <c r="S1532" s="38">
        <v>45.61</v>
      </c>
      <c r="T1532" s="24">
        <v>129</v>
      </c>
      <c r="U1532" s="24">
        <v>20</v>
      </c>
      <c r="V1532">
        <f t="shared" si="148"/>
        <v>27</v>
      </c>
      <c r="W1532" s="24" t="s">
        <v>4149</v>
      </c>
      <c r="X1532" s="8" t="e">
        <f>ROUND(T1532*(1-#REF!),2)</f>
        <v>#REF!</v>
      </c>
      <c r="Y1532">
        <f t="shared" si="143"/>
        <v>116.1</v>
      </c>
      <c r="Z1532">
        <f t="shared" si="144"/>
        <v>116.1</v>
      </c>
      <c r="AA1532" s="24">
        <v>0.1</v>
      </c>
      <c r="AB1532" s="24">
        <v>0.1</v>
      </c>
      <c r="AC1532" t="s">
        <v>2879</v>
      </c>
      <c r="AD1532" t="s">
        <v>2879</v>
      </c>
      <c r="AE1532" t="s">
        <v>2879</v>
      </c>
      <c r="AF1532" t="s">
        <v>2899</v>
      </c>
      <c r="AG1532" s="24"/>
      <c r="AH1532" t="s">
        <v>3383</v>
      </c>
      <c r="AI1532" s="11">
        <v>43.85</v>
      </c>
      <c r="AJ1532">
        <v>0.3</v>
      </c>
      <c r="AK1532">
        <f t="shared" si="149"/>
        <v>90.3</v>
      </c>
      <c r="AL1532" t="s">
        <v>4555</v>
      </c>
      <c r="AM1532" t="s">
        <v>4555</v>
      </c>
      <c r="AN1532" s="24">
        <v>0.1</v>
      </c>
      <c r="AO1532">
        <f t="shared" si="147"/>
        <v>116.1</v>
      </c>
      <c r="AS1532" t="s">
        <v>355</v>
      </c>
      <c r="AT1532" t="s">
        <v>583</v>
      </c>
    </row>
    <row r="1533" spans="1:46" customFormat="1" x14ac:dyDescent="0.3">
      <c r="A1533" t="e">
        <f>CONCATENATE(C1533,D1533,H1533,#REF!,L1533)</f>
        <v>#REF!</v>
      </c>
      <c r="B1533" t="str">
        <f t="shared" si="145"/>
        <v>CITROENBERLINGOL1H1</v>
      </c>
      <c r="C1533" s="1" t="s">
        <v>12</v>
      </c>
      <c r="D1533" s="1" t="s">
        <v>22</v>
      </c>
      <c r="E1533" s="1">
        <v>2008</v>
      </c>
      <c r="F1533" s="1" t="s">
        <v>14</v>
      </c>
      <c r="G1533" s="1" t="s">
        <v>15</v>
      </c>
      <c r="H1533" s="1" t="s">
        <v>16</v>
      </c>
      <c r="I1533" s="1">
        <v>2728</v>
      </c>
      <c r="J1533" s="1" t="str">
        <f t="shared" si="146"/>
        <v>TYP129</v>
      </c>
      <c r="K1533" s="1">
        <v>129</v>
      </c>
      <c r="L1533" s="1" t="s">
        <v>20</v>
      </c>
      <c r="M1533" s="27">
        <v>963940235</v>
      </c>
      <c r="N1533" s="37" t="s">
        <v>910</v>
      </c>
      <c r="O1533" s="38">
        <v>0</v>
      </c>
      <c r="P1533" s="38">
        <v>50.92</v>
      </c>
      <c r="Q1533" s="38">
        <v>1</v>
      </c>
      <c r="R1533">
        <v>5.5</v>
      </c>
      <c r="S1533" s="38">
        <v>50.92</v>
      </c>
      <c r="T1533" s="24">
        <v>139</v>
      </c>
      <c r="U1533" s="24">
        <v>20</v>
      </c>
      <c r="V1533">
        <f t="shared" si="148"/>
        <v>27</v>
      </c>
      <c r="W1533" s="24" t="s">
        <v>4150</v>
      </c>
      <c r="X1533" s="8" t="e">
        <f>ROUND(T1533*(1-#REF!),2)</f>
        <v>#REF!</v>
      </c>
      <c r="Y1533">
        <f t="shared" si="143"/>
        <v>125.1</v>
      </c>
      <c r="Z1533">
        <f t="shared" si="144"/>
        <v>125.1</v>
      </c>
      <c r="AA1533" s="24">
        <v>0.1</v>
      </c>
      <c r="AB1533" s="24">
        <v>0.1</v>
      </c>
      <c r="AC1533" t="s">
        <v>2879</v>
      </c>
      <c r="AD1533" t="s">
        <v>2879</v>
      </c>
      <c r="AE1533" t="s">
        <v>2879</v>
      </c>
      <c r="AF1533" t="s">
        <v>2899</v>
      </c>
      <c r="AG1533" s="24"/>
      <c r="AH1533" t="s">
        <v>3383</v>
      </c>
      <c r="AI1533" s="11">
        <v>48.95</v>
      </c>
      <c r="AJ1533">
        <v>0.3</v>
      </c>
      <c r="AK1533">
        <f t="shared" si="149"/>
        <v>97.3</v>
      </c>
      <c r="AL1533" t="s">
        <v>4555</v>
      </c>
      <c r="AM1533" t="s">
        <v>4555</v>
      </c>
      <c r="AN1533" s="24">
        <v>0.1</v>
      </c>
      <c r="AO1533">
        <f t="shared" si="147"/>
        <v>125.1</v>
      </c>
      <c r="AS1533" t="s">
        <v>356</v>
      </c>
      <c r="AT1533" t="s">
        <v>580</v>
      </c>
    </row>
    <row r="1534" spans="1:46" customFormat="1" x14ac:dyDescent="0.3">
      <c r="A1534" t="e">
        <f>CONCATENATE(C1534,D1534,H1534,#REF!,L1534)</f>
        <v>#REF!</v>
      </c>
      <c r="B1534" t="str">
        <f t="shared" ref="B1534:B1577" si="150">CONCATENATE(C1534,D1534,H1534)</f>
        <v>CITROENBERLINGOL2H1</v>
      </c>
      <c r="C1534" s="1" t="s">
        <v>12</v>
      </c>
      <c r="D1534" s="1" t="s">
        <v>22</v>
      </c>
      <c r="E1534" s="1">
        <v>2008</v>
      </c>
      <c r="F1534" s="1" t="s">
        <v>25</v>
      </c>
      <c r="G1534" s="1" t="s">
        <v>15</v>
      </c>
      <c r="H1534" s="1" t="s">
        <v>26</v>
      </c>
      <c r="I1534" s="1">
        <v>2728</v>
      </c>
      <c r="J1534" s="1" t="str">
        <f t="shared" si="146"/>
        <v>TYP131</v>
      </c>
      <c r="K1534" s="1">
        <v>131</v>
      </c>
      <c r="L1534" s="1" t="s">
        <v>17</v>
      </c>
      <c r="M1534" s="27">
        <v>963940244</v>
      </c>
      <c r="N1534" s="37" t="s">
        <v>911</v>
      </c>
      <c r="O1534" s="38">
        <v>0</v>
      </c>
      <c r="P1534" s="38">
        <v>45.62</v>
      </c>
      <c r="Q1534" s="38">
        <v>1</v>
      </c>
      <c r="R1534">
        <v>5.5</v>
      </c>
      <c r="S1534" s="38">
        <v>45.62</v>
      </c>
      <c r="T1534" s="24">
        <v>129</v>
      </c>
      <c r="U1534" s="24">
        <v>20</v>
      </c>
      <c r="V1534">
        <f t="shared" si="148"/>
        <v>27</v>
      </c>
      <c r="W1534" s="24" t="s">
        <v>4151</v>
      </c>
      <c r="X1534" s="8" t="e">
        <f>ROUND(T1534*(1-#REF!),2)</f>
        <v>#REF!</v>
      </c>
      <c r="Y1534">
        <f t="shared" si="143"/>
        <v>116.1</v>
      </c>
      <c r="Z1534">
        <f t="shared" si="144"/>
        <v>116.1</v>
      </c>
      <c r="AA1534" s="24">
        <v>0.1</v>
      </c>
      <c r="AB1534" s="24">
        <v>0.1</v>
      </c>
      <c r="AC1534" t="s">
        <v>2879</v>
      </c>
      <c r="AD1534" t="s">
        <v>2879</v>
      </c>
      <c r="AE1534" t="s">
        <v>2879</v>
      </c>
      <c r="AF1534" t="s">
        <v>2899</v>
      </c>
      <c r="AG1534" s="24"/>
      <c r="AH1534" t="s">
        <v>3384</v>
      </c>
      <c r="AI1534" s="11">
        <v>43.85</v>
      </c>
      <c r="AJ1534">
        <v>0.3</v>
      </c>
      <c r="AK1534">
        <f t="shared" si="149"/>
        <v>90.3</v>
      </c>
      <c r="AL1534" t="s">
        <v>4555</v>
      </c>
      <c r="AM1534" t="s">
        <v>4555</v>
      </c>
      <c r="AN1534" s="24">
        <v>0.1</v>
      </c>
      <c r="AO1534">
        <f t="shared" si="147"/>
        <v>116.1</v>
      </c>
      <c r="AS1534" t="s">
        <v>357</v>
      </c>
      <c r="AT1534" t="s">
        <v>583</v>
      </c>
    </row>
    <row r="1535" spans="1:46" customFormat="1" x14ac:dyDescent="0.3">
      <c r="A1535" t="e">
        <f>CONCATENATE(C1535,D1535,H1535,#REF!,L1535)</f>
        <v>#REF!</v>
      </c>
      <c r="B1535" t="str">
        <f t="shared" si="150"/>
        <v>CITROENBERLINGOL2H1</v>
      </c>
      <c r="C1535" s="1" t="s">
        <v>12</v>
      </c>
      <c r="D1535" s="1" t="s">
        <v>22</v>
      </c>
      <c r="E1535" s="1">
        <v>2008</v>
      </c>
      <c r="F1535" s="1" t="s">
        <v>25</v>
      </c>
      <c r="G1535" s="1" t="s">
        <v>15</v>
      </c>
      <c r="H1535" s="1" t="s">
        <v>26</v>
      </c>
      <c r="I1535" s="1">
        <v>2728</v>
      </c>
      <c r="J1535" s="1" t="str">
        <f t="shared" ref="J1535:J1578" si="151">CONCATENATE("TYP",K1535)</f>
        <v>TYP131</v>
      </c>
      <c r="K1535" s="1">
        <v>131</v>
      </c>
      <c r="L1535" s="1" t="s">
        <v>20</v>
      </c>
      <c r="M1535" s="27">
        <v>963940243</v>
      </c>
      <c r="N1535" s="37" t="s">
        <v>912</v>
      </c>
      <c r="O1535" s="38">
        <v>0</v>
      </c>
      <c r="P1535" s="38">
        <v>50.93</v>
      </c>
      <c r="Q1535" s="38">
        <v>1</v>
      </c>
      <c r="R1535">
        <v>5.5</v>
      </c>
      <c r="S1535" s="38">
        <v>50.93</v>
      </c>
      <c r="T1535" s="24">
        <v>139</v>
      </c>
      <c r="U1535" s="24">
        <v>20</v>
      </c>
      <c r="V1535">
        <f t="shared" si="148"/>
        <v>27</v>
      </c>
      <c r="W1535" s="24" t="s">
        <v>4152</v>
      </c>
      <c r="X1535" s="8" t="e">
        <f>ROUND(T1535*(1-#REF!),2)</f>
        <v>#REF!</v>
      </c>
      <c r="Y1535">
        <f t="shared" si="143"/>
        <v>125.1</v>
      </c>
      <c r="Z1535">
        <f t="shared" si="144"/>
        <v>125.1</v>
      </c>
      <c r="AA1535" s="24">
        <v>0.1</v>
      </c>
      <c r="AB1535" s="24">
        <v>0.1</v>
      </c>
      <c r="AC1535" t="s">
        <v>2879</v>
      </c>
      <c r="AD1535" t="s">
        <v>2879</v>
      </c>
      <c r="AE1535" t="s">
        <v>2879</v>
      </c>
      <c r="AF1535" t="s">
        <v>2899</v>
      </c>
      <c r="AG1535" s="24"/>
      <c r="AH1535" t="s">
        <v>3384</v>
      </c>
      <c r="AI1535" s="11">
        <v>48.95</v>
      </c>
      <c r="AJ1535">
        <v>0.3</v>
      </c>
      <c r="AK1535">
        <f t="shared" si="149"/>
        <v>97.3</v>
      </c>
      <c r="AL1535" t="s">
        <v>4555</v>
      </c>
      <c r="AM1535" t="s">
        <v>4555</v>
      </c>
      <c r="AN1535" s="24">
        <v>0.1</v>
      </c>
      <c r="AO1535">
        <f t="shared" si="147"/>
        <v>125.1</v>
      </c>
      <c r="AS1535" t="s">
        <v>358</v>
      </c>
      <c r="AT1535" t="s">
        <v>580</v>
      </c>
    </row>
    <row r="1536" spans="1:46" s="5" customFormat="1" x14ac:dyDescent="0.3">
      <c r="A1536" s="5" t="e">
        <f>CONCATENATE(C1536,D1536,H1536,#REF!,L1536)</f>
        <v>#REF!</v>
      </c>
      <c r="B1536" s="5" t="str">
        <f t="shared" si="150"/>
        <v>CITROENJUMPYL2H1</v>
      </c>
      <c r="C1536" s="4" t="s">
        <v>12</v>
      </c>
      <c r="D1536" s="4" t="s">
        <v>29</v>
      </c>
      <c r="E1536" s="4">
        <v>2016</v>
      </c>
      <c r="F1536" s="4" t="s">
        <v>25</v>
      </c>
      <c r="G1536" s="4" t="s">
        <v>15</v>
      </c>
      <c r="H1536" s="4" t="s">
        <v>26</v>
      </c>
      <c r="I1536" s="4">
        <v>3275</v>
      </c>
      <c r="J1536" s="4" t="str">
        <f t="shared" si="151"/>
        <v>TYP173</v>
      </c>
      <c r="K1536" s="4">
        <v>173</v>
      </c>
      <c r="L1536" s="4" t="s">
        <v>17</v>
      </c>
      <c r="M1536" s="29">
        <v>963940691</v>
      </c>
      <c r="N1536" s="37" t="s">
        <v>913</v>
      </c>
      <c r="O1536" s="38">
        <v>0</v>
      </c>
      <c r="P1536" s="38">
        <v>62.28</v>
      </c>
      <c r="Q1536" s="38">
        <v>1</v>
      </c>
      <c r="R1536" s="5">
        <v>5.5</v>
      </c>
      <c r="S1536" s="38">
        <v>62.28</v>
      </c>
      <c r="T1536" s="24">
        <v>149</v>
      </c>
      <c r="U1536" s="24">
        <v>20</v>
      </c>
      <c r="V1536">
        <f t="shared" si="148"/>
        <v>27</v>
      </c>
      <c r="W1536" s="24" t="s">
        <v>4153</v>
      </c>
      <c r="X1536" s="12" t="e">
        <f>ROUND(T1536*(1-#REF!),2)</f>
        <v>#REF!</v>
      </c>
      <c r="Y1536" s="5">
        <f t="shared" si="143"/>
        <v>134.1</v>
      </c>
      <c r="Z1536" s="5">
        <f t="shared" si="144"/>
        <v>134.1</v>
      </c>
      <c r="AA1536" s="24">
        <v>0.1</v>
      </c>
      <c r="AB1536" s="24">
        <v>0.1</v>
      </c>
      <c r="AC1536" s="5" t="s">
        <v>2879</v>
      </c>
      <c r="AD1536" s="5" t="s">
        <v>2879</v>
      </c>
      <c r="AE1536" s="5" t="s">
        <v>2879</v>
      </c>
      <c r="AF1536" s="5" t="s">
        <v>2899</v>
      </c>
      <c r="AG1536" s="24"/>
      <c r="AH1536" s="5" t="s">
        <v>3385</v>
      </c>
      <c r="AI1536" s="11">
        <v>59.87</v>
      </c>
      <c r="AJ1536">
        <v>0.3</v>
      </c>
      <c r="AK1536">
        <f t="shared" si="149"/>
        <v>104.3</v>
      </c>
      <c r="AL1536" t="s">
        <v>4555</v>
      </c>
      <c r="AM1536" t="s">
        <v>4555</v>
      </c>
      <c r="AN1536" s="24">
        <v>0.1</v>
      </c>
      <c r="AO1536">
        <f t="shared" si="147"/>
        <v>134.1</v>
      </c>
      <c r="AS1536" s="5" t="s">
        <v>359</v>
      </c>
      <c r="AT1536" s="5" t="s">
        <v>583</v>
      </c>
    </row>
    <row r="1537" spans="1:46" s="5" customFormat="1" x14ac:dyDescent="0.3">
      <c r="A1537" s="5" t="e">
        <f>CONCATENATE(C1537,D1537,H1537,#REF!,L1537)</f>
        <v>#REF!</v>
      </c>
      <c r="B1537" s="5" t="str">
        <f t="shared" si="150"/>
        <v>CITROENJUMPYL2H1</v>
      </c>
      <c r="C1537" s="4" t="s">
        <v>12</v>
      </c>
      <c r="D1537" s="4" t="s">
        <v>29</v>
      </c>
      <c r="E1537" s="4">
        <v>2016</v>
      </c>
      <c r="F1537" s="4" t="s">
        <v>25</v>
      </c>
      <c r="G1537" s="4" t="s">
        <v>15</v>
      </c>
      <c r="H1537" s="4" t="s">
        <v>26</v>
      </c>
      <c r="I1537" s="4">
        <v>3275</v>
      </c>
      <c r="J1537" s="4" t="str">
        <f t="shared" si="151"/>
        <v>TYP173</v>
      </c>
      <c r="K1537" s="4">
        <v>173</v>
      </c>
      <c r="L1537" s="4" t="s">
        <v>20</v>
      </c>
      <c r="M1537" s="29">
        <v>963940690</v>
      </c>
      <c r="N1537" s="37" t="s">
        <v>914</v>
      </c>
      <c r="O1537" s="38">
        <v>0</v>
      </c>
      <c r="P1537" s="38">
        <v>79.650000000000006</v>
      </c>
      <c r="Q1537" s="38">
        <v>1</v>
      </c>
      <c r="R1537" s="5">
        <v>5.5</v>
      </c>
      <c r="S1537" s="38">
        <v>79.650000000000006</v>
      </c>
      <c r="T1537" s="24">
        <v>189</v>
      </c>
      <c r="U1537" s="24">
        <v>20</v>
      </c>
      <c r="V1537">
        <f t="shared" si="148"/>
        <v>27</v>
      </c>
      <c r="W1537" s="24" t="s">
        <v>4154</v>
      </c>
      <c r="X1537" s="12" t="e">
        <f>ROUND(T1537*(1-#REF!),2)</f>
        <v>#REF!</v>
      </c>
      <c r="Y1537" s="5">
        <f t="shared" si="143"/>
        <v>170.1</v>
      </c>
      <c r="Z1537" s="5">
        <f t="shared" si="144"/>
        <v>170.1</v>
      </c>
      <c r="AA1537" s="24">
        <v>0.1</v>
      </c>
      <c r="AB1537" s="24">
        <v>0.1</v>
      </c>
      <c r="AC1537" s="5" t="s">
        <v>2879</v>
      </c>
      <c r="AD1537" s="5" t="s">
        <v>2879</v>
      </c>
      <c r="AE1537" s="5" t="s">
        <v>2879</v>
      </c>
      <c r="AF1537" s="5" t="s">
        <v>2899</v>
      </c>
      <c r="AG1537" s="24"/>
      <c r="AH1537" s="5" t="s">
        <v>3385</v>
      </c>
      <c r="AI1537" s="11">
        <v>76.58</v>
      </c>
      <c r="AJ1537">
        <v>0.3</v>
      </c>
      <c r="AK1537">
        <f t="shared" si="149"/>
        <v>132.29999999999998</v>
      </c>
      <c r="AL1537" t="s">
        <v>4555</v>
      </c>
      <c r="AM1537" t="s">
        <v>4555</v>
      </c>
      <c r="AN1537" s="24">
        <v>0.1</v>
      </c>
      <c r="AO1537">
        <f t="shared" si="147"/>
        <v>170.1</v>
      </c>
      <c r="AS1537" s="5" t="s">
        <v>360</v>
      </c>
      <c r="AT1537" s="5" t="s">
        <v>580</v>
      </c>
    </row>
    <row r="1538" spans="1:46" customFormat="1" x14ac:dyDescent="0.3">
      <c r="A1538" t="e">
        <f>CONCATENATE(C1538,D1538,H1538,#REF!,L1538)</f>
        <v>#REF!</v>
      </c>
      <c r="B1538" t="str">
        <f t="shared" si="150"/>
        <v>CITROENJUMPERL1H1</v>
      </c>
      <c r="C1538" s="1" t="s">
        <v>12</v>
      </c>
      <c r="D1538" s="1" t="s">
        <v>32</v>
      </c>
      <c r="E1538" s="1">
        <v>2006</v>
      </c>
      <c r="F1538" s="1" t="s">
        <v>14</v>
      </c>
      <c r="G1538" s="1" t="s">
        <v>15</v>
      </c>
      <c r="H1538" s="1" t="s">
        <v>16</v>
      </c>
      <c r="I1538" s="1">
        <v>3000</v>
      </c>
      <c r="J1538" s="1" t="str">
        <f t="shared" si="151"/>
        <v>TYP120</v>
      </c>
      <c r="K1538" s="1">
        <v>120</v>
      </c>
      <c r="L1538" s="1" t="s">
        <v>17</v>
      </c>
      <c r="M1538" s="27">
        <v>963940142</v>
      </c>
      <c r="N1538" s="37" t="s">
        <v>915</v>
      </c>
      <c r="O1538" s="38">
        <v>0</v>
      </c>
      <c r="P1538" s="38">
        <v>72.97</v>
      </c>
      <c r="Q1538" s="38">
        <v>1</v>
      </c>
      <c r="R1538">
        <v>5.5</v>
      </c>
      <c r="S1538" s="38">
        <v>72.97</v>
      </c>
      <c r="T1538" s="24">
        <v>179</v>
      </c>
      <c r="U1538" s="24">
        <v>20</v>
      </c>
      <c r="V1538">
        <f t="shared" si="148"/>
        <v>27</v>
      </c>
      <c r="W1538" s="24" t="s">
        <v>4155</v>
      </c>
      <c r="X1538" s="8" t="e">
        <f>ROUND(T1538*(1-#REF!),2)</f>
        <v>#REF!</v>
      </c>
      <c r="Y1538">
        <f t="shared" ref="Y1538:Y1601" si="152">ROUND(T1538*(1-AA1538),2)</f>
        <v>161.1</v>
      </c>
      <c r="Z1538">
        <f t="shared" ref="Z1538:Z1601" si="153">ROUND(T1538*(1-AB1538),2)</f>
        <v>161.1</v>
      </c>
      <c r="AA1538" s="24">
        <v>0.1</v>
      </c>
      <c r="AB1538" s="24">
        <v>0.1</v>
      </c>
      <c r="AC1538" t="s">
        <v>2879</v>
      </c>
      <c r="AD1538" t="s">
        <v>2879</v>
      </c>
      <c r="AE1538" t="s">
        <v>2879</v>
      </c>
      <c r="AF1538" t="s">
        <v>2899</v>
      </c>
      <c r="AG1538" s="24"/>
      <c r="AH1538" t="str">
        <f t="shared" ref="AH1538:AH1545" si="154">CONCATENATE("JUMPER"," ",E1538)</f>
        <v>JUMPER 2006</v>
      </c>
      <c r="AI1538" s="11">
        <v>70.150000000000006</v>
      </c>
      <c r="AJ1538">
        <v>0.3</v>
      </c>
      <c r="AK1538">
        <f t="shared" si="149"/>
        <v>125.3</v>
      </c>
      <c r="AL1538" t="s">
        <v>4555</v>
      </c>
      <c r="AM1538" t="s">
        <v>4555</v>
      </c>
      <c r="AN1538" s="24">
        <v>0.1</v>
      </c>
      <c r="AO1538">
        <f t="shared" si="147"/>
        <v>161.1</v>
      </c>
      <c r="AS1538" t="s">
        <v>361</v>
      </c>
      <c r="AT1538" t="s">
        <v>583</v>
      </c>
    </row>
    <row r="1539" spans="1:46" customFormat="1" x14ac:dyDescent="0.3">
      <c r="A1539" t="e">
        <f>CONCATENATE(C1539,D1539,H1539,#REF!,L1539)</f>
        <v>#REF!</v>
      </c>
      <c r="B1539" t="str">
        <f t="shared" si="150"/>
        <v>CITROENJUMPERL1H2</v>
      </c>
      <c r="C1539" s="1" t="s">
        <v>12</v>
      </c>
      <c r="D1539" s="1" t="s">
        <v>32</v>
      </c>
      <c r="E1539" s="1">
        <v>2006</v>
      </c>
      <c r="F1539" s="1" t="s">
        <v>14</v>
      </c>
      <c r="G1539" s="1" t="s">
        <v>37</v>
      </c>
      <c r="H1539" s="1" t="s">
        <v>38</v>
      </c>
      <c r="I1539" s="1">
        <v>3000</v>
      </c>
      <c r="J1539" s="1" t="str">
        <f t="shared" si="151"/>
        <v>TYP120</v>
      </c>
      <c r="K1539" s="1">
        <v>120</v>
      </c>
      <c r="L1539" s="1" t="s">
        <v>20</v>
      </c>
      <c r="M1539" s="27">
        <v>963940147</v>
      </c>
      <c r="N1539" s="37" t="s">
        <v>916</v>
      </c>
      <c r="O1539" s="38">
        <v>0</v>
      </c>
      <c r="P1539" s="38">
        <v>98.28</v>
      </c>
      <c r="Q1539" s="38">
        <v>1</v>
      </c>
      <c r="R1539">
        <v>5.5</v>
      </c>
      <c r="S1539" s="38">
        <v>98.28</v>
      </c>
      <c r="T1539" s="24">
        <v>209</v>
      </c>
      <c r="U1539" s="24">
        <v>20</v>
      </c>
      <c r="V1539">
        <f t="shared" si="148"/>
        <v>27</v>
      </c>
      <c r="W1539" s="24" t="s">
        <v>4156</v>
      </c>
      <c r="X1539" s="8" t="e">
        <f>ROUND(T1539*(1-#REF!),2)</f>
        <v>#REF!</v>
      </c>
      <c r="Y1539">
        <f t="shared" si="152"/>
        <v>188.1</v>
      </c>
      <c r="Z1539">
        <f t="shared" si="153"/>
        <v>188.1</v>
      </c>
      <c r="AA1539" s="24">
        <v>0.1</v>
      </c>
      <c r="AB1539" s="24">
        <v>0.1</v>
      </c>
      <c r="AC1539" t="s">
        <v>2879</v>
      </c>
      <c r="AD1539" t="s">
        <v>2879</v>
      </c>
      <c r="AE1539" t="s">
        <v>2879</v>
      </c>
      <c r="AF1539" t="s">
        <v>2899</v>
      </c>
      <c r="AG1539" s="24"/>
      <c r="AH1539" t="str">
        <f t="shared" si="154"/>
        <v>JUMPER 2006</v>
      </c>
      <c r="AI1539" s="11">
        <v>94.5</v>
      </c>
      <c r="AJ1539">
        <v>0.3</v>
      </c>
      <c r="AK1539">
        <f t="shared" si="149"/>
        <v>146.29999999999998</v>
      </c>
      <c r="AL1539" t="s">
        <v>4555</v>
      </c>
      <c r="AM1539" t="s">
        <v>4555</v>
      </c>
      <c r="AN1539" s="24">
        <v>0.1</v>
      </c>
      <c r="AO1539">
        <f t="shared" si="147"/>
        <v>188.1</v>
      </c>
      <c r="AS1539" t="s">
        <v>362</v>
      </c>
      <c r="AT1539" t="s">
        <v>580</v>
      </c>
    </row>
    <row r="1540" spans="1:46" customFormat="1" x14ac:dyDescent="0.3">
      <c r="A1540" t="e">
        <f>CONCATENATE(C1540,D1540,H1540,#REF!,L1540)</f>
        <v>#REF!</v>
      </c>
      <c r="B1540" t="str">
        <f t="shared" si="150"/>
        <v>CITROENJUMPERL2H2</v>
      </c>
      <c r="C1540" s="1" t="s">
        <v>12</v>
      </c>
      <c r="D1540" s="1" t="s">
        <v>32</v>
      </c>
      <c r="E1540" s="1">
        <v>2006</v>
      </c>
      <c r="F1540" s="1" t="s">
        <v>25</v>
      </c>
      <c r="G1540" s="1" t="s">
        <v>37</v>
      </c>
      <c r="H1540" s="1" t="s">
        <v>41</v>
      </c>
      <c r="I1540" s="1">
        <v>3450</v>
      </c>
      <c r="J1540" s="1" t="str">
        <f t="shared" si="151"/>
        <v>TYP121</v>
      </c>
      <c r="K1540" s="1">
        <v>121</v>
      </c>
      <c r="L1540" s="1" t="s">
        <v>17</v>
      </c>
      <c r="M1540" s="27">
        <v>963940164</v>
      </c>
      <c r="N1540" s="37" t="s">
        <v>917</v>
      </c>
      <c r="O1540" s="38">
        <v>0</v>
      </c>
      <c r="P1540" s="38">
        <v>72.97</v>
      </c>
      <c r="Q1540" s="38">
        <v>1</v>
      </c>
      <c r="R1540">
        <v>5.5</v>
      </c>
      <c r="S1540" s="38">
        <v>72.97</v>
      </c>
      <c r="T1540" s="24">
        <v>179</v>
      </c>
      <c r="U1540" s="24">
        <v>20</v>
      </c>
      <c r="V1540">
        <f t="shared" si="148"/>
        <v>27</v>
      </c>
      <c r="W1540" s="24" t="s">
        <v>4157</v>
      </c>
      <c r="X1540" s="8" t="e">
        <f>ROUND(T1540*(1-#REF!),2)</f>
        <v>#REF!</v>
      </c>
      <c r="Y1540">
        <f t="shared" si="152"/>
        <v>161.1</v>
      </c>
      <c r="Z1540">
        <f t="shared" si="153"/>
        <v>161.1</v>
      </c>
      <c r="AA1540" s="24">
        <v>0.1</v>
      </c>
      <c r="AB1540" s="24">
        <v>0.1</v>
      </c>
      <c r="AC1540" t="s">
        <v>2879</v>
      </c>
      <c r="AD1540" t="s">
        <v>2879</v>
      </c>
      <c r="AE1540" t="s">
        <v>2879</v>
      </c>
      <c r="AF1540" t="s">
        <v>2899</v>
      </c>
      <c r="AG1540" s="24"/>
      <c r="AH1540" t="str">
        <f t="shared" si="154"/>
        <v>JUMPER 2006</v>
      </c>
      <c r="AI1540" s="11">
        <v>70.150000000000006</v>
      </c>
      <c r="AJ1540">
        <v>0.3</v>
      </c>
      <c r="AK1540">
        <f t="shared" si="149"/>
        <v>125.3</v>
      </c>
      <c r="AL1540" t="s">
        <v>4555</v>
      </c>
      <c r="AM1540" t="s">
        <v>4555</v>
      </c>
      <c r="AN1540" s="24">
        <v>0.1</v>
      </c>
      <c r="AO1540">
        <f t="shared" si="147"/>
        <v>161.1</v>
      </c>
      <c r="AS1540" t="s">
        <v>363</v>
      </c>
      <c r="AT1540" t="s">
        <v>583</v>
      </c>
    </row>
    <row r="1541" spans="1:46" customFormat="1" x14ac:dyDescent="0.3">
      <c r="A1541" t="e">
        <f>CONCATENATE(C1541,D1541,H1541,#REF!,L1541)</f>
        <v>#REF!</v>
      </c>
      <c r="B1541" t="str">
        <f t="shared" si="150"/>
        <v>CITROENJUMPERL2H2</v>
      </c>
      <c r="C1541" s="1" t="s">
        <v>12</v>
      </c>
      <c r="D1541" s="1" t="s">
        <v>32</v>
      </c>
      <c r="E1541" s="1">
        <v>2006</v>
      </c>
      <c r="F1541" s="1" t="s">
        <v>25</v>
      </c>
      <c r="G1541" s="1" t="s">
        <v>37</v>
      </c>
      <c r="H1541" s="1" t="s">
        <v>41</v>
      </c>
      <c r="I1541" s="1">
        <v>3450</v>
      </c>
      <c r="J1541" s="1" t="str">
        <f t="shared" si="151"/>
        <v>TYP121</v>
      </c>
      <c r="K1541" s="1">
        <v>121</v>
      </c>
      <c r="L1541" s="1" t="s">
        <v>20</v>
      </c>
      <c r="M1541" s="27">
        <v>963940163</v>
      </c>
      <c r="N1541" s="37" t="s">
        <v>918</v>
      </c>
      <c r="O1541" s="38">
        <v>0</v>
      </c>
      <c r="P1541" s="38">
        <v>98.28</v>
      </c>
      <c r="Q1541" s="38">
        <v>1</v>
      </c>
      <c r="R1541">
        <v>5.5</v>
      </c>
      <c r="S1541" s="38">
        <v>98.28</v>
      </c>
      <c r="T1541" s="24">
        <v>209</v>
      </c>
      <c r="U1541" s="24">
        <v>20</v>
      </c>
      <c r="V1541">
        <f t="shared" si="148"/>
        <v>27</v>
      </c>
      <c r="W1541" s="24" t="s">
        <v>4158</v>
      </c>
      <c r="X1541" s="8" t="e">
        <f>ROUND(T1541*(1-#REF!),2)</f>
        <v>#REF!</v>
      </c>
      <c r="Y1541">
        <f t="shared" si="152"/>
        <v>188.1</v>
      </c>
      <c r="Z1541">
        <f t="shared" si="153"/>
        <v>188.1</v>
      </c>
      <c r="AA1541" s="24">
        <v>0.1</v>
      </c>
      <c r="AB1541" s="24">
        <v>0.1</v>
      </c>
      <c r="AC1541" t="s">
        <v>2879</v>
      </c>
      <c r="AD1541" t="s">
        <v>2879</v>
      </c>
      <c r="AE1541" t="s">
        <v>2879</v>
      </c>
      <c r="AF1541" t="s">
        <v>2899</v>
      </c>
      <c r="AG1541" s="24"/>
      <c r="AH1541" t="str">
        <f t="shared" si="154"/>
        <v>JUMPER 2006</v>
      </c>
      <c r="AI1541" s="11">
        <v>94.5</v>
      </c>
      <c r="AJ1541">
        <v>0.3</v>
      </c>
      <c r="AK1541">
        <f t="shared" si="149"/>
        <v>146.29999999999998</v>
      </c>
      <c r="AL1541" t="s">
        <v>4555</v>
      </c>
      <c r="AM1541" t="s">
        <v>4555</v>
      </c>
      <c r="AN1541" s="24">
        <v>0.1</v>
      </c>
      <c r="AO1541">
        <f t="shared" si="147"/>
        <v>188.1</v>
      </c>
      <c r="AS1541" t="s">
        <v>364</v>
      </c>
      <c r="AT1541" t="s">
        <v>580</v>
      </c>
    </row>
    <row r="1542" spans="1:46" customFormat="1" x14ac:dyDescent="0.3">
      <c r="A1542" t="e">
        <f>CONCATENATE(C1542,D1542,H1542,#REF!,L1542)</f>
        <v>#REF!</v>
      </c>
      <c r="B1542" t="str">
        <f t="shared" si="150"/>
        <v>CITROENJUMPERL3H2</v>
      </c>
      <c r="C1542" s="1" t="s">
        <v>12</v>
      </c>
      <c r="D1542" s="1" t="s">
        <v>32</v>
      </c>
      <c r="E1542" s="1">
        <v>2006</v>
      </c>
      <c r="F1542" s="1" t="s">
        <v>44</v>
      </c>
      <c r="G1542" s="1" t="s">
        <v>37</v>
      </c>
      <c r="H1542" s="1" t="s">
        <v>45</v>
      </c>
      <c r="I1542" s="1">
        <v>4035</v>
      </c>
      <c r="J1542" s="1" t="str">
        <f t="shared" si="151"/>
        <v>TYP122</v>
      </c>
      <c r="K1542" s="1">
        <v>122</v>
      </c>
      <c r="L1542" s="1" t="s">
        <v>20</v>
      </c>
      <c r="M1542" s="27">
        <v>963940177</v>
      </c>
      <c r="N1542" s="37" t="s">
        <v>919</v>
      </c>
      <c r="O1542" s="38">
        <v>0</v>
      </c>
      <c r="P1542" s="38">
        <v>98.28</v>
      </c>
      <c r="Q1542" s="38">
        <v>1</v>
      </c>
      <c r="R1542">
        <v>5.5</v>
      </c>
      <c r="S1542" s="38">
        <v>98.28</v>
      </c>
      <c r="T1542" s="24">
        <v>209</v>
      </c>
      <c r="U1542" s="24">
        <v>20</v>
      </c>
      <c r="V1542">
        <f t="shared" si="148"/>
        <v>27</v>
      </c>
      <c r="W1542" s="24" t="s">
        <v>4159</v>
      </c>
      <c r="X1542" s="8" t="e">
        <f>ROUND(T1542*(1-#REF!),2)</f>
        <v>#REF!</v>
      </c>
      <c r="Y1542">
        <f t="shared" si="152"/>
        <v>188.1</v>
      </c>
      <c r="Z1542">
        <f t="shared" si="153"/>
        <v>188.1</v>
      </c>
      <c r="AA1542" s="24">
        <v>0.1</v>
      </c>
      <c r="AB1542" s="24">
        <v>0.1</v>
      </c>
      <c r="AC1542" t="s">
        <v>2879</v>
      </c>
      <c r="AD1542" t="s">
        <v>2879</v>
      </c>
      <c r="AE1542" t="s">
        <v>2879</v>
      </c>
      <c r="AF1542" t="s">
        <v>2899</v>
      </c>
      <c r="AG1542" s="24"/>
      <c r="AH1542" t="str">
        <f t="shared" si="154"/>
        <v>JUMPER 2006</v>
      </c>
      <c r="AI1542" s="11">
        <v>94.5</v>
      </c>
      <c r="AJ1542">
        <v>0.3</v>
      </c>
      <c r="AK1542">
        <f t="shared" si="149"/>
        <v>146.29999999999998</v>
      </c>
      <c r="AL1542" t="s">
        <v>4555</v>
      </c>
      <c r="AM1542" t="s">
        <v>4555</v>
      </c>
      <c r="AN1542" s="24">
        <v>0.1</v>
      </c>
      <c r="AO1542">
        <f t="shared" ref="AO1542:AO1589" si="155">ROUND(T1542*(1-AN1542),2)</f>
        <v>188.1</v>
      </c>
      <c r="AS1542" t="s">
        <v>365</v>
      </c>
      <c r="AT1542" t="s">
        <v>580</v>
      </c>
    </row>
    <row r="1543" spans="1:46" customFormat="1" x14ac:dyDescent="0.3">
      <c r="A1543" t="e">
        <f>CONCATENATE(C1543,D1543,H1543,#REF!,L1543)</f>
        <v>#REF!</v>
      </c>
      <c r="B1543" t="str">
        <f t="shared" si="150"/>
        <v>CITROENJUMPERL4H2</v>
      </c>
      <c r="C1543" s="1" t="s">
        <v>12</v>
      </c>
      <c r="D1543" s="1" t="s">
        <v>32</v>
      </c>
      <c r="E1543" s="1">
        <v>2006</v>
      </c>
      <c r="F1543" s="1" t="s">
        <v>48</v>
      </c>
      <c r="G1543" s="1" t="s">
        <v>37</v>
      </c>
      <c r="H1543" s="1" t="s">
        <v>49</v>
      </c>
      <c r="I1543" s="3" t="s">
        <v>50</v>
      </c>
      <c r="J1543" s="1" t="str">
        <f t="shared" si="151"/>
        <v>TYP123</v>
      </c>
      <c r="K1543" s="1">
        <v>123</v>
      </c>
      <c r="L1543" s="1" t="s">
        <v>17</v>
      </c>
      <c r="M1543" s="27">
        <v>963940741</v>
      </c>
      <c r="N1543" s="45" t="s">
        <v>3410</v>
      </c>
      <c r="O1543" s="38">
        <v>0</v>
      </c>
      <c r="P1543" s="38">
        <v>72.14</v>
      </c>
      <c r="Q1543" s="38">
        <v>1</v>
      </c>
      <c r="R1543" t="e">
        <v>#N/A</v>
      </c>
      <c r="S1543" s="38">
        <v>72.14</v>
      </c>
      <c r="T1543" s="24">
        <v>159</v>
      </c>
      <c r="U1543" s="24">
        <v>20</v>
      </c>
      <c r="V1543">
        <f t="shared" ref="V1543:V1591" si="156">IFERROR(ROUNDUP(U1543*(80/60),0),"")</f>
        <v>27</v>
      </c>
      <c r="W1543" s="24" t="s">
        <v>4160</v>
      </c>
      <c r="X1543" s="8" t="e">
        <f>ROUND(T1543*(1-#REF!),2)</f>
        <v>#REF!</v>
      </c>
      <c r="Y1543">
        <f t="shared" si="152"/>
        <v>143.1</v>
      </c>
      <c r="Z1543">
        <f t="shared" si="153"/>
        <v>143.1</v>
      </c>
      <c r="AA1543" s="24">
        <v>0.1</v>
      </c>
      <c r="AB1543" s="24">
        <v>0.1</v>
      </c>
      <c r="AC1543" t="s">
        <v>2879</v>
      </c>
      <c r="AD1543" t="s">
        <v>2879</v>
      </c>
      <c r="AE1543" t="s">
        <v>2879</v>
      </c>
      <c r="AF1543" t="s">
        <v>2899</v>
      </c>
      <c r="AG1543" s="24"/>
      <c r="AH1543" t="str">
        <f t="shared" si="154"/>
        <v>JUMPER 2006</v>
      </c>
      <c r="AI1543" s="11">
        <v>70.150000000000006</v>
      </c>
      <c r="AJ1543">
        <v>0.3</v>
      </c>
      <c r="AK1543">
        <f t="shared" si="149"/>
        <v>111.3</v>
      </c>
      <c r="AL1543" t="s">
        <v>4555</v>
      </c>
      <c r="AM1543" t="s">
        <v>4555</v>
      </c>
      <c r="AN1543" s="24">
        <v>0.1</v>
      </c>
      <c r="AO1543">
        <f t="shared" si="155"/>
        <v>143.1</v>
      </c>
      <c r="AS1543" t="s">
        <v>3671</v>
      </c>
      <c r="AT1543" t="s">
        <v>587</v>
      </c>
    </row>
    <row r="1544" spans="1:46" customFormat="1" x14ac:dyDescent="0.3">
      <c r="A1544" t="e">
        <f>CONCATENATE(C1544,D1544,H1544,#REF!,L1544)</f>
        <v>#REF!</v>
      </c>
      <c r="B1544" t="str">
        <f t="shared" si="150"/>
        <v>CITROENJUMPERL4H3</v>
      </c>
      <c r="C1544" s="1" t="s">
        <v>12</v>
      </c>
      <c r="D1544" s="1" t="s">
        <v>32</v>
      </c>
      <c r="E1544" s="1">
        <v>2006</v>
      </c>
      <c r="F1544" s="1" t="s">
        <v>48</v>
      </c>
      <c r="G1544" s="1" t="s">
        <v>52</v>
      </c>
      <c r="H1544" s="1" t="s">
        <v>55</v>
      </c>
      <c r="I1544" s="3" t="s">
        <v>50</v>
      </c>
      <c r="J1544" s="1" t="str">
        <f t="shared" si="151"/>
        <v>TYP123</v>
      </c>
      <c r="K1544" s="1">
        <v>123</v>
      </c>
      <c r="L1544" s="1" t="s">
        <v>17</v>
      </c>
      <c r="M1544" s="27" t="str">
        <f>N1544</f>
        <v>0963 940 742</v>
      </c>
      <c r="N1544" s="45" t="s">
        <v>3411</v>
      </c>
      <c r="O1544" s="38">
        <v>0</v>
      </c>
      <c r="P1544" s="38">
        <v>72.14</v>
      </c>
      <c r="Q1544" s="38">
        <v>1</v>
      </c>
      <c r="R1544" t="e">
        <v>#N/A</v>
      </c>
      <c r="S1544" s="38">
        <v>72.14</v>
      </c>
      <c r="T1544" s="24">
        <v>159</v>
      </c>
      <c r="U1544" s="24">
        <v>20</v>
      </c>
      <c r="V1544">
        <f t="shared" si="156"/>
        <v>27</v>
      </c>
      <c r="W1544" s="24" t="s">
        <v>4161</v>
      </c>
      <c r="X1544" s="8" t="e">
        <f>ROUND(T1544*(1-#REF!),2)</f>
        <v>#REF!</v>
      </c>
      <c r="Y1544">
        <f t="shared" si="152"/>
        <v>143.1</v>
      </c>
      <c r="Z1544">
        <f t="shared" si="153"/>
        <v>143.1</v>
      </c>
      <c r="AA1544" s="24">
        <v>0.1</v>
      </c>
      <c r="AB1544" s="24">
        <v>0.1</v>
      </c>
      <c r="AC1544" t="s">
        <v>2879</v>
      </c>
      <c r="AD1544" t="s">
        <v>2879</v>
      </c>
      <c r="AE1544" t="s">
        <v>2879</v>
      </c>
      <c r="AF1544" t="s">
        <v>2899</v>
      </c>
      <c r="AG1544" s="24"/>
      <c r="AH1544" t="str">
        <f t="shared" si="154"/>
        <v>JUMPER 2006</v>
      </c>
      <c r="AI1544" s="11">
        <v>70.150000000000006</v>
      </c>
      <c r="AJ1544">
        <v>0.3</v>
      </c>
      <c r="AK1544">
        <f t="shared" si="149"/>
        <v>111.3</v>
      </c>
      <c r="AL1544" t="s">
        <v>4555</v>
      </c>
      <c r="AM1544" t="s">
        <v>4555</v>
      </c>
      <c r="AN1544" s="24">
        <v>0.1</v>
      </c>
      <c r="AO1544">
        <f t="shared" si="155"/>
        <v>143.1</v>
      </c>
      <c r="AS1544" t="s">
        <v>3672</v>
      </c>
      <c r="AT1544" t="s">
        <v>587</v>
      </c>
    </row>
    <row r="1545" spans="1:46" customFormat="1" x14ac:dyDescent="0.3">
      <c r="A1545" t="e">
        <f>CONCATENATE(C1545,D1545,H1545,#REF!,L1545)</f>
        <v>#REF!</v>
      </c>
      <c r="B1545" t="str">
        <f t="shared" si="150"/>
        <v>CITROENJUMPERL4H3</v>
      </c>
      <c r="C1545" s="1" t="s">
        <v>12</v>
      </c>
      <c r="D1545" s="1" t="s">
        <v>32</v>
      </c>
      <c r="E1545" s="1">
        <v>2006</v>
      </c>
      <c r="F1545" s="1" t="s">
        <v>48</v>
      </c>
      <c r="G1545" s="1" t="s">
        <v>52</v>
      </c>
      <c r="H1545" s="1" t="s">
        <v>55</v>
      </c>
      <c r="I1545" s="3" t="s">
        <v>50</v>
      </c>
      <c r="J1545" s="1" t="str">
        <f t="shared" si="151"/>
        <v>TYP123</v>
      </c>
      <c r="K1545" s="1">
        <v>123</v>
      </c>
      <c r="L1545" s="1" t="s">
        <v>20</v>
      </c>
      <c r="M1545" s="27">
        <v>963940196</v>
      </c>
      <c r="N1545" s="37" t="s">
        <v>920</v>
      </c>
      <c r="O1545" s="38">
        <v>0</v>
      </c>
      <c r="P1545" s="38">
        <v>78.03</v>
      </c>
      <c r="Q1545" s="38">
        <v>1</v>
      </c>
      <c r="R1545">
        <v>5.5</v>
      </c>
      <c r="S1545" s="38">
        <v>78.03</v>
      </c>
      <c r="T1545" s="24">
        <v>209</v>
      </c>
      <c r="U1545" s="24">
        <v>20</v>
      </c>
      <c r="V1545">
        <f t="shared" si="156"/>
        <v>27</v>
      </c>
      <c r="W1545" s="24" t="s">
        <v>4162</v>
      </c>
      <c r="X1545" s="8" t="e">
        <f>ROUND(T1545*(1-#REF!),2)</f>
        <v>#REF!</v>
      </c>
      <c r="Y1545">
        <f t="shared" si="152"/>
        <v>188.1</v>
      </c>
      <c r="Z1545">
        <f t="shared" si="153"/>
        <v>188.1</v>
      </c>
      <c r="AA1545" s="24">
        <v>0.1</v>
      </c>
      <c r="AB1545" s="24">
        <v>0.1</v>
      </c>
      <c r="AC1545" t="s">
        <v>2879</v>
      </c>
      <c r="AD1545" t="s">
        <v>2879</v>
      </c>
      <c r="AE1545" t="s">
        <v>2879</v>
      </c>
      <c r="AF1545" t="s">
        <v>2899</v>
      </c>
      <c r="AG1545" s="24"/>
      <c r="AH1545" t="str">
        <f t="shared" si="154"/>
        <v>JUMPER 2006</v>
      </c>
      <c r="AI1545" s="11">
        <v>94.5</v>
      </c>
      <c r="AJ1545">
        <v>0.3</v>
      </c>
      <c r="AK1545">
        <f t="shared" si="149"/>
        <v>146.29999999999998</v>
      </c>
      <c r="AL1545" t="s">
        <v>4555</v>
      </c>
      <c r="AM1545" t="s">
        <v>4555</v>
      </c>
      <c r="AN1545" s="24">
        <v>0.1</v>
      </c>
      <c r="AO1545">
        <f t="shared" si="155"/>
        <v>188.1</v>
      </c>
      <c r="AS1545" t="s">
        <v>366</v>
      </c>
      <c r="AT1545" t="s">
        <v>580</v>
      </c>
    </row>
    <row r="1546" spans="1:46" customFormat="1" x14ac:dyDescent="0.3">
      <c r="A1546" t="e">
        <f>CONCATENATE(C1546,D1546,H1546,#REF!,L1546)</f>
        <v>#REF!</v>
      </c>
      <c r="B1546" t="str">
        <f t="shared" si="150"/>
        <v>DACIADOKKERL1H1</v>
      </c>
      <c r="C1546" s="1" t="s">
        <v>57</v>
      </c>
      <c r="D1546" s="1" t="s">
        <v>590</v>
      </c>
      <c r="E1546" s="1">
        <v>2009</v>
      </c>
      <c r="F1546" s="1" t="s">
        <v>14</v>
      </c>
      <c r="G1546" s="1" t="s">
        <v>15</v>
      </c>
      <c r="H1546" s="1" t="s">
        <v>16</v>
      </c>
      <c r="I1546" s="1">
        <v>2810</v>
      </c>
      <c r="J1546" s="1" t="str">
        <f t="shared" si="151"/>
        <v>TYP146</v>
      </c>
      <c r="K1546" s="1">
        <v>146</v>
      </c>
      <c r="L1546" s="1" t="s">
        <v>17</v>
      </c>
      <c r="M1546" s="27">
        <v>963940427</v>
      </c>
      <c r="N1546" s="37" t="s">
        <v>921</v>
      </c>
      <c r="O1546" s="38">
        <v>0</v>
      </c>
      <c r="P1546" s="38">
        <v>45.62</v>
      </c>
      <c r="Q1546" s="38">
        <v>1</v>
      </c>
      <c r="R1546">
        <v>5.5</v>
      </c>
      <c r="S1546" s="38">
        <v>45.62</v>
      </c>
      <c r="T1546" s="24">
        <v>129</v>
      </c>
      <c r="U1546" s="24">
        <v>20</v>
      </c>
      <c r="V1546">
        <f t="shared" si="156"/>
        <v>27</v>
      </c>
      <c r="W1546" s="24" t="s">
        <v>4163</v>
      </c>
      <c r="X1546" s="8" t="e">
        <f>ROUND(T1546*(1-#REF!),2)</f>
        <v>#REF!</v>
      </c>
      <c r="Y1546">
        <f t="shared" si="152"/>
        <v>116.1</v>
      </c>
      <c r="Z1546">
        <f t="shared" si="153"/>
        <v>116.1</v>
      </c>
      <c r="AA1546" s="24">
        <v>0.1</v>
      </c>
      <c r="AB1546" s="24">
        <v>0.1</v>
      </c>
      <c r="AC1546" t="s">
        <v>2879</v>
      </c>
      <c r="AD1546" t="s">
        <v>2879</v>
      </c>
      <c r="AE1546" t="s">
        <v>2879</v>
      </c>
      <c r="AF1546" t="s">
        <v>2899</v>
      </c>
      <c r="AG1546" s="24"/>
      <c r="AH1546" t="s">
        <v>3394</v>
      </c>
      <c r="AI1546" s="11">
        <v>43.85</v>
      </c>
      <c r="AJ1546">
        <v>0.3</v>
      </c>
      <c r="AK1546">
        <f t="shared" si="149"/>
        <v>90.3</v>
      </c>
      <c r="AL1546" t="s">
        <v>4555</v>
      </c>
      <c r="AM1546" t="s">
        <v>4555</v>
      </c>
      <c r="AN1546" s="24">
        <v>0.1</v>
      </c>
      <c r="AO1546">
        <f t="shared" si="155"/>
        <v>116.1</v>
      </c>
      <c r="AS1546" t="s">
        <v>367</v>
      </c>
      <c r="AT1546" t="s">
        <v>583</v>
      </c>
    </row>
    <row r="1547" spans="1:46" customFormat="1" x14ac:dyDescent="0.3">
      <c r="A1547" t="e">
        <f>CONCATENATE(C1547,D1547,H1547,#REF!,L1547)</f>
        <v>#REF!</v>
      </c>
      <c r="B1547" t="str">
        <f t="shared" si="150"/>
        <v>DACIADOKKERL1H1</v>
      </c>
      <c r="C1547" s="1" t="s">
        <v>57</v>
      </c>
      <c r="D1547" s="1" t="s">
        <v>590</v>
      </c>
      <c r="E1547" s="1">
        <v>2009</v>
      </c>
      <c r="F1547" s="1" t="s">
        <v>14</v>
      </c>
      <c r="G1547" s="1" t="s">
        <v>15</v>
      </c>
      <c r="H1547" s="1" t="s">
        <v>16</v>
      </c>
      <c r="I1547" s="1">
        <v>2810</v>
      </c>
      <c r="J1547" s="1" t="str">
        <f t="shared" si="151"/>
        <v>TYP146</v>
      </c>
      <c r="K1547" s="1">
        <v>146</v>
      </c>
      <c r="L1547" s="1" t="s">
        <v>20</v>
      </c>
      <c r="M1547" s="27">
        <v>963940426</v>
      </c>
      <c r="N1547" s="37" t="s">
        <v>922</v>
      </c>
      <c r="O1547" s="38">
        <v>0</v>
      </c>
      <c r="P1547" s="38">
        <v>50.93</v>
      </c>
      <c r="Q1547" s="38">
        <v>1</v>
      </c>
      <c r="R1547">
        <v>5.5</v>
      </c>
      <c r="S1547" s="38">
        <v>50.93</v>
      </c>
      <c r="T1547" s="24">
        <v>139</v>
      </c>
      <c r="U1547" s="24">
        <v>20</v>
      </c>
      <c r="V1547">
        <f t="shared" si="156"/>
        <v>27</v>
      </c>
      <c r="W1547" s="24" t="s">
        <v>4164</v>
      </c>
      <c r="X1547" s="8" t="e">
        <f>ROUND(T1547*(1-#REF!),2)</f>
        <v>#REF!</v>
      </c>
      <c r="Y1547">
        <f t="shared" si="152"/>
        <v>125.1</v>
      </c>
      <c r="Z1547">
        <f t="shared" si="153"/>
        <v>125.1</v>
      </c>
      <c r="AA1547" s="24">
        <v>0.1</v>
      </c>
      <c r="AB1547" s="24">
        <v>0.1</v>
      </c>
      <c r="AC1547" t="s">
        <v>2879</v>
      </c>
      <c r="AD1547" t="s">
        <v>2879</v>
      </c>
      <c r="AE1547" t="s">
        <v>2879</v>
      </c>
      <c r="AF1547" t="s">
        <v>2899</v>
      </c>
      <c r="AG1547" s="24"/>
      <c r="AH1547" t="s">
        <v>3394</v>
      </c>
      <c r="AI1547" s="11">
        <v>48.95</v>
      </c>
      <c r="AJ1547">
        <v>0.3</v>
      </c>
      <c r="AK1547">
        <f t="shared" si="149"/>
        <v>97.3</v>
      </c>
      <c r="AL1547" t="s">
        <v>4555</v>
      </c>
      <c r="AM1547" t="s">
        <v>4555</v>
      </c>
      <c r="AN1547" s="24">
        <v>0.1</v>
      </c>
      <c r="AO1547">
        <f t="shared" si="155"/>
        <v>125.1</v>
      </c>
      <c r="AS1547" t="s">
        <v>368</v>
      </c>
      <c r="AT1547" t="s">
        <v>580</v>
      </c>
    </row>
    <row r="1548" spans="1:46" customFormat="1" x14ac:dyDescent="0.3">
      <c r="A1548" t="e">
        <f>CONCATENATE(C1548,D1548,H1548,#REF!,L1548)</f>
        <v>#REF!</v>
      </c>
      <c r="B1548" t="str">
        <f t="shared" si="150"/>
        <v>FIATFIORINOL1H1</v>
      </c>
      <c r="C1548" s="1" t="s">
        <v>60</v>
      </c>
      <c r="D1548" s="1" t="s">
        <v>61</v>
      </c>
      <c r="E1548" s="1">
        <v>2008</v>
      </c>
      <c r="F1548" s="1" t="s">
        <v>14</v>
      </c>
      <c r="G1548" s="1" t="s">
        <v>15</v>
      </c>
      <c r="H1548" s="1" t="s">
        <v>16</v>
      </c>
      <c r="I1548" s="1">
        <v>2513</v>
      </c>
      <c r="J1548" s="1" t="str">
        <f t="shared" si="151"/>
        <v>TYP128</v>
      </c>
      <c r="K1548" s="1">
        <v>128</v>
      </c>
      <c r="L1548" s="1" t="s">
        <v>17</v>
      </c>
      <c r="M1548" s="27">
        <v>963940228</v>
      </c>
      <c r="N1548" s="37" t="s">
        <v>907</v>
      </c>
      <c r="O1548" s="38">
        <v>0</v>
      </c>
      <c r="P1548" s="38">
        <v>45.61</v>
      </c>
      <c r="Q1548" s="38">
        <v>1</v>
      </c>
      <c r="R1548">
        <v>5.5</v>
      </c>
      <c r="S1548" s="38">
        <v>45.61</v>
      </c>
      <c r="T1548" s="24">
        <v>129</v>
      </c>
      <c r="U1548" s="24">
        <v>20</v>
      </c>
      <c r="V1548">
        <f t="shared" si="156"/>
        <v>27</v>
      </c>
      <c r="W1548" s="24" t="s">
        <v>4147</v>
      </c>
      <c r="X1548" s="8" t="e">
        <f>ROUND(T1548*(1-#REF!),2)</f>
        <v>#REF!</v>
      </c>
      <c r="Y1548">
        <f t="shared" si="152"/>
        <v>116.1</v>
      </c>
      <c r="Z1548">
        <f t="shared" si="153"/>
        <v>116.1</v>
      </c>
      <c r="AA1548" s="24">
        <v>0.1</v>
      </c>
      <c r="AB1548" s="24">
        <v>0.1</v>
      </c>
      <c r="AC1548" t="s">
        <v>2879</v>
      </c>
      <c r="AD1548" t="s">
        <v>2879</v>
      </c>
      <c r="AE1548" t="s">
        <v>2879</v>
      </c>
      <c r="AF1548" t="s">
        <v>2899</v>
      </c>
      <c r="AG1548" s="24"/>
      <c r="AH1548" t="s">
        <v>3395</v>
      </c>
      <c r="AI1548" s="11">
        <v>43.85</v>
      </c>
      <c r="AJ1548">
        <v>0.3</v>
      </c>
      <c r="AK1548">
        <f t="shared" si="149"/>
        <v>90.3</v>
      </c>
      <c r="AL1548" t="s">
        <v>4555</v>
      </c>
      <c r="AM1548" t="s">
        <v>4555</v>
      </c>
      <c r="AN1548" s="24">
        <v>0.1</v>
      </c>
      <c r="AO1548">
        <f t="shared" si="155"/>
        <v>116.1</v>
      </c>
      <c r="AS1548" t="s">
        <v>353</v>
      </c>
      <c r="AT1548" t="s">
        <v>583</v>
      </c>
    </row>
    <row r="1549" spans="1:46" customFormat="1" x14ac:dyDescent="0.3">
      <c r="A1549" t="e">
        <f>CONCATENATE(C1549,D1549,H1549,#REF!,L1549)</f>
        <v>#REF!</v>
      </c>
      <c r="B1549" t="str">
        <f t="shared" si="150"/>
        <v>FIATFIORINOL1H1</v>
      </c>
      <c r="C1549" s="1" t="s">
        <v>60</v>
      </c>
      <c r="D1549" s="1" t="s">
        <v>61</v>
      </c>
      <c r="E1549" s="1">
        <v>2008</v>
      </c>
      <c r="F1549" s="1" t="s">
        <v>14</v>
      </c>
      <c r="G1549" s="1" t="s">
        <v>15</v>
      </c>
      <c r="H1549" s="1" t="s">
        <v>16</v>
      </c>
      <c r="I1549" s="1">
        <v>2513</v>
      </c>
      <c r="J1549" s="1" t="str">
        <f t="shared" si="151"/>
        <v>TYP128</v>
      </c>
      <c r="K1549" s="1">
        <v>128</v>
      </c>
      <c r="L1549" s="1" t="s">
        <v>20</v>
      </c>
      <c r="M1549" s="27">
        <v>963940227</v>
      </c>
      <c r="N1549" s="37" t="s">
        <v>908</v>
      </c>
      <c r="O1549" s="38">
        <v>0</v>
      </c>
      <c r="P1549" s="38">
        <v>50.93</v>
      </c>
      <c r="Q1549" s="38">
        <v>1</v>
      </c>
      <c r="R1549">
        <v>5.5</v>
      </c>
      <c r="S1549" s="38">
        <v>50.93</v>
      </c>
      <c r="T1549" s="24">
        <v>139</v>
      </c>
      <c r="U1549" s="24">
        <v>20</v>
      </c>
      <c r="V1549">
        <f t="shared" si="156"/>
        <v>27</v>
      </c>
      <c r="W1549" s="24" t="s">
        <v>4148</v>
      </c>
      <c r="X1549" s="8" t="e">
        <f>ROUND(T1549*(1-#REF!),2)</f>
        <v>#REF!</v>
      </c>
      <c r="Y1549">
        <f t="shared" si="152"/>
        <v>125.1</v>
      </c>
      <c r="Z1549">
        <f t="shared" si="153"/>
        <v>125.1</v>
      </c>
      <c r="AA1549" s="24">
        <v>0.1</v>
      </c>
      <c r="AB1549" s="24">
        <v>0.1</v>
      </c>
      <c r="AC1549" t="s">
        <v>2879</v>
      </c>
      <c r="AD1549" t="s">
        <v>2879</v>
      </c>
      <c r="AE1549" t="s">
        <v>2879</v>
      </c>
      <c r="AF1549" t="s">
        <v>2899</v>
      </c>
      <c r="AG1549" s="24"/>
      <c r="AH1549" t="s">
        <v>3395</v>
      </c>
      <c r="AI1549" s="11">
        <v>48.95</v>
      </c>
      <c r="AJ1549">
        <v>0.3</v>
      </c>
      <c r="AK1549">
        <f t="shared" si="149"/>
        <v>97.3</v>
      </c>
      <c r="AL1549" t="s">
        <v>4555</v>
      </c>
      <c r="AM1549" t="s">
        <v>4555</v>
      </c>
      <c r="AN1549" s="24">
        <v>0.1</v>
      </c>
      <c r="AO1549">
        <f t="shared" si="155"/>
        <v>125.1</v>
      </c>
      <c r="AS1549" t="s">
        <v>354</v>
      </c>
      <c r="AT1549" t="s">
        <v>580</v>
      </c>
    </row>
    <row r="1550" spans="1:46" customFormat="1" x14ac:dyDescent="0.3">
      <c r="A1550" t="e">
        <f>CONCATENATE(C1550,D1550,H1550,#REF!,L1550)</f>
        <v>#REF!</v>
      </c>
      <c r="B1550" t="str">
        <f t="shared" si="150"/>
        <v>FIATDOBLOL1H1</v>
      </c>
      <c r="C1550" s="1" t="s">
        <v>60</v>
      </c>
      <c r="D1550" s="1" t="s">
        <v>62</v>
      </c>
      <c r="E1550" s="1">
        <v>2010</v>
      </c>
      <c r="F1550" s="1" t="s">
        <v>14</v>
      </c>
      <c r="G1550" s="1" t="s">
        <v>15</v>
      </c>
      <c r="H1550" s="1" t="s">
        <v>16</v>
      </c>
      <c r="I1550" s="1">
        <v>2755</v>
      </c>
      <c r="J1550" s="1" t="str">
        <f t="shared" si="151"/>
        <v>TYP134</v>
      </c>
      <c r="K1550" s="1">
        <v>134</v>
      </c>
      <c r="L1550" s="1" t="s">
        <v>17</v>
      </c>
      <c r="M1550" s="27">
        <v>963940252</v>
      </c>
      <c r="N1550" s="37" t="s">
        <v>923</v>
      </c>
      <c r="O1550" s="38">
        <v>0</v>
      </c>
      <c r="P1550" s="38">
        <v>45.62</v>
      </c>
      <c r="Q1550" s="38">
        <v>1</v>
      </c>
      <c r="R1550">
        <v>5.5</v>
      </c>
      <c r="S1550" s="38">
        <v>45.62</v>
      </c>
      <c r="T1550" s="24">
        <v>129</v>
      </c>
      <c r="U1550" s="24">
        <v>20</v>
      </c>
      <c r="V1550">
        <f t="shared" si="156"/>
        <v>27</v>
      </c>
      <c r="W1550" s="24" t="s">
        <v>4165</v>
      </c>
      <c r="X1550" s="8" t="e">
        <f>ROUND(T1550*(1-#REF!),2)</f>
        <v>#REF!</v>
      </c>
      <c r="Y1550">
        <f t="shared" si="152"/>
        <v>116.1</v>
      </c>
      <c r="Z1550">
        <f t="shared" si="153"/>
        <v>116.1</v>
      </c>
      <c r="AA1550" s="24">
        <v>0.1</v>
      </c>
      <c r="AB1550" s="24">
        <v>0.1</v>
      </c>
      <c r="AC1550" t="s">
        <v>2879</v>
      </c>
      <c r="AD1550" t="s">
        <v>2879</v>
      </c>
      <c r="AE1550" t="s">
        <v>2879</v>
      </c>
      <c r="AF1550" t="s">
        <v>2899</v>
      </c>
      <c r="AG1550" s="24"/>
      <c r="AH1550" t="s">
        <v>3396</v>
      </c>
      <c r="AI1550" s="11">
        <v>43.85</v>
      </c>
      <c r="AJ1550">
        <v>0.3</v>
      </c>
      <c r="AK1550">
        <f t="shared" si="149"/>
        <v>90.3</v>
      </c>
      <c r="AL1550" t="s">
        <v>4555</v>
      </c>
      <c r="AM1550" t="s">
        <v>4555</v>
      </c>
      <c r="AN1550" s="24">
        <v>0.1</v>
      </c>
      <c r="AO1550">
        <f t="shared" si="155"/>
        <v>116.1</v>
      </c>
      <c r="AS1550" t="s">
        <v>369</v>
      </c>
      <c r="AT1550" t="s">
        <v>583</v>
      </c>
    </row>
    <row r="1551" spans="1:46" customFormat="1" x14ac:dyDescent="0.3">
      <c r="A1551" t="e">
        <f>CONCATENATE(C1551,D1551,H1551,#REF!,L1551)</f>
        <v>#REF!</v>
      </c>
      <c r="B1551" t="str">
        <f t="shared" si="150"/>
        <v>FIATDOBLOL1H1</v>
      </c>
      <c r="C1551" s="1" t="s">
        <v>60</v>
      </c>
      <c r="D1551" s="1" t="s">
        <v>62</v>
      </c>
      <c r="E1551" s="1">
        <v>2010</v>
      </c>
      <c r="F1551" s="1" t="s">
        <v>14</v>
      </c>
      <c r="G1551" s="1" t="s">
        <v>15</v>
      </c>
      <c r="H1551" s="1" t="s">
        <v>16</v>
      </c>
      <c r="I1551" s="1">
        <v>2755</v>
      </c>
      <c r="J1551" s="1" t="str">
        <f t="shared" si="151"/>
        <v>TYP134</v>
      </c>
      <c r="K1551" s="1">
        <v>134</v>
      </c>
      <c r="L1551" s="1" t="s">
        <v>20</v>
      </c>
      <c r="M1551" s="27">
        <v>963940251</v>
      </c>
      <c r="N1551" s="37" t="s">
        <v>924</v>
      </c>
      <c r="O1551" s="38">
        <v>0</v>
      </c>
      <c r="P1551" s="38">
        <v>50.93</v>
      </c>
      <c r="Q1551" s="38">
        <v>1</v>
      </c>
      <c r="R1551">
        <v>5.5</v>
      </c>
      <c r="S1551" s="38">
        <v>50.93</v>
      </c>
      <c r="T1551" s="24">
        <v>139</v>
      </c>
      <c r="U1551" s="24">
        <v>20</v>
      </c>
      <c r="V1551">
        <f t="shared" si="156"/>
        <v>27</v>
      </c>
      <c r="W1551" s="24" t="s">
        <v>4166</v>
      </c>
      <c r="X1551" s="8" t="e">
        <f>ROUND(T1551*(1-#REF!),2)</f>
        <v>#REF!</v>
      </c>
      <c r="Y1551">
        <f t="shared" si="152"/>
        <v>125.1</v>
      </c>
      <c r="Z1551">
        <f t="shared" si="153"/>
        <v>125.1</v>
      </c>
      <c r="AA1551" s="24">
        <v>0.1</v>
      </c>
      <c r="AB1551" s="24">
        <v>0.1</v>
      </c>
      <c r="AC1551" t="s">
        <v>2879</v>
      </c>
      <c r="AD1551" t="s">
        <v>2879</v>
      </c>
      <c r="AE1551" t="s">
        <v>2879</v>
      </c>
      <c r="AF1551" t="s">
        <v>2899</v>
      </c>
      <c r="AG1551" s="24"/>
      <c r="AH1551" t="s">
        <v>3396</v>
      </c>
      <c r="AI1551" s="11">
        <v>48.95</v>
      </c>
      <c r="AJ1551">
        <v>0.3</v>
      </c>
      <c r="AK1551">
        <f t="shared" si="149"/>
        <v>97.3</v>
      </c>
      <c r="AL1551" t="s">
        <v>4555</v>
      </c>
      <c r="AM1551" t="s">
        <v>4555</v>
      </c>
      <c r="AN1551" s="24">
        <v>0.1</v>
      </c>
      <c r="AO1551">
        <f t="shared" si="155"/>
        <v>125.1</v>
      </c>
      <c r="AS1551" t="s">
        <v>370</v>
      </c>
      <c r="AT1551" t="s">
        <v>580</v>
      </c>
    </row>
    <row r="1552" spans="1:46" customFormat="1" x14ac:dyDescent="0.3">
      <c r="A1552" t="e">
        <f>CONCATENATE(C1552,D1552,H1552,#REF!,L1552)</f>
        <v>#REF!</v>
      </c>
      <c r="B1552" t="str">
        <f t="shared" si="150"/>
        <v>FIATDOBLOL1H2</v>
      </c>
      <c r="C1552" s="1" t="s">
        <v>60</v>
      </c>
      <c r="D1552" s="1" t="s">
        <v>62</v>
      </c>
      <c r="E1552" s="1">
        <v>2010</v>
      </c>
      <c r="F1552" s="1" t="s">
        <v>14</v>
      </c>
      <c r="G1552" s="1" t="s">
        <v>37</v>
      </c>
      <c r="H1552" s="1" t="s">
        <v>38</v>
      </c>
      <c r="I1552" s="1">
        <v>2755</v>
      </c>
      <c r="J1552" s="1" t="str">
        <f t="shared" si="151"/>
        <v>TYP134</v>
      </c>
      <c r="K1552" s="1">
        <v>134</v>
      </c>
      <c r="L1552" s="1" t="s">
        <v>17</v>
      </c>
      <c r="M1552" s="27">
        <v>963940265</v>
      </c>
      <c r="N1552" s="37" t="s">
        <v>925</v>
      </c>
      <c r="O1552" s="38">
        <v>0</v>
      </c>
      <c r="P1552" s="38">
        <v>45.62</v>
      </c>
      <c r="Q1552" s="38">
        <v>1</v>
      </c>
      <c r="R1552">
        <v>5.5</v>
      </c>
      <c r="S1552" s="38">
        <v>45.62</v>
      </c>
      <c r="T1552" s="24">
        <v>129</v>
      </c>
      <c r="U1552" s="24">
        <v>20</v>
      </c>
      <c r="V1552">
        <f t="shared" si="156"/>
        <v>27</v>
      </c>
      <c r="W1552" s="24" t="s">
        <v>4167</v>
      </c>
      <c r="X1552" s="8" t="e">
        <f>ROUND(T1552*(1-#REF!),2)</f>
        <v>#REF!</v>
      </c>
      <c r="Y1552">
        <f t="shared" si="152"/>
        <v>116.1</v>
      </c>
      <c r="Z1552">
        <f t="shared" si="153"/>
        <v>116.1</v>
      </c>
      <c r="AA1552" s="24">
        <v>0.1</v>
      </c>
      <c r="AB1552" s="24">
        <v>0.1</v>
      </c>
      <c r="AC1552" t="s">
        <v>2879</v>
      </c>
      <c r="AD1552" t="s">
        <v>2879</v>
      </c>
      <c r="AE1552" t="s">
        <v>2879</v>
      </c>
      <c r="AF1552" t="s">
        <v>2899</v>
      </c>
      <c r="AG1552" s="24"/>
      <c r="AH1552" t="s">
        <v>3396</v>
      </c>
      <c r="AI1552" s="11">
        <v>43.85</v>
      </c>
      <c r="AJ1552">
        <v>0.3</v>
      </c>
      <c r="AK1552">
        <f t="shared" si="149"/>
        <v>90.3</v>
      </c>
      <c r="AL1552" t="s">
        <v>4555</v>
      </c>
      <c r="AM1552" t="s">
        <v>4555</v>
      </c>
      <c r="AN1552" s="24">
        <v>0.1</v>
      </c>
      <c r="AO1552">
        <f t="shared" si="155"/>
        <v>116.1</v>
      </c>
      <c r="AS1552" t="s">
        <v>371</v>
      </c>
      <c r="AT1552" t="s">
        <v>583</v>
      </c>
    </row>
    <row r="1553" spans="1:46" customFormat="1" x14ac:dyDescent="0.3">
      <c r="A1553" t="e">
        <f>CONCATENATE(C1553,D1553,H1553,#REF!,L1553)</f>
        <v>#REF!</v>
      </c>
      <c r="B1553" t="str">
        <f t="shared" si="150"/>
        <v>FIATDOBLOL1H2</v>
      </c>
      <c r="C1553" s="1" t="s">
        <v>60</v>
      </c>
      <c r="D1553" s="1" t="s">
        <v>62</v>
      </c>
      <c r="E1553" s="1">
        <v>2010</v>
      </c>
      <c r="F1553" s="1" t="s">
        <v>14</v>
      </c>
      <c r="G1553" s="1" t="s">
        <v>37</v>
      </c>
      <c r="H1553" s="1" t="s">
        <v>38</v>
      </c>
      <c r="I1553" s="1">
        <v>2755</v>
      </c>
      <c r="J1553" s="1" t="str">
        <f t="shared" si="151"/>
        <v>TYP134</v>
      </c>
      <c r="K1553" s="1">
        <v>134</v>
      </c>
      <c r="L1553" s="1" t="s">
        <v>20</v>
      </c>
      <c r="M1553" s="27">
        <v>963940264</v>
      </c>
      <c r="N1553" s="37" t="s">
        <v>926</v>
      </c>
      <c r="O1553" s="38">
        <v>0</v>
      </c>
      <c r="P1553" s="38">
        <v>50.93</v>
      </c>
      <c r="Q1553" s="38">
        <v>1</v>
      </c>
      <c r="R1553">
        <v>5.5</v>
      </c>
      <c r="S1553" s="38">
        <v>50.93</v>
      </c>
      <c r="T1553" s="24">
        <v>139</v>
      </c>
      <c r="U1553" s="24">
        <v>20</v>
      </c>
      <c r="V1553">
        <f t="shared" si="156"/>
        <v>27</v>
      </c>
      <c r="W1553" s="24" t="s">
        <v>4168</v>
      </c>
      <c r="X1553" s="8" t="e">
        <f>ROUND(T1553*(1-#REF!),2)</f>
        <v>#REF!</v>
      </c>
      <c r="Y1553">
        <f t="shared" si="152"/>
        <v>125.1</v>
      </c>
      <c r="Z1553">
        <f t="shared" si="153"/>
        <v>125.1</v>
      </c>
      <c r="AA1553" s="24">
        <v>0.1</v>
      </c>
      <c r="AB1553" s="24">
        <v>0.1</v>
      </c>
      <c r="AC1553" t="s">
        <v>2879</v>
      </c>
      <c r="AD1553" t="s">
        <v>2879</v>
      </c>
      <c r="AE1553" t="s">
        <v>2879</v>
      </c>
      <c r="AF1553" t="s">
        <v>2899</v>
      </c>
      <c r="AG1553" s="24"/>
      <c r="AH1553" t="s">
        <v>3396</v>
      </c>
      <c r="AI1553" s="11">
        <v>48.95</v>
      </c>
      <c r="AJ1553">
        <v>0.3</v>
      </c>
      <c r="AK1553">
        <f t="shared" si="149"/>
        <v>97.3</v>
      </c>
      <c r="AL1553" t="s">
        <v>4555</v>
      </c>
      <c r="AM1553" t="s">
        <v>4555</v>
      </c>
      <c r="AN1553" s="24">
        <v>0.1</v>
      </c>
      <c r="AO1553">
        <f t="shared" si="155"/>
        <v>125.1</v>
      </c>
      <c r="AS1553" t="s">
        <v>372</v>
      </c>
      <c r="AT1553" t="s">
        <v>580</v>
      </c>
    </row>
    <row r="1554" spans="1:46" customFormat="1" x14ac:dyDescent="0.3">
      <c r="A1554" t="e">
        <f>CONCATENATE(C1554,D1554,H1554,#REF!,L1554)</f>
        <v>#REF!</v>
      </c>
      <c r="B1554" t="str">
        <f t="shared" si="150"/>
        <v>FIATDOBLOL2H1</v>
      </c>
      <c r="C1554" s="1" t="s">
        <v>60</v>
      </c>
      <c r="D1554" s="1" t="s">
        <v>62</v>
      </c>
      <c r="E1554" s="1">
        <v>2010</v>
      </c>
      <c r="F1554" s="1" t="s">
        <v>25</v>
      </c>
      <c r="G1554" s="1" t="s">
        <v>15</v>
      </c>
      <c r="H1554" s="1" t="s">
        <v>26</v>
      </c>
      <c r="I1554" s="1">
        <v>3105</v>
      </c>
      <c r="J1554" s="1" t="str">
        <f t="shared" si="151"/>
        <v>TYP135</v>
      </c>
      <c r="K1554" s="1">
        <v>135</v>
      </c>
      <c r="L1554" s="1" t="s">
        <v>17</v>
      </c>
      <c r="M1554" s="27">
        <v>963940284</v>
      </c>
      <c r="N1554" s="37" t="s">
        <v>927</v>
      </c>
      <c r="O1554" s="38">
        <v>0</v>
      </c>
      <c r="P1554" s="38">
        <v>45.62</v>
      </c>
      <c r="Q1554" s="38">
        <v>1</v>
      </c>
      <c r="R1554">
        <v>5.5</v>
      </c>
      <c r="S1554" s="38">
        <v>45.62</v>
      </c>
      <c r="T1554" s="24">
        <v>129</v>
      </c>
      <c r="U1554" s="24">
        <v>20</v>
      </c>
      <c r="V1554">
        <f t="shared" si="156"/>
        <v>27</v>
      </c>
      <c r="W1554" s="24" t="s">
        <v>4169</v>
      </c>
      <c r="X1554" s="8" t="e">
        <f>ROUND(T1554*(1-#REF!),2)</f>
        <v>#REF!</v>
      </c>
      <c r="Y1554">
        <f t="shared" si="152"/>
        <v>116.1</v>
      </c>
      <c r="Z1554">
        <f t="shared" si="153"/>
        <v>116.1</v>
      </c>
      <c r="AA1554" s="24">
        <v>0.1</v>
      </c>
      <c r="AB1554" s="24">
        <v>0.1</v>
      </c>
      <c r="AC1554" t="s">
        <v>2879</v>
      </c>
      <c r="AD1554" t="s">
        <v>2879</v>
      </c>
      <c r="AE1554" t="s">
        <v>2879</v>
      </c>
      <c r="AF1554" t="s">
        <v>2899</v>
      </c>
      <c r="AG1554" s="24"/>
      <c r="AH1554" t="s">
        <v>3397</v>
      </c>
      <c r="AI1554" s="11">
        <v>43.85</v>
      </c>
      <c r="AJ1554">
        <v>0.3</v>
      </c>
      <c r="AK1554">
        <f t="shared" si="149"/>
        <v>90.3</v>
      </c>
      <c r="AL1554" t="s">
        <v>4555</v>
      </c>
      <c r="AM1554" t="s">
        <v>4555</v>
      </c>
      <c r="AN1554" s="24">
        <v>0.1</v>
      </c>
      <c r="AO1554">
        <f t="shared" si="155"/>
        <v>116.1</v>
      </c>
      <c r="AS1554" t="s">
        <v>373</v>
      </c>
      <c r="AT1554" t="s">
        <v>583</v>
      </c>
    </row>
    <row r="1555" spans="1:46" customFormat="1" x14ac:dyDescent="0.3">
      <c r="A1555" t="e">
        <f>CONCATENATE(C1555,D1555,H1555,#REF!,L1555)</f>
        <v>#REF!</v>
      </c>
      <c r="B1555" t="str">
        <f t="shared" si="150"/>
        <v>FIATDOBLOL2H1</v>
      </c>
      <c r="C1555" s="1" t="s">
        <v>60</v>
      </c>
      <c r="D1555" s="1" t="s">
        <v>62</v>
      </c>
      <c r="E1555" s="1">
        <v>2010</v>
      </c>
      <c r="F1555" s="1" t="s">
        <v>25</v>
      </c>
      <c r="G1555" s="1" t="s">
        <v>15</v>
      </c>
      <c r="H1555" s="1" t="s">
        <v>26</v>
      </c>
      <c r="I1555" s="1">
        <v>3105</v>
      </c>
      <c r="J1555" s="1" t="str">
        <f t="shared" si="151"/>
        <v>TYP135</v>
      </c>
      <c r="K1555" s="1">
        <v>135</v>
      </c>
      <c r="L1555" s="1" t="s">
        <v>20</v>
      </c>
      <c r="M1555" s="27">
        <v>963940283</v>
      </c>
      <c r="N1555" s="37" t="s">
        <v>928</v>
      </c>
      <c r="O1555" s="38">
        <v>0</v>
      </c>
      <c r="P1555" s="38">
        <v>50.93</v>
      </c>
      <c r="Q1555" s="38">
        <v>1</v>
      </c>
      <c r="R1555">
        <v>5.5</v>
      </c>
      <c r="S1555" s="38">
        <v>50.93</v>
      </c>
      <c r="T1555" s="24">
        <v>139</v>
      </c>
      <c r="U1555" s="24">
        <v>20</v>
      </c>
      <c r="V1555">
        <f t="shared" si="156"/>
        <v>27</v>
      </c>
      <c r="W1555" s="24" t="s">
        <v>4170</v>
      </c>
      <c r="X1555" s="8" t="e">
        <f>ROUND(T1555*(1-#REF!),2)</f>
        <v>#REF!</v>
      </c>
      <c r="Y1555">
        <f t="shared" si="152"/>
        <v>125.1</v>
      </c>
      <c r="Z1555">
        <f t="shared" si="153"/>
        <v>125.1</v>
      </c>
      <c r="AA1555" s="24">
        <v>0.1</v>
      </c>
      <c r="AB1555" s="24">
        <v>0.1</v>
      </c>
      <c r="AC1555" t="s">
        <v>2879</v>
      </c>
      <c r="AD1555" t="s">
        <v>2879</v>
      </c>
      <c r="AE1555" t="s">
        <v>2879</v>
      </c>
      <c r="AF1555" t="s">
        <v>2899</v>
      </c>
      <c r="AG1555" s="24"/>
      <c r="AH1555" t="s">
        <v>3397</v>
      </c>
      <c r="AI1555" s="11">
        <v>48.95</v>
      </c>
      <c r="AJ1555">
        <v>0.3</v>
      </c>
      <c r="AK1555">
        <f t="shared" si="149"/>
        <v>97.3</v>
      </c>
      <c r="AL1555" t="s">
        <v>4555</v>
      </c>
      <c r="AM1555" t="s">
        <v>4555</v>
      </c>
      <c r="AN1555" s="24">
        <v>0.1</v>
      </c>
      <c r="AO1555">
        <f t="shared" si="155"/>
        <v>125.1</v>
      </c>
      <c r="AS1555" t="s">
        <v>374</v>
      </c>
      <c r="AT1555" t="s">
        <v>580</v>
      </c>
    </row>
    <row r="1556" spans="1:46" customFormat="1" x14ac:dyDescent="0.3">
      <c r="A1556" t="e">
        <f>CONCATENATE(C1556,D1556,H1556,#REF!,L1556)</f>
        <v>#REF!</v>
      </c>
      <c r="B1556" t="str">
        <f t="shared" si="150"/>
        <v>FIATTALENTOL1H1</v>
      </c>
      <c r="C1556" s="1" t="s">
        <v>60</v>
      </c>
      <c r="D1556" s="1" t="s">
        <v>69</v>
      </c>
      <c r="E1556" s="1">
        <v>2016</v>
      </c>
      <c r="F1556" s="1" t="s">
        <v>14</v>
      </c>
      <c r="G1556" s="1" t="s">
        <v>15</v>
      </c>
      <c r="H1556" s="1" t="s">
        <v>16</v>
      </c>
      <c r="I1556" s="1">
        <v>3098</v>
      </c>
      <c r="J1556" s="1" t="str">
        <f t="shared" si="151"/>
        <v>TYP164</v>
      </c>
      <c r="K1556" s="1">
        <v>164</v>
      </c>
      <c r="L1556" s="1" t="s">
        <v>17</v>
      </c>
      <c r="M1556" s="27">
        <v>963940603</v>
      </c>
      <c r="N1556" s="37" t="s">
        <v>929</v>
      </c>
      <c r="O1556" s="38">
        <v>0</v>
      </c>
      <c r="P1556" s="38">
        <v>61</v>
      </c>
      <c r="Q1556" s="38">
        <v>1</v>
      </c>
      <c r="R1556">
        <v>5.5</v>
      </c>
      <c r="S1556" s="38">
        <v>61</v>
      </c>
      <c r="T1556" s="24">
        <v>149</v>
      </c>
      <c r="U1556" s="24">
        <v>20</v>
      </c>
      <c r="V1556">
        <f t="shared" si="156"/>
        <v>27</v>
      </c>
      <c r="W1556" s="24" t="s">
        <v>4171</v>
      </c>
      <c r="X1556" s="8" t="e">
        <f>ROUND(T1556*(1-#REF!),2)</f>
        <v>#REF!</v>
      </c>
      <c r="Y1556">
        <f t="shared" si="152"/>
        <v>134.1</v>
      </c>
      <c r="Z1556">
        <f t="shared" si="153"/>
        <v>134.1</v>
      </c>
      <c r="AA1556" s="24">
        <v>0.1</v>
      </c>
      <c r="AB1556" s="24">
        <v>0.1</v>
      </c>
      <c r="AC1556" t="s">
        <v>2879</v>
      </c>
      <c r="AD1556" t="s">
        <v>2879</v>
      </c>
      <c r="AE1556" t="s">
        <v>2879</v>
      </c>
      <c r="AF1556" t="s">
        <v>2899</v>
      </c>
      <c r="AG1556" s="24"/>
      <c r="AH1556" t="s">
        <v>3398</v>
      </c>
      <c r="AI1556" s="11">
        <v>58.64</v>
      </c>
      <c r="AJ1556">
        <v>0.3</v>
      </c>
      <c r="AK1556">
        <f t="shared" si="149"/>
        <v>104.3</v>
      </c>
      <c r="AL1556" t="s">
        <v>4555</v>
      </c>
      <c r="AM1556" t="s">
        <v>4555</v>
      </c>
      <c r="AN1556" s="24">
        <v>0.1</v>
      </c>
      <c r="AO1556">
        <f t="shared" si="155"/>
        <v>134.1</v>
      </c>
      <c r="AS1556" t="s">
        <v>375</v>
      </c>
      <c r="AT1556" t="s">
        <v>583</v>
      </c>
    </row>
    <row r="1557" spans="1:46" customFormat="1" x14ac:dyDescent="0.3">
      <c r="A1557" t="e">
        <f>CONCATENATE(C1557,D1557,H1557,#REF!,L1557)</f>
        <v>#REF!</v>
      </c>
      <c r="B1557" t="str">
        <f t="shared" si="150"/>
        <v>FIATTALENTOL1H1</v>
      </c>
      <c r="C1557" s="1" t="s">
        <v>60</v>
      </c>
      <c r="D1557" s="1" t="s">
        <v>69</v>
      </c>
      <c r="E1557" s="1">
        <v>2016</v>
      </c>
      <c r="F1557" s="1" t="s">
        <v>14</v>
      </c>
      <c r="G1557" s="1" t="s">
        <v>15</v>
      </c>
      <c r="H1557" s="1" t="s">
        <v>16</v>
      </c>
      <c r="I1557" s="1">
        <v>3098</v>
      </c>
      <c r="J1557" s="1" t="str">
        <f t="shared" si="151"/>
        <v>TYP164</v>
      </c>
      <c r="K1557" s="1">
        <v>164</v>
      </c>
      <c r="L1557" s="1" t="s">
        <v>20</v>
      </c>
      <c r="M1557" s="27">
        <v>963940602</v>
      </c>
      <c r="N1557" s="37" t="s">
        <v>930</v>
      </c>
      <c r="O1557" s="38">
        <v>0</v>
      </c>
      <c r="P1557" s="38">
        <v>78</v>
      </c>
      <c r="Q1557" s="38">
        <v>1</v>
      </c>
      <c r="R1557">
        <v>5.5</v>
      </c>
      <c r="S1557" s="38">
        <v>78</v>
      </c>
      <c r="T1557" s="24">
        <v>189</v>
      </c>
      <c r="U1557" s="24">
        <v>20</v>
      </c>
      <c r="V1557">
        <f t="shared" si="156"/>
        <v>27</v>
      </c>
      <c r="W1557" s="24" t="s">
        <v>4172</v>
      </c>
      <c r="X1557" s="8" t="e">
        <f>ROUND(T1557*(1-#REF!),2)</f>
        <v>#REF!</v>
      </c>
      <c r="Y1557">
        <f t="shared" si="152"/>
        <v>170.1</v>
      </c>
      <c r="Z1557">
        <f t="shared" si="153"/>
        <v>170.1</v>
      </c>
      <c r="AA1557" s="24">
        <v>0.1</v>
      </c>
      <c r="AB1557" s="24">
        <v>0.1</v>
      </c>
      <c r="AC1557" t="s">
        <v>2879</v>
      </c>
      <c r="AD1557" t="s">
        <v>2879</v>
      </c>
      <c r="AE1557" t="s">
        <v>2879</v>
      </c>
      <c r="AF1557" t="s">
        <v>2899</v>
      </c>
      <c r="AG1557" s="24"/>
      <c r="AH1557" t="s">
        <v>3398</v>
      </c>
      <c r="AI1557" s="11">
        <v>75</v>
      </c>
      <c r="AJ1557">
        <v>0.3</v>
      </c>
      <c r="AK1557">
        <f t="shared" si="149"/>
        <v>132.29999999999998</v>
      </c>
      <c r="AL1557" t="s">
        <v>4555</v>
      </c>
      <c r="AM1557" t="s">
        <v>4555</v>
      </c>
      <c r="AN1557" s="24">
        <v>0.1</v>
      </c>
      <c r="AO1557">
        <f t="shared" si="155"/>
        <v>170.1</v>
      </c>
      <c r="AS1557" t="s">
        <v>376</v>
      </c>
      <c r="AT1557" t="s">
        <v>580</v>
      </c>
    </row>
    <row r="1558" spans="1:46" customFormat="1" x14ac:dyDescent="0.3">
      <c r="A1558" t="e">
        <f>CONCATENATE(C1558,D1558,H1558,#REF!,L1558)</f>
        <v>#REF!</v>
      </c>
      <c r="B1558" t="str">
        <f t="shared" si="150"/>
        <v>FIATTALENTOL1H2</v>
      </c>
      <c r="C1558" s="1" t="s">
        <v>60</v>
      </c>
      <c r="D1558" s="1" t="s">
        <v>69</v>
      </c>
      <c r="E1558" s="1">
        <v>2016</v>
      </c>
      <c r="F1558" s="1" t="s">
        <v>14</v>
      </c>
      <c r="G1558" s="1" t="s">
        <v>37</v>
      </c>
      <c r="H1558" s="1" t="s">
        <v>38</v>
      </c>
      <c r="I1558" s="1">
        <v>3098</v>
      </c>
      <c r="J1558" s="1" t="str">
        <f t="shared" si="151"/>
        <v>TYP164</v>
      </c>
      <c r="K1558" s="1">
        <v>164</v>
      </c>
      <c r="L1558" s="1" t="s">
        <v>17</v>
      </c>
      <c r="M1558" s="27">
        <v>963940611</v>
      </c>
      <c r="N1558" s="37" t="s">
        <v>931</v>
      </c>
      <c r="O1558" s="38">
        <v>0</v>
      </c>
      <c r="P1558" s="38">
        <v>61.01</v>
      </c>
      <c r="Q1558" s="38">
        <v>1</v>
      </c>
      <c r="R1558">
        <v>5.5</v>
      </c>
      <c r="S1558" s="38">
        <v>61.01</v>
      </c>
      <c r="T1558" s="24">
        <v>149</v>
      </c>
      <c r="U1558" s="24">
        <v>20</v>
      </c>
      <c r="V1558">
        <f t="shared" si="156"/>
        <v>27</v>
      </c>
      <c r="W1558" s="24" t="s">
        <v>4173</v>
      </c>
      <c r="X1558" s="8" t="e">
        <f>ROUND(T1558*(1-#REF!),2)</f>
        <v>#REF!</v>
      </c>
      <c r="Y1558">
        <f t="shared" si="152"/>
        <v>134.1</v>
      </c>
      <c r="Z1558">
        <f t="shared" si="153"/>
        <v>134.1</v>
      </c>
      <c r="AA1558" s="24">
        <v>0.1</v>
      </c>
      <c r="AB1558" s="24">
        <v>0.1</v>
      </c>
      <c r="AC1558" t="s">
        <v>2879</v>
      </c>
      <c r="AD1558" t="s">
        <v>2879</v>
      </c>
      <c r="AE1558" t="s">
        <v>2879</v>
      </c>
      <c r="AF1558" t="s">
        <v>2899</v>
      </c>
      <c r="AG1558" s="24"/>
      <c r="AH1558" t="s">
        <v>3398</v>
      </c>
      <c r="AI1558" s="11">
        <v>58.64</v>
      </c>
      <c r="AJ1558">
        <v>0.3</v>
      </c>
      <c r="AK1558">
        <f t="shared" si="149"/>
        <v>104.3</v>
      </c>
      <c r="AL1558" t="s">
        <v>4555</v>
      </c>
      <c r="AM1558" t="s">
        <v>4555</v>
      </c>
      <c r="AN1558" s="24">
        <v>0.1</v>
      </c>
      <c r="AO1558">
        <f t="shared" si="155"/>
        <v>134.1</v>
      </c>
      <c r="AS1558" t="s">
        <v>377</v>
      </c>
      <c r="AT1558" t="s">
        <v>583</v>
      </c>
    </row>
    <row r="1559" spans="1:46" customFormat="1" x14ac:dyDescent="0.3">
      <c r="A1559" t="e">
        <f>CONCATENATE(C1559,D1559,H1559,#REF!,L1559)</f>
        <v>#REF!</v>
      </c>
      <c r="B1559" t="str">
        <f t="shared" si="150"/>
        <v>FIATTALENTOL1H2</v>
      </c>
      <c r="C1559" s="1" t="s">
        <v>60</v>
      </c>
      <c r="D1559" s="1" t="s">
        <v>69</v>
      </c>
      <c r="E1559" s="1">
        <v>2016</v>
      </c>
      <c r="F1559" s="1" t="s">
        <v>14</v>
      </c>
      <c r="G1559" s="1" t="s">
        <v>37</v>
      </c>
      <c r="H1559" s="1" t="s">
        <v>38</v>
      </c>
      <c r="I1559" s="1">
        <v>3098</v>
      </c>
      <c r="J1559" s="1" t="str">
        <f t="shared" si="151"/>
        <v>TYP164</v>
      </c>
      <c r="K1559" s="1">
        <v>164</v>
      </c>
      <c r="L1559" s="1" t="s">
        <v>20</v>
      </c>
      <c r="M1559" s="27">
        <v>963940610</v>
      </c>
      <c r="N1559" s="37" t="s">
        <v>932</v>
      </c>
      <c r="O1559" s="38">
        <v>0</v>
      </c>
      <c r="P1559" s="38">
        <v>78.03</v>
      </c>
      <c r="Q1559" s="38">
        <v>1</v>
      </c>
      <c r="R1559">
        <v>5.5</v>
      </c>
      <c r="S1559" s="38">
        <v>78.03</v>
      </c>
      <c r="T1559" s="24">
        <v>189</v>
      </c>
      <c r="U1559" s="24">
        <v>20</v>
      </c>
      <c r="V1559">
        <f t="shared" si="156"/>
        <v>27</v>
      </c>
      <c r="W1559" s="24" t="s">
        <v>4174</v>
      </c>
      <c r="X1559" s="8" t="e">
        <f>ROUND(T1559*(1-#REF!),2)</f>
        <v>#REF!</v>
      </c>
      <c r="Y1559">
        <f t="shared" si="152"/>
        <v>170.1</v>
      </c>
      <c r="Z1559">
        <f t="shared" si="153"/>
        <v>170.1</v>
      </c>
      <c r="AA1559" s="24">
        <v>0.1</v>
      </c>
      <c r="AB1559" s="24">
        <v>0.1</v>
      </c>
      <c r="AC1559" t="s">
        <v>2879</v>
      </c>
      <c r="AD1559" t="s">
        <v>2879</v>
      </c>
      <c r="AE1559" t="s">
        <v>2879</v>
      </c>
      <c r="AF1559" t="s">
        <v>2899</v>
      </c>
      <c r="AG1559" s="24"/>
      <c r="AH1559" t="s">
        <v>3398</v>
      </c>
      <c r="AI1559" s="11">
        <v>75</v>
      </c>
      <c r="AJ1559">
        <v>0.3</v>
      </c>
      <c r="AK1559">
        <f t="shared" si="149"/>
        <v>132.29999999999998</v>
      </c>
      <c r="AL1559" t="s">
        <v>4555</v>
      </c>
      <c r="AM1559" t="s">
        <v>4555</v>
      </c>
      <c r="AN1559" s="24">
        <v>0.1</v>
      </c>
      <c r="AO1559">
        <f t="shared" si="155"/>
        <v>170.1</v>
      </c>
      <c r="AS1559" t="s">
        <v>378</v>
      </c>
      <c r="AT1559" t="s">
        <v>580</v>
      </c>
    </row>
    <row r="1560" spans="1:46" customFormat="1" x14ac:dyDescent="0.3">
      <c r="A1560" t="e">
        <f>CONCATENATE(C1560,D1560,H1560,#REF!,L1560)</f>
        <v>#REF!</v>
      </c>
      <c r="B1560" t="str">
        <f t="shared" si="150"/>
        <v>FIATTALENTOL2H1</v>
      </c>
      <c r="C1560" s="1" t="s">
        <v>60</v>
      </c>
      <c r="D1560" s="1" t="s">
        <v>69</v>
      </c>
      <c r="E1560" s="1">
        <v>2016</v>
      </c>
      <c r="F1560" s="1" t="s">
        <v>25</v>
      </c>
      <c r="G1560" s="1" t="s">
        <v>15</v>
      </c>
      <c r="H1560" s="1" t="s">
        <v>26</v>
      </c>
      <c r="I1560" s="1">
        <v>3498</v>
      </c>
      <c r="J1560" s="1" t="str">
        <f t="shared" si="151"/>
        <v>TYP165</v>
      </c>
      <c r="K1560" s="1">
        <v>165</v>
      </c>
      <c r="L1560" s="1" t="s">
        <v>17</v>
      </c>
      <c r="M1560" s="27">
        <v>963940619</v>
      </c>
      <c r="N1560" s="37" t="s">
        <v>933</v>
      </c>
      <c r="O1560" s="38">
        <v>0</v>
      </c>
      <c r="P1560" s="38">
        <v>61</v>
      </c>
      <c r="Q1560" s="38">
        <v>1</v>
      </c>
      <c r="R1560">
        <v>5.5</v>
      </c>
      <c r="S1560" s="38">
        <v>61</v>
      </c>
      <c r="T1560" s="24">
        <v>149</v>
      </c>
      <c r="U1560" s="24">
        <v>20</v>
      </c>
      <c r="V1560">
        <f t="shared" si="156"/>
        <v>27</v>
      </c>
      <c r="W1560" s="24" t="s">
        <v>4175</v>
      </c>
      <c r="X1560" s="8" t="e">
        <f>ROUND(T1560*(1-#REF!),2)</f>
        <v>#REF!</v>
      </c>
      <c r="Y1560">
        <f t="shared" si="152"/>
        <v>134.1</v>
      </c>
      <c r="Z1560">
        <f t="shared" si="153"/>
        <v>134.1</v>
      </c>
      <c r="AA1560" s="24">
        <v>0.1</v>
      </c>
      <c r="AB1560" s="24">
        <v>0.1</v>
      </c>
      <c r="AC1560" t="s">
        <v>2879</v>
      </c>
      <c r="AD1560" t="s">
        <v>2879</v>
      </c>
      <c r="AE1560" t="s">
        <v>2879</v>
      </c>
      <c r="AF1560" t="s">
        <v>2899</v>
      </c>
      <c r="AG1560" s="24"/>
      <c r="AH1560" t="s">
        <v>3399</v>
      </c>
      <c r="AI1560" s="11">
        <v>58.64</v>
      </c>
      <c r="AJ1560">
        <v>0.3</v>
      </c>
      <c r="AK1560">
        <f t="shared" si="149"/>
        <v>104.3</v>
      </c>
      <c r="AL1560" t="s">
        <v>4555</v>
      </c>
      <c r="AM1560" t="s">
        <v>4555</v>
      </c>
      <c r="AN1560" s="24">
        <v>0.1</v>
      </c>
      <c r="AO1560">
        <f t="shared" si="155"/>
        <v>134.1</v>
      </c>
      <c r="AS1560" t="s">
        <v>379</v>
      </c>
      <c r="AT1560" t="s">
        <v>583</v>
      </c>
    </row>
    <row r="1561" spans="1:46" customFormat="1" x14ac:dyDescent="0.3">
      <c r="A1561" t="e">
        <f>CONCATENATE(C1561,D1561,H1561,#REF!,L1561)</f>
        <v>#REF!</v>
      </c>
      <c r="B1561" t="str">
        <f t="shared" si="150"/>
        <v>FIATTALENTOL2H1</v>
      </c>
      <c r="C1561" s="1" t="s">
        <v>60</v>
      </c>
      <c r="D1561" s="1" t="s">
        <v>69</v>
      </c>
      <c r="E1561" s="1">
        <v>2016</v>
      </c>
      <c r="F1561" s="1" t="s">
        <v>25</v>
      </c>
      <c r="G1561" s="1" t="s">
        <v>15</v>
      </c>
      <c r="H1561" s="1" t="s">
        <v>26</v>
      </c>
      <c r="I1561" s="1">
        <v>3498</v>
      </c>
      <c r="J1561" s="1" t="str">
        <f t="shared" si="151"/>
        <v>TYP165</v>
      </c>
      <c r="K1561" s="1">
        <v>165</v>
      </c>
      <c r="L1561" s="1" t="s">
        <v>20</v>
      </c>
      <c r="M1561" s="27">
        <v>963940618</v>
      </c>
      <c r="N1561" s="37" t="s">
        <v>934</v>
      </c>
      <c r="O1561" s="38">
        <v>0</v>
      </c>
      <c r="P1561" s="38">
        <v>78</v>
      </c>
      <c r="Q1561" s="38">
        <v>1</v>
      </c>
      <c r="R1561">
        <v>5.5</v>
      </c>
      <c r="S1561" s="38">
        <v>78</v>
      </c>
      <c r="T1561" s="24">
        <v>189</v>
      </c>
      <c r="U1561" s="24">
        <v>20</v>
      </c>
      <c r="V1561">
        <f t="shared" si="156"/>
        <v>27</v>
      </c>
      <c r="W1561" s="24" t="s">
        <v>4176</v>
      </c>
      <c r="X1561" s="8" t="e">
        <f>ROUND(T1561*(1-#REF!),2)</f>
        <v>#REF!</v>
      </c>
      <c r="Y1561">
        <f t="shared" si="152"/>
        <v>170.1</v>
      </c>
      <c r="Z1561">
        <f t="shared" si="153"/>
        <v>170.1</v>
      </c>
      <c r="AA1561" s="24">
        <v>0.1</v>
      </c>
      <c r="AB1561" s="24">
        <v>0.1</v>
      </c>
      <c r="AC1561" t="s">
        <v>2879</v>
      </c>
      <c r="AD1561" t="s">
        <v>2879</v>
      </c>
      <c r="AE1561" t="s">
        <v>2879</v>
      </c>
      <c r="AF1561" t="s">
        <v>2899</v>
      </c>
      <c r="AG1561" s="24"/>
      <c r="AH1561" t="s">
        <v>3399</v>
      </c>
      <c r="AI1561" s="11">
        <v>75</v>
      </c>
      <c r="AJ1561">
        <v>0.3</v>
      </c>
      <c r="AK1561">
        <f t="shared" si="149"/>
        <v>132.29999999999998</v>
      </c>
      <c r="AL1561" t="s">
        <v>4555</v>
      </c>
      <c r="AM1561" t="s">
        <v>4555</v>
      </c>
      <c r="AN1561" s="24">
        <v>0.1</v>
      </c>
      <c r="AO1561">
        <f t="shared" si="155"/>
        <v>170.1</v>
      </c>
      <c r="AS1561" t="s">
        <v>380</v>
      </c>
      <c r="AT1561" t="s">
        <v>580</v>
      </c>
    </row>
    <row r="1562" spans="1:46" customFormat="1" x14ac:dyDescent="0.3">
      <c r="A1562" t="e">
        <f>CONCATENATE(C1562,D1562,H1562,#REF!,L1562)</f>
        <v>#REF!</v>
      </c>
      <c r="B1562" t="str">
        <f t="shared" si="150"/>
        <v>FIATDUCATOL1H1</v>
      </c>
      <c r="C1562" s="1" t="s">
        <v>60</v>
      </c>
      <c r="D1562" s="1" t="s">
        <v>78</v>
      </c>
      <c r="E1562" s="1">
        <v>2006</v>
      </c>
      <c r="F1562" s="1" t="s">
        <v>14</v>
      </c>
      <c r="G1562" s="1" t="s">
        <v>15</v>
      </c>
      <c r="H1562" s="1" t="s">
        <v>16</v>
      </c>
      <c r="I1562" s="1">
        <v>3000</v>
      </c>
      <c r="J1562" s="1" t="str">
        <f t="shared" si="151"/>
        <v>TYP120</v>
      </c>
      <c r="K1562" s="1">
        <v>120</v>
      </c>
      <c r="L1562" s="1" t="s">
        <v>17</v>
      </c>
      <c r="M1562" s="27">
        <v>963940142</v>
      </c>
      <c r="N1562" s="37" t="s">
        <v>915</v>
      </c>
      <c r="O1562" s="38">
        <v>0</v>
      </c>
      <c r="P1562" s="38">
        <v>72.97</v>
      </c>
      <c r="Q1562" s="38">
        <v>1</v>
      </c>
      <c r="R1562">
        <v>5.5</v>
      </c>
      <c r="S1562" s="38">
        <v>72.97</v>
      </c>
      <c r="T1562" s="24">
        <v>179</v>
      </c>
      <c r="U1562" s="24">
        <v>20</v>
      </c>
      <c r="V1562">
        <f t="shared" si="156"/>
        <v>27</v>
      </c>
      <c r="W1562" s="24" t="s">
        <v>4155</v>
      </c>
      <c r="X1562" s="8" t="e">
        <f>ROUND(T1562*(1-#REF!),2)</f>
        <v>#REF!</v>
      </c>
      <c r="Y1562">
        <f t="shared" si="152"/>
        <v>161.1</v>
      </c>
      <c r="Z1562">
        <f t="shared" si="153"/>
        <v>161.1</v>
      </c>
      <c r="AA1562" s="24">
        <v>0.1</v>
      </c>
      <c r="AB1562" s="24">
        <v>0.1</v>
      </c>
      <c r="AC1562" t="s">
        <v>2879</v>
      </c>
      <c r="AD1562" t="s">
        <v>2879</v>
      </c>
      <c r="AE1562" t="s">
        <v>2879</v>
      </c>
      <c r="AF1562" t="s">
        <v>2899</v>
      </c>
      <c r="AG1562" s="24"/>
      <c r="AH1562" t="s">
        <v>3400</v>
      </c>
      <c r="AI1562" s="11">
        <v>70.150000000000006</v>
      </c>
      <c r="AJ1562">
        <v>0.3</v>
      </c>
      <c r="AK1562">
        <f t="shared" si="149"/>
        <v>125.3</v>
      </c>
      <c r="AL1562" t="s">
        <v>4555</v>
      </c>
      <c r="AM1562" t="s">
        <v>4555</v>
      </c>
      <c r="AN1562" s="24">
        <v>0.1</v>
      </c>
      <c r="AO1562">
        <f t="shared" si="155"/>
        <v>161.1</v>
      </c>
      <c r="AS1562" t="s">
        <v>361</v>
      </c>
      <c r="AT1562" t="s">
        <v>583</v>
      </c>
    </row>
    <row r="1563" spans="1:46" customFormat="1" x14ac:dyDescent="0.3">
      <c r="A1563" t="e">
        <f>CONCATENATE(C1563,D1563,H1563,#REF!,L1563)</f>
        <v>#REF!</v>
      </c>
      <c r="B1563" t="str">
        <f t="shared" si="150"/>
        <v>FIATDUCATOL1H2</v>
      </c>
      <c r="C1563" s="1" t="s">
        <v>60</v>
      </c>
      <c r="D1563" s="1" t="s">
        <v>78</v>
      </c>
      <c r="E1563" s="1">
        <v>2006</v>
      </c>
      <c r="F1563" s="1" t="s">
        <v>14</v>
      </c>
      <c r="G1563" s="1" t="s">
        <v>37</v>
      </c>
      <c r="H1563" s="1" t="s">
        <v>38</v>
      </c>
      <c r="I1563" s="1">
        <v>3000</v>
      </c>
      <c r="J1563" s="1" t="str">
        <f t="shared" si="151"/>
        <v>TYP120</v>
      </c>
      <c r="K1563" s="1">
        <v>120</v>
      </c>
      <c r="L1563" s="1" t="s">
        <v>20</v>
      </c>
      <c r="M1563" s="27">
        <v>963940147</v>
      </c>
      <c r="N1563" s="37" t="s">
        <v>916</v>
      </c>
      <c r="O1563" s="38">
        <v>0</v>
      </c>
      <c r="P1563" s="38">
        <v>98.28</v>
      </c>
      <c r="Q1563" s="38">
        <v>1</v>
      </c>
      <c r="R1563">
        <v>5.5</v>
      </c>
      <c r="S1563" s="38">
        <v>98.28</v>
      </c>
      <c r="T1563" s="24">
        <v>209</v>
      </c>
      <c r="U1563" s="24">
        <v>20</v>
      </c>
      <c r="V1563">
        <f t="shared" si="156"/>
        <v>27</v>
      </c>
      <c r="W1563" s="24" t="s">
        <v>4156</v>
      </c>
      <c r="X1563" s="8" t="e">
        <f>ROUND(T1563*(1-#REF!),2)</f>
        <v>#REF!</v>
      </c>
      <c r="Y1563">
        <f t="shared" si="152"/>
        <v>188.1</v>
      </c>
      <c r="Z1563">
        <f t="shared" si="153"/>
        <v>188.1</v>
      </c>
      <c r="AA1563" s="24">
        <v>0.1</v>
      </c>
      <c r="AB1563" s="24">
        <v>0.1</v>
      </c>
      <c r="AC1563" t="s">
        <v>2879</v>
      </c>
      <c r="AD1563" t="s">
        <v>2879</v>
      </c>
      <c r="AE1563" t="s">
        <v>2879</v>
      </c>
      <c r="AF1563" t="s">
        <v>2899</v>
      </c>
      <c r="AG1563" s="24"/>
      <c r="AH1563" t="s">
        <v>3402</v>
      </c>
      <c r="AI1563" s="11">
        <v>94.5</v>
      </c>
      <c r="AJ1563">
        <v>0.3</v>
      </c>
      <c r="AK1563">
        <f t="shared" si="149"/>
        <v>146.29999999999998</v>
      </c>
      <c r="AL1563" t="s">
        <v>4555</v>
      </c>
      <c r="AM1563" t="s">
        <v>4555</v>
      </c>
      <c r="AN1563" s="24">
        <v>0.1</v>
      </c>
      <c r="AO1563">
        <f t="shared" si="155"/>
        <v>188.1</v>
      </c>
      <c r="AS1563" t="s">
        <v>362</v>
      </c>
      <c r="AT1563" t="s">
        <v>580</v>
      </c>
    </row>
    <row r="1564" spans="1:46" customFormat="1" x14ac:dyDescent="0.3">
      <c r="A1564" t="e">
        <f>CONCATENATE(C1564,D1564,H1564,#REF!,L1564)</f>
        <v>#REF!</v>
      </c>
      <c r="B1564" t="str">
        <f t="shared" si="150"/>
        <v>FIATDUCATOL2H2</v>
      </c>
      <c r="C1564" s="1" t="s">
        <v>60</v>
      </c>
      <c r="D1564" s="1" t="s">
        <v>78</v>
      </c>
      <c r="E1564" s="1">
        <v>2006</v>
      </c>
      <c r="F1564" s="1" t="s">
        <v>25</v>
      </c>
      <c r="G1564" s="1" t="s">
        <v>37</v>
      </c>
      <c r="H1564" s="1" t="s">
        <v>41</v>
      </c>
      <c r="I1564" s="1">
        <v>3450</v>
      </c>
      <c r="J1564" s="1" t="str">
        <f t="shared" si="151"/>
        <v>TYP121</v>
      </c>
      <c r="K1564" s="1">
        <v>121</v>
      </c>
      <c r="L1564" s="1" t="s">
        <v>17</v>
      </c>
      <c r="M1564" s="27">
        <v>963940164</v>
      </c>
      <c r="N1564" s="37" t="s">
        <v>917</v>
      </c>
      <c r="O1564" s="38">
        <v>0</v>
      </c>
      <c r="P1564" s="38">
        <v>72.97</v>
      </c>
      <c r="Q1564" s="38">
        <v>1</v>
      </c>
      <c r="R1564">
        <v>5.5</v>
      </c>
      <c r="S1564" s="38">
        <v>72.97</v>
      </c>
      <c r="T1564" s="24">
        <v>179</v>
      </c>
      <c r="U1564" s="24">
        <v>20</v>
      </c>
      <c r="V1564">
        <f t="shared" si="156"/>
        <v>27</v>
      </c>
      <c r="W1564" s="24" t="s">
        <v>4157</v>
      </c>
      <c r="X1564" s="8" t="e">
        <f>ROUND(T1564*(1-#REF!),2)</f>
        <v>#REF!</v>
      </c>
      <c r="Y1564">
        <f t="shared" si="152"/>
        <v>161.1</v>
      </c>
      <c r="Z1564">
        <f t="shared" si="153"/>
        <v>161.1</v>
      </c>
      <c r="AA1564" s="24">
        <v>0.1</v>
      </c>
      <c r="AB1564" s="24">
        <v>0.1</v>
      </c>
      <c r="AC1564" t="s">
        <v>2879</v>
      </c>
      <c r="AD1564" t="s">
        <v>2879</v>
      </c>
      <c r="AE1564" t="s">
        <v>2879</v>
      </c>
      <c r="AF1564" t="s">
        <v>2899</v>
      </c>
      <c r="AG1564" s="24"/>
      <c r="AH1564" t="s">
        <v>3403</v>
      </c>
      <c r="AI1564" s="11">
        <v>70.150000000000006</v>
      </c>
      <c r="AJ1564">
        <v>0.3</v>
      </c>
      <c r="AK1564">
        <f t="shared" si="149"/>
        <v>125.3</v>
      </c>
      <c r="AL1564" t="s">
        <v>4555</v>
      </c>
      <c r="AM1564" t="s">
        <v>4555</v>
      </c>
      <c r="AN1564" s="24">
        <v>0.1</v>
      </c>
      <c r="AO1564">
        <f t="shared" si="155"/>
        <v>161.1</v>
      </c>
      <c r="AS1564" t="s">
        <v>363</v>
      </c>
      <c r="AT1564" t="s">
        <v>583</v>
      </c>
    </row>
    <row r="1565" spans="1:46" customFormat="1" x14ac:dyDescent="0.3">
      <c r="A1565" t="e">
        <f>CONCATENATE(C1565,D1565,H1565,#REF!,L1565)</f>
        <v>#REF!</v>
      </c>
      <c r="B1565" t="str">
        <f t="shared" si="150"/>
        <v>FIATDUCATOL2H2</v>
      </c>
      <c r="C1565" s="1" t="s">
        <v>60</v>
      </c>
      <c r="D1565" s="1" t="s">
        <v>78</v>
      </c>
      <c r="E1565" s="1">
        <v>2006</v>
      </c>
      <c r="F1565" s="1" t="s">
        <v>25</v>
      </c>
      <c r="G1565" s="1" t="s">
        <v>37</v>
      </c>
      <c r="H1565" s="1" t="s">
        <v>41</v>
      </c>
      <c r="I1565" s="1">
        <v>3450</v>
      </c>
      <c r="J1565" s="1" t="str">
        <f t="shared" si="151"/>
        <v>TYP121</v>
      </c>
      <c r="K1565" s="1">
        <v>121</v>
      </c>
      <c r="L1565" s="1" t="s">
        <v>20</v>
      </c>
      <c r="M1565" s="27">
        <v>963940163</v>
      </c>
      <c r="N1565" s="37" t="s">
        <v>918</v>
      </c>
      <c r="O1565" s="38">
        <v>0</v>
      </c>
      <c r="P1565" s="38">
        <v>98.28</v>
      </c>
      <c r="Q1565" s="38">
        <v>1</v>
      </c>
      <c r="R1565">
        <v>5.5</v>
      </c>
      <c r="S1565" s="38">
        <v>98.28</v>
      </c>
      <c r="T1565" s="24">
        <v>209</v>
      </c>
      <c r="U1565" s="24">
        <v>20</v>
      </c>
      <c r="V1565">
        <f t="shared" si="156"/>
        <v>27</v>
      </c>
      <c r="W1565" s="24" t="s">
        <v>4158</v>
      </c>
      <c r="X1565" s="8" t="e">
        <f>ROUND(T1565*(1-#REF!),2)</f>
        <v>#REF!</v>
      </c>
      <c r="Y1565">
        <f t="shared" si="152"/>
        <v>188.1</v>
      </c>
      <c r="Z1565">
        <f t="shared" si="153"/>
        <v>188.1</v>
      </c>
      <c r="AA1565" s="24">
        <v>0.1</v>
      </c>
      <c r="AB1565" s="24">
        <v>0.1</v>
      </c>
      <c r="AC1565" t="s">
        <v>2879</v>
      </c>
      <c r="AD1565" t="s">
        <v>2879</v>
      </c>
      <c r="AE1565" t="s">
        <v>2879</v>
      </c>
      <c r="AF1565" t="s">
        <v>2899</v>
      </c>
      <c r="AG1565" s="24"/>
      <c r="AH1565" t="s">
        <v>3403</v>
      </c>
      <c r="AI1565" s="11">
        <v>94.5</v>
      </c>
      <c r="AJ1565">
        <v>0.3</v>
      </c>
      <c r="AK1565">
        <f t="shared" si="149"/>
        <v>146.29999999999998</v>
      </c>
      <c r="AL1565" t="s">
        <v>4555</v>
      </c>
      <c r="AM1565" t="s">
        <v>4555</v>
      </c>
      <c r="AN1565" s="24">
        <v>0.1</v>
      </c>
      <c r="AO1565">
        <f t="shared" si="155"/>
        <v>188.1</v>
      </c>
      <c r="AS1565" t="s">
        <v>364</v>
      </c>
      <c r="AT1565" t="s">
        <v>580</v>
      </c>
    </row>
    <row r="1566" spans="1:46" customFormat="1" x14ac:dyDescent="0.3">
      <c r="A1566" t="e">
        <f>CONCATENATE(C1566,D1566,H1566,#REF!,L1566)</f>
        <v>#REF!</v>
      </c>
      <c r="B1566" t="str">
        <f t="shared" si="150"/>
        <v>FIATDUCATOL4H2</v>
      </c>
      <c r="C1566" s="1" t="s">
        <v>60</v>
      </c>
      <c r="D1566" s="1" t="s">
        <v>78</v>
      </c>
      <c r="E1566" s="1">
        <v>2006</v>
      </c>
      <c r="F1566" s="1" t="s">
        <v>48</v>
      </c>
      <c r="G1566" s="1" t="s">
        <v>37</v>
      </c>
      <c r="H1566" s="1" t="s">
        <v>49</v>
      </c>
      <c r="I1566" s="1">
        <v>4035</v>
      </c>
      <c r="J1566" s="1" t="str">
        <f t="shared" si="151"/>
        <v>TYP122</v>
      </c>
      <c r="K1566" s="1">
        <v>122</v>
      </c>
      <c r="L1566" s="1" t="s">
        <v>20</v>
      </c>
      <c r="M1566" s="27">
        <v>963940177</v>
      </c>
      <c r="N1566" s="37" t="s">
        <v>919</v>
      </c>
      <c r="O1566" s="38">
        <v>0</v>
      </c>
      <c r="P1566" s="38">
        <v>98.28</v>
      </c>
      <c r="Q1566" s="38">
        <v>1</v>
      </c>
      <c r="R1566">
        <v>5.5</v>
      </c>
      <c r="S1566" s="38">
        <v>98.28</v>
      </c>
      <c r="T1566" s="24">
        <v>209</v>
      </c>
      <c r="U1566" s="24">
        <v>20</v>
      </c>
      <c r="V1566">
        <f t="shared" si="156"/>
        <v>27</v>
      </c>
      <c r="W1566" s="24" t="s">
        <v>4177</v>
      </c>
      <c r="X1566" s="8" t="e">
        <f>ROUND(T1566*(1-#REF!),2)</f>
        <v>#REF!</v>
      </c>
      <c r="Y1566">
        <f t="shared" si="152"/>
        <v>188.1</v>
      </c>
      <c r="Z1566">
        <f t="shared" si="153"/>
        <v>188.1</v>
      </c>
      <c r="AA1566" s="24">
        <v>0.1</v>
      </c>
      <c r="AB1566" s="24">
        <v>0.1</v>
      </c>
      <c r="AC1566" t="s">
        <v>2879</v>
      </c>
      <c r="AD1566" t="s">
        <v>2879</v>
      </c>
      <c r="AE1566" t="s">
        <v>2879</v>
      </c>
      <c r="AF1566" t="s">
        <v>2899</v>
      </c>
      <c r="AG1566" s="24"/>
      <c r="AH1566" t="s">
        <v>3404</v>
      </c>
      <c r="AI1566" s="11">
        <v>94.5</v>
      </c>
      <c r="AJ1566">
        <v>0.3</v>
      </c>
      <c r="AK1566">
        <f t="shared" si="149"/>
        <v>146.29999999999998</v>
      </c>
      <c r="AL1566" t="s">
        <v>4555</v>
      </c>
      <c r="AM1566" t="s">
        <v>4555</v>
      </c>
      <c r="AN1566" s="24">
        <v>0.1</v>
      </c>
      <c r="AO1566">
        <f t="shared" si="155"/>
        <v>188.1</v>
      </c>
      <c r="AS1566" t="s">
        <v>365</v>
      </c>
      <c r="AT1566" t="s">
        <v>580</v>
      </c>
    </row>
    <row r="1567" spans="1:46" customFormat="1" x14ac:dyDescent="0.3">
      <c r="A1567" t="e">
        <f>CONCATENATE(C1567,D1567,H1567,#REF!,L1567)</f>
        <v>#REF!</v>
      </c>
      <c r="B1567" t="str">
        <f t="shared" si="150"/>
        <v>FIATDUCATOL5H2</v>
      </c>
      <c r="C1567" s="1" t="s">
        <v>60</v>
      </c>
      <c r="D1567" s="1" t="s">
        <v>78</v>
      </c>
      <c r="E1567" s="1">
        <v>2006</v>
      </c>
      <c r="F1567" s="1" t="s">
        <v>79</v>
      </c>
      <c r="G1567" s="1" t="s">
        <v>37</v>
      </c>
      <c r="H1567" s="1" t="s">
        <v>80</v>
      </c>
      <c r="I1567" s="3" t="s">
        <v>50</v>
      </c>
      <c r="J1567" s="1" t="str">
        <f t="shared" si="151"/>
        <v>TYP123</v>
      </c>
      <c r="K1567" s="1">
        <v>123</v>
      </c>
      <c r="L1567" s="1" t="s">
        <v>17</v>
      </c>
      <c r="M1567" s="27" t="str">
        <f>N1567</f>
        <v>0963 940 741</v>
      </c>
      <c r="N1567" s="45" t="s">
        <v>3410</v>
      </c>
      <c r="O1567" s="38">
        <v>0</v>
      </c>
      <c r="P1567" s="38">
        <v>72.14</v>
      </c>
      <c r="Q1567" s="38">
        <v>1</v>
      </c>
      <c r="R1567" t="e">
        <v>#N/A</v>
      </c>
      <c r="S1567" s="38">
        <v>72.14</v>
      </c>
      <c r="T1567" s="24">
        <v>159</v>
      </c>
      <c r="U1567" s="24">
        <v>20</v>
      </c>
      <c r="V1567">
        <f t="shared" si="156"/>
        <v>27</v>
      </c>
      <c r="W1567" s="24" t="s">
        <v>4178</v>
      </c>
      <c r="X1567" s="8" t="e">
        <f>ROUND(T1567*(1-#REF!),2)</f>
        <v>#REF!</v>
      </c>
      <c r="Y1567">
        <f t="shared" si="152"/>
        <v>143.1</v>
      </c>
      <c r="Z1567">
        <f t="shared" si="153"/>
        <v>143.1</v>
      </c>
      <c r="AA1567" s="24">
        <v>0.1</v>
      </c>
      <c r="AB1567" s="24">
        <v>0.1</v>
      </c>
      <c r="AC1567" t="s">
        <v>2879</v>
      </c>
      <c r="AD1567" t="s">
        <v>2879</v>
      </c>
      <c r="AE1567" t="s">
        <v>2879</v>
      </c>
      <c r="AF1567" t="s">
        <v>2899</v>
      </c>
      <c r="AG1567" s="24"/>
      <c r="AH1567" t="s">
        <v>3405</v>
      </c>
      <c r="AI1567" s="11">
        <v>70.150000000000006</v>
      </c>
      <c r="AJ1567">
        <v>0.3</v>
      </c>
      <c r="AK1567">
        <f t="shared" si="149"/>
        <v>111.3</v>
      </c>
      <c r="AL1567" t="s">
        <v>4555</v>
      </c>
      <c r="AM1567" t="s">
        <v>4555</v>
      </c>
      <c r="AN1567" s="24">
        <v>0.1</v>
      </c>
      <c r="AO1567">
        <f t="shared" si="155"/>
        <v>143.1</v>
      </c>
      <c r="AS1567" t="s">
        <v>3671</v>
      </c>
      <c r="AT1567" t="s">
        <v>587</v>
      </c>
    </row>
    <row r="1568" spans="1:46" customFormat="1" x14ac:dyDescent="0.3">
      <c r="A1568" t="e">
        <f>CONCATENATE(C1568,D1568,H1568,#REF!,L1568)</f>
        <v>#REF!</v>
      </c>
      <c r="B1568" t="str">
        <f t="shared" si="150"/>
        <v>FIATDUCATOL5H3</v>
      </c>
      <c r="C1568" s="1" t="s">
        <v>60</v>
      </c>
      <c r="D1568" s="1" t="s">
        <v>78</v>
      </c>
      <c r="E1568" s="1">
        <v>2006</v>
      </c>
      <c r="F1568" s="1" t="s">
        <v>79</v>
      </c>
      <c r="G1568" s="1" t="s">
        <v>52</v>
      </c>
      <c r="H1568" s="1" t="s">
        <v>81</v>
      </c>
      <c r="I1568" s="3" t="s">
        <v>50</v>
      </c>
      <c r="J1568" s="1" t="str">
        <f t="shared" si="151"/>
        <v>TYP123</v>
      </c>
      <c r="K1568" s="1">
        <v>123</v>
      </c>
      <c r="L1568" s="1" t="s">
        <v>17</v>
      </c>
      <c r="M1568" s="27" t="str">
        <f>N1568</f>
        <v>0963 940 742</v>
      </c>
      <c r="N1568" s="45" t="s">
        <v>3411</v>
      </c>
      <c r="O1568" s="38">
        <v>0</v>
      </c>
      <c r="P1568" s="38">
        <v>72.14</v>
      </c>
      <c r="Q1568" s="38">
        <v>1</v>
      </c>
      <c r="R1568" t="e">
        <v>#N/A</v>
      </c>
      <c r="S1568" s="38">
        <v>72.14</v>
      </c>
      <c r="T1568" s="24">
        <v>159</v>
      </c>
      <c r="U1568" s="24">
        <v>20</v>
      </c>
      <c r="V1568">
        <f t="shared" si="156"/>
        <v>27</v>
      </c>
      <c r="W1568" s="24" t="s">
        <v>4179</v>
      </c>
      <c r="X1568" s="8" t="e">
        <f>ROUND(T1568*(1-#REF!),2)</f>
        <v>#REF!</v>
      </c>
      <c r="Y1568">
        <f t="shared" si="152"/>
        <v>143.1</v>
      </c>
      <c r="Z1568">
        <f t="shared" si="153"/>
        <v>143.1</v>
      </c>
      <c r="AA1568" s="24">
        <v>0.1</v>
      </c>
      <c r="AB1568" s="24">
        <v>0.1</v>
      </c>
      <c r="AC1568" t="s">
        <v>2879</v>
      </c>
      <c r="AD1568" t="s">
        <v>2879</v>
      </c>
      <c r="AE1568" t="s">
        <v>2879</v>
      </c>
      <c r="AF1568" t="s">
        <v>2899</v>
      </c>
      <c r="AG1568" s="24"/>
      <c r="AH1568" t="s">
        <v>3407</v>
      </c>
      <c r="AI1568" s="11">
        <v>70.150000000000006</v>
      </c>
      <c r="AJ1568">
        <v>0.3</v>
      </c>
      <c r="AK1568">
        <f t="shared" si="149"/>
        <v>111.3</v>
      </c>
      <c r="AL1568" t="s">
        <v>4555</v>
      </c>
      <c r="AM1568" t="s">
        <v>4555</v>
      </c>
      <c r="AN1568" s="24">
        <v>0.1</v>
      </c>
      <c r="AO1568">
        <f t="shared" si="155"/>
        <v>143.1</v>
      </c>
      <c r="AS1568" t="s">
        <v>3672</v>
      </c>
      <c r="AT1568" t="s">
        <v>587</v>
      </c>
    </row>
    <row r="1569" spans="1:46" customFormat="1" x14ac:dyDescent="0.3">
      <c r="A1569" t="e">
        <f>CONCATENATE(C1569,D1569,H1569,#REF!,L1569)</f>
        <v>#REF!</v>
      </c>
      <c r="B1569" t="str">
        <f t="shared" si="150"/>
        <v>FIATDUCATOL5H3</v>
      </c>
      <c r="C1569" s="1" t="s">
        <v>60</v>
      </c>
      <c r="D1569" s="1" t="s">
        <v>78</v>
      </c>
      <c r="E1569" s="1">
        <v>2006</v>
      </c>
      <c r="F1569" s="1" t="s">
        <v>79</v>
      </c>
      <c r="G1569" s="1" t="s">
        <v>52</v>
      </c>
      <c r="H1569" s="1" t="s">
        <v>81</v>
      </c>
      <c r="I1569" s="3" t="s">
        <v>50</v>
      </c>
      <c r="J1569" s="1" t="str">
        <f t="shared" si="151"/>
        <v>TYP123</v>
      </c>
      <c r="K1569" s="1">
        <v>123</v>
      </c>
      <c r="L1569" s="1" t="s">
        <v>20</v>
      </c>
      <c r="M1569" s="27">
        <v>963940196</v>
      </c>
      <c r="N1569" s="37" t="s">
        <v>920</v>
      </c>
      <c r="O1569" s="38">
        <v>0</v>
      </c>
      <c r="P1569" s="38">
        <v>78.03</v>
      </c>
      <c r="Q1569" s="38">
        <v>1</v>
      </c>
      <c r="R1569">
        <v>5.5</v>
      </c>
      <c r="S1569" s="38">
        <v>78.03</v>
      </c>
      <c r="T1569" s="24">
        <v>209</v>
      </c>
      <c r="U1569" s="24">
        <v>20</v>
      </c>
      <c r="V1569">
        <f t="shared" si="156"/>
        <v>27</v>
      </c>
      <c r="W1569" s="24" t="s">
        <v>4180</v>
      </c>
      <c r="X1569" s="8" t="e">
        <f>ROUND(T1569*(1-#REF!),2)</f>
        <v>#REF!</v>
      </c>
      <c r="Y1569">
        <f t="shared" si="152"/>
        <v>188.1</v>
      </c>
      <c r="Z1569">
        <f t="shared" si="153"/>
        <v>188.1</v>
      </c>
      <c r="AA1569" s="24">
        <v>0.1</v>
      </c>
      <c r="AB1569" s="24">
        <v>0.1</v>
      </c>
      <c r="AC1569" t="s">
        <v>2879</v>
      </c>
      <c r="AD1569" t="s">
        <v>2879</v>
      </c>
      <c r="AE1569" t="s">
        <v>2879</v>
      </c>
      <c r="AF1569" t="s">
        <v>2899</v>
      </c>
      <c r="AG1569" s="24"/>
      <c r="AH1569" t="s">
        <v>3407</v>
      </c>
      <c r="AI1569" s="11">
        <v>94.5</v>
      </c>
      <c r="AJ1569">
        <v>0.3</v>
      </c>
      <c r="AK1569">
        <f t="shared" si="149"/>
        <v>146.29999999999998</v>
      </c>
      <c r="AL1569" t="s">
        <v>4555</v>
      </c>
      <c r="AM1569" t="s">
        <v>4555</v>
      </c>
      <c r="AN1569" s="24">
        <v>0.1</v>
      </c>
      <c r="AO1569">
        <f t="shared" si="155"/>
        <v>188.1</v>
      </c>
      <c r="AS1569" t="s">
        <v>366</v>
      </c>
      <c r="AT1569" t="s">
        <v>580</v>
      </c>
    </row>
    <row r="1570" spans="1:46" customFormat="1" x14ac:dyDescent="0.3">
      <c r="A1570" t="e">
        <f>CONCATENATE(C1570,D1570,H1570,#REF!,L1570)</f>
        <v>#REF!</v>
      </c>
      <c r="B1570" t="str">
        <f t="shared" si="150"/>
        <v>FORDTRANSIT_CONNECTL1H1</v>
      </c>
      <c r="C1570" s="1" t="s">
        <v>82</v>
      </c>
      <c r="D1570" s="1" t="s">
        <v>601</v>
      </c>
      <c r="E1570" s="1">
        <v>2014</v>
      </c>
      <c r="F1570" s="1" t="s">
        <v>14</v>
      </c>
      <c r="G1570" s="1" t="s">
        <v>15</v>
      </c>
      <c r="H1570" s="1" t="s">
        <v>16</v>
      </c>
      <c r="I1570" s="1">
        <v>2662</v>
      </c>
      <c r="J1570" s="1" t="str">
        <f t="shared" si="151"/>
        <v>TYP147</v>
      </c>
      <c r="K1570" s="1">
        <v>147</v>
      </c>
      <c r="L1570" s="1" t="s">
        <v>17</v>
      </c>
      <c r="M1570" s="27">
        <v>963940435</v>
      </c>
      <c r="N1570" s="37" t="s">
        <v>935</v>
      </c>
      <c r="O1570" s="38">
        <v>0</v>
      </c>
      <c r="P1570" s="38">
        <v>45.62</v>
      </c>
      <c r="Q1570" s="38">
        <v>1</v>
      </c>
      <c r="R1570">
        <v>5.5</v>
      </c>
      <c r="S1570" s="38">
        <v>45.62</v>
      </c>
      <c r="T1570" s="24">
        <v>129</v>
      </c>
      <c r="U1570" s="24">
        <v>20</v>
      </c>
      <c r="V1570">
        <f t="shared" si="156"/>
        <v>27</v>
      </c>
      <c r="W1570" s="24" t="s">
        <v>4181</v>
      </c>
      <c r="X1570" s="8" t="e">
        <f>ROUND(T1570*(1-#REF!),2)</f>
        <v>#REF!</v>
      </c>
      <c r="Y1570">
        <f t="shared" si="152"/>
        <v>116.1</v>
      </c>
      <c r="Z1570">
        <f t="shared" si="153"/>
        <v>116.1</v>
      </c>
      <c r="AA1570" s="24">
        <v>0.1</v>
      </c>
      <c r="AB1570" s="24">
        <v>0.1</v>
      </c>
      <c r="AC1570" t="s">
        <v>2879</v>
      </c>
      <c r="AD1570" t="s">
        <v>2879</v>
      </c>
      <c r="AE1570" t="s">
        <v>2879</v>
      </c>
      <c r="AF1570" t="s">
        <v>2899</v>
      </c>
      <c r="AG1570" s="24"/>
      <c r="AH1570" t="s">
        <v>3664</v>
      </c>
      <c r="AI1570" s="11">
        <v>43.85</v>
      </c>
      <c r="AJ1570">
        <v>0.3</v>
      </c>
      <c r="AK1570">
        <f t="shared" si="149"/>
        <v>90.3</v>
      </c>
      <c r="AL1570" t="s">
        <v>4555</v>
      </c>
      <c r="AM1570" t="s">
        <v>4555</v>
      </c>
      <c r="AN1570" s="24">
        <v>0.1</v>
      </c>
      <c r="AO1570">
        <f t="shared" si="155"/>
        <v>116.1</v>
      </c>
      <c r="AS1570" t="s">
        <v>381</v>
      </c>
      <c r="AT1570" t="s">
        <v>583</v>
      </c>
    </row>
    <row r="1571" spans="1:46" customFormat="1" x14ac:dyDescent="0.3">
      <c r="A1571" t="e">
        <f>CONCATENATE(C1571,D1571,H1571,#REF!,L1571)</f>
        <v>#REF!</v>
      </c>
      <c r="B1571" t="str">
        <f t="shared" si="150"/>
        <v>FORDTRANSIT_CONNECTL1H1</v>
      </c>
      <c r="C1571" s="1" t="s">
        <v>82</v>
      </c>
      <c r="D1571" s="1" t="s">
        <v>601</v>
      </c>
      <c r="E1571" s="1">
        <v>2014</v>
      </c>
      <c r="F1571" s="1" t="s">
        <v>14</v>
      </c>
      <c r="G1571" s="1" t="s">
        <v>15</v>
      </c>
      <c r="H1571" s="1" t="s">
        <v>16</v>
      </c>
      <c r="I1571" s="1">
        <v>2662</v>
      </c>
      <c r="J1571" s="1" t="str">
        <f t="shared" si="151"/>
        <v>TYP147</v>
      </c>
      <c r="K1571" s="1">
        <v>147</v>
      </c>
      <c r="L1571" s="1" t="s">
        <v>20</v>
      </c>
      <c r="M1571" s="27">
        <v>963940434</v>
      </c>
      <c r="N1571" s="37" t="s">
        <v>936</v>
      </c>
      <c r="O1571" s="38">
        <v>0</v>
      </c>
      <c r="P1571" s="38">
        <v>45.62</v>
      </c>
      <c r="Q1571" s="38">
        <v>1</v>
      </c>
      <c r="R1571">
        <v>5.5</v>
      </c>
      <c r="S1571" s="38">
        <v>45.62</v>
      </c>
      <c r="T1571" s="24">
        <v>139</v>
      </c>
      <c r="U1571" s="24">
        <v>20</v>
      </c>
      <c r="V1571">
        <f t="shared" si="156"/>
        <v>27</v>
      </c>
      <c r="W1571" s="24" t="s">
        <v>4182</v>
      </c>
      <c r="X1571" s="8" t="e">
        <f>ROUND(T1571*(1-#REF!),2)</f>
        <v>#REF!</v>
      </c>
      <c r="Y1571">
        <f t="shared" si="152"/>
        <v>125.1</v>
      </c>
      <c r="Z1571">
        <f t="shared" si="153"/>
        <v>125.1</v>
      </c>
      <c r="AA1571" s="24">
        <v>0.1</v>
      </c>
      <c r="AB1571" s="24">
        <v>0.1</v>
      </c>
      <c r="AC1571" t="s">
        <v>2879</v>
      </c>
      <c r="AD1571" t="s">
        <v>2879</v>
      </c>
      <c r="AE1571" t="s">
        <v>2879</v>
      </c>
      <c r="AF1571" t="s">
        <v>2899</v>
      </c>
      <c r="AG1571" s="24"/>
      <c r="AH1571" t="s">
        <v>3664</v>
      </c>
      <c r="AI1571" s="11">
        <v>48.95</v>
      </c>
      <c r="AJ1571">
        <v>0.3</v>
      </c>
      <c r="AK1571">
        <f t="shared" si="149"/>
        <v>97.3</v>
      </c>
      <c r="AL1571" t="s">
        <v>4555</v>
      </c>
      <c r="AM1571" t="s">
        <v>4555</v>
      </c>
      <c r="AN1571" s="24">
        <v>0.1</v>
      </c>
      <c r="AO1571">
        <f t="shared" si="155"/>
        <v>125.1</v>
      </c>
      <c r="AS1571" t="s">
        <v>382</v>
      </c>
      <c r="AT1571" t="s">
        <v>580</v>
      </c>
    </row>
    <row r="1572" spans="1:46" customFormat="1" x14ac:dyDescent="0.3">
      <c r="A1572" t="e">
        <f>CONCATENATE(C1572,D1572,H1572,#REF!,L1572)</f>
        <v>#REF!</v>
      </c>
      <c r="B1572" t="str">
        <f t="shared" si="150"/>
        <v>FORDTRANSIT_CONNECTL2H1</v>
      </c>
      <c r="C1572" s="1" t="s">
        <v>82</v>
      </c>
      <c r="D1572" s="1" t="s">
        <v>601</v>
      </c>
      <c r="E1572" s="1">
        <v>2014</v>
      </c>
      <c r="F1572" s="1" t="s">
        <v>25</v>
      </c>
      <c r="G1572" s="1" t="s">
        <v>15</v>
      </c>
      <c r="H1572" s="1" t="s">
        <v>26</v>
      </c>
      <c r="I1572" s="1">
        <v>3062</v>
      </c>
      <c r="J1572" s="1" t="str">
        <f t="shared" si="151"/>
        <v>TYP148</v>
      </c>
      <c r="K1572" s="1">
        <v>148</v>
      </c>
      <c r="L1572" s="1" t="s">
        <v>17</v>
      </c>
      <c r="M1572" s="27">
        <v>963940443</v>
      </c>
      <c r="N1572" s="37" t="s">
        <v>937</v>
      </c>
      <c r="O1572" s="38">
        <v>0</v>
      </c>
      <c r="P1572" s="38">
        <v>50.93</v>
      </c>
      <c r="Q1572" s="38">
        <v>1</v>
      </c>
      <c r="R1572">
        <v>5.5</v>
      </c>
      <c r="S1572" s="38">
        <v>50.93</v>
      </c>
      <c r="T1572" s="24">
        <v>129</v>
      </c>
      <c r="U1572" s="24">
        <v>20</v>
      </c>
      <c r="V1572">
        <f t="shared" si="156"/>
        <v>27</v>
      </c>
      <c r="W1572" s="24" t="s">
        <v>4183</v>
      </c>
      <c r="X1572" s="8" t="e">
        <f>ROUND(T1572*(1-#REF!),2)</f>
        <v>#REF!</v>
      </c>
      <c r="Y1572">
        <f t="shared" si="152"/>
        <v>116.1</v>
      </c>
      <c r="Z1572">
        <f t="shared" si="153"/>
        <v>116.1</v>
      </c>
      <c r="AA1572" s="24">
        <v>0.1</v>
      </c>
      <c r="AB1572" s="24">
        <v>0.1</v>
      </c>
      <c r="AC1572" t="s">
        <v>2879</v>
      </c>
      <c r="AD1572" t="s">
        <v>2879</v>
      </c>
      <c r="AE1572" t="s">
        <v>2879</v>
      </c>
      <c r="AF1572" t="s">
        <v>2899</v>
      </c>
      <c r="AG1572" s="24"/>
      <c r="AH1572" t="s">
        <v>3665</v>
      </c>
      <c r="AI1572" s="11">
        <v>43.85</v>
      </c>
      <c r="AJ1572">
        <v>0.3</v>
      </c>
      <c r="AK1572">
        <f t="shared" si="149"/>
        <v>90.3</v>
      </c>
      <c r="AL1572" t="s">
        <v>4555</v>
      </c>
      <c r="AM1572" t="s">
        <v>4555</v>
      </c>
      <c r="AN1572" s="24">
        <v>0.1</v>
      </c>
      <c r="AO1572">
        <f t="shared" si="155"/>
        <v>116.1</v>
      </c>
      <c r="AS1572" t="s">
        <v>383</v>
      </c>
      <c r="AT1572" t="s">
        <v>583</v>
      </c>
    </row>
    <row r="1573" spans="1:46" customFormat="1" x14ac:dyDescent="0.3">
      <c r="A1573" t="e">
        <f>CONCATENATE(C1573,D1573,H1573,#REF!,L1573)</f>
        <v>#REF!</v>
      </c>
      <c r="B1573" t="str">
        <f t="shared" si="150"/>
        <v>FORDTRANSIT_CONNECTL2H1</v>
      </c>
      <c r="C1573" s="1" t="s">
        <v>82</v>
      </c>
      <c r="D1573" s="1" t="s">
        <v>601</v>
      </c>
      <c r="E1573" s="1">
        <v>2014</v>
      </c>
      <c r="F1573" s="1" t="s">
        <v>25</v>
      </c>
      <c r="G1573" s="1" t="s">
        <v>15</v>
      </c>
      <c r="H1573" s="1" t="s">
        <v>26</v>
      </c>
      <c r="I1573" s="1">
        <v>3062</v>
      </c>
      <c r="J1573" s="1" t="str">
        <f t="shared" si="151"/>
        <v>TYP148</v>
      </c>
      <c r="K1573" s="1">
        <v>148</v>
      </c>
      <c r="L1573" s="1" t="s">
        <v>20</v>
      </c>
      <c r="M1573" s="27">
        <v>963940442</v>
      </c>
      <c r="N1573" s="37" t="s">
        <v>938</v>
      </c>
      <c r="O1573" s="38">
        <v>0</v>
      </c>
      <c r="P1573" s="38">
        <v>50.93</v>
      </c>
      <c r="Q1573" s="38">
        <v>1</v>
      </c>
      <c r="R1573">
        <v>5.5</v>
      </c>
      <c r="S1573" s="38">
        <v>50.93</v>
      </c>
      <c r="T1573" s="24">
        <v>139</v>
      </c>
      <c r="U1573" s="24">
        <v>20</v>
      </c>
      <c r="V1573">
        <f t="shared" si="156"/>
        <v>27</v>
      </c>
      <c r="W1573" s="24" t="s">
        <v>4184</v>
      </c>
      <c r="X1573" s="8" t="e">
        <f>ROUND(T1573*(1-#REF!),2)</f>
        <v>#REF!</v>
      </c>
      <c r="Y1573">
        <f t="shared" si="152"/>
        <v>125.1</v>
      </c>
      <c r="Z1573">
        <f t="shared" si="153"/>
        <v>125.1</v>
      </c>
      <c r="AA1573" s="24">
        <v>0.1</v>
      </c>
      <c r="AB1573" s="24">
        <v>0.1</v>
      </c>
      <c r="AC1573" t="s">
        <v>2879</v>
      </c>
      <c r="AD1573" t="s">
        <v>2879</v>
      </c>
      <c r="AE1573" t="s">
        <v>2879</v>
      </c>
      <c r="AF1573" t="s">
        <v>2899</v>
      </c>
      <c r="AG1573" s="24"/>
      <c r="AH1573" t="s">
        <v>3665</v>
      </c>
      <c r="AI1573" s="11">
        <v>48.95</v>
      </c>
      <c r="AJ1573">
        <v>0.3</v>
      </c>
      <c r="AK1573">
        <f t="shared" si="149"/>
        <v>97.3</v>
      </c>
      <c r="AL1573" t="s">
        <v>4555</v>
      </c>
      <c r="AM1573" t="s">
        <v>4555</v>
      </c>
      <c r="AN1573" s="24">
        <v>0.1</v>
      </c>
      <c r="AO1573">
        <f t="shared" si="155"/>
        <v>125.1</v>
      </c>
      <c r="AS1573" t="s">
        <v>384</v>
      </c>
      <c r="AT1573" t="s">
        <v>580</v>
      </c>
    </row>
    <row r="1574" spans="1:46" customFormat="1" x14ac:dyDescent="0.3">
      <c r="A1574" t="e">
        <f>CONCATENATE(C1574,D1574,H1574,#REF!,L1574)</f>
        <v>#REF!</v>
      </c>
      <c r="B1574" t="str">
        <f t="shared" si="150"/>
        <v>FORDCUSTOML1H1</v>
      </c>
      <c r="C1574" s="1" t="s">
        <v>82</v>
      </c>
      <c r="D1574" s="1" t="s">
        <v>89</v>
      </c>
      <c r="E1574" s="1">
        <v>2012</v>
      </c>
      <c r="F1574" s="1" t="s">
        <v>14</v>
      </c>
      <c r="G1574" s="1" t="s">
        <v>15</v>
      </c>
      <c r="H1574" s="1" t="s">
        <v>16</v>
      </c>
      <c r="I1574" s="1">
        <v>2933</v>
      </c>
      <c r="J1574" s="1" t="str">
        <f t="shared" si="151"/>
        <v>TYP144</v>
      </c>
      <c r="K1574" s="1">
        <v>144</v>
      </c>
      <c r="L1574" s="1" t="s">
        <v>17</v>
      </c>
      <c r="M1574" s="27">
        <v>963940395</v>
      </c>
      <c r="N1574" s="37" t="s">
        <v>939</v>
      </c>
      <c r="O1574" s="38">
        <v>0</v>
      </c>
      <c r="P1574" s="38">
        <v>61</v>
      </c>
      <c r="Q1574" s="38">
        <v>1</v>
      </c>
      <c r="R1574">
        <v>5.5</v>
      </c>
      <c r="S1574" s="38">
        <v>61</v>
      </c>
      <c r="T1574" s="24">
        <v>149</v>
      </c>
      <c r="U1574" s="24">
        <v>20</v>
      </c>
      <c r="V1574">
        <f t="shared" si="156"/>
        <v>27</v>
      </c>
      <c r="W1574" s="24" t="s">
        <v>4185</v>
      </c>
      <c r="X1574" s="8" t="e">
        <f>ROUND(T1574*(1-#REF!),2)</f>
        <v>#REF!</v>
      </c>
      <c r="Y1574">
        <f t="shared" si="152"/>
        <v>134.1</v>
      </c>
      <c r="Z1574">
        <f t="shared" si="153"/>
        <v>134.1</v>
      </c>
      <c r="AA1574" s="24">
        <v>0.1</v>
      </c>
      <c r="AB1574" s="24">
        <v>0.1</v>
      </c>
      <c r="AC1574" t="s">
        <v>2879</v>
      </c>
      <c r="AD1574" t="s">
        <v>2879</v>
      </c>
      <c r="AE1574" t="s">
        <v>2879</v>
      </c>
      <c r="AF1574" t="s">
        <v>2899</v>
      </c>
      <c r="AG1574" s="24"/>
      <c r="AH1574" t="s">
        <v>3666</v>
      </c>
      <c r="AI1574" s="11">
        <v>58.64</v>
      </c>
      <c r="AJ1574">
        <v>0.3</v>
      </c>
      <c r="AK1574">
        <f t="shared" si="149"/>
        <v>104.3</v>
      </c>
      <c r="AL1574" t="s">
        <v>4555</v>
      </c>
      <c r="AM1574" t="s">
        <v>4555</v>
      </c>
      <c r="AN1574" s="24">
        <v>0.1</v>
      </c>
      <c r="AO1574">
        <f t="shared" si="155"/>
        <v>134.1</v>
      </c>
      <c r="AS1574" t="s">
        <v>385</v>
      </c>
      <c r="AT1574" t="s">
        <v>583</v>
      </c>
    </row>
    <row r="1575" spans="1:46" customFormat="1" x14ac:dyDescent="0.3">
      <c r="A1575" t="e">
        <f>CONCATENATE(C1575,D1575,H1575,#REF!,L1575)</f>
        <v>#REF!</v>
      </c>
      <c r="B1575" t="str">
        <f t="shared" si="150"/>
        <v>FORDCUSTOML1H1</v>
      </c>
      <c r="C1575" s="1" t="s">
        <v>82</v>
      </c>
      <c r="D1575" s="1" t="s">
        <v>89</v>
      </c>
      <c r="E1575" s="1">
        <v>2012</v>
      </c>
      <c r="F1575" s="1" t="s">
        <v>14</v>
      </c>
      <c r="G1575" s="1" t="s">
        <v>15</v>
      </c>
      <c r="H1575" s="1" t="s">
        <v>16</v>
      </c>
      <c r="I1575" s="1">
        <v>2933</v>
      </c>
      <c r="J1575" s="1" t="str">
        <f t="shared" si="151"/>
        <v>TYP144</v>
      </c>
      <c r="K1575" s="1">
        <v>144</v>
      </c>
      <c r="L1575" s="1" t="s">
        <v>20</v>
      </c>
      <c r="M1575" s="27">
        <v>963940394</v>
      </c>
      <c r="N1575" s="37" t="s">
        <v>940</v>
      </c>
      <c r="O1575" s="38">
        <v>0</v>
      </c>
      <c r="P1575" s="38">
        <v>78</v>
      </c>
      <c r="Q1575" s="38">
        <v>1</v>
      </c>
      <c r="R1575">
        <v>5.5</v>
      </c>
      <c r="S1575" s="38">
        <v>78</v>
      </c>
      <c r="T1575" s="24">
        <v>189</v>
      </c>
      <c r="U1575" s="24">
        <v>20</v>
      </c>
      <c r="V1575">
        <f t="shared" si="156"/>
        <v>27</v>
      </c>
      <c r="W1575" s="24" t="s">
        <v>4186</v>
      </c>
      <c r="X1575" s="8" t="e">
        <f>ROUND(T1575*(1-#REF!),2)</f>
        <v>#REF!</v>
      </c>
      <c r="Y1575">
        <f t="shared" si="152"/>
        <v>170.1</v>
      </c>
      <c r="Z1575">
        <f t="shared" si="153"/>
        <v>170.1</v>
      </c>
      <c r="AA1575" s="24">
        <v>0.1</v>
      </c>
      <c r="AB1575" s="24">
        <v>0.1</v>
      </c>
      <c r="AC1575" t="s">
        <v>2879</v>
      </c>
      <c r="AD1575" t="s">
        <v>2879</v>
      </c>
      <c r="AE1575" t="s">
        <v>2879</v>
      </c>
      <c r="AF1575" t="s">
        <v>2899</v>
      </c>
      <c r="AG1575" s="24"/>
      <c r="AH1575" t="s">
        <v>3666</v>
      </c>
      <c r="AI1575" s="11">
        <v>75</v>
      </c>
      <c r="AJ1575">
        <v>0.3</v>
      </c>
      <c r="AK1575">
        <f t="shared" si="149"/>
        <v>132.29999999999998</v>
      </c>
      <c r="AL1575" t="s">
        <v>4555</v>
      </c>
      <c r="AM1575" t="s">
        <v>4555</v>
      </c>
      <c r="AN1575" s="24">
        <v>0.1</v>
      </c>
      <c r="AO1575">
        <f t="shared" si="155"/>
        <v>170.1</v>
      </c>
      <c r="AS1575" t="s">
        <v>386</v>
      </c>
      <c r="AT1575" t="s">
        <v>580</v>
      </c>
    </row>
    <row r="1576" spans="1:46" customFormat="1" x14ac:dyDescent="0.3">
      <c r="A1576" t="e">
        <f>CONCATENATE(C1576,D1576,H1576,#REF!,L1576)</f>
        <v>#REF!</v>
      </c>
      <c r="B1576" t="str">
        <f t="shared" si="150"/>
        <v>FORDCUSTOML1H2</v>
      </c>
      <c r="C1576" s="1" t="s">
        <v>82</v>
      </c>
      <c r="D1576" s="1" t="s">
        <v>89</v>
      </c>
      <c r="E1576" s="1">
        <v>2012</v>
      </c>
      <c r="F1576" s="1" t="s">
        <v>14</v>
      </c>
      <c r="G1576" s="1" t="s">
        <v>37</v>
      </c>
      <c r="H1576" s="1" t="s">
        <v>38</v>
      </c>
      <c r="I1576" s="1">
        <v>2933</v>
      </c>
      <c r="J1576" s="1" t="str">
        <f t="shared" si="151"/>
        <v>TYP144</v>
      </c>
      <c r="K1576" s="1">
        <v>144</v>
      </c>
      <c r="L1576" s="1" t="s">
        <v>17</v>
      </c>
      <c r="M1576" s="27">
        <v>963940401</v>
      </c>
      <c r="N1576" s="37" t="s">
        <v>941</v>
      </c>
      <c r="O1576" s="38">
        <v>0</v>
      </c>
      <c r="P1576" s="38">
        <v>61.01</v>
      </c>
      <c r="Q1576" s="38">
        <v>1</v>
      </c>
      <c r="R1576">
        <v>5.5</v>
      </c>
      <c r="S1576" s="38">
        <v>61.01</v>
      </c>
      <c r="T1576" s="24">
        <v>149</v>
      </c>
      <c r="U1576" s="24">
        <v>20</v>
      </c>
      <c r="V1576">
        <f t="shared" si="156"/>
        <v>27</v>
      </c>
      <c r="W1576" s="24" t="s">
        <v>4187</v>
      </c>
      <c r="X1576" s="8" t="e">
        <f>ROUND(T1576*(1-#REF!),2)</f>
        <v>#REF!</v>
      </c>
      <c r="Y1576">
        <f t="shared" si="152"/>
        <v>134.1</v>
      </c>
      <c r="Z1576">
        <f t="shared" si="153"/>
        <v>134.1</v>
      </c>
      <c r="AA1576" s="24">
        <v>0.1</v>
      </c>
      <c r="AB1576" s="24">
        <v>0.1</v>
      </c>
      <c r="AC1576" t="s">
        <v>2879</v>
      </c>
      <c r="AD1576" t="s">
        <v>2879</v>
      </c>
      <c r="AE1576" t="s">
        <v>2879</v>
      </c>
      <c r="AF1576" t="s">
        <v>2899</v>
      </c>
      <c r="AG1576" s="24"/>
      <c r="AH1576" t="s">
        <v>3666</v>
      </c>
      <c r="AI1576" s="11">
        <v>58.64</v>
      </c>
      <c r="AJ1576">
        <v>0.3</v>
      </c>
      <c r="AK1576">
        <f t="shared" si="149"/>
        <v>104.3</v>
      </c>
      <c r="AL1576" t="s">
        <v>4555</v>
      </c>
      <c r="AM1576" t="s">
        <v>4555</v>
      </c>
      <c r="AN1576" s="24">
        <v>0.1</v>
      </c>
      <c r="AO1576">
        <f t="shared" si="155"/>
        <v>134.1</v>
      </c>
      <c r="AS1576" t="s">
        <v>387</v>
      </c>
      <c r="AT1576" t="s">
        <v>583</v>
      </c>
    </row>
    <row r="1577" spans="1:46" customFormat="1" x14ac:dyDescent="0.3">
      <c r="A1577" t="e">
        <f>CONCATENATE(C1577,D1577,H1577,#REF!,L1577)</f>
        <v>#REF!</v>
      </c>
      <c r="B1577" t="str">
        <f t="shared" si="150"/>
        <v>FORDCUSTOML1H2</v>
      </c>
      <c r="C1577" s="1" t="s">
        <v>82</v>
      </c>
      <c r="D1577" s="1" t="s">
        <v>89</v>
      </c>
      <c r="E1577" s="1">
        <v>2012</v>
      </c>
      <c r="F1577" s="1" t="s">
        <v>14</v>
      </c>
      <c r="G1577" s="1" t="s">
        <v>37</v>
      </c>
      <c r="H1577" s="1" t="s">
        <v>38</v>
      </c>
      <c r="I1577" s="1">
        <v>2933</v>
      </c>
      <c r="J1577" s="1" t="str">
        <f t="shared" si="151"/>
        <v>TYP144</v>
      </c>
      <c r="K1577" s="1">
        <v>144</v>
      </c>
      <c r="L1577" s="1" t="s">
        <v>20</v>
      </c>
      <c r="M1577" s="27">
        <v>963940400</v>
      </c>
      <c r="N1577" s="37" t="s">
        <v>942</v>
      </c>
      <c r="O1577" s="38">
        <v>0</v>
      </c>
      <c r="P1577" s="38">
        <v>78.03</v>
      </c>
      <c r="Q1577" s="38">
        <v>1</v>
      </c>
      <c r="R1577">
        <v>5.5</v>
      </c>
      <c r="S1577" s="38">
        <v>78.03</v>
      </c>
      <c r="T1577" s="24">
        <v>189</v>
      </c>
      <c r="U1577" s="24">
        <v>20</v>
      </c>
      <c r="V1577">
        <f t="shared" si="156"/>
        <v>27</v>
      </c>
      <c r="W1577" s="24" t="s">
        <v>4188</v>
      </c>
      <c r="X1577" s="8" t="e">
        <f>ROUND(T1577*(1-#REF!),2)</f>
        <v>#REF!</v>
      </c>
      <c r="Y1577">
        <f t="shared" si="152"/>
        <v>170.1</v>
      </c>
      <c r="Z1577">
        <f t="shared" si="153"/>
        <v>170.1</v>
      </c>
      <c r="AA1577" s="24">
        <v>0.1</v>
      </c>
      <c r="AB1577" s="24">
        <v>0.1</v>
      </c>
      <c r="AC1577" t="s">
        <v>2879</v>
      </c>
      <c r="AD1577" t="s">
        <v>2879</v>
      </c>
      <c r="AE1577" t="s">
        <v>2879</v>
      </c>
      <c r="AF1577" t="s">
        <v>2899</v>
      </c>
      <c r="AG1577" s="24"/>
      <c r="AH1577" t="s">
        <v>3666</v>
      </c>
      <c r="AI1577" s="11">
        <v>75</v>
      </c>
      <c r="AJ1577">
        <v>0.3</v>
      </c>
      <c r="AK1577">
        <f t="shared" si="149"/>
        <v>132.29999999999998</v>
      </c>
      <c r="AL1577" t="s">
        <v>4555</v>
      </c>
      <c r="AM1577" t="s">
        <v>4555</v>
      </c>
      <c r="AN1577" s="24">
        <v>0.1</v>
      </c>
      <c r="AO1577">
        <f t="shared" si="155"/>
        <v>170.1</v>
      </c>
      <c r="AS1577" t="s">
        <v>388</v>
      </c>
      <c r="AT1577" t="s">
        <v>580</v>
      </c>
    </row>
    <row r="1578" spans="1:46" customFormat="1" x14ac:dyDescent="0.3">
      <c r="A1578" t="e">
        <f>CONCATENATE(C1578,D1578,H1578,#REF!,L1578)</f>
        <v>#REF!</v>
      </c>
      <c r="B1578" t="str">
        <f t="shared" ref="B1578:B1633" si="157">CONCATENATE(C1578,D1578,H1578)</f>
        <v>FORDCUSTOML2H1</v>
      </c>
      <c r="C1578" s="1" t="s">
        <v>82</v>
      </c>
      <c r="D1578" s="1" t="s">
        <v>89</v>
      </c>
      <c r="E1578" s="1">
        <v>2012</v>
      </c>
      <c r="F1578" s="1" t="s">
        <v>25</v>
      </c>
      <c r="G1578" s="1" t="s">
        <v>15</v>
      </c>
      <c r="H1578" s="1" t="s">
        <v>26</v>
      </c>
      <c r="I1578" s="1">
        <v>3300</v>
      </c>
      <c r="J1578" s="1" t="str">
        <f t="shared" si="151"/>
        <v>TYP145</v>
      </c>
      <c r="K1578" s="1">
        <v>145</v>
      </c>
      <c r="L1578" s="1" t="s">
        <v>17</v>
      </c>
      <c r="M1578" s="27">
        <v>963940411</v>
      </c>
      <c r="N1578" s="37" t="s">
        <v>943</v>
      </c>
      <c r="O1578" s="38">
        <v>0</v>
      </c>
      <c r="P1578" s="38">
        <v>61.01</v>
      </c>
      <c r="Q1578" s="38">
        <v>1</v>
      </c>
      <c r="R1578">
        <v>5.5</v>
      </c>
      <c r="S1578" s="38">
        <v>61.01</v>
      </c>
      <c r="T1578" s="24">
        <v>149</v>
      </c>
      <c r="U1578" s="24">
        <v>20</v>
      </c>
      <c r="V1578">
        <f t="shared" si="156"/>
        <v>27</v>
      </c>
      <c r="W1578" s="24" t="s">
        <v>4189</v>
      </c>
      <c r="X1578" s="8" t="e">
        <f>ROUND(T1578*(1-#REF!),2)</f>
        <v>#REF!</v>
      </c>
      <c r="Y1578">
        <f t="shared" si="152"/>
        <v>134.1</v>
      </c>
      <c r="Z1578">
        <f t="shared" si="153"/>
        <v>134.1</v>
      </c>
      <c r="AA1578" s="24">
        <v>0.1</v>
      </c>
      <c r="AB1578" s="24">
        <v>0.1</v>
      </c>
      <c r="AC1578" t="s">
        <v>2879</v>
      </c>
      <c r="AD1578" t="s">
        <v>2879</v>
      </c>
      <c r="AE1578" t="s">
        <v>2879</v>
      </c>
      <c r="AF1578" t="s">
        <v>2899</v>
      </c>
      <c r="AG1578" s="24"/>
      <c r="AH1578" t="s">
        <v>3667</v>
      </c>
      <c r="AI1578" s="11">
        <v>58.64</v>
      </c>
      <c r="AJ1578">
        <v>0.3</v>
      </c>
      <c r="AK1578">
        <f t="shared" si="149"/>
        <v>104.3</v>
      </c>
      <c r="AL1578" t="s">
        <v>4555</v>
      </c>
      <c r="AM1578" t="s">
        <v>4555</v>
      </c>
      <c r="AN1578" s="24">
        <v>0.1</v>
      </c>
      <c r="AO1578">
        <f t="shared" si="155"/>
        <v>134.1</v>
      </c>
      <c r="AS1578" t="s">
        <v>389</v>
      </c>
      <c r="AT1578" t="s">
        <v>583</v>
      </c>
    </row>
    <row r="1579" spans="1:46" customFormat="1" x14ac:dyDescent="0.3">
      <c r="A1579" t="e">
        <f>CONCATENATE(C1579,D1579,H1579,#REF!,L1579)</f>
        <v>#REF!</v>
      </c>
      <c r="B1579" t="str">
        <f t="shared" si="157"/>
        <v>FORDCUSTOML2H1</v>
      </c>
      <c r="C1579" s="1" t="s">
        <v>82</v>
      </c>
      <c r="D1579" s="1" t="s">
        <v>89</v>
      </c>
      <c r="E1579" s="1">
        <v>2012</v>
      </c>
      <c r="F1579" s="1" t="s">
        <v>25</v>
      </c>
      <c r="G1579" s="1" t="s">
        <v>15</v>
      </c>
      <c r="H1579" s="1" t="s">
        <v>26</v>
      </c>
      <c r="I1579" s="1">
        <v>3300</v>
      </c>
      <c r="J1579" s="1" t="str">
        <f t="shared" ref="J1579:J1634" si="158">CONCATENATE("TYP",K1579)</f>
        <v>TYP145</v>
      </c>
      <c r="K1579" s="1">
        <v>145</v>
      </c>
      <c r="L1579" s="1" t="s">
        <v>20</v>
      </c>
      <c r="M1579" s="27">
        <v>963940410</v>
      </c>
      <c r="N1579" s="37" t="s">
        <v>944</v>
      </c>
      <c r="O1579" s="38">
        <v>0</v>
      </c>
      <c r="P1579" s="38">
        <v>78.03</v>
      </c>
      <c r="Q1579" s="38">
        <v>1</v>
      </c>
      <c r="R1579">
        <v>5.5</v>
      </c>
      <c r="S1579" s="38">
        <v>78.03</v>
      </c>
      <c r="T1579" s="24">
        <v>189</v>
      </c>
      <c r="U1579" s="24">
        <v>20</v>
      </c>
      <c r="V1579">
        <f t="shared" si="156"/>
        <v>27</v>
      </c>
      <c r="W1579" s="24" t="s">
        <v>4190</v>
      </c>
      <c r="X1579" s="8" t="e">
        <f>ROUND(T1579*(1-#REF!),2)</f>
        <v>#REF!</v>
      </c>
      <c r="Y1579">
        <f t="shared" si="152"/>
        <v>170.1</v>
      </c>
      <c r="Z1579">
        <f t="shared" si="153"/>
        <v>170.1</v>
      </c>
      <c r="AA1579" s="24">
        <v>0.1</v>
      </c>
      <c r="AB1579" s="24">
        <v>0.1</v>
      </c>
      <c r="AC1579" t="s">
        <v>2879</v>
      </c>
      <c r="AD1579" t="s">
        <v>2879</v>
      </c>
      <c r="AE1579" t="s">
        <v>2879</v>
      </c>
      <c r="AF1579" t="s">
        <v>2899</v>
      </c>
      <c r="AG1579" s="24"/>
      <c r="AH1579" t="s">
        <v>3667</v>
      </c>
      <c r="AI1579" s="11">
        <v>75</v>
      </c>
      <c r="AJ1579">
        <v>0.3</v>
      </c>
      <c r="AK1579">
        <f t="shared" si="149"/>
        <v>132.29999999999998</v>
      </c>
      <c r="AL1579" t="s">
        <v>4555</v>
      </c>
      <c r="AM1579" t="s">
        <v>4555</v>
      </c>
      <c r="AN1579" s="24">
        <v>0.1</v>
      </c>
      <c r="AO1579">
        <f t="shared" si="155"/>
        <v>170.1</v>
      </c>
      <c r="AS1579" t="s">
        <v>390</v>
      </c>
      <c r="AT1579" t="s">
        <v>580</v>
      </c>
    </row>
    <row r="1580" spans="1:46" customFormat="1" x14ac:dyDescent="0.3">
      <c r="A1580" t="e">
        <f>CONCATENATE(C1580,D1580,H1580,#REF!,L1580)</f>
        <v>#REF!</v>
      </c>
      <c r="B1580" t="str">
        <f t="shared" si="157"/>
        <v>FORDCUSTOML2H2</v>
      </c>
      <c r="C1580" s="1" t="s">
        <v>82</v>
      </c>
      <c r="D1580" s="1" t="s">
        <v>89</v>
      </c>
      <c r="E1580" s="1">
        <v>2012</v>
      </c>
      <c r="F1580" s="1" t="s">
        <v>25</v>
      </c>
      <c r="G1580" s="1" t="s">
        <v>37</v>
      </c>
      <c r="H1580" s="1" t="s">
        <v>41</v>
      </c>
      <c r="I1580" s="1">
        <v>3300</v>
      </c>
      <c r="J1580" s="1" t="str">
        <f t="shared" si="158"/>
        <v>TYP145</v>
      </c>
      <c r="K1580" s="1">
        <v>145</v>
      </c>
      <c r="L1580" s="1" t="s">
        <v>17</v>
      </c>
      <c r="M1580" s="27">
        <v>963940417</v>
      </c>
      <c r="N1580" s="37" t="s">
        <v>945</v>
      </c>
      <c r="O1580" s="38">
        <v>0</v>
      </c>
      <c r="P1580" s="38">
        <v>61.01</v>
      </c>
      <c r="Q1580" s="38">
        <v>1</v>
      </c>
      <c r="R1580">
        <v>5.5</v>
      </c>
      <c r="S1580" s="38">
        <v>61.01</v>
      </c>
      <c r="T1580" s="24">
        <v>149</v>
      </c>
      <c r="U1580" s="24">
        <v>20</v>
      </c>
      <c r="V1580">
        <f t="shared" si="156"/>
        <v>27</v>
      </c>
      <c r="W1580" s="24" t="s">
        <v>4191</v>
      </c>
      <c r="X1580" s="8" t="e">
        <f>ROUND(T1580*(1-#REF!),2)</f>
        <v>#REF!</v>
      </c>
      <c r="Y1580">
        <f t="shared" si="152"/>
        <v>134.1</v>
      </c>
      <c r="Z1580">
        <f t="shared" si="153"/>
        <v>134.1</v>
      </c>
      <c r="AA1580" s="24">
        <v>0.1</v>
      </c>
      <c r="AB1580" s="24">
        <v>0.1</v>
      </c>
      <c r="AC1580" t="s">
        <v>2879</v>
      </c>
      <c r="AD1580" t="s">
        <v>2879</v>
      </c>
      <c r="AE1580" t="s">
        <v>2879</v>
      </c>
      <c r="AF1580" t="s">
        <v>2899</v>
      </c>
      <c r="AG1580" s="24"/>
      <c r="AH1580" t="s">
        <v>3667</v>
      </c>
      <c r="AI1580" s="11">
        <v>58.64</v>
      </c>
      <c r="AJ1580">
        <v>0.3</v>
      </c>
      <c r="AK1580">
        <f t="shared" si="149"/>
        <v>104.3</v>
      </c>
      <c r="AL1580" t="s">
        <v>4555</v>
      </c>
      <c r="AM1580" t="s">
        <v>4555</v>
      </c>
      <c r="AN1580" s="24">
        <v>0.1</v>
      </c>
      <c r="AO1580">
        <f t="shared" si="155"/>
        <v>134.1</v>
      </c>
      <c r="AS1580" t="s">
        <v>391</v>
      </c>
      <c r="AT1580" t="s">
        <v>583</v>
      </c>
    </row>
    <row r="1581" spans="1:46" customFormat="1" x14ac:dyDescent="0.3">
      <c r="A1581" t="e">
        <f>CONCATENATE(C1581,D1581,H1581,#REF!,L1581)</f>
        <v>#REF!</v>
      </c>
      <c r="B1581" t="str">
        <f t="shared" si="157"/>
        <v>FORDCUSTOML2H2</v>
      </c>
      <c r="C1581" s="1" t="s">
        <v>82</v>
      </c>
      <c r="D1581" s="1" t="s">
        <v>89</v>
      </c>
      <c r="E1581" s="1">
        <v>2012</v>
      </c>
      <c r="F1581" s="1" t="s">
        <v>25</v>
      </c>
      <c r="G1581" s="1" t="s">
        <v>37</v>
      </c>
      <c r="H1581" s="1" t="s">
        <v>41</v>
      </c>
      <c r="I1581" s="1">
        <v>3300</v>
      </c>
      <c r="J1581" s="1" t="str">
        <f t="shared" si="158"/>
        <v>TYP145</v>
      </c>
      <c r="K1581" s="1">
        <v>145</v>
      </c>
      <c r="L1581" s="1" t="s">
        <v>20</v>
      </c>
      <c r="M1581" s="27">
        <v>963940416</v>
      </c>
      <c r="N1581" s="37" t="s">
        <v>946</v>
      </c>
      <c r="O1581" s="38">
        <v>0</v>
      </c>
      <c r="P1581" s="38">
        <v>78.03</v>
      </c>
      <c r="Q1581" s="38">
        <v>1</v>
      </c>
      <c r="R1581">
        <v>5.5</v>
      </c>
      <c r="S1581" s="38">
        <v>78.03</v>
      </c>
      <c r="T1581" s="24">
        <v>189</v>
      </c>
      <c r="U1581" s="24">
        <v>20</v>
      </c>
      <c r="V1581">
        <f t="shared" si="156"/>
        <v>27</v>
      </c>
      <c r="W1581" s="24" t="s">
        <v>4192</v>
      </c>
      <c r="X1581" s="8" t="e">
        <f>ROUND(T1581*(1-#REF!),2)</f>
        <v>#REF!</v>
      </c>
      <c r="Y1581">
        <f t="shared" si="152"/>
        <v>170.1</v>
      </c>
      <c r="Z1581">
        <f t="shared" si="153"/>
        <v>170.1</v>
      </c>
      <c r="AA1581" s="24">
        <v>0.1</v>
      </c>
      <c r="AB1581" s="24">
        <v>0.1</v>
      </c>
      <c r="AC1581" t="s">
        <v>2879</v>
      </c>
      <c r="AD1581" t="s">
        <v>2879</v>
      </c>
      <c r="AE1581" t="s">
        <v>2879</v>
      </c>
      <c r="AF1581" t="s">
        <v>2899</v>
      </c>
      <c r="AG1581" s="24"/>
      <c r="AH1581" t="s">
        <v>3667</v>
      </c>
      <c r="AI1581" s="11">
        <v>75</v>
      </c>
      <c r="AJ1581">
        <v>0.3</v>
      </c>
      <c r="AK1581">
        <f t="shared" si="149"/>
        <v>132.29999999999998</v>
      </c>
      <c r="AL1581" t="s">
        <v>4555</v>
      </c>
      <c r="AM1581" t="s">
        <v>4555</v>
      </c>
      <c r="AN1581" s="24">
        <v>0.1</v>
      </c>
      <c r="AO1581">
        <f t="shared" si="155"/>
        <v>170.1</v>
      </c>
      <c r="AS1581" t="s">
        <v>392</v>
      </c>
      <c r="AT1581" t="s">
        <v>580</v>
      </c>
    </row>
    <row r="1582" spans="1:46" customFormat="1" x14ac:dyDescent="0.3">
      <c r="A1582" t="e">
        <f>CONCATENATE(C1582,D1582,H1582,#REF!,L1582)</f>
        <v>#REF!</v>
      </c>
      <c r="B1582" t="str">
        <f t="shared" si="157"/>
        <v>FORDTRANSIT_TRACTIONL2H2</v>
      </c>
      <c r="C1582" s="1" t="s">
        <v>82</v>
      </c>
      <c r="D1582" s="1" t="s">
        <v>600</v>
      </c>
      <c r="E1582" s="1">
        <v>2014</v>
      </c>
      <c r="F1582" s="1" t="s">
        <v>25</v>
      </c>
      <c r="G1582" s="1" t="s">
        <v>37</v>
      </c>
      <c r="H1582" s="1" t="s">
        <v>41</v>
      </c>
      <c r="I1582" s="1">
        <v>3300</v>
      </c>
      <c r="J1582" s="1" t="str">
        <f t="shared" si="158"/>
        <v>TYP150</v>
      </c>
      <c r="K1582" s="1">
        <v>150</v>
      </c>
      <c r="L1582" s="1" t="s">
        <v>17</v>
      </c>
      <c r="M1582" s="27">
        <v>963940451</v>
      </c>
      <c r="N1582" s="37" t="s">
        <v>947</v>
      </c>
      <c r="O1582" s="38">
        <v>0</v>
      </c>
      <c r="P1582" s="38">
        <v>72.97</v>
      </c>
      <c r="Q1582" s="38">
        <v>1</v>
      </c>
      <c r="R1582">
        <v>5.5</v>
      </c>
      <c r="S1582" s="38">
        <v>72.97</v>
      </c>
      <c r="T1582" s="24">
        <v>179</v>
      </c>
      <c r="U1582" s="24">
        <v>20</v>
      </c>
      <c r="V1582">
        <f t="shared" si="156"/>
        <v>27</v>
      </c>
      <c r="W1582" s="24" t="s">
        <v>4193</v>
      </c>
      <c r="X1582" s="8" t="e">
        <f>ROUND(T1582*(1-#REF!),2)</f>
        <v>#REF!</v>
      </c>
      <c r="Y1582">
        <f t="shared" si="152"/>
        <v>161.1</v>
      </c>
      <c r="Z1582">
        <f t="shared" si="153"/>
        <v>161.1</v>
      </c>
      <c r="AA1582" s="24">
        <v>0.1</v>
      </c>
      <c r="AB1582" s="24">
        <v>0.1</v>
      </c>
      <c r="AC1582" t="s">
        <v>2879</v>
      </c>
      <c r="AD1582" t="s">
        <v>2879</v>
      </c>
      <c r="AE1582" t="s">
        <v>2879</v>
      </c>
      <c r="AF1582" t="s">
        <v>2899</v>
      </c>
      <c r="AG1582" s="24"/>
      <c r="AH1582" t="s">
        <v>3668</v>
      </c>
      <c r="AI1582" s="11">
        <v>70.150000000000006</v>
      </c>
      <c r="AJ1582">
        <v>0.3</v>
      </c>
      <c r="AK1582">
        <f t="shared" si="149"/>
        <v>125.3</v>
      </c>
      <c r="AL1582" t="s">
        <v>4555</v>
      </c>
      <c r="AM1582" t="s">
        <v>4555</v>
      </c>
      <c r="AN1582" s="24">
        <v>0.1</v>
      </c>
      <c r="AO1582">
        <f t="shared" si="155"/>
        <v>161.1</v>
      </c>
      <c r="AS1582" t="s">
        <v>393</v>
      </c>
      <c r="AT1582" t="s">
        <v>583</v>
      </c>
    </row>
    <row r="1583" spans="1:46" customFormat="1" x14ac:dyDescent="0.3">
      <c r="A1583" t="e">
        <f>CONCATENATE(C1583,D1583,H1583,#REF!,L1583)</f>
        <v>#REF!</v>
      </c>
      <c r="B1583" t="str">
        <f t="shared" si="157"/>
        <v>FORDTRANSIT_TRACTIONL2H2</v>
      </c>
      <c r="C1583" s="1" t="s">
        <v>82</v>
      </c>
      <c r="D1583" s="1" t="s">
        <v>600</v>
      </c>
      <c r="E1583" s="1">
        <v>2014</v>
      </c>
      <c r="F1583" s="1" t="s">
        <v>25</v>
      </c>
      <c r="G1583" s="1" t="s">
        <v>37</v>
      </c>
      <c r="H1583" s="1" t="s">
        <v>41</v>
      </c>
      <c r="I1583" s="1">
        <v>3300</v>
      </c>
      <c r="J1583" s="1" t="str">
        <f t="shared" si="158"/>
        <v>TYP150</v>
      </c>
      <c r="K1583" s="1">
        <v>150</v>
      </c>
      <c r="L1583" s="1" t="s">
        <v>20</v>
      </c>
      <c r="M1583" s="27">
        <v>963940450</v>
      </c>
      <c r="N1583" s="37" t="s">
        <v>948</v>
      </c>
      <c r="O1583" s="38">
        <v>0</v>
      </c>
      <c r="P1583" s="38">
        <v>98.28</v>
      </c>
      <c r="Q1583" s="38">
        <v>1</v>
      </c>
      <c r="R1583">
        <v>5.5</v>
      </c>
      <c r="S1583" s="38">
        <v>98.28</v>
      </c>
      <c r="T1583" s="24">
        <v>209</v>
      </c>
      <c r="U1583" s="24">
        <v>20</v>
      </c>
      <c r="V1583">
        <f t="shared" si="156"/>
        <v>27</v>
      </c>
      <c r="W1583" s="24" t="s">
        <v>4194</v>
      </c>
      <c r="X1583" s="8" t="e">
        <f>ROUND(T1583*(1-#REF!),2)</f>
        <v>#REF!</v>
      </c>
      <c r="Y1583">
        <f t="shared" si="152"/>
        <v>188.1</v>
      </c>
      <c r="Z1583">
        <f t="shared" si="153"/>
        <v>188.1</v>
      </c>
      <c r="AA1583" s="24">
        <v>0.1</v>
      </c>
      <c r="AB1583" s="24">
        <v>0.1</v>
      </c>
      <c r="AC1583" t="s">
        <v>2879</v>
      </c>
      <c r="AD1583" t="s">
        <v>2879</v>
      </c>
      <c r="AE1583" t="s">
        <v>2879</v>
      </c>
      <c r="AF1583" t="s">
        <v>2899</v>
      </c>
      <c r="AG1583" s="24"/>
      <c r="AH1583" t="s">
        <v>3668</v>
      </c>
      <c r="AI1583" s="11">
        <v>94.5</v>
      </c>
      <c r="AJ1583">
        <v>0.3</v>
      </c>
      <c r="AK1583">
        <f t="shared" si="149"/>
        <v>146.29999999999998</v>
      </c>
      <c r="AL1583" t="s">
        <v>4555</v>
      </c>
      <c r="AM1583" t="s">
        <v>4555</v>
      </c>
      <c r="AN1583" s="24">
        <v>0.1</v>
      </c>
      <c r="AO1583">
        <f t="shared" si="155"/>
        <v>188.1</v>
      </c>
      <c r="AS1583" t="s">
        <v>394</v>
      </c>
      <c r="AT1583" t="s">
        <v>580</v>
      </c>
    </row>
    <row r="1584" spans="1:46" customFormat="1" x14ac:dyDescent="0.3">
      <c r="A1584" t="e">
        <f>CONCATENATE(C1584,D1584,H1584,#REF!,L1584)</f>
        <v>#REF!</v>
      </c>
      <c r="B1584" t="str">
        <f t="shared" si="157"/>
        <v>FORDTRANSIT_PROPULSIONL2H2</v>
      </c>
      <c r="C1584" s="1" t="s">
        <v>82</v>
      </c>
      <c r="D1584" s="1" t="s">
        <v>603</v>
      </c>
      <c r="E1584" s="1">
        <v>2014</v>
      </c>
      <c r="F1584" s="1" t="s">
        <v>25</v>
      </c>
      <c r="G1584" s="1" t="s">
        <v>37</v>
      </c>
      <c r="H1584" s="1" t="s">
        <v>41</v>
      </c>
      <c r="I1584" s="1">
        <v>3300</v>
      </c>
      <c r="J1584" s="1" t="str">
        <f t="shared" si="158"/>
        <v>TYP151</v>
      </c>
      <c r="K1584" s="1">
        <v>151</v>
      </c>
      <c r="L1584" s="1" t="s">
        <v>17</v>
      </c>
      <c r="M1584" s="27">
        <v>963940467</v>
      </c>
      <c r="N1584" s="37" t="s">
        <v>949</v>
      </c>
      <c r="O1584" s="38">
        <v>0</v>
      </c>
      <c r="P1584" s="38">
        <v>61.01</v>
      </c>
      <c r="Q1584" s="38">
        <v>1</v>
      </c>
      <c r="R1584">
        <v>5.5</v>
      </c>
      <c r="S1584" s="38">
        <v>61.01</v>
      </c>
      <c r="T1584" s="24">
        <v>179</v>
      </c>
      <c r="U1584" s="24">
        <v>20</v>
      </c>
      <c r="V1584">
        <f t="shared" si="156"/>
        <v>27</v>
      </c>
      <c r="W1584" s="24" t="s">
        <v>4195</v>
      </c>
      <c r="X1584" s="8" t="e">
        <f>ROUND(T1584*(1-#REF!),2)</f>
        <v>#REF!</v>
      </c>
      <c r="Y1584">
        <f t="shared" si="152"/>
        <v>161.1</v>
      </c>
      <c r="Z1584">
        <f t="shared" si="153"/>
        <v>161.1</v>
      </c>
      <c r="AA1584" s="24">
        <v>0.1</v>
      </c>
      <c r="AB1584" s="24">
        <v>0.1</v>
      </c>
      <c r="AC1584" t="s">
        <v>2879</v>
      </c>
      <c r="AD1584" t="s">
        <v>2879</v>
      </c>
      <c r="AE1584" t="s">
        <v>2879</v>
      </c>
      <c r="AF1584" t="s">
        <v>2899</v>
      </c>
      <c r="AG1584" s="24"/>
      <c r="AH1584" t="s">
        <v>3668</v>
      </c>
      <c r="AI1584" s="11">
        <v>70.150000000000006</v>
      </c>
      <c r="AJ1584">
        <v>0.3</v>
      </c>
      <c r="AK1584">
        <f t="shared" si="149"/>
        <v>125.3</v>
      </c>
      <c r="AL1584" t="s">
        <v>4555</v>
      </c>
      <c r="AM1584" t="s">
        <v>4555</v>
      </c>
      <c r="AN1584" s="24">
        <v>0.1</v>
      </c>
      <c r="AO1584">
        <f t="shared" si="155"/>
        <v>161.1</v>
      </c>
      <c r="AS1584" t="s">
        <v>395</v>
      </c>
      <c r="AT1584" t="s">
        <v>583</v>
      </c>
    </row>
    <row r="1585" spans="1:46" customFormat="1" x14ac:dyDescent="0.3">
      <c r="A1585" t="e">
        <f>CONCATENATE(C1585,D1585,H1585,#REF!,L1585)</f>
        <v>#REF!</v>
      </c>
      <c r="B1585" t="str">
        <f t="shared" si="157"/>
        <v>FORDTRANSIT_PROPULSIONL2H2</v>
      </c>
      <c r="C1585" s="1" t="s">
        <v>82</v>
      </c>
      <c r="D1585" s="1" t="s">
        <v>603</v>
      </c>
      <c r="E1585" s="1">
        <v>2014</v>
      </c>
      <c r="F1585" s="1" t="s">
        <v>25</v>
      </c>
      <c r="G1585" s="1" t="s">
        <v>37</v>
      </c>
      <c r="H1585" s="1" t="s">
        <v>41</v>
      </c>
      <c r="I1585" s="1">
        <v>3300</v>
      </c>
      <c r="J1585" s="1" t="str">
        <f t="shared" si="158"/>
        <v>TYP151</v>
      </c>
      <c r="K1585" s="1">
        <v>151</v>
      </c>
      <c r="L1585" s="1" t="s">
        <v>20</v>
      </c>
      <c r="M1585" s="27">
        <v>963940466</v>
      </c>
      <c r="N1585" s="37" t="s">
        <v>950</v>
      </c>
      <c r="O1585" s="38">
        <v>0</v>
      </c>
      <c r="P1585" s="38">
        <v>78.03</v>
      </c>
      <c r="Q1585" s="38">
        <v>1</v>
      </c>
      <c r="R1585">
        <v>5.5</v>
      </c>
      <c r="S1585" s="38">
        <v>78.03</v>
      </c>
      <c r="T1585" s="24">
        <v>209</v>
      </c>
      <c r="U1585" s="24">
        <v>20</v>
      </c>
      <c r="V1585">
        <f t="shared" si="156"/>
        <v>27</v>
      </c>
      <c r="W1585" s="24" t="s">
        <v>4196</v>
      </c>
      <c r="X1585" s="8" t="e">
        <f>ROUND(T1585*(1-#REF!),2)</f>
        <v>#REF!</v>
      </c>
      <c r="Y1585">
        <f t="shared" si="152"/>
        <v>188.1</v>
      </c>
      <c r="Z1585">
        <f t="shared" si="153"/>
        <v>188.1</v>
      </c>
      <c r="AA1585" s="24">
        <v>0.1</v>
      </c>
      <c r="AB1585" s="24">
        <v>0.1</v>
      </c>
      <c r="AC1585" t="s">
        <v>2879</v>
      </c>
      <c r="AD1585" t="s">
        <v>2879</v>
      </c>
      <c r="AE1585" t="s">
        <v>2879</v>
      </c>
      <c r="AF1585" t="s">
        <v>2899</v>
      </c>
      <c r="AG1585" s="24"/>
      <c r="AH1585" t="s">
        <v>3668</v>
      </c>
      <c r="AI1585" s="11">
        <v>94.5</v>
      </c>
      <c r="AJ1585">
        <v>0.3</v>
      </c>
      <c r="AK1585">
        <f t="shared" si="149"/>
        <v>146.29999999999998</v>
      </c>
      <c r="AL1585" t="s">
        <v>4555</v>
      </c>
      <c r="AM1585" t="s">
        <v>4555</v>
      </c>
      <c r="AN1585" s="24">
        <v>0.1</v>
      </c>
      <c r="AO1585">
        <f t="shared" si="155"/>
        <v>188.1</v>
      </c>
      <c r="AS1585" t="s">
        <v>396</v>
      </c>
      <c r="AT1585" t="s">
        <v>580</v>
      </c>
    </row>
    <row r="1586" spans="1:46" customFormat="1" x14ac:dyDescent="0.3">
      <c r="A1586" t="e">
        <f>CONCATENATE(C1586,D1586,H1586,#REF!,L1586)</f>
        <v>#REF!</v>
      </c>
      <c r="B1586" t="str">
        <f t="shared" si="157"/>
        <v>FORDTRANSIT_TRACTIONL3H2</v>
      </c>
      <c r="C1586" s="1" t="s">
        <v>82</v>
      </c>
      <c r="D1586" s="1" t="s">
        <v>600</v>
      </c>
      <c r="E1586" s="1">
        <v>2014</v>
      </c>
      <c r="F1586" s="1" t="s">
        <v>44</v>
      </c>
      <c r="G1586" s="1" t="s">
        <v>37</v>
      </c>
      <c r="H1586" s="1" t="s">
        <v>45</v>
      </c>
      <c r="I1586" s="1">
        <v>3750</v>
      </c>
      <c r="J1586" s="1" t="str">
        <f t="shared" si="158"/>
        <v>TYP152</v>
      </c>
      <c r="K1586" s="1">
        <v>152</v>
      </c>
      <c r="L1586" s="1" t="s">
        <v>17</v>
      </c>
      <c r="M1586" s="27">
        <v>963940483</v>
      </c>
      <c r="N1586" s="37" t="s">
        <v>951</v>
      </c>
      <c r="O1586" s="38">
        <v>0</v>
      </c>
      <c r="P1586" s="38">
        <v>73</v>
      </c>
      <c r="Q1586" s="38">
        <v>1</v>
      </c>
      <c r="R1586">
        <v>5.5</v>
      </c>
      <c r="S1586" s="38">
        <v>73</v>
      </c>
      <c r="T1586" s="24">
        <v>179</v>
      </c>
      <c r="U1586" s="24">
        <v>20</v>
      </c>
      <c r="V1586">
        <f t="shared" si="156"/>
        <v>27</v>
      </c>
      <c r="W1586" s="24" t="s">
        <v>4197</v>
      </c>
      <c r="X1586" s="8" t="e">
        <f>ROUND(T1586*(1-#REF!),2)</f>
        <v>#REF!</v>
      </c>
      <c r="Y1586">
        <f t="shared" si="152"/>
        <v>161.1</v>
      </c>
      <c r="Z1586">
        <f t="shared" si="153"/>
        <v>161.1</v>
      </c>
      <c r="AA1586" s="24">
        <v>0.1</v>
      </c>
      <c r="AB1586" s="24">
        <v>0.1</v>
      </c>
      <c r="AC1586" t="s">
        <v>2879</v>
      </c>
      <c r="AD1586" t="s">
        <v>2879</v>
      </c>
      <c r="AE1586" t="s">
        <v>2879</v>
      </c>
      <c r="AF1586" t="s">
        <v>2899</v>
      </c>
      <c r="AG1586" s="24"/>
      <c r="AH1586" t="s">
        <v>3669</v>
      </c>
      <c r="AI1586" s="11">
        <v>70.150000000000006</v>
      </c>
      <c r="AJ1586">
        <v>0.3</v>
      </c>
      <c r="AK1586">
        <f t="shared" si="149"/>
        <v>125.3</v>
      </c>
      <c r="AL1586" t="s">
        <v>4555</v>
      </c>
      <c r="AM1586" t="s">
        <v>4555</v>
      </c>
      <c r="AN1586" s="24">
        <v>0.1</v>
      </c>
      <c r="AO1586">
        <f t="shared" si="155"/>
        <v>161.1</v>
      </c>
      <c r="AS1586" t="s">
        <v>3673</v>
      </c>
      <c r="AT1586" t="s">
        <v>587</v>
      </c>
    </row>
    <row r="1587" spans="1:46" customFormat="1" x14ac:dyDescent="0.3">
      <c r="A1587" t="e">
        <f>CONCATENATE(C1587,D1587,H1587,#REF!,L1587)</f>
        <v>#REF!</v>
      </c>
      <c r="B1587" t="str">
        <f t="shared" si="157"/>
        <v>FORDTRANSIT_TRACTIONL3H2</v>
      </c>
      <c r="C1587" s="1" t="s">
        <v>82</v>
      </c>
      <c r="D1587" s="1" t="s">
        <v>600</v>
      </c>
      <c r="E1587" s="1">
        <v>2014</v>
      </c>
      <c r="F1587" s="1" t="s">
        <v>44</v>
      </c>
      <c r="G1587" s="1" t="s">
        <v>37</v>
      </c>
      <c r="H1587" s="1" t="s">
        <v>45</v>
      </c>
      <c r="I1587" s="1">
        <v>3750</v>
      </c>
      <c r="J1587" s="1" t="str">
        <f t="shared" si="158"/>
        <v>TYP152</v>
      </c>
      <c r="K1587" s="1">
        <v>152</v>
      </c>
      <c r="L1587" s="1" t="s">
        <v>20</v>
      </c>
      <c r="M1587" s="27">
        <v>963940482</v>
      </c>
      <c r="N1587" s="37" t="s">
        <v>952</v>
      </c>
      <c r="O1587" s="38">
        <v>0</v>
      </c>
      <c r="P1587" s="38">
        <v>78.03</v>
      </c>
      <c r="Q1587" s="38">
        <v>1</v>
      </c>
      <c r="R1587">
        <v>5.5</v>
      </c>
      <c r="S1587" s="38">
        <v>78.03</v>
      </c>
      <c r="T1587" s="24">
        <v>209</v>
      </c>
      <c r="U1587" s="24">
        <v>20</v>
      </c>
      <c r="V1587">
        <f t="shared" si="156"/>
        <v>27</v>
      </c>
      <c r="W1587" s="24" t="s">
        <v>4198</v>
      </c>
      <c r="X1587" s="8" t="e">
        <f>ROUND(T1587*(1-#REF!),2)</f>
        <v>#REF!</v>
      </c>
      <c r="Y1587">
        <f t="shared" si="152"/>
        <v>188.1</v>
      </c>
      <c r="Z1587">
        <f t="shared" si="153"/>
        <v>188.1</v>
      </c>
      <c r="AA1587" s="24">
        <v>0.1</v>
      </c>
      <c r="AB1587" s="24">
        <v>0.1</v>
      </c>
      <c r="AC1587" t="s">
        <v>2879</v>
      </c>
      <c r="AD1587" t="s">
        <v>2879</v>
      </c>
      <c r="AE1587" t="s">
        <v>2879</v>
      </c>
      <c r="AF1587" t="s">
        <v>2899</v>
      </c>
      <c r="AG1587" s="24"/>
      <c r="AH1587" t="s">
        <v>3669</v>
      </c>
      <c r="AI1587" s="11">
        <v>94.5</v>
      </c>
      <c r="AJ1587">
        <v>0.3</v>
      </c>
      <c r="AK1587">
        <f t="shared" si="149"/>
        <v>146.29999999999998</v>
      </c>
      <c r="AL1587" t="s">
        <v>4555</v>
      </c>
      <c r="AM1587" t="s">
        <v>4555</v>
      </c>
      <c r="AN1587" s="24">
        <v>0.1</v>
      </c>
      <c r="AO1587">
        <f t="shared" si="155"/>
        <v>188.1</v>
      </c>
      <c r="AS1587" t="s">
        <v>397</v>
      </c>
      <c r="AT1587" t="s">
        <v>580</v>
      </c>
    </row>
    <row r="1588" spans="1:46" customFormat="1" x14ac:dyDescent="0.3">
      <c r="A1588" t="e">
        <f>CONCATENATE(C1588,D1588,H1588,#REF!,L1588)</f>
        <v>#REF!</v>
      </c>
      <c r="B1588" t="str">
        <f t="shared" si="157"/>
        <v>FORDTRANSIT_TRACTIONL2H3</v>
      </c>
      <c r="C1588" s="1" t="s">
        <v>82</v>
      </c>
      <c r="D1588" s="1" t="s">
        <v>600</v>
      </c>
      <c r="E1588" s="1">
        <v>2014</v>
      </c>
      <c r="F1588" s="1" t="s">
        <v>25</v>
      </c>
      <c r="G1588" s="1" t="s">
        <v>52</v>
      </c>
      <c r="H1588" s="1" t="s">
        <v>104</v>
      </c>
      <c r="I1588" s="1">
        <v>3300</v>
      </c>
      <c r="J1588" s="1" t="str">
        <f t="shared" si="158"/>
        <v>TYP150</v>
      </c>
      <c r="K1588" s="1">
        <v>150</v>
      </c>
      <c r="L1588" s="1" t="s">
        <v>17</v>
      </c>
      <c r="M1588" s="27">
        <v>963940459</v>
      </c>
      <c r="N1588" s="37" t="s">
        <v>953</v>
      </c>
      <c r="O1588" s="38">
        <v>0</v>
      </c>
      <c r="P1588" s="38">
        <v>61.01</v>
      </c>
      <c r="Q1588" s="38">
        <v>1</v>
      </c>
      <c r="R1588">
        <v>5.5</v>
      </c>
      <c r="S1588" s="38">
        <v>61.01</v>
      </c>
      <c r="T1588" s="24">
        <v>179</v>
      </c>
      <c r="U1588" s="24">
        <v>20</v>
      </c>
      <c r="V1588">
        <f t="shared" si="156"/>
        <v>27</v>
      </c>
      <c r="W1588" s="24" t="s">
        <v>4199</v>
      </c>
      <c r="X1588" s="8" t="e">
        <f>ROUND(T1588*(1-#REF!),2)</f>
        <v>#REF!</v>
      </c>
      <c r="Y1588">
        <f t="shared" si="152"/>
        <v>161.1</v>
      </c>
      <c r="Z1588">
        <f t="shared" si="153"/>
        <v>161.1</v>
      </c>
      <c r="AA1588" s="24">
        <v>0.1</v>
      </c>
      <c r="AB1588" s="24">
        <v>0.1</v>
      </c>
      <c r="AC1588" t="s">
        <v>2879</v>
      </c>
      <c r="AD1588" t="s">
        <v>2879</v>
      </c>
      <c r="AE1588" t="s">
        <v>2879</v>
      </c>
      <c r="AF1588" t="s">
        <v>2899</v>
      </c>
      <c r="AG1588" s="24"/>
      <c r="AH1588" t="s">
        <v>3668</v>
      </c>
      <c r="AI1588" s="11">
        <v>70.150000000000006</v>
      </c>
      <c r="AJ1588">
        <v>0.3</v>
      </c>
      <c r="AK1588">
        <f t="shared" ref="AK1588:AK1651" si="159">T1588*(1*(1-AJ1588))</f>
        <v>125.3</v>
      </c>
      <c r="AL1588" t="s">
        <v>4555</v>
      </c>
      <c r="AM1588" t="s">
        <v>4555</v>
      </c>
      <c r="AN1588" s="24">
        <v>0.1</v>
      </c>
      <c r="AO1588">
        <f t="shared" si="155"/>
        <v>161.1</v>
      </c>
      <c r="AS1588" t="s">
        <v>398</v>
      </c>
      <c r="AT1588" t="s">
        <v>583</v>
      </c>
    </row>
    <row r="1589" spans="1:46" customFormat="1" x14ac:dyDescent="0.3">
      <c r="A1589" t="e">
        <f>CONCATENATE(C1589,D1589,H1589,#REF!,L1589)</f>
        <v>#REF!</v>
      </c>
      <c r="B1589" t="str">
        <f t="shared" si="157"/>
        <v>FORDTRANSIT_TRACTIONL2H3</v>
      </c>
      <c r="C1589" s="1" t="s">
        <v>82</v>
      </c>
      <c r="D1589" s="1" t="s">
        <v>600</v>
      </c>
      <c r="E1589" s="1">
        <v>2014</v>
      </c>
      <c r="F1589" s="1" t="s">
        <v>25</v>
      </c>
      <c r="G1589" s="1" t="s">
        <v>52</v>
      </c>
      <c r="H1589" s="1" t="s">
        <v>104</v>
      </c>
      <c r="I1589" s="1">
        <v>3300</v>
      </c>
      <c r="J1589" s="1" t="str">
        <f t="shared" si="158"/>
        <v>TYP150</v>
      </c>
      <c r="K1589" s="1">
        <v>150</v>
      </c>
      <c r="L1589" s="1" t="s">
        <v>20</v>
      </c>
      <c r="M1589" s="27">
        <v>963940458</v>
      </c>
      <c r="N1589" s="37" t="s">
        <v>954</v>
      </c>
      <c r="O1589" s="38">
        <v>0</v>
      </c>
      <c r="P1589" s="38">
        <v>78.03</v>
      </c>
      <c r="Q1589" s="38">
        <v>1</v>
      </c>
      <c r="R1589">
        <v>5.5</v>
      </c>
      <c r="S1589" s="38">
        <v>78.03</v>
      </c>
      <c r="T1589" s="24">
        <v>209</v>
      </c>
      <c r="U1589" s="24">
        <v>20</v>
      </c>
      <c r="V1589">
        <f t="shared" si="156"/>
        <v>27</v>
      </c>
      <c r="W1589" s="24" t="s">
        <v>4200</v>
      </c>
      <c r="X1589" s="8" t="e">
        <f>ROUND(T1589*(1-#REF!),2)</f>
        <v>#REF!</v>
      </c>
      <c r="Y1589">
        <f t="shared" si="152"/>
        <v>188.1</v>
      </c>
      <c r="Z1589">
        <f t="shared" si="153"/>
        <v>188.1</v>
      </c>
      <c r="AA1589" s="24">
        <v>0.1</v>
      </c>
      <c r="AB1589" s="24">
        <v>0.1</v>
      </c>
      <c r="AC1589" t="s">
        <v>2879</v>
      </c>
      <c r="AD1589" t="s">
        <v>2879</v>
      </c>
      <c r="AE1589" t="s">
        <v>2879</v>
      </c>
      <c r="AF1589" t="s">
        <v>2899</v>
      </c>
      <c r="AG1589" s="24"/>
      <c r="AH1589" t="s">
        <v>3668</v>
      </c>
      <c r="AI1589" s="11">
        <v>94.5</v>
      </c>
      <c r="AJ1589">
        <v>0.3</v>
      </c>
      <c r="AK1589">
        <f t="shared" si="159"/>
        <v>146.29999999999998</v>
      </c>
      <c r="AL1589" t="s">
        <v>4555</v>
      </c>
      <c r="AM1589" t="s">
        <v>4555</v>
      </c>
      <c r="AN1589" s="24">
        <v>0.1</v>
      </c>
      <c r="AO1589">
        <f t="shared" si="155"/>
        <v>188.1</v>
      </c>
      <c r="AS1589" t="s">
        <v>399</v>
      </c>
      <c r="AT1589" t="s">
        <v>580</v>
      </c>
    </row>
    <row r="1590" spans="1:46" customFormat="1" x14ac:dyDescent="0.3">
      <c r="A1590" t="e">
        <f>CONCATENATE(C1590,D1590,H1590,#REF!,L1590)</f>
        <v>#REF!</v>
      </c>
      <c r="B1590" t="str">
        <f t="shared" si="157"/>
        <v>FORDTRANSIT_PROPULSIONL2H3</v>
      </c>
      <c r="C1590" s="1" t="s">
        <v>82</v>
      </c>
      <c r="D1590" s="1" t="s">
        <v>603</v>
      </c>
      <c r="E1590" s="1">
        <v>2014</v>
      </c>
      <c r="F1590" s="1" t="s">
        <v>25</v>
      </c>
      <c r="G1590" s="1" t="s">
        <v>52</v>
      </c>
      <c r="H1590" s="1" t="s">
        <v>104</v>
      </c>
      <c r="I1590" s="1">
        <v>3300</v>
      </c>
      <c r="J1590" s="1" t="str">
        <f t="shared" si="158"/>
        <v>TYP151</v>
      </c>
      <c r="K1590" s="1">
        <v>151</v>
      </c>
      <c r="L1590" s="1" t="s">
        <v>17</v>
      </c>
      <c r="M1590" s="27">
        <v>963940475</v>
      </c>
      <c r="N1590" s="37" t="s">
        <v>955</v>
      </c>
      <c r="O1590" s="38">
        <v>0</v>
      </c>
      <c r="P1590" s="38">
        <v>61.01</v>
      </c>
      <c r="Q1590" s="38">
        <v>1</v>
      </c>
      <c r="R1590">
        <v>5.5</v>
      </c>
      <c r="S1590" s="38">
        <v>61.01</v>
      </c>
      <c r="T1590" s="24">
        <v>179</v>
      </c>
      <c r="U1590" s="24">
        <v>20</v>
      </c>
      <c r="V1590">
        <f t="shared" si="156"/>
        <v>27</v>
      </c>
      <c r="W1590" s="24" t="s">
        <v>4201</v>
      </c>
      <c r="X1590" s="8" t="e">
        <f>ROUND(T1590*(1-#REF!),2)</f>
        <v>#REF!</v>
      </c>
      <c r="Y1590">
        <f t="shared" si="152"/>
        <v>161.1</v>
      </c>
      <c r="Z1590">
        <f t="shared" si="153"/>
        <v>161.1</v>
      </c>
      <c r="AA1590" s="24">
        <v>0.1</v>
      </c>
      <c r="AB1590" s="24">
        <v>0.1</v>
      </c>
      <c r="AC1590" t="s">
        <v>2879</v>
      </c>
      <c r="AD1590" t="s">
        <v>2879</v>
      </c>
      <c r="AE1590" t="s">
        <v>2879</v>
      </c>
      <c r="AF1590" t="s">
        <v>2899</v>
      </c>
      <c r="AG1590" s="24"/>
      <c r="AH1590" t="s">
        <v>3668</v>
      </c>
      <c r="AI1590" s="11">
        <v>70.150000000000006</v>
      </c>
      <c r="AJ1590">
        <v>0.3</v>
      </c>
      <c r="AK1590">
        <f t="shared" si="159"/>
        <v>125.3</v>
      </c>
      <c r="AL1590" t="s">
        <v>4555</v>
      </c>
      <c r="AM1590" t="s">
        <v>4555</v>
      </c>
      <c r="AN1590" s="24">
        <v>0.1</v>
      </c>
      <c r="AO1590">
        <f t="shared" ref="AO1590:AO1643" si="160">ROUND(T1590*(1-AN1590),2)</f>
        <v>161.1</v>
      </c>
      <c r="AS1590" t="s">
        <v>400</v>
      </c>
      <c r="AT1590" t="s">
        <v>583</v>
      </c>
    </row>
    <row r="1591" spans="1:46" customFormat="1" x14ac:dyDescent="0.3">
      <c r="A1591" t="e">
        <f>CONCATENATE(C1591,D1591,H1591,#REF!,L1591)</f>
        <v>#REF!</v>
      </c>
      <c r="B1591" t="str">
        <f t="shared" si="157"/>
        <v>FORDTRANSIT_PROPULSIONL2H3</v>
      </c>
      <c r="C1591" s="1" t="s">
        <v>82</v>
      </c>
      <c r="D1591" s="1" t="s">
        <v>603</v>
      </c>
      <c r="E1591" s="1">
        <v>2014</v>
      </c>
      <c r="F1591" s="1" t="s">
        <v>25</v>
      </c>
      <c r="G1591" s="1" t="s">
        <v>52</v>
      </c>
      <c r="H1591" s="1" t="s">
        <v>104</v>
      </c>
      <c r="I1591" s="1">
        <v>3300</v>
      </c>
      <c r="J1591" s="1" t="str">
        <f t="shared" si="158"/>
        <v>TYP151</v>
      </c>
      <c r="K1591" s="1">
        <v>151</v>
      </c>
      <c r="L1591" s="1" t="s">
        <v>20</v>
      </c>
      <c r="M1591" s="27">
        <v>963940474</v>
      </c>
      <c r="N1591" s="37" t="s">
        <v>956</v>
      </c>
      <c r="O1591" s="38">
        <v>0</v>
      </c>
      <c r="P1591" s="38">
        <v>78.03</v>
      </c>
      <c r="Q1591" s="38">
        <v>1</v>
      </c>
      <c r="R1591">
        <v>5.5</v>
      </c>
      <c r="S1591" s="38">
        <v>78.03</v>
      </c>
      <c r="T1591" s="24">
        <v>209</v>
      </c>
      <c r="U1591" s="24">
        <v>20</v>
      </c>
      <c r="V1591">
        <f t="shared" si="156"/>
        <v>27</v>
      </c>
      <c r="W1591" s="24" t="s">
        <v>4202</v>
      </c>
      <c r="X1591" s="8" t="e">
        <f>ROUND(T1591*(1-#REF!),2)</f>
        <v>#REF!</v>
      </c>
      <c r="Y1591">
        <f t="shared" si="152"/>
        <v>188.1</v>
      </c>
      <c r="Z1591">
        <f t="shared" si="153"/>
        <v>188.1</v>
      </c>
      <c r="AA1591" s="24">
        <v>0.1</v>
      </c>
      <c r="AB1591" s="24">
        <v>0.1</v>
      </c>
      <c r="AC1591" t="s">
        <v>2879</v>
      </c>
      <c r="AD1591" t="s">
        <v>2879</v>
      </c>
      <c r="AE1591" t="s">
        <v>2879</v>
      </c>
      <c r="AF1591" t="s">
        <v>2899</v>
      </c>
      <c r="AG1591" s="24"/>
      <c r="AH1591" t="s">
        <v>3668</v>
      </c>
      <c r="AI1591" s="11">
        <v>94.5</v>
      </c>
      <c r="AJ1591">
        <v>0.3</v>
      </c>
      <c r="AK1591">
        <f t="shared" si="159"/>
        <v>146.29999999999998</v>
      </c>
      <c r="AL1591" t="s">
        <v>4555</v>
      </c>
      <c r="AM1591" t="s">
        <v>4555</v>
      </c>
      <c r="AN1591" s="24">
        <v>0.1</v>
      </c>
      <c r="AO1591">
        <f t="shared" si="160"/>
        <v>188.1</v>
      </c>
      <c r="AS1591" t="s">
        <v>401</v>
      </c>
      <c r="AT1591" t="s">
        <v>580</v>
      </c>
    </row>
    <row r="1592" spans="1:46" customFormat="1" x14ac:dyDescent="0.3">
      <c r="A1592" t="e">
        <f>CONCATENATE(C1592,D1592,H1592,#REF!,L1592)</f>
        <v>#REF!</v>
      </c>
      <c r="B1592" t="str">
        <f t="shared" si="157"/>
        <v>FORDTRANSIT_PROPULSIONL3H2</v>
      </c>
      <c r="C1592" s="1" t="s">
        <v>82</v>
      </c>
      <c r="D1592" s="1" t="s">
        <v>603</v>
      </c>
      <c r="E1592" s="1">
        <v>2014</v>
      </c>
      <c r="F1592" s="1" t="s">
        <v>44</v>
      </c>
      <c r="G1592" s="1" t="s">
        <v>37</v>
      </c>
      <c r="H1592" s="1" t="s">
        <v>45</v>
      </c>
      <c r="I1592" s="1">
        <v>3750</v>
      </c>
      <c r="J1592" s="1" t="str">
        <f t="shared" si="158"/>
        <v>TYP153</v>
      </c>
      <c r="K1592" s="1">
        <v>153</v>
      </c>
      <c r="L1592" s="1" t="s">
        <v>17</v>
      </c>
      <c r="M1592" s="27">
        <v>963940499</v>
      </c>
      <c r="N1592" s="37" t="s">
        <v>957</v>
      </c>
      <c r="O1592" s="38">
        <v>0</v>
      </c>
      <c r="P1592" s="38">
        <v>73</v>
      </c>
      <c r="Q1592" s="38">
        <v>1</v>
      </c>
      <c r="R1592">
        <v>5.5</v>
      </c>
      <c r="S1592" s="38">
        <v>73</v>
      </c>
      <c r="T1592" s="24">
        <v>179</v>
      </c>
      <c r="U1592" s="24">
        <v>20</v>
      </c>
      <c r="V1592">
        <f t="shared" ref="V1592:V1645" si="161">IFERROR(ROUNDUP(U1592*(80/60),0),"")</f>
        <v>27</v>
      </c>
      <c r="W1592" s="24" t="s">
        <v>4203</v>
      </c>
      <c r="X1592" s="8" t="e">
        <f>ROUND(T1592*(1-#REF!),2)</f>
        <v>#REF!</v>
      </c>
      <c r="Y1592">
        <f t="shared" si="152"/>
        <v>161.1</v>
      </c>
      <c r="Z1592">
        <f t="shared" si="153"/>
        <v>161.1</v>
      </c>
      <c r="AA1592" s="24">
        <v>0.1</v>
      </c>
      <c r="AB1592" s="24">
        <v>0.1</v>
      </c>
      <c r="AC1592" t="s">
        <v>2879</v>
      </c>
      <c r="AD1592" t="s">
        <v>2879</v>
      </c>
      <c r="AE1592" t="s">
        <v>2879</v>
      </c>
      <c r="AF1592" t="s">
        <v>2899</v>
      </c>
      <c r="AG1592" s="24"/>
      <c r="AH1592" t="s">
        <v>3669</v>
      </c>
      <c r="AI1592" s="11">
        <v>70.150000000000006</v>
      </c>
      <c r="AJ1592">
        <v>0.3</v>
      </c>
      <c r="AK1592">
        <f t="shared" si="159"/>
        <v>125.3</v>
      </c>
      <c r="AL1592" t="s">
        <v>4555</v>
      </c>
      <c r="AM1592" t="s">
        <v>4555</v>
      </c>
      <c r="AN1592" s="24">
        <v>0.1</v>
      </c>
      <c r="AO1592">
        <f t="shared" si="160"/>
        <v>161.1</v>
      </c>
      <c r="AS1592" t="s">
        <v>3674</v>
      </c>
      <c r="AT1592" t="s">
        <v>587</v>
      </c>
    </row>
    <row r="1593" spans="1:46" customFormat="1" x14ac:dyDescent="0.3">
      <c r="A1593" t="e">
        <f>CONCATENATE(C1593,D1593,H1593,#REF!,L1593)</f>
        <v>#REF!</v>
      </c>
      <c r="B1593" t="str">
        <f t="shared" si="157"/>
        <v>FORDTRANSIT_PROPULSIONL3H2</v>
      </c>
      <c r="C1593" s="1" t="s">
        <v>82</v>
      </c>
      <c r="D1593" s="1" t="s">
        <v>603</v>
      </c>
      <c r="E1593" s="1">
        <v>2014</v>
      </c>
      <c r="F1593" s="1" t="s">
        <v>44</v>
      </c>
      <c r="G1593" s="1" t="s">
        <v>37</v>
      </c>
      <c r="H1593" s="1" t="s">
        <v>45</v>
      </c>
      <c r="I1593" s="1">
        <v>3750</v>
      </c>
      <c r="J1593" s="1" t="str">
        <f t="shared" si="158"/>
        <v>TYP153</v>
      </c>
      <c r="K1593" s="1">
        <v>153</v>
      </c>
      <c r="L1593" s="1" t="s">
        <v>20</v>
      </c>
      <c r="M1593" s="27">
        <v>963940498</v>
      </c>
      <c r="N1593" s="37" t="s">
        <v>958</v>
      </c>
      <c r="O1593" s="38">
        <v>0</v>
      </c>
      <c r="P1593" s="38">
        <v>78.03</v>
      </c>
      <c r="Q1593" s="38">
        <v>1</v>
      </c>
      <c r="R1593">
        <v>5.5</v>
      </c>
      <c r="S1593" s="38">
        <v>78.03</v>
      </c>
      <c r="T1593" s="24">
        <v>209</v>
      </c>
      <c r="U1593" s="24">
        <v>20</v>
      </c>
      <c r="V1593">
        <f t="shared" si="161"/>
        <v>27</v>
      </c>
      <c r="W1593" s="24" t="s">
        <v>4204</v>
      </c>
      <c r="X1593" s="8" t="e">
        <f>ROUND(T1593*(1-#REF!),2)</f>
        <v>#REF!</v>
      </c>
      <c r="Y1593">
        <f t="shared" si="152"/>
        <v>188.1</v>
      </c>
      <c r="Z1593">
        <f t="shared" si="153"/>
        <v>188.1</v>
      </c>
      <c r="AA1593" s="24">
        <v>0.1</v>
      </c>
      <c r="AB1593" s="24">
        <v>0.1</v>
      </c>
      <c r="AC1593" t="s">
        <v>2879</v>
      </c>
      <c r="AD1593" t="s">
        <v>2879</v>
      </c>
      <c r="AE1593" t="s">
        <v>2879</v>
      </c>
      <c r="AF1593" t="s">
        <v>2899</v>
      </c>
      <c r="AG1593" s="24"/>
      <c r="AH1593" t="s">
        <v>3669</v>
      </c>
      <c r="AI1593" s="11">
        <v>94.5</v>
      </c>
      <c r="AJ1593">
        <v>0.3</v>
      </c>
      <c r="AK1593">
        <f t="shared" si="159"/>
        <v>146.29999999999998</v>
      </c>
      <c r="AL1593" t="s">
        <v>4555</v>
      </c>
      <c r="AM1593" t="s">
        <v>4555</v>
      </c>
      <c r="AN1593" s="24">
        <v>0.1</v>
      </c>
      <c r="AO1593">
        <f t="shared" si="160"/>
        <v>188.1</v>
      </c>
      <c r="AS1593" t="s">
        <v>402</v>
      </c>
      <c r="AT1593" t="s">
        <v>580</v>
      </c>
    </row>
    <row r="1594" spans="1:46" customFormat="1" x14ac:dyDescent="0.3">
      <c r="A1594" t="e">
        <f>CONCATENATE(C1594,D1594,H1594,#REF!,L1594)</f>
        <v>#REF!</v>
      </c>
      <c r="B1594" t="str">
        <f t="shared" si="157"/>
        <v>FORDTRANSIT_TRACTIONL3H3</v>
      </c>
      <c r="C1594" s="1" t="s">
        <v>82</v>
      </c>
      <c r="D1594" s="1" t="s">
        <v>600</v>
      </c>
      <c r="E1594" s="1">
        <v>2014</v>
      </c>
      <c r="F1594" s="1" t="s">
        <v>44</v>
      </c>
      <c r="G1594" s="1" t="s">
        <v>52</v>
      </c>
      <c r="H1594" s="1" t="s">
        <v>53</v>
      </c>
      <c r="I1594" s="1">
        <v>3750</v>
      </c>
      <c r="J1594" s="1" t="str">
        <f t="shared" si="158"/>
        <v>TYP152</v>
      </c>
      <c r="K1594" s="1">
        <v>152</v>
      </c>
      <c r="L1594" s="1" t="s">
        <v>17</v>
      </c>
      <c r="M1594" s="27">
        <v>963940491</v>
      </c>
      <c r="N1594" s="37" t="s">
        <v>959</v>
      </c>
      <c r="O1594" s="38">
        <v>0</v>
      </c>
      <c r="P1594" s="38">
        <v>73</v>
      </c>
      <c r="Q1594" s="38">
        <v>1</v>
      </c>
      <c r="R1594">
        <v>5.5</v>
      </c>
      <c r="S1594" s="38">
        <v>73</v>
      </c>
      <c r="T1594" s="24">
        <v>179</v>
      </c>
      <c r="U1594" s="24">
        <v>20</v>
      </c>
      <c r="V1594">
        <f t="shared" si="161"/>
        <v>27</v>
      </c>
      <c r="W1594" s="24" t="s">
        <v>4205</v>
      </c>
      <c r="X1594" s="8" t="e">
        <f>ROUND(T1594*(1-#REF!),2)</f>
        <v>#REF!</v>
      </c>
      <c r="Y1594">
        <f t="shared" si="152"/>
        <v>161.1</v>
      </c>
      <c r="Z1594">
        <f t="shared" si="153"/>
        <v>161.1</v>
      </c>
      <c r="AA1594" s="24">
        <v>0.1</v>
      </c>
      <c r="AB1594" s="24">
        <v>0.1</v>
      </c>
      <c r="AC1594" t="s">
        <v>2879</v>
      </c>
      <c r="AD1594" t="s">
        <v>2879</v>
      </c>
      <c r="AE1594" t="s">
        <v>2879</v>
      </c>
      <c r="AF1594" t="s">
        <v>2899</v>
      </c>
      <c r="AG1594" s="24"/>
      <c r="AH1594" t="s">
        <v>3669</v>
      </c>
      <c r="AI1594" s="11">
        <v>70.150000000000006</v>
      </c>
      <c r="AJ1594">
        <v>0.3</v>
      </c>
      <c r="AK1594">
        <f t="shared" si="159"/>
        <v>125.3</v>
      </c>
      <c r="AL1594" t="s">
        <v>4555</v>
      </c>
      <c r="AM1594" t="s">
        <v>4555</v>
      </c>
      <c r="AN1594" s="24">
        <v>0.1</v>
      </c>
      <c r="AO1594">
        <f t="shared" si="160"/>
        <v>161.1</v>
      </c>
      <c r="AS1594" t="s">
        <v>3675</v>
      </c>
      <c r="AT1594" t="s">
        <v>587</v>
      </c>
    </row>
    <row r="1595" spans="1:46" customFormat="1" x14ac:dyDescent="0.3">
      <c r="A1595" t="e">
        <f>CONCATENATE(C1595,D1595,H1595,#REF!,L1595)</f>
        <v>#REF!</v>
      </c>
      <c r="B1595" t="str">
        <f t="shared" si="157"/>
        <v>FORDTRANSIT_TRACTIONL3H3</v>
      </c>
      <c r="C1595" s="1" t="s">
        <v>82</v>
      </c>
      <c r="D1595" s="1" t="s">
        <v>600</v>
      </c>
      <c r="E1595" s="1">
        <v>2014</v>
      </c>
      <c r="F1595" s="1" t="s">
        <v>44</v>
      </c>
      <c r="G1595" s="1" t="s">
        <v>52</v>
      </c>
      <c r="H1595" s="1" t="s">
        <v>53</v>
      </c>
      <c r="I1595" s="1">
        <v>3750</v>
      </c>
      <c r="J1595" s="1" t="str">
        <f t="shared" si="158"/>
        <v>TYP152</v>
      </c>
      <c r="K1595" s="1">
        <v>152</v>
      </c>
      <c r="L1595" s="1" t="s">
        <v>20</v>
      </c>
      <c r="M1595" s="27">
        <v>963940490</v>
      </c>
      <c r="N1595" s="37" t="s">
        <v>960</v>
      </c>
      <c r="O1595" s="38">
        <v>0</v>
      </c>
      <c r="P1595" s="38">
        <v>78.03</v>
      </c>
      <c r="Q1595" s="38">
        <v>1</v>
      </c>
      <c r="R1595">
        <v>5.5</v>
      </c>
      <c r="S1595" s="38">
        <v>78.03</v>
      </c>
      <c r="T1595" s="24">
        <v>209</v>
      </c>
      <c r="U1595" s="24">
        <v>20</v>
      </c>
      <c r="V1595">
        <f t="shared" si="161"/>
        <v>27</v>
      </c>
      <c r="W1595" s="24" t="s">
        <v>4206</v>
      </c>
      <c r="X1595" s="8" t="e">
        <f>ROUND(T1595*(1-#REF!),2)</f>
        <v>#REF!</v>
      </c>
      <c r="Y1595">
        <f t="shared" si="152"/>
        <v>188.1</v>
      </c>
      <c r="Z1595">
        <f t="shared" si="153"/>
        <v>188.1</v>
      </c>
      <c r="AA1595" s="24">
        <v>0.1</v>
      </c>
      <c r="AB1595" s="24">
        <v>0.1</v>
      </c>
      <c r="AC1595" t="s">
        <v>2879</v>
      </c>
      <c r="AD1595" t="s">
        <v>2879</v>
      </c>
      <c r="AE1595" t="s">
        <v>2879</v>
      </c>
      <c r="AF1595" t="s">
        <v>2899</v>
      </c>
      <c r="AG1595" s="24"/>
      <c r="AH1595" t="s">
        <v>3669</v>
      </c>
      <c r="AI1595" s="11">
        <v>94.5</v>
      </c>
      <c r="AJ1595">
        <v>0.3</v>
      </c>
      <c r="AK1595">
        <f t="shared" si="159"/>
        <v>146.29999999999998</v>
      </c>
      <c r="AL1595" t="s">
        <v>4555</v>
      </c>
      <c r="AM1595" t="s">
        <v>4555</v>
      </c>
      <c r="AN1595" s="24">
        <v>0.1</v>
      </c>
      <c r="AO1595">
        <f t="shared" si="160"/>
        <v>188.1</v>
      </c>
      <c r="AS1595" t="s">
        <v>403</v>
      </c>
      <c r="AT1595" t="s">
        <v>580</v>
      </c>
    </row>
    <row r="1596" spans="1:46" customFormat="1" x14ac:dyDescent="0.3">
      <c r="A1596" t="e">
        <f>CONCATENATE(C1596,D1596,H1596,#REF!,L1596)</f>
        <v>#REF!</v>
      </c>
      <c r="B1596" t="str">
        <f t="shared" si="157"/>
        <v>FORDTRANSIT_PROPULSIONL3H3</v>
      </c>
      <c r="C1596" s="1" t="s">
        <v>82</v>
      </c>
      <c r="D1596" s="1" t="s">
        <v>603</v>
      </c>
      <c r="E1596" s="1">
        <v>2014</v>
      </c>
      <c r="F1596" s="1" t="s">
        <v>44</v>
      </c>
      <c r="G1596" s="1" t="s">
        <v>52</v>
      </c>
      <c r="H1596" s="1" t="s">
        <v>53</v>
      </c>
      <c r="I1596" s="1">
        <v>3750</v>
      </c>
      <c r="J1596" s="1" t="str">
        <f t="shared" si="158"/>
        <v>TYP153</v>
      </c>
      <c r="K1596" s="1">
        <v>153</v>
      </c>
      <c r="L1596" s="1" t="s">
        <v>17</v>
      </c>
      <c r="M1596" s="27">
        <v>963940507</v>
      </c>
      <c r="N1596" s="37" t="s">
        <v>961</v>
      </c>
      <c r="O1596" s="38">
        <v>0</v>
      </c>
      <c r="P1596" s="38">
        <v>73</v>
      </c>
      <c r="Q1596" s="38">
        <v>1</v>
      </c>
      <c r="R1596">
        <v>5.5</v>
      </c>
      <c r="S1596" s="38">
        <v>73</v>
      </c>
      <c r="T1596" s="24">
        <v>179</v>
      </c>
      <c r="U1596" s="24">
        <v>20</v>
      </c>
      <c r="V1596">
        <f t="shared" si="161"/>
        <v>27</v>
      </c>
      <c r="W1596" s="24" t="s">
        <v>4207</v>
      </c>
      <c r="X1596" s="8" t="e">
        <f>ROUND(T1596*(1-#REF!),2)</f>
        <v>#REF!</v>
      </c>
      <c r="Y1596">
        <f t="shared" si="152"/>
        <v>161.1</v>
      </c>
      <c r="Z1596">
        <f t="shared" si="153"/>
        <v>161.1</v>
      </c>
      <c r="AA1596" s="24">
        <v>0.1</v>
      </c>
      <c r="AB1596" s="24">
        <v>0.1</v>
      </c>
      <c r="AC1596" t="s">
        <v>2879</v>
      </c>
      <c r="AD1596" t="s">
        <v>2879</v>
      </c>
      <c r="AE1596" t="s">
        <v>2879</v>
      </c>
      <c r="AF1596" t="s">
        <v>2899</v>
      </c>
      <c r="AG1596" s="24"/>
      <c r="AH1596" t="s">
        <v>3669</v>
      </c>
      <c r="AI1596" s="11">
        <v>70.150000000000006</v>
      </c>
      <c r="AJ1596">
        <v>0.3</v>
      </c>
      <c r="AK1596">
        <f t="shared" si="159"/>
        <v>125.3</v>
      </c>
      <c r="AL1596" t="s">
        <v>4555</v>
      </c>
      <c r="AM1596" t="s">
        <v>4555</v>
      </c>
      <c r="AN1596" s="24">
        <v>0.1</v>
      </c>
      <c r="AO1596">
        <f t="shared" si="160"/>
        <v>161.1</v>
      </c>
      <c r="AS1596" t="s">
        <v>3676</v>
      </c>
      <c r="AT1596" t="s">
        <v>587</v>
      </c>
    </row>
    <row r="1597" spans="1:46" customFormat="1" x14ac:dyDescent="0.3">
      <c r="A1597" t="e">
        <f>CONCATENATE(C1597,D1597,H1597,#REF!,L1597)</f>
        <v>#REF!</v>
      </c>
      <c r="B1597" t="str">
        <f t="shared" si="157"/>
        <v>FORDTRANSIT_PROPULSIONL3H3</v>
      </c>
      <c r="C1597" s="1" t="s">
        <v>82</v>
      </c>
      <c r="D1597" s="1" t="s">
        <v>603</v>
      </c>
      <c r="E1597" s="1">
        <v>2014</v>
      </c>
      <c r="F1597" s="1" t="s">
        <v>44</v>
      </c>
      <c r="G1597" s="1" t="s">
        <v>52</v>
      </c>
      <c r="H1597" s="1" t="s">
        <v>53</v>
      </c>
      <c r="I1597" s="1">
        <v>3750</v>
      </c>
      <c r="J1597" s="1" t="str">
        <f t="shared" si="158"/>
        <v>TYP153</v>
      </c>
      <c r="K1597" s="1">
        <v>153</v>
      </c>
      <c r="L1597" s="1" t="s">
        <v>20</v>
      </c>
      <c r="M1597" s="27">
        <v>963940506</v>
      </c>
      <c r="N1597" s="37" t="s">
        <v>962</v>
      </c>
      <c r="O1597" s="38">
        <v>0</v>
      </c>
      <c r="P1597" s="38">
        <v>78.03</v>
      </c>
      <c r="Q1597" s="38">
        <v>1</v>
      </c>
      <c r="R1597">
        <v>5.5</v>
      </c>
      <c r="S1597" s="38">
        <v>78.03</v>
      </c>
      <c r="T1597" s="24">
        <v>209</v>
      </c>
      <c r="U1597" s="24">
        <v>20</v>
      </c>
      <c r="V1597">
        <f t="shared" si="161"/>
        <v>27</v>
      </c>
      <c r="W1597" s="24" t="s">
        <v>4208</v>
      </c>
      <c r="X1597" s="8" t="e">
        <f>ROUND(T1597*(1-#REF!),2)</f>
        <v>#REF!</v>
      </c>
      <c r="Y1597">
        <f t="shared" si="152"/>
        <v>188.1</v>
      </c>
      <c r="Z1597">
        <f t="shared" si="153"/>
        <v>188.1</v>
      </c>
      <c r="AA1597" s="24">
        <v>0.1</v>
      </c>
      <c r="AB1597" s="24">
        <v>0.1</v>
      </c>
      <c r="AC1597" t="s">
        <v>2879</v>
      </c>
      <c r="AD1597" t="s">
        <v>2879</v>
      </c>
      <c r="AE1597" t="s">
        <v>2879</v>
      </c>
      <c r="AF1597" t="s">
        <v>2899</v>
      </c>
      <c r="AG1597" s="24"/>
      <c r="AH1597" t="s">
        <v>3669</v>
      </c>
      <c r="AI1597" s="11">
        <v>94.5</v>
      </c>
      <c r="AJ1597">
        <v>0.3</v>
      </c>
      <c r="AK1597">
        <f t="shared" si="159"/>
        <v>146.29999999999998</v>
      </c>
      <c r="AL1597" t="s">
        <v>4555</v>
      </c>
      <c r="AM1597" t="s">
        <v>4555</v>
      </c>
      <c r="AN1597" s="24">
        <v>0.1</v>
      </c>
      <c r="AO1597">
        <f t="shared" si="160"/>
        <v>188.1</v>
      </c>
      <c r="AS1597" t="s">
        <v>404</v>
      </c>
      <c r="AT1597" t="s">
        <v>580</v>
      </c>
    </row>
    <row r="1598" spans="1:46" customFormat="1" x14ac:dyDescent="0.3">
      <c r="A1598" t="e">
        <f>CONCATENATE(C1598,D1598,H1598,#REF!,L1598)</f>
        <v>#REF!</v>
      </c>
      <c r="B1598" t="str">
        <f t="shared" si="157"/>
        <v>FORDTRANSIT_PROPULSIONL4H3</v>
      </c>
      <c r="C1598" s="1" t="s">
        <v>82</v>
      </c>
      <c r="D1598" s="1" t="s">
        <v>603</v>
      </c>
      <c r="E1598" s="1">
        <v>2014</v>
      </c>
      <c r="F1598" s="1" t="s">
        <v>48</v>
      </c>
      <c r="G1598" s="1" t="s">
        <v>52</v>
      </c>
      <c r="H1598" s="1" t="s">
        <v>55</v>
      </c>
      <c r="I1598" s="1">
        <v>3750</v>
      </c>
      <c r="J1598" s="1" t="str">
        <f t="shared" si="158"/>
        <v>TYP154</v>
      </c>
      <c r="K1598" s="1">
        <v>154</v>
      </c>
      <c r="L1598" s="1" t="s">
        <v>17</v>
      </c>
      <c r="M1598" s="27">
        <v>963940515</v>
      </c>
      <c r="N1598" s="37" t="s">
        <v>963</v>
      </c>
      <c r="O1598" s="38">
        <v>0</v>
      </c>
      <c r="P1598" s="38">
        <v>73</v>
      </c>
      <c r="Q1598" s="38">
        <v>1</v>
      </c>
      <c r="R1598">
        <v>5.5</v>
      </c>
      <c r="S1598" s="38">
        <v>73</v>
      </c>
      <c r="T1598" s="24">
        <v>179</v>
      </c>
      <c r="U1598" s="24">
        <v>20</v>
      </c>
      <c r="V1598">
        <f t="shared" si="161"/>
        <v>27</v>
      </c>
      <c r="W1598" s="24" t="s">
        <v>4209</v>
      </c>
      <c r="X1598" s="8" t="e">
        <f>ROUND(T1598*(1-#REF!),2)</f>
        <v>#REF!</v>
      </c>
      <c r="Y1598">
        <f t="shared" si="152"/>
        <v>161.1</v>
      </c>
      <c r="Z1598">
        <f t="shared" si="153"/>
        <v>161.1</v>
      </c>
      <c r="AA1598" s="24">
        <v>0.1</v>
      </c>
      <c r="AB1598" s="24">
        <v>0.1</v>
      </c>
      <c r="AC1598" t="s">
        <v>2879</v>
      </c>
      <c r="AD1598" t="s">
        <v>2879</v>
      </c>
      <c r="AE1598" t="s">
        <v>2879</v>
      </c>
      <c r="AF1598" t="s">
        <v>2899</v>
      </c>
      <c r="AG1598" s="24"/>
      <c r="AH1598" t="s">
        <v>3670</v>
      </c>
      <c r="AI1598" s="11">
        <v>70.150000000000006</v>
      </c>
      <c r="AJ1598">
        <v>0.3</v>
      </c>
      <c r="AK1598">
        <f t="shared" si="159"/>
        <v>125.3</v>
      </c>
      <c r="AL1598" t="s">
        <v>4555</v>
      </c>
      <c r="AM1598" t="s">
        <v>4555</v>
      </c>
      <c r="AN1598" s="24">
        <v>0.1</v>
      </c>
      <c r="AO1598">
        <f t="shared" si="160"/>
        <v>161.1</v>
      </c>
      <c r="AS1598" t="s">
        <v>3677</v>
      </c>
      <c r="AT1598" t="s">
        <v>587</v>
      </c>
    </row>
    <row r="1599" spans="1:46" customFormat="1" x14ac:dyDescent="0.3">
      <c r="A1599" t="e">
        <f>CONCATENATE(C1599,D1599,H1599,#REF!,L1599)</f>
        <v>#REF!</v>
      </c>
      <c r="B1599" t="str">
        <f t="shared" si="157"/>
        <v>FORDTRANSIT_PROPULSIONL4H3</v>
      </c>
      <c r="C1599" s="1" t="s">
        <v>82</v>
      </c>
      <c r="D1599" s="1" t="s">
        <v>603</v>
      </c>
      <c r="E1599" s="1">
        <v>2014</v>
      </c>
      <c r="F1599" s="1" t="s">
        <v>48</v>
      </c>
      <c r="G1599" s="1" t="s">
        <v>52</v>
      </c>
      <c r="H1599" s="1" t="s">
        <v>55</v>
      </c>
      <c r="I1599" s="1">
        <v>3750</v>
      </c>
      <c r="J1599" s="1" t="str">
        <f t="shared" si="158"/>
        <v>TYP154</v>
      </c>
      <c r="K1599" s="1">
        <v>154</v>
      </c>
      <c r="L1599" s="1" t="s">
        <v>20</v>
      </c>
      <c r="M1599" s="27">
        <v>963940514</v>
      </c>
      <c r="N1599" s="37" t="s">
        <v>964</v>
      </c>
      <c r="O1599" s="38">
        <v>0</v>
      </c>
      <c r="P1599" s="38">
        <v>78.03</v>
      </c>
      <c r="Q1599" s="38">
        <v>1</v>
      </c>
      <c r="R1599">
        <v>5.5</v>
      </c>
      <c r="S1599" s="38">
        <v>78.03</v>
      </c>
      <c r="T1599" s="24">
        <v>209</v>
      </c>
      <c r="U1599" s="24">
        <v>20</v>
      </c>
      <c r="V1599">
        <f t="shared" si="161"/>
        <v>27</v>
      </c>
      <c r="W1599" s="24" t="s">
        <v>4210</v>
      </c>
      <c r="X1599" s="8" t="e">
        <f>ROUND(T1599*(1-#REF!),2)</f>
        <v>#REF!</v>
      </c>
      <c r="Y1599">
        <f t="shared" si="152"/>
        <v>188.1</v>
      </c>
      <c r="Z1599">
        <f t="shared" si="153"/>
        <v>188.1</v>
      </c>
      <c r="AA1599" s="24">
        <v>0.1</v>
      </c>
      <c r="AB1599" s="24">
        <v>0.1</v>
      </c>
      <c r="AC1599" t="s">
        <v>2879</v>
      </c>
      <c r="AD1599" t="s">
        <v>2879</v>
      </c>
      <c r="AE1599" t="s">
        <v>2879</v>
      </c>
      <c r="AF1599" t="s">
        <v>2899</v>
      </c>
      <c r="AG1599" s="24"/>
      <c r="AH1599" t="s">
        <v>3670</v>
      </c>
      <c r="AI1599" s="11">
        <v>94.5</v>
      </c>
      <c r="AJ1599">
        <v>0.3</v>
      </c>
      <c r="AK1599">
        <f t="shared" si="159"/>
        <v>146.29999999999998</v>
      </c>
      <c r="AL1599" t="s">
        <v>4555</v>
      </c>
      <c r="AM1599" t="s">
        <v>4555</v>
      </c>
      <c r="AN1599" s="24">
        <v>0.1</v>
      </c>
      <c r="AO1599">
        <f t="shared" si="160"/>
        <v>188.1</v>
      </c>
      <c r="AS1599" t="s">
        <v>405</v>
      </c>
      <c r="AT1599" t="s">
        <v>580</v>
      </c>
    </row>
    <row r="1600" spans="1:46" customFormat="1" x14ac:dyDescent="0.3">
      <c r="A1600" t="e">
        <f>CONCATENATE(C1600,D1600,H1600,#REF!,L1600)</f>
        <v>#REF!</v>
      </c>
      <c r="B1600" t="str">
        <f t="shared" si="157"/>
        <v>IVECODAILYL2H1</v>
      </c>
      <c r="C1600" s="1" t="s">
        <v>117</v>
      </c>
      <c r="D1600" s="1" t="s">
        <v>118</v>
      </c>
      <c r="E1600" s="1">
        <v>2014</v>
      </c>
      <c r="F1600" s="1" t="s">
        <v>25</v>
      </c>
      <c r="G1600" s="1" t="s">
        <v>15</v>
      </c>
      <c r="H1600" s="1" t="s">
        <v>26</v>
      </c>
      <c r="I1600" s="1">
        <v>3520</v>
      </c>
      <c r="J1600" s="1" t="str">
        <f t="shared" si="158"/>
        <v>TYP156</v>
      </c>
      <c r="K1600" s="1">
        <v>156</v>
      </c>
      <c r="L1600" s="1" t="s">
        <v>17</v>
      </c>
      <c r="M1600" s="27">
        <v>963940523</v>
      </c>
      <c r="N1600" s="37" t="s">
        <v>965</v>
      </c>
      <c r="O1600" s="38">
        <v>0</v>
      </c>
      <c r="P1600" s="38">
        <v>61.01</v>
      </c>
      <c r="Q1600" s="38">
        <v>1</v>
      </c>
      <c r="R1600">
        <v>5.5</v>
      </c>
      <c r="S1600" s="38">
        <v>61.01</v>
      </c>
      <c r="T1600" s="24">
        <v>179</v>
      </c>
      <c r="U1600" s="24">
        <v>20</v>
      </c>
      <c r="V1600">
        <f t="shared" si="161"/>
        <v>27</v>
      </c>
      <c r="W1600" s="24" t="s">
        <v>4211</v>
      </c>
      <c r="X1600" s="8" t="e">
        <f>ROUND(T1600*(1-#REF!),2)</f>
        <v>#REF!</v>
      </c>
      <c r="Y1600">
        <f t="shared" si="152"/>
        <v>161.1</v>
      </c>
      <c r="Z1600">
        <f t="shared" si="153"/>
        <v>161.1</v>
      </c>
      <c r="AA1600" s="24">
        <v>0.1</v>
      </c>
      <c r="AB1600" s="24">
        <v>0.1</v>
      </c>
      <c r="AC1600" t="s">
        <v>2879</v>
      </c>
      <c r="AD1600" t="s">
        <v>2879</v>
      </c>
      <c r="AE1600" t="s">
        <v>2879</v>
      </c>
      <c r="AF1600" t="s">
        <v>2899</v>
      </c>
      <c r="AG1600" s="24"/>
      <c r="AH1600" t="str">
        <f t="shared" ref="AH1600:AH1611" si="162">CONCATENATE("Iveco New Daily"," ",C1600)</f>
        <v>Iveco New Daily IVECO</v>
      </c>
      <c r="AI1600" s="11">
        <v>70.150000000000006</v>
      </c>
      <c r="AJ1600">
        <v>0.3</v>
      </c>
      <c r="AK1600">
        <f t="shared" si="159"/>
        <v>125.3</v>
      </c>
      <c r="AL1600" t="s">
        <v>4555</v>
      </c>
      <c r="AM1600" t="s">
        <v>4555</v>
      </c>
      <c r="AN1600" s="24">
        <v>0.1</v>
      </c>
      <c r="AO1600">
        <f t="shared" si="160"/>
        <v>161.1</v>
      </c>
      <c r="AS1600" t="s">
        <v>406</v>
      </c>
      <c r="AT1600" t="s">
        <v>583</v>
      </c>
    </row>
    <row r="1601" spans="1:46" customFormat="1" x14ac:dyDescent="0.3">
      <c r="A1601" t="e">
        <f>CONCATENATE(C1601,D1601,H1601,#REF!,L1601)</f>
        <v>#REF!</v>
      </c>
      <c r="B1601" t="str">
        <f t="shared" si="157"/>
        <v>IVECODAILYL2H1</v>
      </c>
      <c r="C1601" s="1" t="s">
        <v>117</v>
      </c>
      <c r="D1601" s="1" t="s">
        <v>118</v>
      </c>
      <c r="E1601" s="1">
        <v>2014</v>
      </c>
      <c r="F1601" s="1" t="s">
        <v>25</v>
      </c>
      <c r="G1601" s="1" t="s">
        <v>15</v>
      </c>
      <c r="H1601" s="1" t="s">
        <v>26</v>
      </c>
      <c r="I1601" s="1">
        <v>3520</v>
      </c>
      <c r="J1601" s="1" t="str">
        <f t="shared" si="158"/>
        <v>TYP156</v>
      </c>
      <c r="K1601" s="1">
        <v>156</v>
      </c>
      <c r="L1601" s="1" t="s">
        <v>20</v>
      </c>
      <c r="M1601" s="27">
        <v>963940522</v>
      </c>
      <c r="N1601" s="37" t="s">
        <v>966</v>
      </c>
      <c r="O1601" s="38">
        <v>0</v>
      </c>
      <c r="P1601" s="38">
        <v>78.03</v>
      </c>
      <c r="Q1601" s="38">
        <v>1</v>
      </c>
      <c r="R1601">
        <v>5.5</v>
      </c>
      <c r="S1601" s="38">
        <v>78.03</v>
      </c>
      <c r="T1601" s="24">
        <v>209</v>
      </c>
      <c r="U1601" s="24">
        <v>20</v>
      </c>
      <c r="V1601">
        <f t="shared" si="161"/>
        <v>27</v>
      </c>
      <c r="W1601" s="24" t="s">
        <v>4212</v>
      </c>
      <c r="X1601" s="8" t="e">
        <f>ROUND(T1601*(1-#REF!),2)</f>
        <v>#REF!</v>
      </c>
      <c r="Y1601">
        <f t="shared" si="152"/>
        <v>188.1</v>
      </c>
      <c r="Z1601">
        <f t="shared" si="153"/>
        <v>188.1</v>
      </c>
      <c r="AA1601" s="24">
        <v>0.1</v>
      </c>
      <c r="AB1601" s="24">
        <v>0.1</v>
      </c>
      <c r="AC1601" t="s">
        <v>2879</v>
      </c>
      <c r="AD1601" t="s">
        <v>2879</v>
      </c>
      <c r="AE1601" t="s">
        <v>2879</v>
      </c>
      <c r="AF1601" t="s">
        <v>2899</v>
      </c>
      <c r="AG1601" s="24"/>
      <c r="AH1601" t="str">
        <f t="shared" si="162"/>
        <v>Iveco New Daily IVECO</v>
      </c>
      <c r="AI1601" s="11">
        <v>94.5</v>
      </c>
      <c r="AJ1601">
        <v>0.3</v>
      </c>
      <c r="AK1601">
        <f t="shared" si="159"/>
        <v>146.29999999999998</v>
      </c>
      <c r="AL1601" t="s">
        <v>4555</v>
      </c>
      <c r="AM1601" t="s">
        <v>4555</v>
      </c>
      <c r="AN1601" s="24">
        <v>0.1</v>
      </c>
      <c r="AO1601">
        <f t="shared" si="160"/>
        <v>188.1</v>
      </c>
      <c r="AS1601" t="s">
        <v>407</v>
      </c>
      <c r="AT1601" t="s">
        <v>580</v>
      </c>
    </row>
    <row r="1602" spans="1:46" customFormat="1" x14ac:dyDescent="0.3">
      <c r="A1602" t="e">
        <f>CONCATENATE(C1602,D1602,H1602,#REF!,L1602)</f>
        <v>#REF!</v>
      </c>
      <c r="B1602" t="str">
        <f t="shared" si="157"/>
        <v>IVECODAILYL2H2</v>
      </c>
      <c r="C1602" s="1" t="s">
        <v>117</v>
      </c>
      <c r="D1602" s="1" t="s">
        <v>118</v>
      </c>
      <c r="E1602" s="1">
        <v>2014</v>
      </c>
      <c r="F1602" s="1" t="s">
        <v>25</v>
      </c>
      <c r="G1602" s="1" t="s">
        <v>37</v>
      </c>
      <c r="H1602" s="1" t="s">
        <v>41</v>
      </c>
      <c r="I1602" s="1">
        <v>3520</v>
      </c>
      <c r="J1602" s="1" t="str">
        <f t="shared" si="158"/>
        <v>TYP156</v>
      </c>
      <c r="K1602" s="1">
        <v>156</v>
      </c>
      <c r="L1602" s="1" t="s">
        <v>17</v>
      </c>
      <c r="M1602" s="27">
        <v>963940531</v>
      </c>
      <c r="N1602" s="37" t="s">
        <v>967</v>
      </c>
      <c r="O1602" s="38">
        <v>0</v>
      </c>
      <c r="P1602" s="38">
        <v>61.01</v>
      </c>
      <c r="Q1602" s="38">
        <v>1</v>
      </c>
      <c r="R1602">
        <v>5.5</v>
      </c>
      <c r="S1602" s="38">
        <v>61.01</v>
      </c>
      <c r="T1602" s="24">
        <v>179</v>
      </c>
      <c r="U1602" s="24">
        <v>20</v>
      </c>
      <c r="V1602">
        <f t="shared" si="161"/>
        <v>27</v>
      </c>
      <c r="W1602" s="24" t="s">
        <v>4213</v>
      </c>
      <c r="X1602" s="8" t="e">
        <f>ROUND(T1602*(1-#REF!),2)</f>
        <v>#REF!</v>
      </c>
      <c r="Y1602">
        <f t="shared" ref="Y1602:Y1665" si="163">ROUND(T1602*(1-AA1602),2)</f>
        <v>161.1</v>
      </c>
      <c r="Z1602">
        <f t="shared" ref="Z1602:Z1665" si="164">ROUND(T1602*(1-AB1602),2)</f>
        <v>161.1</v>
      </c>
      <c r="AA1602" s="24">
        <v>0.1</v>
      </c>
      <c r="AB1602" s="24">
        <v>0.1</v>
      </c>
      <c r="AC1602" t="s">
        <v>2879</v>
      </c>
      <c r="AD1602" t="s">
        <v>2879</v>
      </c>
      <c r="AE1602" t="s">
        <v>2879</v>
      </c>
      <c r="AF1602" t="s">
        <v>2899</v>
      </c>
      <c r="AG1602" s="24"/>
      <c r="AH1602" t="str">
        <f t="shared" si="162"/>
        <v>Iveco New Daily IVECO</v>
      </c>
      <c r="AI1602" s="11">
        <v>70.150000000000006</v>
      </c>
      <c r="AJ1602">
        <v>0.3</v>
      </c>
      <c r="AK1602">
        <f t="shared" si="159"/>
        <v>125.3</v>
      </c>
      <c r="AL1602" t="s">
        <v>4555</v>
      </c>
      <c r="AM1602" t="s">
        <v>4555</v>
      </c>
      <c r="AN1602" s="24">
        <v>0.1</v>
      </c>
      <c r="AO1602">
        <f t="shared" si="160"/>
        <v>161.1</v>
      </c>
      <c r="AS1602" t="s">
        <v>408</v>
      </c>
      <c r="AT1602" t="s">
        <v>583</v>
      </c>
    </row>
    <row r="1603" spans="1:46" customFormat="1" x14ac:dyDescent="0.3">
      <c r="A1603" t="e">
        <f>CONCATENATE(C1603,D1603,H1603,#REF!,L1603)</f>
        <v>#REF!</v>
      </c>
      <c r="B1603" t="str">
        <f t="shared" si="157"/>
        <v>IVECODAILYL2H2</v>
      </c>
      <c r="C1603" s="1" t="s">
        <v>117</v>
      </c>
      <c r="D1603" s="1" t="s">
        <v>118</v>
      </c>
      <c r="E1603" s="1">
        <v>2014</v>
      </c>
      <c r="F1603" s="1" t="s">
        <v>25</v>
      </c>
      <c r="G1603" s="1" t="s">
        <v>37</v>
      </c>
      <c r="H1603" s="1" t="s">
        <v>41</v>
      </c>
      <c r="I1603" s="1">
        <v>3520</v>
      </c>
      <c r="J1603" s="1" t="str">
        <f t="shared" si="158"/>
        <v>TYP156</v>
      </c>
      <c r="K1603" s="1">
        <v>156</v>
      </c>
      <c r="L1603" s="1" t="s">
        <v>20</v>
      </c>
      <c r="M1603" s="27">
        <v>963940530</v>
      </c>
      <c r="N1603" s="37" t="s">
        <v>968</v>
      </c>
      <c r="O1603" s="38">
        <v>0</v>
      </c>
      <c r="P1603" s="38">
        <v>78.03</v>
      </c>
      <c r="Q1603" s="38">
        <v>1</v>
      </c>
      <c r="R1603">
        <v>5.5</v>
      </c>
      <c r="S1603" s="38">
        <v>78.03</v>
      </c>
      <c r="T1603" s="24">
        <v>209</v>
      </c>
      <c r="U1603" s="24">
        <v>20</v>
      </c>
      <c r="V1603">
        <f t="shared" si="161"/>
        <v>27</v>
      </c>
      <c r="W1603" s="24" t="s">
        <v>4214</v>
      </c>
      <c r="X1603" s="8" t="e">
        <f>ROUND(T1603*(1-#REF!),2)</f>
        <v>#REF!</v>
      </c>
      <c r="Y1603">
        <f t="shared" si="163"/>
        <v>188.1</v>
      </c>
      <c r="Z1603">
        <f t="shared" si="164"/>
        <v>188.1</v>
      </c>
      <c r="AA1603" s="24">
        <v>0.1</v>
      </c>
      <c r="AB1603" s="24">
        <v>0.1</v>
      </c>
      <c r="AC1603" t="s">
        <v>2879</v>
      </c>
      <c r="AD1603" t="s">
        <v>2879</v>
      </c>
      <c r="AE1603" t="s">
        <v>2879</v>
      </c>
      <c r="AF1603" t="s">
        <v>2899</v>
      </c>
      <c r="AG1603" s="24"/>
      <c r="AH1603" t="str">
        <f t="shared" si="162"/>
        <v>Iveco New Daily IVECO</v>
      </c>
      <c r="AI1603" s="11">
        <v>94.5</v>
      </c>
      <c r="AJ1603">
        <v>0.3</v>
      </c>
      <c r="AK1603">
        <f t="shared" si="159"/>
        <v>146.29999999999998</v>
      </c>
      <c r="AL1603" t="s">
        <v>4555</v>
      </c>
      <c r="AM1603" t="s">
        <v>4555</v>
      </c>
      <c r="AN1603" s="24">
        <v>0.1</v>
      </c>
      <c r="AO1603">
        <f t="shared" si="160"/>
        <v>188.1</v>
      </c>
      <c r="AS1603" t="s">
        <v>409</v>
      </c>
      <c r="AT1603" t="s">
        <v>580</v>
      </c>
    </row>
    <row r="1604" spans="1:46" customFormat="1" x14ac:dyDescent="0.3">
      <c r="A1604" t="e">
        <f>CONCATENATE(C1604,D1604,H1604,#REF!,L1604)</f>
        <v>#REF!</v>
      </c>
      <c r="B1604" t="str">
        <f t="shared" si="157"/>
        <v>IVECODAILYL3H2</v>
      </c>
      <c r="C1604" s="1" t="s">
        <v>117</v>
      </c>
      <c r="D1604" s="1" t="s">
        <v>118</v>
      </c>
      <c r="E1604" s="1">
        <v>2014</v>
      </c>
      <c r="F1604" s="1" t="s">
        <v>44</v>
      </c>
      <c r="G1604" s="1" t="s">
        <v>37</v>
      </c>
      <c r="H1604" s="1" t="s">
        <v>45</v>
      </c>
      <c r="I1604" s="3" t="s">
        <v>123</v>
      </c>
      <c r="J1604" s="1" t="str">
        <f t="shared" si="158"/>
        <v>TYP157</v>
      </c>
      <c r="K1604" s="1">
        <v>157</v>
      </c>
      <c r="L1604" s="1" t="s">
        <v>17</v>
      </c>
      <c r="M1604" s="27">
        <v>963940539</v>
      </c>
      <c r="N1604" s="37" t="s">
        <v>969</v>
      </c>
      <c r="O1604" s="38">
        <v>0</v>
      </c>
      <c r="P1604" s="38">
        <v>73</v>
      </c>
      <c r="Q1604" s="38">
        <v>1</v>
      </c>
      <c r="R1604">
        <v>5.5</v>
      </c>
      <c r="S1604" s="38">
        <v>73</v>
      </c>
      <c r="T1604" s="24">
        <v>179</v>
      </c>
      <c r="U1604" s="24">
        <v>20</v>
      </c>
      <c r="V1604">
        <f t="shared" si="161"/>
        <v>27</v>
      </c>
      <c r="W1604" s="24" t="s">
        <v>4215</v>
      </c>
      <c r="X1604" s="8" t="e">
        <f>ROUND(T1604*(1-#REF!),2)</f>
        <v>#REF!</v>
      </c>
      <c r="Y1604">
        <f t="shared" si="163"/>
        <v>161.1</v>
      </c>
      <c r="Z1604">
        <f t="shared" si="164"/>
        <v>161.1</v>
      </c>
      <c r="AA1604" s="24">
        <v>0.1</v>
      </c>
      <c r="AB1604" s="24">
        <v>0.1</v>
      </c>
      <c r="AC1604" t="s">
        <v>2879</v>
      </c>
      <c r="AD1604" t="s">
        <v>2879</v>
      </c>
      <c r="AE1604" t="s">
        <v>2879</v>
      </c>
      <c r="AF1604" t="s">
        <v>2899</v>
      </c>
      <c r="AG1604" s="24"/>
      <c r="AH1604" t="str">
        <f t="shared" si="162"/>
        <v>Iveco New Daily IVECO</v>
      </c>
      <c r="AI1604" s="11">
        <v>70.150000000000006</v>
      </c>
      <c r="AJ1604">
        <v>0.3</v>
      </c>
      <c r="AK1604">
        <f t="shared" si="159"/>
        <v>125.3</v>
      </c>
      <c r="AL1604" t="s">
        <v>4555</v>
      </c>
      <c r="AM1604" t="s">
        <v>4555</v>
      </c>
      <c r="AN1604" s="24">
        <v>0.1</v>
      </c>
      <c r="AO1604">
        <f t="shared" si="160"/>
        <v>161.1</v>
      </c>
      <c r="AS1604" t="s">
        <v>3678</v>
      </c>
      <c r="AT1604" t="s">
        <v>587</v>
      </c>
    </row>
    <row r="1605" spans="1:46" customFormat="1" x14ac:dyDescent="0.3">
      <c r="A1605" t="e">
        <f>CONCATENATE(C1605,D1605,H1605,#REF!,L1605)</f>
        <v>#REF!</v>
      </c>
      <c r="B1605" t="str">
        <f t="shared" si="157"/>
        <v>IVECODAILYL3H2</v>
      </c>
      <c r="C1605" s="1" t="s">
        <v>117</v>
      </c>
      <c r="D1605" s="1" t="s">
        <v>118</v>
      </c>
      <c r="E1605" s="1">
        <v>2014</v>
      </c>
      <c r="F1605" s="1" t="s">
        <v>44</v>
      </c>
      <c r="G1605" s="1" t="s">
        <v>37</v>
      </c>
      <c r="H1605" s="1" t="s">
        <v>45</v>
      </c>
      <c r="I1605" s="3" t="s">
        <v>123</v>
      </c>
      <c r="J1605" s="1" t="str">
        <f t="shared" si="158"/>
        <v>TYP157</v>
      </c>
      <c r="K1605" s="1">
        <v>157</v>
      </c>
      <c r="L1605" s="1" t="s">
        <v>20</v>
      </c>
      <c r="M1605" s="27">
        <v>963940538</v>
      </c>
      <c r="N1605" s="37" t="s">
        <v>970</v>
      </c>
      <c r="O1605" s="38">
        <v>0</v>
      </c>
      <c r="P1605" s="38">
        <v>98.28</v>
      </c>
      <c r="Q1605" s="38">
        <v>1</v>
      </c>
      <c r="R1605">
        <v>5.5</v>
      </c>
      <c r="S1605" s="38">
        <v>98.28</v>
      </c>
      <c r="T1605" s="24">
        <v>209</v>
      </c>
      <c r="U1605" s="24">
        <v>20</v>
      </c>
      <c r="V1605">
        <f t="shared" si="161"/>
        <v>27</v>
      </c>
      <c r="W1605" s="24" t="s">
        <v>4216</v>
      </c>
      <c r="X1605" s="8" t="e">
        <f>ROUND(T1605*(1-#REF!),2)</f>
        <v>#REF!</v>
      </c>
      <c r="Y1605">
        <f t="shared" si="163"/>
        <v>188.1</v>
      </c>
      <c r="Z1605">
        <f t="shared" si="164"/>
        <v>188.1</v>
      </c>
      <c r="AA1605" s="24">
        <v>0.1</v>
      </c>
      <c r="AB1605" s="24">
        <v>0.1</v>
      </c>
      <c r="AC1605" t="s">
        <v>2879</v>
      </c>
      <c r="AD1605" t="s">
        <v>2879</v>
      </c>
      <c r="AE1605" t="s">
        <v>2879</v>
      </c>
      <c r="AF1605" t="s">
        <v>2899</v>
      </c>
      <c r="AG1605" s="24"/>
      <c r="AH1605" t="str">
        <f t="shared" si="162"/>
        <v>Iveco New Daily IVECO</v>
      </c>
      <c r="AI1605" s="11">
        <v>94.5</v>
      </c>
      <c r="AJ1605">
        <v>0.3</v>
      </c>
      <c r="AK1605">
        <f t="shared" si="159"/>
        <v>146.29999999999998</v>
      </c>
      <c r="AL1605" t="s">
        <v>4555</v>
      </c>
      <c r="AM1605" t="s">
        <v>4555</v>
      </c>
      <c r="AN1605" s="24">
        <v>0.1</v>
      </c>
      <c r="AO1605">
        <f t="shared" si="160"/>
        <v>188.1</v>
      </c>
      <c r="AS1605" t="s">
        <v>410</v>
      </c>
      <c r="AT1605" t="s">
        <v>580</v>
      </c>
    </row>
    <row r="1606" spans="1:46" customFormat="1" x14ac:dyDescent="0.3">
      <c r="A1606" t="e">
        <f>CONCATENATE(C1606,D1606,H1606,#REF!,L1606)</f>
        <v>#REF!</v>
      </c>
      <c r="B1606" t="str">
        <f t="shared" si="157"/>
        <v>IVECODAILYL3H3</v>
      </c>
      <c r="C1606" s="1" t="s">
        <v>117</v>
      </c>
      <c r="D1606" s="1" t="s">
        <v>118</v>
      </c>
      <c r="E1606" s="1">
        <v>2014</v>
      </c>
      <c r="F1606" s="1" t="s">
        <v>44</v>
      </c>
      <c r="G1606" s="1" t="s">
        <v>52</v>
      </c>
      <c r="H1606" s="1" t="s">
        <v>53</v>
      </c>
      <c r="I1606" s="3" t="s">
        <v>123</v>
      </c>
      <c r="J1606" s="1" t="str">
        <f t="shared" si="158"/>
        <v>TYP157</v>
      </c>
      <c r="K1606" s="1">
        <v>157</v>
      </c>
      <c r="L1606" s="1" t="s">
        <v>17</v>
      </c>
      <c r="M1606" s="27">
        <v>963940547</v>
      </c>
      <c r="N1606" s="37" t="s">
        <v>971</v>
      </c>
      <c r="O1606" s="38">
        <v>0</v>
      </c>
      <c r="P1606" s="38">
        <v>73</v>
      </c>
      <c r="Q1606" s="38">
        <v>1</v>
      </c>
      <c r="R1606">
        <v>5.5</v>
      </c>
      <c r="S1606" s="38">
        <v>73</v>
      </c>
      <c r="T1606" s="24">
        <v>179</v>
      </c>
      <c r="U1606" s="24">
        <v>20</v>
      </c>
      <c r="V1606">
        <f t="shared" si="161"/>
        <v>27</v>
      </c>
      <c r="W1606" s="24" t="s">
        <v>4217</v>
      </c>
      <c r="X1606" s="8" t="e">
        <f>ROUND(T1606*(1-#REF!),2)</f>
        <v>#REF!</v>
      </c>
      <c r="Y1606">
        <f t="shared" si="163"/>
        <v>161.1</v>
      </c>
      <c r="Z1606">
        <f t="shared" si="164"/>
        <v>161.1</v>
      </c>
      <c r="AA1606" s="24">
        <v>0.1</v>
      </c>
      <c r="AB1606" s="24">
        <v>0.1</v>
      </c>
      <c r="AC1606" t="s">
        <v>2879</v>
      </c>
      <c r="AD1606" t="s">
        <v>2879</v>
      </c>
      <c r="AE1606" t="s">
        <v>2879</v>
      </c>
      <c r="AF1606" t="s">
        <v>2899</v>
      </c>
      <c r="AG1606" s="24"/>
      <c r="AH1606" t="str">
        <f t="shared" si="162"/>
        <v>Iveco New Daily IVECO</v>
      </c>
      <c r="AI1606" s="11">
        <v>70.150000000000006</v>
      </c>
      <c r="AJ1606">
        <v>0.3</v>
      </c>
      <c r="AK1606">
        <f t="shared" si="159"/>
        <v>125.3</v>
      </c>
      <c r="AL1606" t="s">
        <v>4555</v>
      </c>
      <c r="AM1606" t="s">
        <v>4555</v>
      </c>
      <c r="AN1606" s="24">
        <v>0.1</v>
      </c>
      <c r="AO1606">
        <f t="shared" si="160"/>
        <v>161.1</v>
      </c>
      <c r="AS1606" t="s">
        <v>3679</v>
      </c>
      <c r="AT1606" t="s">
        <v>587</v>
      </c>
    </row>
    <row r="1607" spans="1:46" customFormat="1" x14ac:dyDescent="0.3">
      <c r="A1607" t="e">
        <f>CONCATENATE(C1607,D1607,H1607,#REF!,L1607)</f>
        <v>#REF!</v>
      </c>
      <c r="B1607" t="str">
        <f t="shared" si="157"/>
        <v>IVECODAILYL3H3</v>
      </c>
      <c r="C1607" s="1" t="s">
        <v>117</v>
      </c>
      <c r="D1607" s="1" t="s">
        <v>118</v>
      </c>
      <c r="E1607" s="1">
        <v>2014</v>
      </c>
      <c r="F1607" s="1" t="s">
        <v>44</v>
      </c>
      <c r="G1607" s="1" t="s">
        <v>52</v>
      </c>
      <c r="H1607" s="1" t="s">
        <v>53</v>
      </c>
      <c r="I1607" s="3" t="s">
        <v>123</v>
      </c>
      <c r="J1607" s="1" t="str">
        <f t="shared" si="158"/>
        <v>TYP157</v>
      </c>
      <c r="K1607" s="1">
        <v>157</v>
      </c>
      <c r="L1607" s="1" t="s">
        <v>20</v>
      </c>
      <c r="M1607" s="27">
        <v>963940546</v>
      </c>
      <c r="N1607" s="37" t="s">
        <v>972</v>
      </c>
      <c r="O1607" s="38">
        <v>0</v>
      </c>
      <c r="P1607" s="38">
        <v>78.03</v>
      </c>
      <c r="Q1607" s="38">
        <v>1</v>
      </c>
      <c r="R1607">
        <v>5.5</v>
      </c>
      <c r="S1607" s="38">
        <v>78.03</v>
      </c>
      <c r="T1607" s="24">
        <v>209</v>
      </c>
      <c r="U1607" s="24">
        <v>20</v>
      </c>
      <c r="V1607">
        <f t="shared" si="161"/>
        <v>27</v>
      </c>
      <c r="W1607" s="24" t="s">
        <v>4218</v>
      </c>
      <c r="X1607" s="8" t="e">
        <f>ROUND(T1607*(1-#REF!),2)</f>
        <v>#REF!</v>
      </c>
      <c r="Y1607">
        <f t="shared" si="163"/>
        <v>188.1</v>
      </c>
      <c r="Z1607">
        <f t="shared" si="164"/>
        <v>188.1</v>
      </c>
      <c r="AA1607" s="24">
        <v>0.1</v>
      </c>
      <c r="AB1607" s="24">
        <v>0.1</v>
      </c>
      <c r="AC1607" t="s">
        <v>2879</v>
      </c>
      <c r="AD1607" t="s">
        <v>2879</v>
      </c>
      <c r="AE1607" t="s">
        <v>2879</v>
      </c>
      <c r="AF1607" t="s">
        <v>2899</v>
      </c>
      <c r="AG1607" s="24"/>
      <c r="AH1607" t="str">
        <f t="shared" si="162"/>
        <v>Iveco New Daily IVECO</v>
      </c>
      <c r="AI1607" s="11">
        <v>94.5</v>
      </c>
      <c r="AJ1607">
        <v>0.3</v>
      </c>
      <c r="AK1607">
        <f t="shared" si="159"/>
        <v>146.29999999999998</v>
      </c>
      <c r="AL1607" t="s">
        <v>4555</v>
      </c>
      <c r="AM1607" t="s">
        <v>4555</v>
      </c>
      <c r="AN1607" s="24">
        <v>0.1</v>
      </c>
      <c r="AO1607">
        <f t="shared" si="160"/>
        <v>188.1</v>
      </c>
      <c r="AS1607" t="s">
        <v>411</v>
      </c>
      <c r="AT1607" t="s">
        <v>580</v>
      </c>
    </row>
    <row r="1608" spans="1:46" customFormat="1" x14ac:dyDescent="0.3">
      <c r="A1608" t="e">
        <f>CONCATENATE(C1608,D1608,H1608,#REF!,L1608)</f>
        <v>#REF!</v>
      </c>
      <c r="B1608" t="str">
        <f t="shared" si="157"/>
        <v>IVECODAILYL4H2</v>
      </c>
      <c r="C1608" s="1" t="s">
        <v>117</v>
      </c>
      <c r="D1608" s="1" t="s">
        <v>118</v>
      </c>
      <c r="E1608" s="1">
        <v>2014</v>
      </c>
      <c r="F1608" s="1" t="s">
        <v>48</v>
      </c>
      <c r="G1608" s="1" t="s">
        <v>37</v>
      </c>
      <c r="H1608" s="1" t="s">
        <v>49</v>
      </c>
      <c r="I1608" s="1">
        <v>4100</v>
      </c>
      <c r="J1608" s="1" t="str">
        <f t="shared" si="158"/>
        <v>TYP158</v>
      </c>
      <c r="K1608" s="1">
        <v>158</v>
      </c>
      <c r="L1608" s="1" t="s">
        <v>17</v>
      </c>
      <c r="M1608" s="27">
        <v>963940555</v>
      </c>
      <c r="N1608" s="37" t="s">
        <v>973</v>
      </c>
      <c r="O1608" s="38">
        <v>0</v>
      </c>
      <c r="P1608" s="38">
        <v>73</v>
      </c>
      <c r="Q1608" s="38">
        <v>1</v>
      </c>
      <c r="R1608">
        <v>5.5</v>
      </c>
      <c r="S1608" s="38">
        <v>73</v>
      </c>
      <c r="T1608" s="24">
        <v>179</v>
      </c>
      <c r="U1608" s="24">
        <v>20</v>
      </c>
      <c r="V1608">
        <f t="shared" si="161"/>
        <v>27</v>
      </c>
      <c r="W1608" s="24" t="s">
        <v>4219</v>
      </c>
      <c r="X1608" s="8" t="e">
        <f>ROUND(T1608*(1-#REF!),2)</f>
        <v>#REF!</v>
      </c>
      <c r="Y1608">
        <f t="shared" si="163"/>
        <v>161.1</v>
      </c>
      <c r="Z1608">
        <f t="shared" si="164"/>
        <v>161.1</v>
      </c>
      <c r="AA1608" s="24">
        <v>0.1</v>
      </c>
      <c r="AB1608" s="24">
        <v>0.1</v>
      </c>
      <c r="AC1608" t="s">
        <v>2879</v>
      </c>
      <c r="AD1608" t="s">
        <v>2879</v>
      </c>
      <c r="AE1608" t="s">
        <v>2879</v>
      </c>
      <c r="AF1608" t="s">
        <v>2899</v>
      </c>
      <c r="AG1608" s="24"/>
      <c r="AH1608" t="str">
        <f t="shared" si="162"/>
        <v>Iveco New Daily IVECO</v>
      </c>
      <c r="AI1608" s="11">
        <v>70.150000000000006</v>
      </c>
      <c r="AJ1608">
        <v>0.3</v>
      </c>
      <c r="AK1608">
        <f t="shared" si="159"/>
        <v>125.3</v>
      </c>
      <c r="AL1608" t="s">
        <v>4555</v>
      </c>
      <c r="AM1608" t="s">
        <v>4555</v>
      </c>
      <c r="AN1608" s="24">
        <v>0.1</v>
      </c>
      <c r="AO1608">
        <f t="shared" si="160"/>
        <v>161.1</v>
      </c>
      <c r="AS1608" t="s">
        <v>3680</v>
      </c>
      <c r="AT1608" t="s">
        <v>587</v>
      </c>
    </row>
    <row r="1609" spans="1:46" customFormat="1" x14ac:dyDescent="0.3">
      <c r="A1609" t="e">
        <f>CONCATENATE(C1609,D1609,H1609,#REF!,L1609)</f>
        <v>#REF!</v>
      </c>
      <c r="B1609" t="str">
        <f t="shared" si="157"/>
        <v>IVECODAILYL4H2</v>
      </c>
      <c r="C1609" s="1" t="s">
        <v>117</v>
      </c>
      <c r="D1609" s="1" t="s">
        <v>118</v>
      </c>
      <c r="E1609" s="1">
        <v>2014</v>
      </c>
      <c r="F1609" s="1" t="s">
        <v>48</v>
      </c>
      <c r="G1609" s="1" t="s">
        <v>37</v>
      </c>
      <c r="H1609" s="1" t="s">
        <v>49</v>
      </c>
      <c r="I1609" s="1">
        <v>4100</v>
      </c>
      <c r="J1609" s="1" t="str">
        <f t="shared" si="158"/>
        <v>TYP158</v>
      </c>
      <c r="K1609" s="1">
        <v>158</v>
      </c>
      <c r="L1609" s="1" t="s">
        <v>20</v>
      </c>
      <c r="M1609" s="27">
        <v>963940554</v>
      </c>
      <c r="N1609" s="37" t="s">
        <v>974</v>
      </c>
      <c r="O1609" s="38">
        <v>0</v>
      </c>
      <c r="P1609" s="38">
        <v>78.03</v>
      </c>
      <c r="Q1609" s="38">
        <v>1</v>
      </c>
      <c r="R1609">
        <v>5.5</v>
      </c>
      <c r="S1609" s="38">
        <v>78.03</v>
      </c>
      <c r="T1609" s="24">
        <v>209</v>
      </c>
      <c r="U1609" s="24">
        <v>20</v>
      </c>
      <c r="V1609">
        <f t="shared" si="161"/>
        <v>27</v>
      </c>
      <c r="W1609" s="24" t="s">
        <v>4220</v>
      </c>
      <c r="X1609" s="8" t="e">
        <f>ROUND(T1609*(1-#REF!),2)</f>
        <v>#REF!</v>
      </c>
      <c r="Y1609">
        <f t="shared" si="163"/>
        <v>188.1</v>
      </c>
      <c r="Z1609">
        <f t="shared" si="164"/>
        <v>188.1</v>
      </c>
      <c r="AA1609" s="24">
        <v>0.1</v>
      </c>
      <c r="AB1609" s="24">
        <v>0.1</v>
      </c>
      <c r="AC1609" t="s">
        <v>2879</v>
      </c>
      <c r="AD1609" t="s">
        <v>2879</v>
      </c>
      <c r="AE1609" t="s">
        <v>2879</v>
      </c>
      <c r="AF1609" t="s">
        <v>2899</v>
      </c>
      <c r="AG1609" s="24"/>
      <c r="AH1609" t="str">
        <f t="shared" si="162"/>
        <v>Iveco New Daily IVECO</v>
      </c>
      <c r="AI1609" s="11">
        <v>94.5</v>
      </c>
      <c r="AJ1609">
        <v>0.3</v>
      </c>
      <c r="AK1609">
        <f t="shared" si="159"/>
        <v>146.29999999999998</v>
      </c>
      <c r="AL1609" t="s">
        <v>4555</v>
      </c>
      <c r="AM1609" t="s">
        <v>4555</v>
      </c>
      <c r="AN1609" s="24">
        <v>0.1</v>
      </c>
      <c r="AO1609">
        <f t="shared" si="160"/>
        <v>188.1</v>
      </c>
      <c r="AS1609" t="s">
        <v>412</v>
      </c>
      <c r="AT1609" t="s">
        <v>580</v>
      </c>
    </row>
    <row r="1610" spans="1:46" customFormat="1" x14ac:dyDescent="0.3">
      <c r="A1610" t="e">
        <f>CONCATENATE(C1610,D1610,H1610,#REF!,L1610)</f>
        <v>#REF!</v>
      </c>
      <c r="B1610" t="str">
        <f t="shared" si="157"/>
        <v>IVECODAILYL4H3</v>
      </c>
      <c r="C1610" s="1" t="s">
        <v>117</v>
      </c>
      <c r="D1610" s="1" t="s">
        <v>118</v>
      </c>
      <c r="E1610" s="1">
        <v>2014</v>
      </c>
      <c r="F1610" s="1" t="s">
        <v>48</v>
      </c>
      <c r="G1610" s="1" t="s">
        <v>52</v>
      </c>
      <c r="H1610" s="1" t="s">
        <v>55</v>
      </c>
      <c r="I1610" s="1">
        <v>4100</v>
      </c>
      <c r="J1610" s="1" t="str">
        <f t="shared" si="158"/>
        <v>TYP158</v>
      </c>
      <c r="K1610" s="1">
        <v>158</v>
      </c>
      <c r="L1610" s="1" t="s">
        <v>17</v>
      </c>
      <c r="M1610" s="27">
        <v>963940563</v>
      </c>
      <c r="N1610" s="37" t="s">
        <v>975</v>
      </c>
      <c r="O1610" s="38">
        <v>0</v>
      </c>
      <c r="P1610" s="38">
        <v>73</v>
      </c>
      <c r="Q1610" s="38">
        <v>1</v>
      </c>
      <c r="R1610">
        <v>5.5</v>
      </c>
      <c r="S1610" s="38">
        <v>73</v>
      </c>
      <c r="T1610" s="24">
        <v>179</v>
      </c>
      <c r="U1610" s="24">
        <v>20</v>
      </c>
      <c r="V1610">
        <f t="shared" si="161"/>
        <v>27</v>
      </c>
      <c r="W1610" s="24" t="s">
        <v>4221</v>
      </c>
      <c r="X1610" s="8" t="e">
        <f>ROUND(T1610*(1-#REF!),2)</f>
        <v>#REF!</v>
      </c>
      <c r="Y1610">
        <f t="shared" si="163"/>
        <v>161.1</v>
      </c>
      <c r="Z1610">
        <f t="shared" si="164"/>
        <v>161.1</v>
      </c>
      <c r="AA1610" s="24">
        <v>0.1</v>
      </c>
      <c r="AB1610" s="24">
        <v>0.1</v>
      </c>
      <c r="AC1610" t="s">
        <v>2879</v>
      </c>
      <c r="AD1610" t="s">
        <v>2879</v>
      </c>
      <c r="AE1610" t="s">
        <v>2879</v>
      </c>
      <c r="AF1610" t="s">
        <v>2899</v>
      </c>
      <c r="AG1610" s="24"/>
      <c r="AH1610" t="str">
        <f t="shared" si="162"/>
        <v>Iveco New Daily IVECO</v>
      </c>
      <c r="AI1610" s="11">
        <v>70.150000000000006</v>
      </c>
      <c r="AJ1610">
        <v>0.3</v>
      </c>
      <c r="AK1610">
        <f t="shared" si="159"/>
        <v>125.3</v>
      </c>
      <c r="AL1610" t="s">
        <v>4555</v>
      </c>
      <c r="AM1610" t="s">
        <v>4555</v>
      </c>
      <c r="AN1610" s="24">
        <v>0.1</v>
      </c>
      <c r="AO1610">
        <f t="shared" si="160"/>
        <v>161.1</v>
      </c>
      <c r="AS1610" t="s">
        <v>3681</v>
      </c>
      <c r="AT1610" t="s">
        <v>587</v>
      </c>
    </row>
    <row r="1611" spans="1:46" customFormat="1" x14ac:dyDescent="0.3">
      <c r="A1611" t="e">
        <f>CONCATENATE(C1611,D1611,H1611,#REF!,L1611)</f>
        <v>#REF!</v>
      </c>
      <c r="B1611" t="str">
        <f t="shared" si="157"/>
        <v>IVECODAILYL4H3</v>
      </c>
      <c r="C1611" s="1" t="s">
        <v>117</v>
      </c>
      <c r="D1611" s="1" t="s">
        <v>118</v>
      </c>
      <c r="E1611" s="1">
        <v>2014</v>
      </c>
      <c r="F1611" s="1" t="s">
        <v>48</v>
      </c>
      <c r="G1611" s="1" t="s">
        <v>52</v>
      </c>
      <c r="H1611" s="1" t="s">
        <v>55</v>
      </c>
      <c r="I1611" s="1">
        <v>4100</v>
      </c>
      <c r="J1611" s="1" t="str">
        <f t="shared" si="158"/>
        <v>TYP158</v>
      </c>
      <c r="K1611" s="1">
        <v>158</v>
      </c>
      <c r="L1611" s="1" t="s">
        <v>20</v>
      </c>
      <c r="M1611" s="27">
        <v>963940562</v>
      </c>
      <c r="N1611" s="37" t="s">
        <v>976</v>
      </c>
      <c r="O1611" s="38">
        <v>0</v>
      </c>
      <c r="P1611" s="38">
        <v>98.28</v>
      </c>
      <c r="Q1611" s="38">
        <v>1</v>
      </c>
      <c r="R1611">
        <v>5.5</v>
      </c>
      <c r="S1611" s="38">
        <v>98.28</v>
      </c>
      <c r="T1611" s="24">
        <v>209</v>
      </c>
      <c r="U1611" s="24">
        <v>20</v>
      </c>
      <c r="V1611">
        <f t="shared" si="161"/>
        <v>27</v>
      </c>
      <c r="W1611" s="24" t="s">
        <v>4222</v>
      </c>
      <c r="X1611" s="8" t="e">
        <f>ROUND(T1611*(1-#REF!),2)</f>
        <v>#REF!</v>
      </c>
      <c r="Y1611">
        <f t="shared" si="163"/>
        <v>188.1</v>
      </c>
      <c r="Z1611">
        <f t="shared" si="164"/>
        <v>188.1</v>
      </c>
      <c r="AA1611" s="24">
        <v>0.1</v>
      </c>
      <c r="AB1611" s="24">
        <v>0.1</v>
      </c>
      <c r="AC1611" t="s">
        <v>2879</v>
      </c>
      <c r="AD1611" t="s">
        <v>2879</v>
      </c>
      <c r="AE1611" t="s">
        <v>2879</v>
      </c>
      <c r="AF1611" t="s">
        <v>2899</v>
      </c>
      <c r="AG1611" s="24"/>
      <c r="AH1611" t="str">
        <f t="shared" si="162"/>
        <v>Iveco New Daily IVECO</v>
      </c>
      <c r="AI1611" s="11">
        <v>94.5</v>
      </c>
      <c r="AJ1611">
        <v>0.3</v>
      </c>
      <c r="AK1611">
        <f t="shared" si="159"/>
        <v>146.29999999999998</v>
      </c>
      <c r="AL1611" t="s">
        <v>4555</v>
      </c>
      <c r="AM1611" t="s">
        <v>4555</v>
      </c>
      <c r="AN1611" s="24">
        <v>0.1</v>
      </c>
      <c r="AO1611">
        <f t="shared" si="160"/>
        <v>188.1</v>
      </c>
      <c r="AS1611" t="s">
        <v>413</v>
      </c>
      <c r="AT1611" t="s">
        <v>580</v>
      </c>
    </row>
    <row r="1612" spans="1:46" customFormat="1" x14ac:dyDescent="0.3">
      <c r="A1612" t="e">
        <f>CONCATENATE(C1612,D1612,H1612,#REF!,L1612)</f>
        <v>#REF!</v>
      </c>
      <c r="B1612" t="str">
        <f t="shared" si="157"/>
        <v>MERCEDESCITANL1H1</v>
      </c>
      <c r="C1612" s="1" t="s">
        <v>132</v>
      </c>
      <c r="D1612" s="1" t="s">
        <v>133</v>
      </c>
      <c r="E1612" s="1">
        <v>2012</v>
      </c>
      <c r="F1612" s="1" t="s">
        <v>14</v>
      </c>
      <c r="G1612" s="1" t="s">
        <v>15</v>
      </c>
      <c r="H1612" s="1" t="s">
        <v>16</v>
      </c>
      <c r="I1612" s="1">
        <v>2313</v>
      </c>
      <c r="J1612" s="1" t="str">
        <f t="shared" si="158"/>
        <v>TYP95</v>
      </c>
      <c r="K1612" s="1">
        <v>95</v>
      </c>
      <c r="L1612" s="1" t="s">
        <v>17</v>
      </c>
      <c r="M1612" s="27">
        <v>963940016</v>
      </c>
      <c r="N1612" s="37" t="s">
        <v>977</v>
      </c>
      <c r="O1612" s="38">
        <v>0</v>
      </c>
      <c r="P1612" s="38">
        <v>45.62</v>
      </c>
      <c r="Q1612" s="38">
        <v>1</v>
      </c>
      <c r="R1612">
        <v>5.5</v>
      </c>
      <c r="S1612" s="38">
        <v>45.62</v>
      </c>
      <c r="T1612" s="24">
        <v>129</v>
      </c>
      <c r="U1612" s="24">
        <v>20</v>
      </c>
      <c r="V1612">
        <f t="shared" si="161"/>
        <v>27</v>
      </c>
      <c r="W1612" s="24" t="s">
        <v>4223</v>
      </c>
      <c r="X1612" s="8" t="e">
        <f>ROUND(T1612*(1-#REF!),2)</f>
        <v>#REF!</v>
      </c>
      <c r="Y1612">
        <f t="shared" si="163"/>
        <v>116.1</v>
      </c>
      <c r="Z1612">
        <f t="shared" si="164"/>
        <v>116.1</v>
      </c>
      <c r="AA1612" s="24">
        <v>0.1</v>
      </c>
      <c r="AB1612" s="24">
        <v>0.1</v>
      </c>
      <c r="AC1612" t="s">
        <v>2879</v>
      </c>
      <c r="AD1612" t="s">
        <v>2879</v>
      </c>
      <c r="AE1612" t="s">
        <v>2879</v>
      </c>
      <c r="AF1612" t="s">
        <v>2899</v>
      </c>
      <c r="AG1612" s="24"/>
      <c r="AH1612" t="s">
        <v>4907</v>
      </c>
      <c r="AI1612" s="11">
        <v>43.85</v>
      </c>
      <c r="AJ1612">
        <v>0.3</v>
      </c>
      <c r="AK1612">
        <f t="shared" si="159"/>
        <v>90.3</v>
      </c>
      <c r="AL1612" t="s">
        <v>4555</v>
      </c>
      <c r="AM1612" t="s">
        <v>4555</v>
      </c>
      <c r="AN1612" s="24">
        <v>0.1</v>
      </c>
      <c r="AO1612">
        <f t="shared" si="160"/>
        <v>116.1</v>
      </c>
      <c r="AS1612" t="s">
        <v>414</v>
      </c>
      <c r="AT1612" t="s">
        <v>583</v>
      </c>
    </row>
    <row r="1613" spans="1:46" customFormat="1" x14ac:dyDescent="0.3">
      <c r="A1613" t="e">
        <f>CONCATENATE(C1613,D1613,H1613,#REF!,L1613)</f>
        <v>#REF!</v>
      </c>
      <c r="B1613" t="str">
        <f t="shared" si="157"/>
        <v>MERCEDESCITANL1H1</v>
      </c>
      <c r="C1613" s="1" t="s">
        <v>132</v>
      </c>
      <c r="D1613" s="1" t="s">
        <v>133</v>
      </c>
      <c r="E1613" s="1">
        <v>2012</v>
      </c>
      <c r="F1613" s="1" t="s">
        <v>14</v>
      </c>
      <c r="G1613" s="1" t="s">
        <v>15</v>
      </c>
      <c r="H1613" s="1" t="s">
        <v>16</v>
      </c>
      <c r="I1613" s="1">
        <v>2313</v>
      </c>
      <c r="J1613" s="1" t="str">
        <f t="shared" si="158"/>
        <v>TYP95</v>
      </c>
      <c r="K1613" s="1">
        <v>95</v>
      </c>
      <c r="L1613" s="1" t="s">
        <v>20</v>
      </c>
      <c r="M1613" s="27">
        <v>963940015</v>
      </c>
      <c r="N1613" s="37" t="s">
        <v>978</v>
      </c>
      <c r="O1613" s="38">
        <v>0</v>
      </c>
      <c r="P1613" s="38">
        <v>50.93</v>
      </c>
      <c r="Q1613" s="38">
        <v>1</v>
      </c>
      <c r="R1613">
        <v>5.5</v>
      </c>
      <c r="S1613" s="38">
        <v>50.93</v>
      </c>
      <c r="T1613" s="24">
        <v>139</v>
      </c>
      <c r="U1613" s="24">
        <v>20</v>
      </c>
      <c r="V1613">
        <f t="shared" si="161"/>
        <v>27</v>
      </c>
      <c r="W1613" s="24" t="s">
        <v>4224</v>
      </c>
      <c r="X1613" s="8" t="e">
        <f>ROUND(T1613*(1-#REF!),2)</f>
        <v>#REF!</v>
      </c>
      <c r="Y1613">
        <f t="shared" si="163"/>
        <v>125.1</v>
      </c>
      <c r="Z1613">
        <f t="shared" si="164"/>
        <v>125.1</v>
      </c>
      <c r="AA1613" s="24">
        <v>0.1</v>
      </c>
      <c r="AB1613" s="24">
        <v>0.1</v>
      </c>
      <c r="AC1613" t="s">
        <v>2879</v>
      </c>
      <c r="AD1613" t="s">
        <v>2879</v>
      </c>
      <c r="AE1613" t="s">
        <v>2879</v>
      </c>
      <c r="AF1613" t="s">
        <v>2899</v>
      </c>
      <c r="AG1613" s="24"/>
      <c r="AH1613" t="s">
        <v>4907</v>
      </c>
      <c r="AI1613" s="11">
        <v>48.95</v>
      </c>
      <c r="AJ1613">
        <v>0.3</v>
      </c>
      <c r="AK1613">
        <f t="shared" si="159"/>
        <v>97.3</v>
      </c>
      <c r="AL1613" t="s">
        <v>4555</v>
      </c>
      <c r="AM1613" t="s">
        <v>4555</v>
      </c>
      <c r="AN1613" s="24">
        <v>0.1</v>
      </c>
      <c r="AO1613">
        <f t="shared" si="160"/>
        <v>125.1</v>
      </c>
      <c r="AS1613" t="s">
        <v>415</v>
      </c>
      <c r="AT1613" t="s">
        <v>580</v>
      </c>
    </row>
    <row r="1614" spans="1:46" customFormat="1" x14ac:dyDescent="0.3">
      <c r="A1614" t="e">
        <f>CONCATENATE(C1614,D1614,H1614,#REF!,L1614)</f>
        <v>#REF!</v>
      </c>
      <c r="B1614" t="str">
        <f t="shared" si="157"/>
        <v>MERCEDESCITANL2H1</v>
      </c>
      <c r="C1614" s="1" t="s">
        <v>132</v>
      </c>
      <c r="D1614" s="1" t="s">
        <v>133</v>
      </c>
      <c r="E1614" s="1">
        <v>2012</v>
      </c>
      <c r="F1614" s="1" t="s">
        <v>25</v>
      </c>
      <c r="G1614" s="1" t="s">
        <v>15</v>
      </c>
      <c r="H1614" s="1" t="s">
        <v>26</v>
      </c>
      <c r="I1614" s="1">
        <v>2697</v>
      </c>
      <c r="J1614" s="1" t="str">
        <f t="shared" si="158"/>
        <v>TYP96</v>
      </c>
      <c r="K1614" s="1">
        <v>96</v>
      </c>
      <c r="L1614" s="1" t="s">
        <v>17</v>
      </c>
      <c r="M1614" s="27">
        <v>963940024</v>
      </c>
      <c r="N1614" s="37" t="s">
        <v>979</v>
      </c>
      <c r="O1614" s="38">
        <v>0</v>
      </c>
      <c r="P1614" s="38">
        <v>45.62</v>
      </c>
      <c r="Q1614" s="38">
        <v>1</v>
      </c>
      <c r="R1614">
        <v>5.5</v>
      </c>
      <c r="S1614" s="38">
        <v>45.62</v>
      </c>
      <c r="T1614" s="24">
        <v>129</v>
      </c>
      <c r="U1614" s="24">
        <v>20</v>
      </c>
      <c r="V1614">
        <f t="shared" si="161"/>
        <v>27</v>
      </c>
      <c r="W1614" s="24" t="s">
        <v>4225</v>
      </c>
      <c r="X1614" s="8" t="e">
        <f>ROUND(T1614*(1-#REF!),2)</f>
        <v>#REF!</v>
      </c>
      <c r="Y1614">
        <f t="shared" si="163"/>
        <v>116.1</v>
      </c>
      <c r="Z1614">
        <f t="shared" si="164"/>
        <v>116.1</v>
      </c>
      <c r="AA1614" s="24">
        <v>0.1</v>
      </c>
      <c r="AB1614" s="24">
        <v>0.1</v>
      </c>
      <c r="AC1614" t="s">
        <v>2879</v>
      </c>
      <c r="AD1614" t="s">
        <v>2879</v>
      </c>
      <c r="AE1614" t="s">
        <v>2879</v>
      </c>
      <c r="AF1614" t="s">
        <v>2899</v>
      </c>
      <c r="AG1614" s="24"/>
      <c r="AH1614" t="s">
        <v>4908</v>
      </c>
      <c r="AI1614" s="11">
        <v>43.85</v>
      </c>
      <c r="AJ1614">
        <v>0.3</v>
      </c>
      <c r="AK1614">
        <f t="shared" si="159"/>
        <v>90.3</v>
      </c>
      <c r="AL1614" t="s">
        <v>4555</v>
      </c>
      <c r="AM1614" t="s">
        <v>4555</v>
      </c>
      <c r="AN1614" s="24">
        <v>0.1</v>
      </c>
      <c r="AO1614">
        <f t="shared" si="160"/>
        <v>116.1</v>
      </c>
      <c r="AS1614" t="s">
        <v>416</v>
      </c>
      <c r="AT1614" t="s">
        <v>583</v>
      </c>
    </row>
    <row r="1615" spans="1:46" customFormat="1" x14ac:dyDescent="0.3">
      <c r="A1615" t="e">
        <f>CONCATENATE(C1615,D1615,H1615,#REF!,L1615)</f>
        <v>#REF!</v>
      </c>
      <c r="B1615" t="str">
        <f t="shared" si="157"/>
        <v>MERCEDESCITANL2H1</v>
      </c>
      <c r="C1615" s="1" t="s">
        <v>132</v>
      </c>
      <c r="D1615" s="1" t="s">
        <v>133</v>
      </c>
      <c r="E1615" s="1">
        <v>2012</v>
      </c>
      <c r="F1615" s="1" t="s">
        <v>25</v>
      </c>
      <c r="G1615" s="1" t="s">
        <v>15</v>
      </c>
      <c r="H1615" s="1" t="s">
        <v>26</v>
      </c>
      <c r="I1615" s="1">
        <v>2697</v>
      </c>
      <c r="J1615" s="1" t="str">
        <f t="shared" si="158"/>
        <v>TYP96</v>
      </c>
      <c r="K1615" s="1">
        <v>96</v>
      </c>
      <c r="L1615" s="1" t="s">
        <v>20</v>
      </c>
      <c r="M1615" s="27">
        <v>963940023</v>
      </c>
      <c r="N1615" s="37" t="s">
        <v>980</v>
      </c>
      <c r="O1615" s="38">
        <v>0</v>
      </c>
      <c r="P1615" s="38">
        <v>50.93</v>
      </c>
      <c r="Q1615" s="38">
        <v>1</v>
      </c>
      <c r="R1615">
        <v>5.5</v>
      </c>
      <c r="S1615" s="38">
        <v>50.93</v>
      </c>
      <c r="T1615" s="24">
        <v>139</v>
      </c>
      <c r="U1615" s="24">
        <v>20</v>
      </c>
      <c r="V1615">
        <f t="shared" si="161"/>
        <v>27</v>
      </c>
      <c r="W1615" s="24" t="s">
        <v>4226</v>
      </c>
      <c r="X1615" s="8" t="e">
        <f>ROUND(T1615*(1-#REF!),2)</f>
        <v>#REF!</v>
      </c>
      <c r="Y1615">
        <f t="shared" si="163"/>
        <v>125.1</v>
      </c>
      <c r="Z1615">
        <f t="shared" si="164"/>
        <v>125.1</v>
      </c>
      <c r="AA1615" s="24">
        <v>0.1</v>
      </c>
      <c r="AB1615" s="24">
        <v>0.1</v>
      </c>
      <c r="AC1615" t="s">
        <v>2879</v>
      </c>
      <c r="AD1615" t="s">
        <v>2879</v>
      </c>
      <c r="AE1615" t="s">
        <v>2879</v>
      </c>
      <c r="AF1615" t="s">
        <v>2899</v>
      </c>
      <c r="AG1615" s="24"/>
      <c r="AH1615" t="s">
        <v>4908</v>
      </c>
      <c r="AI1615" s="11">
        <v>48.95</v>
      </c>
      <c r="AJ1615">
        <v>0.3</v>
      </c>
      <c r="AK1615">
        <f t="shared" si="159"/>
        <v>97.3</v>
      </c>
      <c r="AL1615" t="s">
        <v>4555</v>
      </c>
      <c r="AM1615" t="s">
        <v>4555</v>
      </c>
      <c r="AN1615" s="24">
        <v>0.1</v>
      </c>
      <c r="AO1615">
        <f t="shared" si="160"/>
        <v>125.1</v>
      </c>
      <c r="AS1615" t="s">
        <v>417</v>
      </c>
      <c r="AT1615" t="s">
        <v>580</v>
      </c>
    </row>
    <row r="1616" spans="1:46" customFormat="1" x14ac:dyDescent="0.3">
      <c r="A1616" t="e">
        <f>CONCATENATE(C1616,D1616,H1616,#REF!,L1616)</f>
        <v>#REF!</v>
      </c>
      <c r="B1616" t="str">
        <f t="shared" si="157"/>
        <v>MERCEDESCITANL3H1</v>
      </c>
      <c r="C1616" s="1" t="s">
        <v>132</v>
      </c>
      <c r="D1616" s="1" t="s">
        <v>133</v>
      </c>
      <c r="E1616" s="1">
        <v>2012</v>
      </c>
      <c r="F1616" s="1" t="s">
        <v>44</v>
      </c>
      <c r="G1616" s="1" t="s">
        <v>15</v>
      </c>
      <c r="H1616" s="1" t="s">
        <v>138</v>
      </c>
      <c r="I1616" s="1">
        <v>3081</v>
      </c>
      <c r="J1616" s="1" t="str">
        <f t="shared" si="158"/>
        <v>TYP97</v>
      </c>
      <c r="K1616" s="1">
        <v>97</v>
      </c>
      <c r="L1616" s="1" t="s">
        <v>17</v>
      </c>
      <c r="M1616" s="27">
        <v>963940032</v>
      </c>
      <c r="N1616" s="37" t="s">
        <v>981</v>
      </c>
      <c r="O1616" s="38">
        <v>0</v>
      </c>
      <c r="P1616" s="38">
        <v>45.62</v>
      </c>
      <c r="Q1616" s="38">
        <v>1</v>
      </c>
      <c r="R1616">
        <v>5.5</v>
      </c>
      <c r="S1616" s="38">
        <v>45.62</v>
      </c>
      <c r="T1616" s="24">
        <v>129</v>
      </c>
      <c r="U1616" s="24">
        <v>20</v>
      </c>
      <c r="V1616">
        <f t="shared" si="161"/>
        <v>27</v>
      </c>
      <c r="W1616" s="24" t="s">
        <v>4227</v>
      </c>
      <c r="X1616" s="8" t="e">
        <f>ROUND(T1616*(1-#REF!),2)</f>
        <v>#REF!</v>
      </c>
      <c r="Y1616">
        <f t="shared" si="163"/>
        <v>116.1</v>
      </c>
      <c r="Z1616">
        <f t="shared" si="164"/>
        <v>116.1</v>
      </c>
      <c r="AA1616" s="24">
        <v>0.1</v>
      </c>
      <c r="AB1616" s="24">
        <v>0.1</v>
      </c>
      <c r="AC1616" t="s">
        <v>2879</v>
      </c>
      <c r="AD1616" t="s">
        <v>2879</v>
      </c>
      <c r="AE1616" t="s">
        <v>2879</v>
      </c>
      <c r="AF1616" t="s">
        <v>2899</v>
      </c>
      <c r="AG1616" s="24"/>
      <c r="AH1616" t="s">
        <v>4909</v>
      </c>
      <c r="AI1616" s="11">
        <v>43.85</v>
      </c>
      <c r="AJ1616">
        <v>0.3</v>
      </c>
      <c r="AK1616">
        <f t="shared" si="159"/>
        <v>90.3</v>
      </c>
      <c r="AL1616" t="s">
        <v>4555</v>
      </c>
      <c r="AM1616" t="s">
        <v>4555</v>
      </c>
      <c r="AN1616" s="24">
        <v>0.1</v>
      </c>
      <c r="AO1616">
        <f t="shared" si="160"/>
        <v>116.1</v>
      </c>
      <c r="AS1616" t="s">
        <v>3682</v>
      </c>
      <c r="AT1616" t="s">
        <v>587</v>
      </c>
    </row>
    <row r="1617" spans="1:46" customFormat="1" x14ac:dyDescent="0.3">
      <c r="A1617" t="e">
        <f>CONCATENATE(C1617,D1617,H1617,#REF!,L1617)</f>
        <v>#REF!</v>
      </c>
      <c r="B1617" t="str">
        <f t="shared" si="157"/>
        <v>MERCEDESCITANL3H1</v>
      </c>
      <c r="C1617" s="1" t="s">
        <v>132</v>
      </c>
      <c r="D1617" s="1" t="s">
        <v>133</v>
      </c>
      <c r="E1617" s="1">
        <v>2012</v>
      </c>
      <c r="F1617" s="1" t="s">
        <v>44</v>
      </c>
      <c r="G1617" s="1" t="s">
        <v>15</v>
      </c>
      <c r="H1617" s="1" t="s">
        <v>138</v>
      </c>
      <c r="I1617" s="1">
        <v>3081</v>
      </c>
      <c r="J1617" s="1" t="str">
        <f t="shared" si="158"/>
        <v>TYP97</v>
      </c>
      <c r="K1617" s="1">
        <v>97</v>
      </c>
      <c r="L1617" s="1" t="s">
        <v>20</v>
      </c>
      <c r="M1617" s="27">
        <v>963940031</v>
      </c>
      <c r="N1617" s="37" t="s">
        <v>982</v>
      </c>
      <c r="O1617" s="38">
        <v>0</v>
      </c>
      <c r="P1617" s="38">
        <v>50.93</v>
      </c>
      <c r="Q1617" s="38">
        <v>1</v>
      </c>
      <c r="R1617">
        <v>5.5</v>
      </c>
      <c r="S1617" s="38">
        <v>50.93</v>
      </c>
      <c r="T1617" s="24">
        <v>139</v>
      </c>
      <c r="U1617" s="24">
        <v>20</v>
      </c>
      <c r="V1617">
        <f t="shared" si="161"/>
        <v>27</v>
      </c>
      <c r="W1617" s="24" t="s">
        <v>4228</v>
      </c>
      <c r="X1617" s="8" t="e">
        <f>ROUND(T1617*(1-#REF!),2)</f>
        <v>#REF!</v>
      </c>
      <c r="Y1617">
        <f t="shared" si="163"/>
        <v>125.1</v>
      </c>
      <c r="Z1617">
        <f t="shared" si="164"/>
        <v>125.1</v>
      </c>
      <c r="AA1617" s="24">
        <v>0.1</v>
      </c>
      <c r="AB1617" s="24">
        <v>0.1</v>
      </c>
      <c r="AC1617" t="s">
        <v>2879</v>
      </c>
      <c r="AD1617" t="s">
        <v>2879</v>
      </c>
      <c r="AE1617" t="s">
        <v>2879</v>
      </c>
      <c r="AF1617" t="s">
        <v>2899</v>
      </c>
      <c r="AG1617" s="24"/>
      <c r="AH1617" t="s">
        <v>4909</v>
      </c>
      <c r="AI1617" s="11">
        <v>48.95</v>
      </c>
      <c r="AJ1617">
        <v>0.3</v>
      </c>
      <c r="AK1617">
        <f t="shared" si="159"/>
        <v>97.3</v>
      </c>
      <c r="AL1617" t="s">
        <v>4555</v>
      </c>
      <c r="AM1617" t="s">
        <v>4555</v>
      </c>
      <c r="AN1617" s="24">
        <v>0.1</v>
      </c>
      <c r="AO1617">
        <f t="shared" si="160"/>
        <v>125.1</v>
      </c>
      <c r="AS1617" t="s">
        <v>418</v>
      </c>
      <c r="AT1617" t="s">
        <v>580</v>
      </c>
    </row>
    <row r="1618" spans="1:46" customFormat="1" x14ac:dyDescent="0.3">
      <c r="A1618" t="e">
        <f>CONCATENATE(C1618,D1618,H1618,#REF!,L1618)</f>
        <v>#REF!</v>
      </c>
      <c r="B1618" t="str">
        <f t="shared" si="157"/>
        <v>MERCEDESVITOL1H1</v>
      </c>
      <c r="C1618" s="1" t="s">
        <v>132</v>
      </c>
      <c r="D1618" s="1" t="s">
        <v>141</v>
      </c>
      <c r="E1618" s="1">
        <v>2014</v>
      </c>
      <c r="F1618" s="1" t="s">
        <v>14</v>
      </c>
      <c r="G1618" s="1" t="s">
        <v>15</v>
      </c>
      <c r="H1618" s="1" t="s">
        <v>16</v>
      </c>
      <c r="I1618" s="1">
        <v>3200</v>
      </c>
      <c r="J1618" s="1" t="str">
        <f t="shared" si="158"/>
        <v>TYP161</v>
      </c>
      <c r="K1618" s="1">
        <v>161</v>
      </c>
      <c r="L1618" s="1" t="s">
        <v>17</v>
      </c>
      <c r="M1618" s="27">
        <v>963940579</v>
      </c>
      <c r="N1618" s="37" t="s">
        <v>983</v>
      </c>
      <c r="O1618" s="38">
        <v>0</v>
      </c>
      <c r="P1618" s="38">
        <v>61.01</v>
      </c>
      <c r="Q1618" s="38">
        <v>1</v>
      </c>
      <c r="R1618">
        <v>5.5</v>
      </c>
      <c r="S1618" s="38">
        <v>61.01</v>
      </c>
      <c r="T1618" s="24">
        <v>149</v>
      </c>
      <c r="U1618" s="24">
        <v>20</v>
      </c>
      <c r="V1618">
        <f t="shared" si="161"/>
        <v>27</v>
      </c>
      <c r="W1618" s="24" t="s">
        <v>4229</v>
      </c>
      <c r="X1618" s="8" t="e">
        <f>ROUND(T1618*(1-#REF!),2)</f>
        <v>#REF!</v>
      </c>
      <c r="Y1618">
        <f t="shared" si="163"/>
        <v>134.1</v>
      </c>
      <c r="Z1618">
        <f t="shared" si="164"/>
        <v>134.1</v>
      </c>
      <c r="AA1618" s="24">
        <v>0.1</v>
      </c>
      <c r="AB1618" s="24">
        <v>0.1</v>
      </c>
      <c r="AC1618" t="s">
        <v>2879</v>
      </c>
      <c r="AD1618" t="s">
        <v>2879</v>
      </c>
      <c r="AE1618" t="s">
        <v>2879</v>
      </c>
      <c r="AF1618" t="s">
        <v>2899</v>
      </c>
      <c r="AG1618" s="24"/>
      <c r="AH1618" t="s">
        <v>4910</v>
      </c>
      <c r="AI1618" s="11">
        <v>58.64</v>
      </c>
      <c r="AJ1618">
        <v>0.3</v>
      </c>
      <c r="AK1618">
        <f t="shared" si="159"/>
        <v>104.3</v>
      </c>
      <c r="AL1618" t="s">
        <v>4555</v>
      </c>
      <c r="AM1618" t="s">
        <v>4555</v>
      </c>
      <c r="AN1618" s="24">
        <v>0.1</v>
      </c>
      <c r="AO1618">
        <f t="shared" si="160"/>
        <v>134.1</v>
      </c>
      <c r="AS1618" t="s">
        <v>419</v>
      </c>
      <c r="AT1618" t="s">
        <v>583</v>
      </c>
    </row>
    <row r="1619" spans="1:46" customFormat="1" x14ac:dyDescent="0.3">
      <c r="A1619" t="e">
        <f>CONCATENATE(C1619,D1619,H1619,#REF!,L1619)</f>
        <v>#REF!</v>
      </c>
      <c r="B1619" t="str">
        <f t="shared" si="157"/>
        <v>MERCEDESVITOL1H1</v>
      </c>
      <c r="C1619" s="1" t="s">
        <v>132</v>
      </c>
      <c r="D1619" s="1" t="s">
        <v>141</v>
      </c>
      <c r="E1619" s="1">
        <v>2014</v>
      </c>
      <c r="F1619" s="1" t="s">
        <v>14</v>
      </c>
      <c r="G1619" s="1" t="s">
        <v>15</v>
      </c>
      <c r="H1619" s="1" t="s">
        <v>16</v>
      </c>
      <c r="I1619" s="1">
        <v>3200</v>
      </c>
      <c r="J1619" s="1" t="str">
        <f t="shared" si="158"/>
        <v>TYP161</v>
      </c>
      <c r="K1619" s="1">
        <v>161</v>
      </c>
      <c r="L1619" s="1" t="s">
        <v>20</v>
      </c>
      <c r="M1619" s="27">
        <v>963940578</v>
      </c>
      <c r="N1619" s="37" t="s">
        <v>984</v>
      </c>
      <c r="O1619" s="38">
        <v>0</v>
      </c>
      <c r="P1619" s="38">
        <v>78.03</v>
      </c>
      <c r="Q1619" s="38">
        <v>1</v>
      </c>
      <c r="R1619">
        <v>5.5</v>
      </c>
      <c r="S1619" s="38">
        <v>78.03</v>
      </c>
      <c r="T1619" s="24">
        <v>189</v>
      </c>
      <c r="U1619" s="24">
        <v>20</v>
      </c>
      <c r="V1619">
        <f t="shared" si="161"/>
        <v>27</v>
      </c>
      <c r="W1619" s="24" t="s">
        <v>4230</v>
      </c>
      <c r="X1619" s="8" t="e">
        <f>ROUND(T1619*(1-#REF!),2)</f>
        <v>#REF!</v>
      </c>
      <c r="Y1619">
        <f t="shared" si="163"/>
        <v>170.1</v>
      </c>
      <c r="Z1619">
        <f t="shared" si="164"/>
        <v>170.1</v>
      </c>
      <c r="AA1619" s="24">
        <v>0.1</v>
      </c>
      <c r="AB1619" s="24">
        <v>0.1</v>
      </c>
      <c r="AC1619" t="s">
        <v>2879</v>
      </c>
      <c r="AD1619" t="s">
        <v>2879</v>
      </c>
      <c r="AE1619" t="s">
        <v>2879</v>
      </c>
      <c r="AF1619" t="s">
        <v>2899</v>
      </c>
      <c r="AG1619" s="24"/>
      <c r="AH1619" t="s">
        <v>4910</v>
      </c>
      <c r="AI1619" s="11">
        <v>75</v>
      </c>
      <c r="AJ1619">
        <v>0.3</v>
      </c>
      <c r="AK1619">
        <f t="shared" si="159"/>
        <v>132.29999999999998</v>
      </c>
      <c r="AL1619" t="s">
        <v>4555</v>
      </c>
      <c r="AM1619" t="s">
        <v>4555</v>
      </c>
      <c r="AN1619" s="24">
        <v>0.1</v>
      </c>
      <c r="AO1619">
        <f t="shared" si="160"/>
        <v>170.1</v>
      </c>
      <c r="AS1619" t="s">
        <v>420</v>
      </c>
      <c r="AT1619" t="s">
        <v>580</v>
      </c>
    </row>
    <row r="1620" spans="1:46" customFormat="1" x14ac:dyDescent="0.3">
      <c r="A1620" t="e">
        <f>CONCATENATE(C1620,D1620,H1620,#REF!,L1620)</f>
        <v>#REF!</v>
      </c>
      <c r="B1620" t="str">
        <f t="shared" si="157"/>
        <v>MERCEDESVITOL2H1</v>
      </c>
      <c r="C1620" s="1" t="s">
        <v>132</v>
      </c>
      <c r="D1620" s="1" t="s">
        <v>141</v>
      </c>
      <c r="E1620" s="1">
        <v>2014</v>
      </c>
      <c r="F1620" s="1" t="s">
        <v>25</v>
      </c>
      <c r="G1620" s="1" t="s">
        <v>15</v>
      </c>
      <c r="H1620" s="1" t="s">
        <v>26</v>
      </c>
      <c r="I1620" s="1">
        <v>3200</v>
      </c>
      <c r="J1620" s="1" t="str">
        <f t="shared" si="158"/>
        <v>TYP162</v>
      </c>
      <c r="K1620" s="1">
        <v>162</v>
      </c>
      <c r="L1620" s="1" t="s">
        <v>17</v>
      </c>
      <c r="M1620" s="27">
        <v>963940587</v>
      </c>
      <c r="N1620" s="37" t="s">
        <v>985</v>
      </c>
      <c r="O1620" s="38">
        <v>0</v>
      </c>
      <c r="P1620" s="38">
        <v>61</v>
      </c>
      <c r="Q1620" s="38">
        <v>1</v>
      </c>
      <c r="R1620">
        <v>5.5</v>
      </c>
      <c r="S1620" s="38">
        <v>61</v>
      </c>
      <c r="T1620" s="24">
        <v>149</v>
      </c>
      <c r="U1620" s="24">
        <v>20</v>
      </c>
      <c r="V1620">
        <f t="shared" si="161"/>
        <v>27</v>
      </c>
      <c r="W1620" s="24" t="s">
        <v>4231</v>
      </c>
      <c r="X1620" s="8" t="e">
        <f>ROUND(T1620*(1-#REF!),2)</f>
        <v>#REF!</v>
      </c>
      <c r="Y1620">
        <f t="shared" si="163"/>
        <v>134.1</v>
      </c>
      <c r="Z1620">
        <f t="shared" si="164"/>
        <v>134.1</v>
      </c>
      <c r="AA1620" s="24">
        <v>0.1</v>
      </c>
      <c r="AB1620" s="24">
        <v>0.1</v>
      </c>
      <c r="AC1620" t="s">
        <v>2879</v>
      </c>
      <c r="AD1620" t="s">
        <v>2879</v>
      </c>
      <c r="AE1620" t="s">
        <v>2879</v>
      </c>
      <c r="AF1620" t="s">
        <v>2899</v>
      </c>
      <c r="AG1620" s="24"/>
      <c r="AH1620" t="s">
        <v>4911</v>
      </c>
      <c r="AI1620" s="11">
        <v>58.64</v>
      </c>
      <c r="AJ1620">
        <v>0.3</v>
      </c>
      <c r="AK1620">
        <f t="shared" si="159"/>
        <v>104.3</v>
      </c>
      <c r="AL1620" t="s">
        <v>4555</v>
      </c>
      <c r="AM1620" t="s">
        <v>4555</v>
      </c>
      <c r="AN1620" s="24">
        <v>0.1</v>
      </c>
      <c r="AO1620">
        <f t="shared" si="160"/>
        <v>134.1</v>
      </c>
      <c r="AS1620" t="s">
        <v>421</v>
      </c>
      <c r="AT1620" t="s">
        <v>583</v>
      </c>
    </row>
    <row r="1621" spans="1:46" customFormat="1" x14ac:dyDescent="0.3">
      <c r="A1621" t="e">
        <f>CONCATENATE(C1621,D1621,H1621,#REF!,L1621)</f>
        <v>#REF!</v>
      </c>
      <c r="B1621" t="str">
        <f t="shared" si="157"/>
        <v>MERCEDESVITOL2H1</v>
      </c>
      <c r="C1621" s="1" t="s">
        <v>132</v>
      </c>
      <c r="D1621" s="1" t="s">
        <v>141</v>
      </c>
      <c r="E1621" s="1">
        <v>2014</v>
      </c>
      <c r="F1621" s="1" t="s">
        <v>25</v>
      </c>
      <c r="G1621" s="1" t="s">
        <v>15</v>
      </c>
      <c r="H1621" s="1" t="s">
        <v>26</v>
      </c>
      <c r="I1621" s="1">
        <v>3200</v>
      </c>
      <c r="J1621" s="1" t="str">
        <f t="shared" si="158"/>
        <v>TYP162</v>
      </c>
      <c r="K1621" s="1">
        <v>162</v>
      </c>
      <c r="L1621" s="1" t="s">
        <v>20</v>
      </c>
      <c r="M1621" s="27">
        <v>963940586</v>
      </c>
      <c r="N1621" s="37" t="s">
        <v>986</v>
      </c>
      <c r="O1621" s="38">
        <v>0</v>
      </c>
      <c r="P1621" s="38">
        <v>78.03</v>
      </c>
      <c r="Q1621" s="38">
        <v>1</v>
      </c>
      <c r="R1621">
        <v>5.5</v>
      </c>
      <c r="S1621" s="38">
        <v>78.03</v>
      </c>
      <c r="T1621" s="24">
        <v>189</v>
      </c>
      <c r="U1621" s="24">
        <v>20</v>
      </c>
      <c r="V1621">
        <f t="shared" si="161"/>
        <v>27</v>
      </c>
      <c r="W1621" s="24" t="s">
        <v>4232</v>
      </c>
      <c r="X1621" s="8" t="e">
        <f>ROUND(T1621*(1-#REF!),2)</f>
        <v>#REF!</v>
      </c>
      <c r="Y1621">
        <f t="shared" si="163"/>
        <v>170.1</v>
      </c>
      <c r="Z1621">
        <f t="shared" si="164"/>
        <v>170.1</v>
      </c>
      <c r="AA1621" s="24">
        <v>0.1</v>
      </c>
      <c r="AB1621" s="24">
        <v>0.1</v>
      </c>
      <c r="AC1621" t="s">
        <v>2879</v>
      </c>
      <c r="AD1621" t="s">
        <v>2879</v>
      </c>
      <c r="AE1621" t="s">
        <v>2879</v>
      </c>
      <c r="AF1621" t="s">
        <v>2899</v>
      </c>
      <c r="AG1621" s="24"/>
      <c r="AH1621" t="s">
        <v>4911</v>
      </c>
      <c r="AI1621" s="11">
        <v>75</v>
      </c>
      <c r="AJ1621">
        <v>0.3</v>
      </c>
      <c r="AK1621">
        <f t="shared" si="159"/>
        <v>132.29999999999998</v>
      </c>
      <c r="AL1621" t="s">
        <v>4555</v>
      </c>
      <c r="AM1621" t="s">
        <v>4555</v>
      </c>
      <c r="AN1621" s="24">
        <v>0.1</v>
      </c>
      <c r="AO1621">
        <f t="shared" si="160"/>
        <v>170.1</v>
      </c>
      <c r="AS1621" t="s">
        <v>422</v>
      </c>
      <c r="AT1621" t="s">
        <v>580</v>
      </c>
    </row>
    <row r="1622" spans="1:46" customFormat="1" x14ac:dyDescent="0.3">
      <c r="A1622" t="e">
        <f>CONCATENATE(C1622,D1622,H1622,#REF!,L1622)</f>
        <v>#REF!</v>
      </c>
      <c r="B1622" t="str">
        <f t="shared" si="157"/>
        <v>MERCEDESVITOL3H1</v>
      </c>
      <c r="C1622" s="1" t="s">
        <v>132</v>
      </c>
      <c r="D1622" s="1" t="s">
        <v>141</v>
      </c>
      <c r="E1622" s="1">
        <v>2014</v>
      </c>
      <c r="F1622" s="1" t="s">
        <v>44</v>
      </c>
      <c r="G1622" s="1" t="s">
        <v>15</v>
      </c>
      <c r="H1622" s="1" t="s">
        <v>138</v>
      </c>
      <c r="I1622" s="1">
        <v>3430</v>
      </c>
      <c r="J1622" s="1" t="str">
        <f t="shared" si="158"/>
        <v>TYP163</v>
      </c>
      <c r="K1622" s="1">
        <v>163</v>
      </c>
      <c r="L1622" s="1" t="s">
        <v>17</v>
      </c>
      <c r="M1622" s="27">
        <v>963940595</v>
      </c>
      <c r="N1622" s="37" t="s">
        <v>987</v>
      </c>
      <c r="O1622" s="38">
        <v>0</v>
      </c>
      <c r="P1622" s="38">
        <v>61.01</v>
      </c>
      <c r="Q1622" s="38">
        <v>1</v>
      </c>
      <c r="R1622">
        <v>5.5</v>
      </c>
      <c r="S1622" s="38">
        <v>61.01</v>
      </c>
      <c r="T1622" s="24">
        <v>179</v>
      </c>
      <c r="U1622" s="24">
        <v>20</v>
      </c>
      <c r="V1622">
        <f t="shared" si="161"/>
        <v>27</v>
      </c>
      <c r="W1622" s="24" t="s">
        <v>4233</v>
      </c>
      <c r="X1622" s="8" t="e">
        <f>ROUND(T1622*(1-#REF!),2)</f>
        <v>#REF!</v>
      </c>
      <c r="Y1622">
        <f t="shared" si="163"/>
        <v>161.1</v>
      </c>
      <c r="Z1622">
        <f t="shared" si="164"/>
        <v>161.1</v>
      </c>
      <c r="AA1622" s="24">
        <v>0.1</v>
      </c>
      <c r="AB1622" s="24">
        <v>0.1</v>
      </c>
      <c r="AC1622" t="s">
        <v>2879</v>
      </c>
      <c r="AD1622" t="s">
        <v>2879</v>
      </c>
      <c r="AE1622" t="s">
        <v>2879</v>
      </c>
      <c r="AF1622" t="s">
        <v>2899</v>
      </c>
      <c r="AG1622" s="24"/>
      <c r="AH1622" t="s">
        <v>4912</v>
      </c>
      <c r="AI1622" s="11">
        <v>70.150000000000006</v>
      </c>
      <c r="AJ1622">
        <v>0.3</v>
      </c>
      <c r="AK1622">
        <f t="shared" si="159"/>
        <v>125.3</v>
      </c>
      <c r="AL1622" t="s">
        <v>4555</v>
      </c>
      <c r="AM1622" t="s">
        <v>4555</v>
      </c>
      <c r="AN1622" s="24">
        <v>0.1</v>
      </c>
      <c r="AO1622">
        <f t="shared" si="160"/>
        <v>161.1</v>
      </c>
      <c r="AS1622" t="s">
        <v>3683</v>
      </c>
      <c r="AT1622" t="s">
        <v>587</v>
      </c>
    </row>
    <row r="1623" spans="1:46" customFormat="1" x14ac:dyDescent="0.3">
      <c r="A1623" t="e">
        <f>CONCATENATE(C1623,D1623,H1623,#REF!,L1623)</f>
        <v>#REF!</v>
      </c>
      <c r="B1623" t="str">
        <f t="shared" si="157"/>
        <v>MERCEDESVITOL3H1</v>
      </c>
      <c r="C1623" s="1" t="s">
        <v>132</v>
      </c>
      <c r="D1623" s="1" t="s">
        <v>141</v>
      </c>
      <c r="E1623" s="1">
        <v>2014</v>
      </c>
      <c r="F1623" s="1" t="s">
        <v>44</v>
      </c>
      <c r="G1623" s="1" t="s">
        <v>15</v>
      </c>
      <c r="H1623" s="1" t="s">
        <v>138</v>
      </c>
      <c r="I1623" s="1">
        <v>3430</v>
      </c>
      <c r="J1623" s="1" t="str">
        <f t="shared" si="158"/>
        <v>TYP163</v>
      </c>
      <c r="K1623" s="1">
        <v>163</v>
      </c>
      <c r="L1623" s="1" t="s">
        <v>20</v>
      </c>
      <c r="M1623" s="27">
        <v>963940594</v>
      </c>
      <c r="N1623" s="37" t="s">
        <v>988</v>
      </c>
      <c r="O1623" s="38">
        <v>0</v>
      </c>
      <c r="P1623" s="38">
        <v>78.03</v>
      </c>
      <c r="Q1623" s="38">
        <v>1</v>
      </c>
      <c r="R1623">
        <v>5.5</v>
      </c>
      <c r="S1623" s="38">
        <v>78.03</v>
      </c>
      <c r="T1623" s="24">
        <v>209</v>
      </c>
      <c r="U1623" s="24">
        <v>20</v>
      </c>
      <c r="V1623">
        <f t="shared" si="161"/>
        <v>27</v>
      </c>
      <c r="W1623" s="24" t="s">
        <v>4234</v>
      </c>
      <c r="X1623" s="8" t="e">
        <f>ROUND(T1623*(1-#REF!),2)</f>
        <v>#REF!</v>
      </c>
      <c r="Y1623">
        <f t="shared" si="163"/>
        <v>188.1</v>
      </c>
      <c r="Z1623">
        <f t="shared" si="164"/>
        <v>188.1</v>
      </c>
      <c r="AA1623" s="24">
        <v>0.1</v>
      </c>
      <c r="AB1623" s="24">
        <v>0.1</v>
      </c>
      <c r="AC1623" t="s">
        <v>2879</v>
      </c>
      <c r="AD1623" t="s">
        <v>2879</v>
      </c>
      <c r="AE1623" t="s">
        <v>2879</v>
      </c>
      <c r="AF1623" t="s">
        <v>2899</v>
      </c>
      <c r="AG1623" s="24"/>
      <c r="AH1623" t="s">
        <v>4912</v>
      </c>
      <c r="AI1623" s="11">
        <v>94.5</v>
      </c>
      <c r="AJ1623">
        <v>0.3</v>
      </c>
      <c r="AK1623">
        <f t="shared" si="159"/>
        <v>146.29999999999998</v>
      </c>
      <c r="AL1623" t="s">
        <v>4555</v>
      </c>
      <c r="AM1623" t="s">
        <v>4555</v>
      </c>
      <c r="AN1623" s="24">
        <v>0.1</v>
      </c>
      <c r="AO1623">
        <f t="shared" si="160"/>
        <v>188.1</v>
      </c>
      <c r="AS1623" t="s">
        <v>423</v>
      </c>
      <c r="AT1623" t="s">
        <v>580</v>
      </c>
    </row>
    <row r="1624" spans="1:46" customFormat="1" x14ac:dyDescent="0.3">
      <c r="A1624" t="e">
        <f>CONCATENATE(C1624,D1624,H1624,#REF!,L1624)</f>
        <v>#REF!</v>
      </c>
      <c r="B1624" t="str">
        <f t="shared" si="157"/>
        <v>MERCEDESSPRINTERL1H1</v>
      </c>
      <c r="C1624" s="1" t="s">
        <v>132</v>
      </c>
      <c r="D1624" s="1" t="s">
        <v>148</v>
      </c>
      <c r="E1624" s="1">
        <v>2006</v>
      </c>
      <c r="F1624" s="1" t="s">
        <v>14</v>
      </c>
      <c r="G1624" s="1" t="s">
        <v>15</v>
      </c>
      <c r="H1624" s="1" t="s">
        <v>16</v>
      </c>
      <c r="I1624" s="1">
        <v>3250</v>
      </c>
      <c r="J1624" s="1" t="str">
        <f t="shared" si="158"/>
        <v>TYP114</v>
      </c>
      <c r="K1624" s="1">
        <v>114</v>
      </c>
      <c r="L1624" s="1" t="s">
        <v>17</v>
      </c>
      <c r="M1624" s="27">
        <v>963940070</v>
      </c>
      <c r="N1624" s="37" t="s">
        <v>989</v>
      </c>
      <c r="O1624" s="38">
        <v>0</v>
      </c>
      <c r="P1624" s="38">
        <v>61.01</v>
      </c>
      <c r="Q1624" s="38">
        <v>1</v>
      </c>
      <c r="R1624">
        <v>5.5</v>
      </c>
      <c r="S1624" s="38">
        <v>61.01</v>
      </c>
      <c r="T1624" s="24">
        <v>179</v>
      </c>
      <c r="U1624" s="24">
        <v>20</v>
      </c>
      <c r="V1624">
        <f t="shared" si="161"/>
        <v>27</v>
      </c>
      <c r="W1624" s="24" t="s">
        <v>4235</v>
      </c>
      <c r="X1624" s="8" t="e">
        <f>ROUND(T1624*(1-#REF!),2)</f>
        <v>#REF!</v>
      </c>
      <c r="Y1624">
        <f t="shared" si="163"/>
        <v>161.1</v>
      </c>
      <c r="Z1624">
        <f t="shared" si="164"/>
        <v>161.1</v>
      </c>
      <c r="AA1624" s="24">
        <v>0.1</v>
      </c>
      <c r="AB1624" s="24">
        <v>0.1</v>
      </c>
      <c r="AC1624" t="s">
        <v>2879</v>
      </c>
      <c r="AD1624" t="s">
        <v>2879</v>
      </c>
      <c r="AE1624" t="s">
        <v>2879</v>
      </c>
      <c r="AF1624" t="s">
        <v>2899</v>
      </c>
      <c r="AG1624" s="24"/>
      <c r="AH1624" t="s">
        <v>4913</v>
      </c>
      <c r="AI1624" s="11">
        <v>70.150000000000006</v>
      </c>
      <c r="AJ1624">
        <v>0.3</v>
      </c>
      <c r="AK1624">
        <f t="shared" si="159"/>
        <v>125.3</v>
      </c>
      <c r="AL1624" t="s">
        <v>4555</v>
      </c>
      <c r="AM1624" t="s">
        <v>4555</v>
      </c>
      <c r="AN1624" s="24">
        <v>0.1</v>
      </c>
      <c r="AO1624">
        <f t="shared" si="160"/>
        <v>161.1</v>
      </c>
      <c r="AS1624" t="s">
        <v>424</v>
      </c>
      <c r="AT1624" t="s">
        <v>583</v>
      </c>
    </row>
    <row r="1625" spans="1:46" customFormat="1" x14ac:dyDescent="0.3">
      <c r="A1625" t="e">
        <f>CONCATENATE(C1625,D1625,H1625,#REF!,L1625)</f>
        <v>#REF!</v>
      </c>
      <c r="B1625" t="str">
        <f t="shared" si="157"/>
        <v>MERCEDESSPRINTERL1H1</v>
      </c>
      <c r="C1625" s="1" t="s">
        <v>132</v>
      </c>
      <c r="D1625" s="1" t="s">
        <v>148</v>
      </c>
      <c r="E1625" s="1">
        <v>2006</v>
      </c>
      <c r="F1625" s="1" t="s">
        <v>14</v>
      </c>
      <c r="G1625" s="1" t="s">
        <v>15</v>
      </c>
      <c r="H1625" s="1" t="s">
        <v>16</v>
      </c>
      <c r="I1625" s="1">
        <v>3250</v>
      </c>
      <c r="J1625" s="1" t="str">
        <f t="shared" si="158"/>
        <v>TYP114</v>
      </c>
      <c r="K1625" s="1">
        <v>114</v>
      </c>
      <c r="L1625" s="1" t="s">
        <v>20</v>
      </c>
      <c r="M1625" s="27">
        <v>963940069</v>
      </c>
      <c r="N1625" s="37" t="s">
        <v>990</v>
      </c>
      <c r="O1625" s="38">
        <v>0</v>
      </c>
      <c r="P1625" s="38">
        <v>78.03</v>
      </c>
      <c r="Q1625" s="38">
        <v>1</v>
      </c>
      <c r="R1625">
        <v>5.5</v>
      </c>
      <c r="S1625" s="38">
        <v>78.03</v>
      </c>
      <c r="T1625" s="24">
        <v>209</v>
      </c>
      <c r="U1625" s="24">
        <v>20</v>
      </c>
      <c r="V1625">
        <f t="shared" si="161"/>
        <v>27</v>
      </c>
      <c r="W1625" s="24" t="s">
        <v>4236</v>
      </c>
      <c r="X1625" s="8" t="e">
        <f>ROUND(T1625*(1-#REF!),2)</f>
        <v>#REF!</v>
      </c>
      <c r="Y1625">
        <f t="shared" si="163"/>
        <v>188.1</v>
      </c>
      <c r="Z1625">
        <f t="shared" si="164"/>
        <v>188.1</v>
      </c>
      <c r="AA1625" s="24">
        <v>0.1</v>
      </c>
      <c r="AB1625" s="24">
        <v>0.1</v>
      </c>
      <c r="AC1625" t="s">
        <v>2879</v>
      </c>
      <c r="AD1625" t="s">
        <v>2879</v>
      </c>
      <c r="AE1625" t="s">
        <v>2879</v>
      </c>
      <c r="AF1625" t="s">
        <v>2899</v>
      </c>
      <c r="AG1625" s="24"/>
      <c r="AH1625" t="s">
        <v>4913</v>
      </c>
      <c r="AI1625" s="11">
        <v>94.5</v>
      </c>
      <c r="AJ1625">
        <v>0.3</v>
      </c>
      <c r="AK1625">
        <f t="shared" si="159"/>
        <v>146.29999999999998</v>
      </c>
      <c r="AL1625" t="s">
        <v>4555</v>
      </c>
      <c r="AM1625" t="s">
        <v>4555</v>
      </c>
      <c r="AN1625" s="24">
        <v>0.1</v>
      </c>
      <c r="AO1625">
        <f t="shared" si="160"/>
        <v>188.1</v>
      </c>
      <c r="AS1625" t="s">
        <v>425</v>
      </c>
      <c r="AT1625" t="s">
        <v>580</v>
      </c>
    </row>
    <row r="1626" spans="1:46" customFormat="1" x14ac:dyDescent="0.3">
      <c r="A1626" t="e">
        <f>CONCATENATE(C1626,D1626,H1626,#REF!,L1626)</f>
        <v>#REF!</v>
      </c>
      <c r="B1626" t="str">
        <f t="shared" si="157"/>
        <v>MERCEDESSPRINTERL1H2</v>
      </c>
      <c r="C1626" s="1" t="s">
        <v>132</v>
      </c>
      <c r="D1626" s="1" t="s">
        <v>148</v>
      </c>
      <c r="E1626" s="1">
        <v>2006</v>
      </c>
      <c r="F1626" s="1" t="s">
        <v>14</v>
      </c>
      <c r="G1626" s="1" t="s">
        <v>37</v>
      </c>
      <c r="H1626" s="1" t="s">
        <v>38</v>
      </c>
      <c r="I1626" s="1">
        <v>3250</v>
      </c>
      <c r="J1626" s="1" t="str">
        <f t="shared" si="158"/>
        <v>TYP114</v>
      </c>
      <c r="K1626" s="1">
        <v>114</v>
      </c>
      <c r="L1626" s="1" t="s">
        <v>20</v>
      </c>
      <c r="M1626" s="27">
        <v>963940075</v>
      </c>
      <c r="N1626" s="37" t="s">
        <v>991</v>
      </c>
      <c r="O1626" s="38">
        <v>0</v>
      </c>
      <c r="P1626" s="38">
        <v>98.28</v>
      </c>
      <c r="Q1626" s="38">
        <v>1</v>
      </c>
      <c r="R1626">
        <v>5.5</v>
      </c>
      <c r="S1626" s="38">
        <v>98.28</v>
      </c>
      <c r="T1626" s="24">
        <v>209</v>
      </c>
      <c r="U1626" s="24">
        <v>20</v>
      </c>
      <c r="V1626">
        <f t="shared" si="161"/>
        <v>27</v>
      </c>
      <c r="W1626" s="24" t="s">
        <v>4237</v>
      </c>
      <c r="X1626" s="8" t="e">
        <f>ROUND(T1626*(1-#REF!),2)</f>
        <v>#REF!</v>
      </c>
      <c r="Y1626">
        <f t="shared" si="163"/>
        <v>188.1</v>
      </c>
      <c r="Z1626">
        <f t="shared" si="164"/>
        <v>188.1</v>
      </c>
      <c r="AA1626" s="24">
        <v>0.1</v>
      </c>
      <c r="AB1626" s="24">
        <v>0.1</v>
      </c>
      <c r="AC1626" t="s">
        <v>2879</v>
      </c>
      <c r="AD1626" t="s">
        <v>2879</v>
      </c>
      <c r="AE1626" t="s">
        <v>2879</v>
      </c>
      <c r="AF1626" t="s">
        <v>2899</v>
      </c>
      <c r="AG1626" s="24"/>
      <c r="AH1626" t="s">
        <v>4913</v>
      </c>
      <c r="AI1626" s="11">
        <v>94.5</v>
      </c>
      <c r="AJ1626">
        <v>0.3</v>
      </c>
      <c r="AK1626">
        <f t="shared" si="159"/>
        <v>146.29999999999998</v>
      </c>
      <c r="AL1626" t="s">
        <v>4555</v>
      </c>
      <c r="AM1626" t="s">
        <v>4555</v>
      </c>
      <c r="AN1626" s="24">
        <v>0.1</v>
      </c>
      <c r="AO1626">
        <f t="shared" si="160"/>
        <v>188.1</v>
      </c>
      <c r="AS1626" t="s">
        <v>426</v>
      </c>
      <c r="AT1626" t="s">
        <v>580</v>
      </c>
    </row>
    <row r="1627" spans="1:46" customFormat="1" x14ac:dyDescent="0.3">
      <c r="A1627" t="e">
        <f>CONCATENATE(C1627,D1627,H1627,#REF!,L1627)</f>
        <v>#REF!</v>
      </c>
      <c r="B1627" t="str">
        <f t="shared" si="157"/>
        <v>MERCEDESSPRINTERL2H2</v>
      </c>
      <c r="C1627" s="1" t="s">
        <v>132</v>
      </c>
      <c r="D1627" s="1" t="s">
        <v>148</v>
      </c>
      <c r="E1627" s="1">
        <v>2006</v>
      </c>
      <c r="F1627" s="1" t="s">
        <v>25</v>
      </c>
      <c r="G1627" s="1" t="s">
        <v>37</v>
      </c>
      <c r="H1627" s="1" t="s">
        <v>41</v>
      </c>
      <c r="I1627" s="1">
        <v>3665</v>
      </c>
      <c r="J1627" s="1" t="str">
        <f t="shared" si="158"/>
        <v>TYP115</v>
      </c>
      <c r="K1627" s="1">
        <v>115</v>
      </c>
      <c r="L1627" s="1" t="s">
        <v>17</v>
      </c>
      <c r="M1627" s="27">
        <v>963940093</v>
      </c>
      <c r="N1627" s="37" t="s">
        <v>992</v>
      </c>
      <c r="O1627" s="38">
        <v>0</v>
      </c>
      <c r="P1627" s="38">
        <v>72.97</v>
      </c>
      <c r="Q1627" s="38">
        <v>1</v>
      </c>
      <c r="R1627">
        <v>5.5</v>
      </c>
      <c r="S1627" s="38">
        <v>72.97</v>
      </c>
      <c r="T1627" s="24">
        <v>179</v>
      </c>
      <c r="U1627" s="24">
        <v>20</v>
      </c>
      <c r="V1627">
        <f t="shared" si="161"/>
        <v>27</v>
      </c>
      <c r="W1627" s="24" t="s">
        <v>4238</v>
      </c>
      <c r="X1627" s="8" t="e">
        <f>ROUND(T1627*(1-#REF!),2)</f>
        <v>#REF!</v>
      </c>
      <c r="Y1627">
        <f t="shared" si="163"/>
        <v>161.1</v>
      </c>
      <c r="Z1627">
        <f t="shared" si="164"/>
        <v>161.1</v>
      </c>
      <c r="AA1627" s="24">
        <v>0.1</v>
      </c>
      <c r="AB1627" s="24">
        <v>0.1</v>
      </c>
      <c r="AC1627" t="s">
        <v>2879</v>
      </c>
      <c r="AD1627" t="s">
        <v>2879</v>
      </c>
      <c r="AE1627" t="s">
        <v>2879</v>
      </c>
      <c r="AF1627" t="s">
        <v>2899</v>
      </c>
      <c r="AG1627" s="24"/>
      <c r="AH1627" t="s">
        <v>4914</v>
      </c>
      <c r="AI1627" s="11">
        <v>70.150000000000006</v>
      </c>
      <c r="AJ1627">
        <v>0.3</v>
      </c>
      <c r="AK1627">
        <f t="shared" si="159"/>
        <v>125.3</v>
      </c>
      <c r="AL1627" t="s">
        <v>4555</v>
      </c>
      <c r="AM1627" t="s">
        <v>4555</v>
      </c>
      <c r="AN1627" s="24">
        <v>0.1</v>
      </c>
      <c r="AO1627">
        <f t="shared" si="160"/>
        <v>161.1</v>
      </c>
      <c r="AS1627" t="s">
        <v>427</v>
      </c>
      <c r="AT1627" t="s">
        <v>583</v>
      </c>
    </row>
    <row r="1628" spans="1:46" customFormat="1" x14ac:dyDescent="0.3">
      <c r="A1628" t="e">
        <f>CONCATENATE(C1628,D1628,H1628,#REF!,L1628)</f>
        <v>#REF!</v>
      </c>
      <c r="B1628" t="str">
        <f t="shared" si="157"/>
        <v>MERCEDESSPRINTERL3H2</v>
      </c>
      <c r="C1628" s="1" t="s">
        <v>132</v>
      </c>
      <c r="D1628" s="1" t="s">
        <v>148</v>
      </c>
      <c r="E1628" s="1">
        <v>2006</v>
      </c>
      <c r="F1628" s="1" t="s">
        <v>44</v>
      </c>
      <c r="G1628" s="1" t="s">
        <v>37</v>
      </c>
      <c r="H1628" s="1" t="s">
        <v>45</v>
      </c>
      <c r="I1628" s="1">
        <v>4325</v>
      </c>
      <c r="J1628" s="1" t="str">
        <f t="shared" si="158"/>
        <v>TYP116</v>
      </c>
      <c r="K1628" s="1">
        <v>116</v>
      </c>
      <c r="L1628" s="1" t="s">
        <v>17</v>
      </c>
      <c r="M1628" s="31">
        <v>963940737</v>
      </c>
      <c r="N1628" s="45" t="s">
        <v>3412</v>
      </c>
      <c r="O1628" s="38">
        <v>0</v>
      </c>
      <c r="P1628" s="38">
        <v>72.14</v>
      </c>
      <c r="Q1628" s="38">
        <v>1</v>
      </c>
      <c r="R1628" t="e">
        <v>#N/A</v>
      </c>
      <c r="S1628" s="38">
        <v>72.14</v>
      </c>
      <c r="T1628" s="24">
        <v>159</v>
      </c>
      <c r="U1628" s="24">
        <v>20</v>
      </c>
      <c r="V1628">
        <f t="shared" si="161"/>
        <v>27</v>
      </c>
      <c r="W1628" s="24" t="s">
        <v>4239</v>
      </c>
      <c r="X1628" s="8" t="e">
        <f>ROUND(T1628*(1-#REF!),2)</f>
        <v>#REF!</v>
      </c>
      <c r="Y1628">
        <f t="shared" si="163"/>
        <v>143.1</v>
      </c>
      <c r="Z1628">
        <f t="shared" si="164"/>
        <v>143.1</v>
      </c>
      <c r="AA1628" s="24">
        <v>0.1</v>
      </c>
      <c r="AB1628" s="24">
        <v>0.1</v>
      </c>
      <c r="AC1628" t="s">
        <v>2879</v>
      </c>
      <c r="AD1628" t="s">
        <v>2879</v>
      </c>
      <c r="AE1628" t="s">
        <v>2879</v>
      </c>
      <c r="AF1628" t="s">
        <v>2899</v>
      </c>
      <c r="AG1628" s="24"/>
      <c r="AH1628" t="s">
        <v>4915</v>
      </c>
      <c r="AI1628" s="11">
        <v>70.150000000000006</v>
      </c>
      <c r="AJ1628">
        <v>0.3</v>
      </c>
      <c r="AK1628">
        <f t="shared" si="159"/>
        <v>111.3</v>
      </c>
      <c r="AL1628" t="s">
        <v>4555</v>
      </c>
      <c r="AM1628" t="s">
        <v>4555</v>
      </c>
      <c r="AN1628" s="24">
        <v>0.1</v>
      </c>
      <c r="AO1628">
        <f t="shared" si="160"/>
        <v>143.1</v>
      </c>
      <c r="AS1628" t="s">
        <v>3684</v>
      </c>
      <c r="AT1628" t="s">
        <v>587</v>
      </c>
    </row>
    <row r="1629" spans="1:46" customFormat="1" x14ac:dyDescent="0.3">
      <c r="A1629" t="e">
        <f>CONCATENATE(C1629,D1629,H1629,#REF!,L1629)</f>
        <v>#REF!</v>
      </c>
      <c r="B1629" t="str">
        <f t="shared" si="157"/>
        <v>MERCEDESSPRINTERL3H2</v>
      </c>
      <c r="C1629" s="1" t="s">
        <v>132</v>
      </c>
      <c r="D1629" s="1" t="s">
        <v>148</v>
      </c>
      <c r="E1629" s="1">
        <v>2006</v>
      </c>
      <c r="F1629" s="1" t="s">
        <v>44</v>
      </c>
      <c r="G1629" s="1" t="s">
        <v>37</v>
      </c>
      <c r="H1629" s="1" t="s">
        <v>45</v>
      </c>
      <c r="I1629" s="1">
        <v>4325</v>
      </c>
      <c r="J1629" s="1" t="str">
        <f t="shared" si="158"/>
        <v>TYP116</v>
      </c>
      <c r="K1629" s="1">
        <v>116</v>
      </c>
      <c r="L1629" s="1" t="s">
        <v>20</v>
      </c>
      <c r="M1629" s="27">
        <v>963940109</v>
      </c>
      <c r="N1629" s="37" t="s">
        <v>993</v>
      </c>
      <c r="O1629" s="38">
        <v>0</v>
      </c>
      <c r="P1629" s="38">
        <v>78.03</v>
      </c>
      <c r="Q1629" s="38">
        <v>1</v>
      </c>
      <c r="R1629">
        <v>5.5</v>
      </c>
      <c r="S1629" s="38">
        <v>78.03</v>
      </c>
      <c r="T1629" s="24">
        <v>209</v>
      </c>
      <c r="U1629" s="24">
        <v>20</v>
      </c>
      <c r="V1629">
        <f t="shared" si="161"/>
        <v>27</v>
      </c>
      <c r="W1629" s="24" t="s">
        <v>4240</v>
      </c>
      <c r="X1629" s="8" t="e">
        <f>ROUND(T1629*(1-#REF!),2)</f>
        <v>#REF!</v>
      </c>
      <c r="Y1629">
        <f t="shared" si="163"/>
        <v>188.1</v>
      </c>
      <c r="Z1629">
        <f t="shared" si="164"/>
        <v>188.1</v>
      </c>
      <c r="AA1629" s="24">
        <v>0.1</v>
      </c>
      <c r="AB1629" s="24">
        <v>0.1</v>
      </c>
      <c r="AC1629" t="s">
        <v>2879</v>
      </c>
      <c r="AD1629" t="s">
        <v>2879</v>
      </c>
      <c r="AE1629" t="s">
        <v>2879</v>
      </c>
      <c r="AF1629" t="s">
        <v>2899</v>
      </c>
      <c r="AG1629" s="24"/>
      <c r="AH1629" t="s">
        <v>4915</v>
      </c>
      <c r="AI1629" s="11">
        <v>94.5</v>
      </c>
      <c r="AJ1629">
        <v>0.3</v>
      </c>
      <c r="AK1629">
        <f t="shared" si="159"/>
        <v>146.29999999999998</v>
      </c>
      <c r="AL1629" t="s">
        <v>4555</v>
      </c>
      <c r="AM1629" t="s">
        <v>4555</v>
      </c>
      <c r="AN1629" s="24">
        <v>0.1</v>
      </c>
      <c r="AO1629">
        <f t="shared" si="160"/>
        <v>188.1</v>
      </c>
      <c r="AS1629" t="s">
        <v>428</v>
      </c>
      <c r="AT1629" t="s">
        <v>580</v>
      </c>
    </row>
    <row r="1630" spans="1:46" customFormat="1" x14ac:dyDescent="0.3">
      <c r="A1630" t="e">
        <f>CONCATENATE(C1630,D1630,H1630,#REF!,L1630)</f>
        <v>#REF!</v>
      </c>
      <c r="B1630" t="str">
        <f t="shared" si="157"/>
        <v>MERCEDESSPRINTERL3H3</v>
      </c>
      <c r="C1630" s="1" t="s">
        <v>132</v>
      </c>
      <c r="D1630" s="1" t="s">
        <v>148</v>
      </c>
      <c r="E1630" s="1">
        <v>2006</v>
      </c>
      <c r="F1630" s="1" t="s">
        <v>44</v>
      </c>
      <c r="G1630" s="1" t="s">
        <v>52</v>
      </c>
      <c r="H1630" s="1" t="s">
        <v>53</v>
      </c>
      <c r="I1630" s="1">
        <v>4325</v>
      </c>
      <c r="J1630" s="1" t="str">
        <f t="shared" si="158"/>
        <v>TYP116</v>
      </c>
      <c r="K1630" s="1">
        <v>116</v>
      </c>
      <c r="L1630" s="1" t="s">
        <v>17</v>
      </c>
      <c r="M1630" s="27" t="str">
        <f>N1630</f>
        <v>0963 940 738</v>
      </c>
      <c r="N1630" s="45" t="s">
        <v>3413</v>
      </c>
      <c r="O1630" s="38">
        <v>0</v>
      </c>
      <c r="P1630" s="38">
        <v>72.14</v>
      </c>
      <c r="Q1630" s="38">
        <v>1</v>
      </c>
      <c r="R1630" t="e">
        <v>#N/A</v>
      </c>
      <c r="S1630" s="38">
        <v>72.14</v>
      </c>
      <c r="T1630" s="24">
        <v>159</v>
      </c>
      <c r="U1630" s="24">
        <v>20</v>
      </c>
      <c r="V1630">
        <f t="shared" si="161"/>
        <v>27</v>
      </c>
      <c r="W1630" s="24" t="s">
        <v>4241</v>
      </c>
      <c r="X1630" s="8" t="e">
        <f>ROUND(T1630*(1-#REF!),2)</f>
        <v>#REF!</v>
      </c>
      <c r="Y1630">
        <f t="shared" si="163"/>
        <v>143.1</v>
      </c>
      <c r="Z1630">
        <f t="shared" si="164"/>
        <v>143.1</v>
      </c>
      <c r="AA1630" s="24">
        <v>0.1</v>
      </c>
      <c r="AB1630" s="24">
        <v>0.1</v>
      </c>
      <c r="AC1630" t="s">
        <v>2879</v>
      </c>
      <c r="AD1630" t="s">
        <v>2879</v>
      </c>
      <c r="AE1630" t="s">
        <v>2879</v>
      </c>
      <c r="AF1630" t="s">
        <v>2899</v>
      </c>
      <c r="AG1630" s="24"/>
      <c r="AH1630" t="s">
        <v>4915</v>
      </c>
      <c r="AI1630" s="11">
        <v>70.150000000000006</v>
      </c>
      <c r="AJ1630">
        <v>0.3</v>
      </c>
      <c r="AK1630">
        <f t="shared" si="159"/>
        <v>111.3</v>
      </c>
      <c r="AL1630" t="s">
        <v>4555</v>
      </c>
      <c r="AM1630" t="s">
        <v>4555</v>
      </c>
      <c r="AN1630" s="24">
        <v>0.1</v>
      </c>
      <c r="AO1630">
        <f t="shared" si="160"/>
        <v>143.1</v>
      </c>
      <c r="AS1630" t="s">
        <v>3685</v>
      </c>
      <c r="AT1630" t="s">
        <v>587</v>
      </c>
    </row>
    <row r="1631" spans="1:46" customFormat="1" x14ac:dyDescent="0.3">
      <c r="A1631" t="e">
        <f>CONCATENATE(C1631,D1631,H1631,#REF!,L1631)</f>
        <v>#REF!</v>
      </c>
      <c r="B1631" t="str">
        <f t="shared" si="157"/>
        <v>MERCEDESSPRINTERL4H2</v>
      </c>
      <c r="C1631" s="1" t="s">
        <v>132</v>
      </c>
      <c r="D1631" s="1" t="s">
        <v>148</v>
      </c>
      <c r="E1631" s="1">
        <v>2006</v>
      </c>
      <c r="F1631" s="1" t="s">
        <v>48</v>
      </c>
      <c r="G1631" s="1" t="s">
        <v>37</v>
      </c>
      <c r="H1631" s="1" t="s">
        <v>49</v>
      </c>
      <c r="I1631" s="3" t="s">
        <v>160</v>
      </c>
      <c r="J1631" s="1" t="str">
        <f t="shared" si="158"/>
        <v>TYP117</v>
      </c>
      <c r="K1631" s="1">
        <v>117</v>
      </c>
      <c r="L1631" s="1" t="s">
        <v>17</v>
      </c>
      <c r="M1631" s="27" t="str">
        <f>N1631</f>
        <v>0963 940 739</v>
      </c>
      <c r="N1631" s="45" t="s">
        <v>3414</v>
      </c>
      <c r="O1631" s="38">
        <v>0</v>
      </c>
      <c r="P1631" s="38">
        <v>72.14</v>
      </c>
      <c r="Q1631" s="38">
        <v>1</v>
      </c>
      <c r="R1631" t="e">
        <v>#N/A</v>
      </c>
      <c r="S1631" s="38">
        <v>72.14</v>
      </c>
      <c r="T1631" s="24">
        <v>159</v>
      </c>
      <c r="U1631" s="24">
        <v>20</v>
      </c>
      <c r="V1631">
        <f t="shared" si="161"/>
        <v>27</v>
      </c>
      <c r="W1631" s="24" t="s">
        <v>4242</v>
      </c>
      <c r="X1631" s="8" t="e">
        <f>ROUND(T1631*(1-#REF!),2)</f>
        <v>#REF!</v>
      </c>
      <c r="Y1631">
        <f t="shared" si="163"/>
        <v>143.1</v>
      </c>
      <c r="Z1631">
        <f t="shared" si="164"/>
        <v>143.1</v>
      </c>
      <c r="AA1631" s="24">
        <v>0.1</v>
      </c>
      <c r="AB1631" s="24">
        <v>0.1</v>
      </c>
      <c r="AC1631" t="s">
        <v>2879</v>
      </c>
      <c r="AD1631" t="s">
        <v>2879</v>
      </c>
      <c r="AE1631" t="s">
        <v>2879</v>
      </c>
      <c r="AF1631" t="s">
        <v>2899</v>
      </c>
      <c r="AG1631" s="24"/>
      <c r="AH1631" t="s">
        <v>4916</v>
      </c>
      <c r="AI1631" s="11">
        <v>70.150000000000006</v>
      </c>
      <c r="AJ1631">
        <v>0.3</v>
      </c>
      <c r="AK1631">
        <f t="shared" si="159"/>
        <v>111.3</v>
      </c>
      <c r="AL1631" t="s">
        <v>4555</v>
      </c>
      <c r="AM1631" t="s">
        <v>4555</v>
      </c>
      <c r="AN1631" s="24">
        <v>0.1</v>
      </c>
      <c r="AO1631">
        <f t="shared" si="160"/>
        <v>143.1</v>
      </c>
      <c r="AS1631" t="s">
        <v>3686</v>
      </c>
      <c r="AT1631" t="s">
        <v>587</v>
      </c>
    </row>
    <row r="1632" spans="1:46" customFormat="1" x14ac:dyDescent="0.3">
      <c r="A1632" t="e">
        <f>CONCATENATE(C1632,D1632,H1632,#REF!,L1632)</f>
        <v>#REF!</v>
      </c>
      <c r="B1632" t="str">
        <f t="shared" si="157"/>
        <v>MERCEDESSPRINTERL4H2</v>
      </c>
      <c r="C1632" s="1" t="s">
        <v>132</v>
      </c>
      <c r="D1632" s="1" t="s">
        <v>148</v>
      </c>
      <c r="E1632" s="1">
        <v>2006</v>
      </c>
      <c r="F1632" s="1" t="s">
        <v>48</v>
      </c>
      <c r="G1632" s="1" t="s">
        <v>37</v>
      </c>
      <c r="H1632" s="1" t="s">
        <v>49</v>
      </c>
      <c r="I1632" s="3" t="s">
        <v>160</v>
      </c>
      <c r="J1632" s="1" t="str">
        <f t="shared" si="158"/>
        <v>TYP117</v>
      </c>
      <c r="K1632" s="1">
        <v>117</v>
      </c>
      <c r="L1632" s="1" t="s">
        <v>20</v>
      </c>
      <c r="M1632" s="27">
        <v>963940125</v>
      </c>
      <c r="N1632" s="37" t="s">
        <v>994</v>
      </c>
      <c r="O1632" s="38">
        <v>0</v>
      </c>
      <c r="P1632" s="38">
        <v>78.03</v>
      </c>
      <c r="Q1632" s="38">
        <v>1</v>
      </c>
      <c r="R1632">
        <v>5.5</v>
      </c>
      <c r="S1632" s="38">
        <v>78.03</v>
      </c>
      <c r="T1632" s="24">
        <v>209</v>
      </c>
      <c r="U1632" s="24">
        <v>20</v>
      </c>
      <c r="V1632">
        <f t="shared" si="161"/>
        <v>27</v>
      </c>
      <c r="W1632" s="24" t="s">
        <v>4243</v>
      </c>
      <c r="X1632" s="8" t="e">
        <f>ROUND(T1632*(1-#REF!),2)</f>
        <v>#REF!</v>
      </c>
      <c r="Y1632">
        <f t="shared" si="163"/>
        <v>188.1</v>
      </c>
      <c r="Z1632">
        <f t="shared" si="164"/>
        <v>188.1</v>
      </c>
      <c r="AA1632" s="24">
        <v>0.1</v>
      </c>
      <c r="AB1632" s="24">
        <v>0.1</v>
      </c>
      <c r="AC1632" t="s">
        <v>2879</v>
      </c>
      <c r="AD1632" t="s">
        <v>2879</v>
      </c>
      <c r="AE1632" t="s">
        <v>2879</v>
      </c>
      <c r="AF1632" t="s">
        <v>2899</v>
      </c>
      <c r="AG1632" s="24"/>
      <c r="AH1632" t="s">
        <v>4916</v>
      </c>
      <c r="AI1632" s="11">
        <v>94.5</v>
      </c>
      <c r="AJ1632">
        <v>0.3</v>
      </c>
      <c r="AK1632">
        <f t="shared" si="159"/>
        <v>146.29999999999998</v>
      </c>
      <c r="AL1632" t="s">
        <v>4555</v>
      </c>
      <c r="AM1632" t="s">
        <v>4555</v>
      </c>
      <c r="AN1632" s="24">
        <v>0.1</v>
      </c>
      <c r="AO1632">
        <f t="shared" si="160"/>
        <v>188.1</v>
      </c>
      <c r="AS1632" t="s">
        <v>429</v>
      </c>
      <c r="AT1632" t="s">
        <v>580</v>
      </c>
    </row>
    <row r="1633" spans="1:46" customFormat="1" x14ac:dyDescent="0.3">
      <c r="A1633" t="e">
        <f>CONCATENATE(C1633,D1633,H1633,#REF!,L1633)</f>
        <v>#REF!</v>
      </c>
      <c r="B1633" t="str">
        <f t="shared" si="157"/>
        <v>MERCEDESSPRINTERL4H3</v>
      </c>
      <c r="C1633" s="1" t="s">
        <v>132</v>
      </c>
      <c r="D1633" s="1" t="s">
        <v>148</v>
      </c>
      <c r="E1633" s="1">
        <v>2006</v>
      </c>
      <c r="F1633" s="1" t="s">
        <v>48</v>
      </c>
      <c r="G1633" s="1" t="s">
        <v>52</v>
      </c>
      <c r="H1633" s="1" t="s">
        <v>55</v>
      </c>
      <c r="I1633" s="3" t="s">
        <v>160</v>
      </c>
      <c r="J1633" s="1" t="str">
        <f t="shared" si="158"/>
        <v>TYP117</v>
      </c>
      <c r="K1633" s="1">
        <v>117</v>
      </c>
      <c r="L1633" s="1" t="s">
        <v>17</v>
      </c>
      <c r="M1633" s="27" t="str">
        <f>N1633</f>
        <v>0963 940 740</v>
      </c>
      <c r="N1633" s="45" t="s">
        <v>3415</v>
      </c>
      <c r="O1633" s="38">
        <v>0</v>
      </c>
      <c r="P1633" s="38">
        <v>72.14</v>
      </c>
      <c r="Q1633" s="38">
        <v>1</v>
      </c>
      <c r="R1633" t="e">
        <v>#N/A</v>
      </c>
      <c r="S1633" s="38">
        <v>72.14</v>
      </c>
      <c r="T1633" s="24">
        <v>159</v>
      </c>
      <c r="U1633" s="24">
        <v>20</v>
      </c>
      <c r="V1633">
        <f t="shared" si="161"/>
        <v>27</v>
      </c>
      <c r="W1633" s="24" t="s">
        <v>4244</v>
      </c>
      <c r="X1633" s="8" t="e">
        <f>ROUND(T1633*(1-#REF!),2)</f>
        <v>#REF!</v>
      </c>
      <c r="Y1633">
        <f t="shared" si="163"/>
        <v>143.1</v>
      </c>
      <c r="Z1633">
        <f t="shared" si="164"/>
        <v>143.1</v>
      </c>
      <c r="AA1633" s="24">
        <v>0.1</v>
      </c>
      <c r="AB1633" s="24">
        <v>0.1</v>
      </c>
      <c r="AC1633" t="s">
        <v>2879</v>
      </c>
      <c r="AD1633" t="s">
        <v>2879</v>
      </c>
      <c r="AE1633" t="s">
        <v>2879</v>
      </c>
      <c r="AF1633" t="s">
        <v>2899</v>
      </c>
      <c r="AG1633" s="24"/>
      <c r="AH1633" t="s">
        <v>4916</v>
      </c>
      <c r="AI1633" s="11">
        <v>70.150000000000006</v>
      </c>
      <c r="AJ1633">
        <v>0.3</v>
      </c>
      <c r="AK1633">
        <f t="shared" si="159"/>
        <v>111.3</v>
      </c>
      <c r="AL1633" t="s">
        <v>4555</v>
      </c>
      <c r="AM1633" t="s">
        <v>4555</v>
      </c>
      <c r="AN1633" s="24">
        <v>0.1</v>
      </c>
      <c r="AO1633">
        <f t="shared" si="160"/>
        <v>143.1</v>
      </c>
      <c r="AS1633" t="s">
        <v>3687</v>
      </c>
      <c r="AT1633" t="s">
        <v>587</v>
      </c>
    </row>
    <row r="1634" spans="1:46" customFormat="1" x14ac:dyDescent="0.3">
      <c r="A1634" t="e">
        <f>CONCATENATE(C1634,D1634,H1634,#REF!,L1634)</f>
        <v>#REF!</v>
      </c>
      <c r="B1634" t="str">
        <f t="shared" ref="B1634:B1693" si="165">CONCATENATE(C1634,D1634,H1634)</f>
        <v>NISSANNV_200L1H1</v>
      </c>
      <c r="C1634" s="1" t="s">
        <v>163</v>
      </c>
      <c r="D1634" s="1" t="s">
        <v>595</v>
      </c>
      <c r="E1634" s="1">
        <v>2009</v>
      </c>
      <c r="F1634" s="1" t="s">
        <v>14</v>
      </c>
      <c r="G1634" s="1" t="s">
        <v>15</v>
      </c>
      <c r="H1634" s="1" t="s">
        <v>16</v>
      </c>
      <c r="I1634" s="1">
        <v>2725</v>
      </c>
      <c r="J1634" s="1" t="str">
        <f t="shared" si="158"/>
        <v>TYP142</v>
      </c>
      <c r="K1634" s="1">
        <v>142</v>
      </c>
      <c r="L1634" s="1" t="s">
        <v>17</v>
      </c>
      <c r="M1634" s="27">
        <v>963940387</v>
      </c>
      <c r="N1634" s="37" t="s">
        <v>995</v>
      </c>
      <c r="O1634" s="38">
        <v>0</v>
      </c>
      <c r="P1634" s="38">
        <v>45.62</v>
      </c>
      <c r="Q1634" s="38">
        <v>1</v>
      </c>
      <c r="R1634">
        <v>5.5</v>
      </c>
      <c r="S1634" s="38">
        <v>45.62</v>
      </c>
      <c r="T1634" s="24">
        <v>129</v>
      </c>
      <c r="U1634" s="24">
        <v>20</v>
      </c>
      <c r="V1634">
        <f t="shared" si="161"/>
        <v>27</v>
      </c>
      <c r="W1634" s="24" t="s">
        <v>4245</v>
      </c>
      <c r="X1634" s="8" t="e">
        <f>ROUND(T1634*(1-#REF!),2)</f>
        <v>#REF!</v>
      </c>
      <c r="Y1634">
        <f t="shared" si="163"/>
        <v>116.1</v>
      </c>
      <c r="Z1634">
        <f t="shared" si="164"/>
        <v>116.1</v>
      </c>
      <c r="AA1634" s="24">
        <v>0.1</v>
      </c>
      <c r="AB1634" s="24">
        <v>0.1</v>
      </c>
      <c r="AC1634" t="s">
        <v>2879</v>
      </c>
      <c r="AD1634" t="s">
        <v>2879</v>
      </c>
      <c r="AE1634" t="s">
        <v>2879</v>
      </c>
      <c r="AF1634" t="s">
        <v>2899</v>
      </c>
      <c r="AG1634" s="24"/>
      <c r="AH1634" t="s">
        <v>4917</v>
      </c>
      <c r="AI1634" s="11">
        <v>43.85</v>
      </c>
      <c r="AJ1634">
        <v>0.3</v>
      </c>
      <c r="AK1634">
        <f t="shared" si="159"/>
        <v>90.3</v>
      </c>
      <c r="AL1634" t="s">
        <v>4555</v>
      </c>
      <c r="AM1634" t="s">
        <v>4555</v>
      </c>
      <c r="AN1634" s="24">
        <v>0.1</v>
      </c>
      <c r="AO1634">
        <f t="shared" si="160"/>
        <v>116.1</v>
      </c>
      <c r="AS1634" t="s">
        <v>430</v>
      </c>
      <c r="AT1634" t="s">
        <v>583</v>
      </c>
    </row>
    <row r="1635" spans="1:46" customFormat="1" x14ac:dyDescent="0.3">
      <c r="A1635" t="e">
        <f>CONCATENATE(C1635,D1635,H1635,#REF!,L1635)</f>
        <v>#REF!</v>
      </c>
      <c r="B1635" t="str">
        <f t="shared" si="165"/>
        <v>NISSANNV_200L1H1</v>
      </c>
      <c r="C1635" s="1" t="s">
        <v>163</v>
      </c>
      <c r="D1635" s="1" t="s">
        <v>595</v>
      </c>
      <c r="E1635" s="1">
        <v>2009</v>
      </c>
      <c r="F1635" s="1" t="s">
        <v>14</v>
      </c>
      <c r="G1635" s="1" t="s">
        <v>15</v>
      </c>
      <c r="H1635" s="1" t="s">
        <v>16</v>
      </c>
      <c r="I1635" s="1">
        <v>2725</v>
      </c>
      <c r="J1635" s="1" t="str">
        <f t="shared" ref="J1635:J1694" si="166">CONCATENATE("TYP",K1635)</f>
        <v>TYP142</v>
      </c>
      <c r="K1635" s="1">
        <v>142</v>
      </c>
      <c r="L1635" s="1" t="s">
        <v>20</v>
      </c>
      <c r="M1635" s="27">
        <v>963940386</v>
      </c>
      <c r="N1635" s="37" t="s">
        <v>996</v>
      </c>
      <c r="O1635" s="38">
        <v>0</v>
      </c>
      <c r="P1635" s="38">
        <v>50.93</v>
      </c>
      <c r="Q1635" s="38">
        <v>1</v>
      </c>
      <c r="R1635">
        <v>5.5</v>
      </c>
      <c r="S1635" s="38">
        <v>50.93</v>
      </c>
      <c r="T1635" s="24">
        <v>139</v>
      </c>
      <c r="U1635" s="24">
        <v>20</v>
      </c>
      <c r="V1635">
        <f t="shared" si="161"/>
        <v>27</v>
      </c>
      <c r="W1635" s="24" t="s">
        <v>4246</v>
      </c>
      <c r="X1635" s="8" t="e">
        <f>ROUND(T1635*(1-#REF!),2)</f>
        <v>#REF!</v>
      </c>
      <c r="Y1635">
        <f t="shared" si="163"/>
        <v>125.1</v>
      </c>
      <c r="Z1635">
        <f t="shared" si="164"/>
        <v>125.1</v>
      </c>
      <c r="AA1635" s="24">
        <v>0.1</v>
      </c>
      <c r="AB1635" s="24">
        <v>0.1</v>
      </c>
      <c r="AC1635" t="s">
        <v>2879</v>
      </c>
      <c r="AD1635" t="s">
        <v>2879</v>
      </c>
      <c r="AE1635" t="s">
        <v>2879</v>
      </c>
      <c r="AF1635" t="s">
        <v>2899</v>
      </c>
      <c r="AG1635" s="24"/>
      <c r="AH1635" t="s">
        <v>4917</v>
      </c>
      <c r="AI1635" s="11">
        <v>48.95</v>
      </c>
      <c r="AJ1635">
        <v>0.3</v>
      </c>
      <c r="AK1635">
        <f t="shared" si="159"/>
        <v>97.3</v>
      </c>
      <c r="AL1635" t="s">
        <v>4555</v>
      </c>
      <c r="AM1635" t="s">
        <v>4555</v>
      </c>
      <c r="AN1635" s="24">
        <v>0.1</v>
      </c>
      <c r="AO1635">
        <f t="shared" si="160"/>
        <v>125.1</v>
      </c>
      <c r="AS1635" t="s">
        <v>431</v>
      </c>
      <c r="AT1635" t="s">
        <v>580</v>
      </c>
    </row>
    <row r="1636" spans="1:46" customFormat="1" x14ac:dyDescent="0.3">
      <c r="A1636" t="e">
        <f>CONCATENATE(C1636,D1636,H1636,#REF!,L1636)</f>
        <v>#REF!</v>
      </c>
      <c r="B1636" t="str">
        <f t="shared" si="165"/>
        <v>NISSANNV_300L1H1</v>
      </c>
      <c r="C1636" s="1" t="s">
        <v>163</v>
      </c>
      <c r="D1636" s="1" t="s">
        <v>596</v>
      </c>
      <c r="E1636" s="1">
        <v>2016</v>
      </c>
      <c r="F1636" s="1" t="s">
        <v>14</v>
      </c>
      <c r="G1636" s="1" t="s">
        <v>15</v>
      </c>
      <c r="H1636" s="1" t="s">
        <v>16</v>
      </c>
      <c r="I1636" s="1">
        <v>3098</v>
      </c>
      <c r="J1636" s="1" t="str">
        <f t="shared" si="166"/>
        <v>TYP164</v>
      </c>
      <c r="K1636" s="1">
        <v>164</v>
      </c>
      <c r="L1636" s="1" t="s">
        <v>17</v>
      </c>
      <c r="M1636" s="27">
        <v>963940603</v>
      </c>
      <c r="N1636" s="37" t="s">
        <v>929</v>
      </c>
      <c r="O1636" s="38">
        <v>0</v>
      </c>
      <c r="P1636" s="38">
        <v>61</v>
      </c>
      <c r="Q1636" s="38">
        <v>1</v>
      </c>
      <c r="R1636">
        <v>5.5</v>
      </c>
      <c r="S1636" s="38">
        <v>61</v>
      </c>
      <c r="T1636" s="24">
        <v>149</v>
      </c>
      <c r="U1636" s="24">
        <v>20</v>
      </c>
      <c r="V1636">
        <f t="shared" si="161"/>
        <v>27</v>
      </c>
      <c r="W1636" s="24" t="s">
        <v>4171</v>
      </c>
      <c r="X1636" s="8" t="e">
        <f>ROUND(T1636*(1-#REF!),2)</f>
        <v>#REF!</v>
      </c>
      <c r="Y1636">
        <f t="shared" si="163"/>
        <v>134.1</v>
      </c>
      <c r="Z1636">
        <f t="shared" si="164"/>
        <v>134.1</v>
      </c>
      <c r="AA1636" s="24">
        <v>0.1</v>
      </c>
      <c r="AB1636" s="24">
        <v>0.1</v>
      </c>
      <c r="AC1636" t="s">
        <v>2879</v>
      </c>
      <c r="AD1636" t="s">
        <v>2879</v>
      </c>
      <c r="AE1636" t="s">
        <v>2879</v>
      </c>
      <c r="AF1636" t="s">
        <v>2899</v>
      </c>
      <c r="AG1636" s="24"/>
      <c r="AH1636" t="s">
        <v>4918</v>
      </c>
      <c r="AI1636" s="11">
        <v>58.64</v>
      </c>
      <c r="AJ1636">
        <v>0.3</v>
      </c>
      <c r="AK1636">
        <f t="shared" si="159"/>
        <v>104.3</v>
      </c>
      <c r="AL1636" t="s">
        <v>4555</v>
      </c>
      <c r="AM1636" t="s">
        <v>4555</v>
      </c>
      <c r="AN1636" s="24">
        <v>0.1</v>
      </c>
      <c r="AO1636">
        <f t="shared" si="160"/>
        <v>134.1</v>
      </c>
      <c r="AS1636" t="s">
        <v>375</v>
      </c>
      <c r="AT1636" t="s">
        <v>583</v>
      </c>
    </row>
    <row r="1637" spans="1:46" customFormat="1" x14ac:dyDescent="0.3">
      <c r="A1637" t="e">
        <f>CONCATENATE(C1637,D1637,H1637,#REF!,L1637)</f>
        <v>#REF!</v>
      </c>
      <c r="B1637" t="str">
        <f t="shared" si="165"/>
        <v>NISSANNV_300L1H1</v>
      </c>
      <c r="C1637" s="1" t="s">
        <v>163</v>
      </c>
      <c r="D1637" s="1" t="s">
        <v>596</v>
      </c>
      <c r="E1637" s="1">
        <v>2016</v>
      </c>
      <c r="F1637" s="1" t="s">
        <v>14</v>
      </c>
      <c r="G1637" s="1" t="s">
        <v>15</v>
      </c>
      <c r="H1637" s="1" t="s">
        <v>16</v>
      </c>
      <c r="I1637" s="1">
        <v>3098</v>
      </c>
      <c r="J1637" s="1" t="str">
        <f t="shared" si="166"/>
        <v>TYP164</v>
      </c>
      <c r="K1637" s="1">
        <v>164</v>
      </c>
      <c r="L1637" s="1" t="s">
        <v>20</v>
      </c>
      <c r="M1637" s="27">
        <v>963940602</v>
      </c>
      <c r="N1637" s="37" t="s">
        <v>930</v>
      </c>
      <c r="O1637" s="38">
        <v>0</v>
      </c>
      <c r="P1637" s="38">
        <v>78</v>
      </c>
      <c r="Q1637" s="38">
        <v>1</v>
      </c>
      <c r="R1637">
        <v>5.5</v>
      </c>
      <c r="S1637" s="38">
        <v>78</v>
      </c>
      <c r="T1637" s="24">
        <v>189</v>
      </c>
      <c r="U1637" s="24">
        <v>20</v>
      </c>
      <c r="V1637">
        <f t="shared" si="161"/>
        <v>27</v>
      </c>
      <c r="W1637" s="24" t="s">
        <v>4172</v>
      </c>
      <c r="X1637" s="8" t="e">
        <f>ROUND(T1637*(1-#REF!),2)</f>
        <v>#REF!</v>
      </c>
      <c r="Y1637">
        <f t="shared" si="163"/>
        <v>170.1</v>
      </c>
      <c r="Z1637">
        <f t="shared" si="164"/>
        <v>170.1</v>
      </c>
      <c r="AA1637" s="24">
        <v>0.1</v>
      </c>
      <c r="AB1637" s="24">
        <v>0.1</v>
      </c>
      <c r="AC1637" t="s">
        <v>2879</v>
      </c>
      <c r="AD1637" t="s">
        <v>2879</v>
      </c>
      <c r="AE1637" t="s">
        <v>2879</v>
      </c>
      <c r="AF1637" t="s">
        <v>2899</v>
      </c>
      <c r="AG1637" s="24"/>
      <c r="AH1637" t="s">
        <v>4918</v>
      </c>
      <c r="AI1637" s="11">
        <v>75</v>
      </c>
      <c r="AJ1637">
        <v>0.3</v>
      </c>
      <c r="AK1637">
        <f t="shared" si="159"/>
        <v>132.29999999999998</v>
      </c>
      <c r="AL1637" t="s">
        <v>4555</v>
      </c>
      <c r="AM1637" t="s">
        <v>4555</v>
      </c>
      <c r="AN1637" s="24">
        <v>0.1</v>
      </c>
      <c r="AO1637">
        <f t="shared" si="160"/>
        <v>170.1</v>
      </c>
      <c r="AS1637" t="s">
        <v>376</v>
      </c>
      <c r="AT1637" t="s">
        <v>580</v>
      </c>
    </row>
    <row r="1638" spans="1:46" customFormat="1" x14ac:dyDescent="0.3">
      <c r="A1638" t="e">
        <f>CONCATENATE(C1638,D1638,H1638,#REF!,L1638)</f>
        <v>#REF!</v>
      </c>
      <c r="B1638" t="str">
        <f t="shared" si="165"/>
        <v>NISSANNV_300L2H1</v>
      </c>
      <c r="C1638" s="1" t="s">
        <v>163</v>
      </c>
      <c r="D1638" s="1" t="s">
        <v>596</v>
      </c>
      <c r="E1638" s="1">
        <v>2016</v>
      </c>
      <c r="F1638" s="1" t="s">
        <v>25</v>
      </c>
      <c r="G1638" s="1" t="s">
        <v>15</v>
      </c>
      <c r="H1638" s="1" t="s">
        <v>26</v>
      </c>
      <c r="I1638" s="1">
        <v>3498</v>
      </c>
      <c r="J1638" s="1" t="str">
        <f t="shared" si="166"/>
        <v>TYP165</v>
      </c>
      <c r="K1638" s="1">
        <v>165</v>
      </c>
      <c r="L1638" s="1" t="s">
        <v>17</v>
      </c>
      <c r="M1638" s="27">
        <v>963940619</v>
      </c>
      <c r="N1638" s="37" t="s">
        <v>933</v>
      </c>
      <c r="O1638" s="38">
        <v>0</v>
      </c>
      <c r="P1638" s="38">
        <v>61</v>
      </c>
      <c r="Q1638" s="38">
        <v>1</v>
      </c>
      <c r="R1638">
        <v>5.5</v>
      </c>
      <c r="S1638" s="38">
        <v>61</v>
      </c>
      <c r="T1638" s="24">
        <v>149</v>
      </c>
      <c r="U1638" s="24">
        <v>20</v>
      </c>
      <c r="V1638">
        <f t="shared" si="161"/>
        <v>27</v>
      </c>
      <c r="W1638" s="24" t="s">
        <v>4175</v>
      </c>
      <c r="X1638" s="8" t="e">
        <f>ROUND(T1638*(1-#REF!),2)</f>
        <v>#REF!</v>
      </c>
      <c r="Y1638">
        <f t="shared" si="163"/>
        <v>134.1</v>
      </c>
      <c r="Z1638">
        <f t="shared" si="164"/>
        <v>134.1</v>
      </c>
      <c r="AA1638" s="24">
        <v>0.1</v>
      </c>
      <c r="AB1638" s="24">
        <v>0.1</v>
      </c>
      <c r="AC1638" t="s">
        <v>2879</v>
      </c>
      <c r="AD1638" t="s">
        <v>2879</v>
      </c>
      <c r="AE1638" t="s">
        <v>2879</v>
      </c>
      <c r="AF1638" t="s">
        <v>2899</v>
      </c>
      <c r="AG1638" s="24"/>
      <c r="AI1638" s="11">
        <v>58.64</v>
      </c>
      <c r="AJ1638">
        <v>0.3</v>
      </c>
      <c r="AK1638">
        <f t="shared" si="159"/>
        <v>104.3</v>
      </c>
      <c r="AL1638" t="s">
        <v>4555</v>
      </c>
      <c r="AM1638" t="s">
        <v>4555</v>
      </c>
      <c r="AN1638" s="24">
        <v>0.1</v>
      </c>
      <c r="AO1638">
        <f t="shared" si="160"/>
        <v>134.1</v>
      </c>
      <c r="AS1638" t="s">
        <v>379</v>
      </c>
      <c r="AT1638" t="s">
        <v>583</v>
      </c>
    </row>
    <row r="1639" spans="1:46" customFormat="1" x14ac:dyDescent="0.3">
      <c r="A1639" t="e">
        <f>CONCATENATE(C1639,D1639,H1639,#REF!,L1639)</f>
        <v>#REF!</v>
      </c>
      <c r="B1639" t="str">
        <f t="shared" si="165"/>
        <v>NISSANNV_300L2H1</v>
      </c>
      <c r="C1639" s="1" t="s">
        <v>163</v>
      </c>
      <c r="D1639" s="1" t="s">
        <v>596</v>
      </c>
      <c r="E1639" s="1">
        <v>2016</v>
      </c>
      <c r="F1639" s="1" t="s">
        <v>25</v>
      </c>
      <c r="G1639" s="1" t="s">
        <v>15</v>
      </c>
      <c r="H1639" s="1" t="s">
        <v>26</v>
      </c>
      <c r="I1639" s="1">
        <v>3498</v>
      </c>
      <c r="J1639" s="1" t="str">
        <f t="shared" si="166"/>
        <v>TYP165</v>
      </c>
      <c r="K1639" s="1">
        <v>165</v>
      </c>
      <c r="L1639" s="1" t="s">
        <v>20</v>
      </c>
      <c r="M1639" s="27">
        <v>963940618</v>
      </c>
      <c r="N1639" s="37" t="s">
        <v>934</v>
      </c>
      <c r="O1639" s="38">
        <v>0</v>
      </c>
      <c r="P1639" s="38">
        <v>78</v>
      </c>
      <c r="Q1639" s="38">
        <v>1</v>
      </c>
      <c r="R1639">
        <v>5.5</v>
      </c>
      <c r="S1639" s="38">
        <v>78</v>
      </c>
      <c r="T1639" s="24">
        <v>189</v>
      </c>
      <c r="U1639" s="24">
        <v>20</v>
      </c>
      <c r="V1639">
        <f t="shared" si="161"/>
        <v>27</v>
      </c>
      <c r="W1639" s="24" t="s">
        <v>4176</v>
      </c>
      <c r="X1639" s="8" t="e">
        <f>ROUND(T1639*(1-#REF!),2)</f>
        <v>#REF!</v>
      </c>
      <c r="Y1639">
        <f t="shared" si="163"/>
        <v>170.1</v>
      </c>
      <c r="Z1639">
        <f t="shared" si="164"/>
        <v>170.1</v>
      </c>
      <c r="AA1639" s="24">
        <v>0.1</v>
      </c>
      <c r="AB1639" s="24">
        <v>0.1</v>
      </c>
      <c r="AC1639" t="s">
        <v>2879</v>
      </c>
      <c r="AD1639" t="s">
        <v>2879</v>
      </c>
      <c r="AE1639" t="s">
        <v>2879</v>
      </c>
      <c r="AF1639" t="s">
        <v>2899</v>
      </c>
      <c r="AG1639" s="24"/>
      <c r="AI1639" s="11">
        <v>75</v>
      </c>
      <c r="AJ1639">
        <v>0.3</v>
      </c>
      <c r="AK1639">
        <f t="shared" si="159"/>
        <v>132.29999999999998</v>
      </c>
      <c r="AL1639" t="s">
        <v>4555</v>
      </c>
      <c r="AM1639" t="s">
        <v>4555</v>
      </c>
      <c r="AN1639" s="24">
        <v>0.1</v>
      </c>
      <c r="AO1639">
        <f t="shared" si="160"/>
        <v>170.1</v>
      </c>
      <c r="AS1639" t="s">
        <v>380</v>
      </c>
      <c r="AT1639" t="s">
        <v>580</v>
      </c>
    </row>
    <row r="1640" spans="1:46" customFormat="1" x14ac:dyDescent="0.3">
      <c r="A1640" t="e">
        <f>CONCATENATE(C1640,D1640,H1640,#REF!,L1640)</f>
        <v>#REF!</v>
      </c>
      <c r="B1640" t="str">
        <f t="shared" si="165"/>
        <v>NISSANNV_300L1H2</v>
      </c>
      <c r="C1640" s="1" t="s">
        <v>163</v>
      </c>
      <c r="D1640" s="1" t="s">
        <v>596</v>
      </c>
      <c r="E1640" s="1">
        <v>2016</v>
      </c>
      <c r="F1640" s="1" t="s">
        <v>14</v>
      </c>
      <c r="G1640" s="1" t="s">
        <v>37</v>
      </c>
      <c r="H1640" s="1" t="s">
        <v>38</v>
      </c>
      <c r="I1640" s="1">
        <v>3498</v>
      </c>
      <c r="J1640" s="1" t="str">
        <f t="shared" si="166"/>
        <v>TYP164</v>
      </c>
      <c r="K1640" s="1">
        <v>164</v>
      </c>
      <c r="L1640" s="1" t="s">
        <v>17</v>
      </c>
      <c r="M1640" s="27">
        <v>963940611</v>
      </c>
      <c r="N1640" s="37" t="s">
        <v>931</v>
      </c>
      <c r="O1640" s="38">
        <v>0</v>
      </c>
      <c r="P1640" s="38">
        <v>61.01</v>
      </c>
      <c r="Q1640" s="38">
        <v>1</v>
      </c>
      <c r="R1640">
        <v>5.5</v>
      </c>
      <c r="S1640" s="38">
        <v>61.01</v>
      </c>
      <c r="T1640" s="24">
        <v>149</v>
      </c>
      <c r="U1640" s="24">
        <v>20</v>
      </c>
      <c r="V1640">
        <f t="shared" si="161"/>
        <v>27</v>
      </c>
      <c r="W1640" s="24" t="s">
        <v>4173</v>
      </c>
      <c r="X1640" s="8" t="e">
        <f>ROUND(T1640*(1-#REF!),2)</f>
        <v>#REF!</v>
      </c>
      <c r="Y1640">
        <f t="shared" si="163"/>
        <v>134.1</v>
      </c>
      <c r="Z1640">
        <f t="shared" si="164"/>
        <v>134.1</v>
      </c>
      <c r="AA1640" s="24">
        <v>0.1</v>
      </c>
      <c r="AB1640" s="24">
        <v>0.1</v>
      </c>
      <c r="AC1640" t="s">
        <v>2879</v>
      </c>
      <c r="AD1640" t="s">
        <v>2879</v>
      </c>
      <c r="AE1640" t="s">
        <v>2879</v>
      </c>
      <c r="AF1640" t="s">
        <v>2899</v>
      </c>
      <c r="AG1640" s="24"/>
      <c r="AH1640" t="s">
        <v>4919</v>
      </c>
      <c r="AI1640" s="11">
        <v>58.64</v>
      </c>
      <c r="AJ1640">
        <v>0.3</v>
      </c>
      <c r="AK1640">
        <f t="shared" si="159"/>
        <v>104.3</v>
      </c>
      <c r="AL1640" t="s">
        <v>4555</v>
      </c>
      <c r="AM1640" t="s">
        <v>4555</v>
      </c>
      <c r="AN1640" s="24">
        <v>0.1</v>
      </c>
      <c r="AO1640">
        <f t="shared" si="160"/>
        <v>134.1</v>
      </c>
      <c r="AS1640" t="s">
        <v>377</v>
      </c>
      <c r="AT1640" t="s">
        <v>583</v>
      </c>
    </row>
    <row r="1641" spans="1:46" customFormat="1" x14ac:dyDescent="0.3">
      <c r="A1641" t="e">
        <f>CONCATENATE(C1641,D1641,H1641,#REF!,L1641)</f>
        <v>#REF!</v>
      </c>
      <c r="B1641" t="str">
        <f t="shared" si="165"/>
        <v>NISSANNV_300L1H2</v>
      </c>
      <c r="C1641" s="1" t="s">
        <v>163</v>
      </c>
      <c r="D1641" s="1" t="s">
        <v>596</v>
      </c>
      <c r="E1641" s="1">
        <v>2016</v>
      </c>
      <c r="F1641" s="1" t="s">
        <v>14</v>
      </c>
      <c r="G1641" s="1" t="s">
        <v>37</v>
      </c>
      <c r="H1641" s="1" t="s">
        <v>38</v>
      </c>
      <c r="I1641" s="1">
        <v>3498</v>
      </c>
      <c r="J1641" s="1" t="str">
        <f t="shared" si="166"/>
        <v>TYP164</v>
      </c>
      <c r="K1641" s="1">
        <v>164</v>
      </c>
      <c r="L1641" s="1" t="s">
        <v>20</v>
      </c>
      <c r="M1641" s="27">
        <v>963940610</v>
      </c>
      <c r="N1641" s="37" t="s">
        <v>932</v>
      </c>
      <c r="O1641" s="38">
        <v>0</v>
      </c>
      <c r="P1641" s="38">
        <v>78.03</v>
      </c>
      <c r="Q1641" s="38">
        <v>1</v>
      </c>
      <c r="R1641">
        <v>5.5</v>
      </c>
      <c r="S1641" s="38">
        <v>78.03</v>
      </c>
      <c r="T1641" s="24">
        <v>189</v>
      </c>
      <c r="U1641" s="24">
        <v>20</v>
      </c>
      <c r="V1641">
        <f t="shared" si="161"/>
        <v>27</v>
      </c>
      <c r="W1641" s="24" t="s">
        <v>4174</v>
      </c>
      <c r="X1641" s="8" t="e">
        <f>ROUND(T1641*(1-#REF!),2)</f>
        <v>#REF!</v>
      </c>
      <c r="Y1641">
        <f t="shared" si="163"/>
        <v>170.1</v>
      </c>
      <c r="Z1641">
        <f t="shared" si="164"/>
        <v>170.1</v>
      </c>
      <c r="AA1641" s="24">
        <v>0.1</v>
      </c>
      <c r="AB1641" s="24">
        <v>0.1</v>
      </c>
      <c r="AC1641" t="s">
        <v>2879</v>
      </c>
      <c r="AD1641" t="s">
        <v>2879</v>
      </c>
      <c r="AE1641" t="s">
        <v>2879</v>
      </c>
      <c r="AF1641" t="s">
        <v>2899</v>
      </c>
      <c r="AG1641" s="24"/>
      <c r="AH1641" t="s">
        <v>4919</v>
      </c>
      <c r="AI1641" s="11">
        <v>75</v>
      </c>
      <c r="AJ1641">
        <v>0.3</v>
      </c>
      <c r="AK1641">
        <f t="shared" si="159"/>
        <v>132.29999999999998</v>
      </c>
      <c r="AL1641" t="s">
        <v>4555</v>
      </c>
      <c r="AM1641" t="s">
        <v>4555</v>
      </c>
      <c r="AN1641" s="24">
        <v>0.1</v>
      </c>
      <c r="AO1641">
        <f t="shared" si="160"/>
        <v>170.1</v>
      </c>
      <c r="AS1641" t="s">
        <v>378</v>
      </c>
      <c r="AT1641" t="s">
        <v>580</v>
      </c>
    </row>
    <row r="1642" spans="1:46" customFormat="1" x14ac:dyDescent="0.3">
      <c r="A1642" t="e">
        <f>CONCATENATE(C1642,D1642,H1642,#REF!,L1642)</f>
        <v>#REF!</v>
      </c>
      <c r="B1642" t="str">
        <f t="shared" si="165"/>
        <v>NISSANNV_400_TRACTIONL1H1</v>
      </c>
      <c r="C1642" s="1" t="s">
        <v>163</v>
      </c>
      <c r="D1642" s="1" t="s">
        <v>597</v>
      </c>
      <c r="E1642" s="1">
        <v>2010</v>
      </c>
      <c r="F1642" s="1" t="s">
        <v>14</v>
      </c>
      <c r="G1642" s="1" t="s">
        <v>15</v>
      </c>
      <c r="H1642" s="1" t="s">
        <v>16</v>
      </c>
      <c r="I1642" s="1">
        <v>3182</v>
      </c>
      <c r="J1642" s="1" t="str">
        <f t="shared" si="166"/>
        <v>TYP137</v>
      </c>
      <c r="K1642" s="1">
        <v>137</v>
      </c>
      <c r="L1642" s="1" t="s">
        <v>17</v>
      </c>
      <c r="M1642" s="27">
        <v>963940300</v>
      </c>
      <c r="N1642" s="37" t="s">
        <v>997</v>
      </c>
      <c r="O1642" s="38">
        <v>0</v>
      </c>
      <c r="P1642" s="38">
        <v>72.97</v>
      </c>
      <c r="Q1642" s="38">
        <v>1</v>
      </c>
      <c r="R1642">
        <v>5.5</v>
      </c>
      <c r="S1642" s="38">
        <v>72.97</v>
      </c>
      <c r="T1642" s="24">
        <v>179</v>
      </c>
      <c r="U1642" s="24">
        <v>20</v>
      </c>
      <c r="V1642">
        <f t="shared" si="161"/>
        <v>27</v>
      </c>
      <c r="W1642" s="24" t="s">
        <v>4247</v>
      </c>
      <c r="X1642" s="8" t="e">
        <f>ROUND(T1642*(1-#REF!),2)</f>
        <v>#REF!</v>
      </c>
      <c r="Y1642">
        <f t="shared" si="163"/>
        <v>161.1</v>
      </c>
      <c r="Z1642">
        <f t="shared" si="164"/>
        <v>161.1</v>
      </c>
      <c r="AA1642" s="24">
        <v>0.1</v>
      </c>
      <c r="AB1642" s="24">
        <v>0.1</v>
      </c>
      <c r="AC1642" t="s">
        <v>2879</v>
      </c>
      <c r="AD1642" t="s">
        <v>2879</v>
      </c>
      <c r="AE1642" t="s">
        <v>2879</v>
      </c>
      <c r="AF1642" t="s">
        <v>2899</v>
      </c>
      <c r="AG1642" s="24"/>
      <c r="AI1642" s="11">
        <v>70.150000000000006</v>
      </c>
      <c r="AJ1642">
        <v>0.3</v>
      </c>
      <c r="AK1642">
        <f t="shared" si="159"/>
        <v>125.3</v>
      </c>
      <c r="AL1642" t="s">
        <v>4555</v>
      </c>
      <c r="AM1642" t="s">
        <v>4555</v>
      </c>
      <c r="AN1642" s="24">
        <v>0.1</v>
      </c>
      <c r="AO1642">
        <f t="shared" si="160"/>
        <v>161.1</v>
      </c>
      <c r="AS1642" t="s">
        <v>432</v>
      </c>
      <c r="AT1642" t="s">
        <v>583</v>
      </c>
    </row>
    <row r="1643" spans="1:46" customFormat="1" x14ac:dyDescent="0.3">
      <c r="A1643" t="e">
        <f>CONCATENATE(C1643,D1643,H1643,#REF!,L1643)</f>
        <v>#REF!</v>
      </c>
      <c r="B1643" t="str">
        <f t="shared" si="165"/>
        <v>NISSANNV_400_TRACTIONL1H1</v>
      </c>
      <c r="C1643" s="1" t="s">
        <v>163</v>
      </c>
      <c r="D1643" s="1" t="s">
        <v>597</v>
      </c>
      <c r="E1643" s="1">
        <v>2010</v>
      </c>
      <c r="F1643" s="1" t="s">
        <v>14</v>
      </c>
      <c r="G1643" s="1" t="s">
        <v>15</v>
      </c>
      <c r="H1643" s="1" t="s">
        <v>16</v>
      </c>
      <c r="I1643" s="1">
        <v>3182</v>
      </c>
      <c r="J1643" s="1" t="str">
        <f t="shared" si="166"/>
        <v>TYP137</v>
      </c>
      <c r="K1643" s="1">
        <v>137</v>
      </c>
      <c r="L1643" s="1" t="s">
        <v>20</v>
      </c>
      <c r="M1643" s="27">
        <v>963940299</v>
      </c>
      <c r="N1643" s="37" t="s">
        <v>998</v>
      </c>
      <c r="O1643" s="38">
        <v>0</v>
      </c>
      <c r="P1643" s="38">
        <v>98.28</v>
      </c>
      <c r="Q1643" s="38">
        <v>1</v>
      </c>
      <c r="R1643">
        <v>5.5</v>
      </c>
      <c r="S1643" s="38">
        <v>98.28</v>
      </c>
      <c r="T1643" s="24">
        <v>209</v>
      </c>
      <c r="U1643" s="24">
        <v>20</v>
      </c>
      <c r="V1643">
        <f t="shared" si="161"/>
        <v>27</v>
      </c>
      <c r="W1643" s="24" t="s">
        <v>4248</v>
      </c>
      <c r="X1643" s="8" t="e">
        <f>ROUND(T1643*(1-#REF!),2)</f>
        <v>#REF!</v>
      </c>
      <c r="Y1643">
        <f t="shared" si="163"/>
        <v>188.1</v>
      </c>
      <c r="Z1643">
        <f t="shared" si="164"/>
        <v>188.1</v>
      </c>
      <c r="AA1643" s="24">
        <v>0.1</v>
      </c>
      <c r="AB1643" s="24">
        <v>0.1</v>
      </c>
      <c r="AC1643" t="s">
        <v>2879</v>
      </c>
      <c r="AD1643" t="s">
        <v>2879</v>
      </c>
      <c r="AE1643" t="s">
        <v>2879</v>
      </c>
      <c r="AF1643" t="s">
        <v>2899</v>
      </c>
      <c r="AG1643" s="24"/>
      <c r="AI1643" s="11">
        <v>94.5</v>
      </c>
      <c r="AJ1643">
        <v>0.3</v>
      </c>
      <c r="AK1643">
        <f t="shared" si="159"/>
        <v>146.29999999999998</v>
      </c>
      <c r="AL1643" t="s">
        <v>4555</v>
      </c>
      <c r="AM1643" t="s">
        <v>4555</v>
      </c>
      <c r="AN1643" s="24">
        <v>0.1</v>
      </c>
      <c r="AO1643">
        <f t="shared" si="160"/>
        <v>188.1</v>
      </c>
      <c r="AS1643" t="s">
        <v>433</v>
      </c>
      <c r="AT1643" t="s">
        <v>580</v>
      </c>
    </row>
    <row r="1644" spans="1:46" customFormat="1" x14ac:dyDescent="0.3">
      <c r="A1644" t="e">
        <f>CONCATENATE(C1644,D1644,H1644,#REF!,L1644)</f>
        <v>#REF!</v>
      </c>
      <c r="B1644" t="str">
        <f t="shared" si="165"/>
        <v>NISSANNV_400_TRACTIONL1H2</v>
      </c>
      <c r="C1644" s="1" t="s">
        <v>163</v>
      </c>
      <c r="D1644" s="1" t="s">
        <v>597</v>
      </c>
      <c r="E1644" s="1">
        <v>2010</v>
      </c>
      <c r="F1644" s="1" t="s">
        <v>14</v>
      </c>
      <c r="G1644" s="1" t="s">
        <v>37</v>
      </c>
      <c r="H1644" s="1" t="s">
        <v>38</v>
      </c>
      <c r="I1644" s="1">
        <v>3182</v>
      </c>
      <c r="J1644" s="1" t="str">
        <f t="shared" si="166"/>
        <v>TYP137</v>
      </c>
      <c r="K1644" s="1">
        <v>137</v>
      </c>
      <c r="L1644" s="1" t="s">
        <v>17</v>
      </c>
      <c r="M1644" s="27">
        <v>963940306</v>
      </c>
      <c r="N1644" s="37" t="s">
        <v>999</v>
      </c>
      <c r="O1644" s="38">
        <v>0</v>
      </c>
      <c r="P1644" s="38">
        <v>61.01</v>
      </c>
      <c r="Q1644" s="38">
        <v>1</v>
      </c>
      <c r="R1644">
        <v>5.5</v>
      </c>
      <c r="S1644" s="38">
        <v>61.01</v>
      </c>
      <c r="T1644" s="24">
        <v>179</v>
      </c>
      <c r="U1644" s="24">
        <v>20</v>
      </c>
      <c r="V1644">
        <f t="shared" si="161"/>
        <v>27</v>
      </c>
      <c r="W1644" s="24" t="s">
        <v>4249</v>
      </c>
      <c r="X1644" s="8" t="e">
        <f>ROUND(T1644*(1-#REF!),2)</f>
        <v>#REF!</v>
      </c>
      <c r="Y1644">
        <f t="shared" si="163"/>
        <v>161.1</v>
      </c>
      <c r="Z1644">
        <f t="shared" si="164"/>
        <v>161.1</v>
      </c>
      <c r="AA1644" s="24">
        <v>0.1</v>
      </c>
      <c r="AB1644" s="24">
        <v>0.1</v>
      </c>
      <c r="AC1644" t="s">
        <v>2879</v>
      </c>
      <c r="AD1644" t="s">
        <v>2879</v>
      </c>
      <c r="AE1644" t="s">
        <v>2879</v>
      </c>
      <c r="AF1644" t="s">
        <v>2899</v>
      </c>
      <c r="AG1644" s="24"/>
      <c r="AI1644" s="11">
        <v>70.150000000000006</v>
      </c>
      <c r="AJ1644">
        <v>0.3</v>
      </c>
      <c r="AK1644">
        <f t="shared" si="159"/>
        <v>125.3</v>
      </c>
      <c r="AL1644" t="s">
        <v>4555</v>
      </c>
      <c r="AM1644" t="s">
        <v>4555</v>
      </c>
      <c r="AN1644" s="24">
        <v>0.1</v>
      </c>
      <c r="AO1644">
        <f t="shared" ref="AO1644:AO1702" si="167">ROUND(T1644*(1-AN1644),2)</f>
        <v>161.1</v>
      </c>
      <c r="AS1644" t="s">
        <v>434</v>
      </c>
      <c r="AT1644" t="s">
        <v>583</v>
      </c>
    </row>
    <row r="1645" spans="1:46" customFormat="1" x14ac:dyDescent="0.3">
      <c r="A1645" t="e">
        <f>CONCATENATE(C1645,D1645,H1645,#REF!,L1645)</f>
        <v>#REF!</v>
      </c>
      <c r="B1645" t="str">
        <f t="shared" si="165"/>
        <v>NISSANNV_400_TRACTIONL1H2</v>
      </c>
      <c r="C1645" s="1" t="s">
        <v>163</v>
      </c>
      <c r="D1645" s="1" t="s">
        <v>597</v>
      </c>
      <c r="E1645" s="1">
        <v>2010</v>
      </c>
      <c r="F1645" s="1" t="s">
        <v>14</v>
      </c>
      <c r="G1645" s="1" t="s">
        <v>37</v>
      </c>
      <c r="H1645" s="1" t="s">
        <v>38</v>
      </c>
      <c r="I1645" s="1">
        <v>3182</v>
      </c>
      <c r="J1645" s="1" t="str">
        <f t="shared" si="166"/>
        <v>TYP137</v>
      </c>
      <c r="K1645" s="1">
        <v>137</v>
      </c>
      <c r="L1645" s="1" t="s">
        <v>20</v>
      </c>
      <c r="M1645" s="27">
        <v>963940305</v>
      </c>
      <c r="N1645" s="37" t="s">
        <v>1000</v>
      </c>
      <c r="O1645" s="38">
        <v>0</v>
      </c>
      <c r="P1645" s="38">
        <v>78.03</v>
      </c>
      <c r="Q1645" s="38">
        <v>1</v>
      </c>
      <c r="R1645">
        <v>5.5</v>
      </c>
      <c r="S1645" s="38">
        <v>78.03</v>
      </c>
      <c r="T1645" s="24">
        <v>209</v>
      </c>
      <c r="U1645" s="24">
        <v>20</v>
      </c>
      <c r="V1645">
        <f t="shared" si="161"/>
        <v>27</v>
      </c>
      <c r="W1645" s="24" t="s">
        <v>4250</v>
      </c>
      <c r="X1645" s="8" t="e">
        <f>ROUND(T1645*(1-#REF!),2)</f>
        <v>#REF!</v>
      </c>
      <c r="Y1645">
        <f t="shared" si="163"/>
        <v>188.1</v>
      </c>
      <c r="Z1645">
        <f t="shared" si="164"/>
        <v>188.1</v>
      </c>
      <c r="AA1645" s="24">
        <v>0.1</v>
      </c>
      <c r="AB1645" s="24">
        <v>0.1</v>
      </c>
      <c r="AC1645" t="s">
        <v>2879</v>
      </c>
      <c r="AD1645" t="s">
        <v>2879</v>
      </c>
      <c r="AE1645" t="s">
        <v>2879</v>
      </c>
      <c r="AF1645" t="s">
        <v>2899</v>
      </c>
      <c r="AG1645" s="24"/>
      <c r="AI1645" s="11">
        <v>94.5</v>
      </c>
      <c r="AJ1645">
        <v>0.3</v>
      </c>
      <c r="AK1645">
        <f t="shared" si="159"/>
        <v>146.29999999999998</v>
      </c>
      <c r="AL1645" t="s">
        <v>4555</v>
      </c>
      <c r="AM1645" t="s">
        <v>4555</v>
      </c>
      <c r="AN1645" s="24">
        <v>0.1</v>
      </c>
      <c r="AO1645">
        <f t="shared" si="167"/>
        <v>188.1</v>
      </c>
      <c r="AS1645" t="s">
        <v>435</v>
      </c>
      <c r="AT1645" t="s">
        <v>580</v>
      </c>
    </row>
    <row r="1646" spans="1:46" customFormat="1" x14ac:dyDescent="0.3">
      <c r="A1646" t="e">
        <f>CONCATENATE(C1646,D1646,H1646,#REF!,L1646)</f>
        <v>#REF!</v>
      </c>
      <c r="B1646" t="str">
        <f t="shared" si="165"/>
        <v>NISSANNV_400_TRACTIONL2H2</v>
      </c>
      <c r="C1646" s="1" t="s">
        <v>163</v>
      </c>
      <c r="D1646" s="1" t="s">
        <v>597</v>
      </c>
      <c r="E1646" s="1">
        <v>2010</v>
      </c>
      <c r="F1646" s="1" t="s">
        <v>25</v>
      </c>
      <c r="G1646" s="1" t="s">
        <v>37</v>
      </c>
      <c r="H1646" s="1" t="s">
        <v>41</v>
      </c>
      <c r="I1646" s="1">
        <v>3682</v>
      </c>
      <c r="J1646" s="1" t="str">
        <f t="shared" si="166"/>
        <v>TYP138</v>
      </c>
      <c r="K1646" s="1">
        <v>138</v>
      </c>
      <c r="L1646" s="1" t="s">
        <v>17</v>
      </c>
      <c r="M1646" s="27">
        <v>963940320</v>
      </c>
      <c r="N1646" s="37" t="s">
        <v>1001</v>
      </c>
      <c r="O1646" s="38">
        <v>0</v>
      </c>
      <c r="P1646" s="38">
        <v>72.97</v>
      </c>
      <c r="Q1646" s="38">
        <v>1</v>
      </c>
      <c r="R1646">
        <v>5.5</v>
      </c>
      <c r="S1646" s="38">
        <v>72.97</v>
      </c>
      <c r="T1646" s="24">
        <v>179</v>
      </c>
      <c r="U1646" s="24">
        <v>20</v>
      </c>
      <c r="V1646">
        <f t="shared" ref="V1646:V1703" si="168">IFERROR(ROUNDUP(U1646*(80/60),0),"")</f>
        <v>27</v>
      </c>
      <c r="W1646" s="24" t="s">
        <v>4251</v>
      </c>
      <c r="X1646" s="8" t="e">
        <f>ROUND(T1646*(1-#REF!),2)</f>
        <v>#REF!</v>
      </c>
      <c r="Y1646">
        <f t="shared" si="163"/>
        <v>161.1</v>
      </c>
      <c r="Z1646">
        <f t="shared" si="164"/>
        <v>161.1</v>
      </c>
      <c r="AA1646" s="24">
        <v>0.1</v>
      </c>
      <c r="AB1646" s="24">
        <v>0.1</v>
      </c>
      <c r="AC1646" t="s">
        <v>2879</v>
      </c>
      <c r="AD1646" t="s">
        <v>2879</v>
      </c>
      <c r="AE1646" t="s">
        <v>2879</v>
      </c>
      <c r="AF1646" t="s">
        <v>2899</v>
      </c>
      <c r="AG1646" s="24"/>
      <c r="AI1646" s="11">
        <v>70.150000000000006</v>
      </c>
      <c r="AJ1646">
        <v>0.3</v>
      </c>
      <c r="AK1646">
        <f t="shared" si="159"/>
        <v>125.3</v>
      </c>
      <c r="AL1646" t="s">
        <v>4555</v>
      </c>
      <c r="AM1646" t="s">
        <v>4555</v>
      </c>
      <c r="AN1646" s="24">
        <v>0.1</v>
      </c>
      <c r="AO1646">
        <f t="shared" si="167"/>
        <v>161.1</v>
      </c>
      <c r="AS1646" t="s">
        <v>436</v>
      </c>
      <c r="AT1646" t="s">
        <v>583</v>
      </c>
    </row>
    <row r="1647" spans="1:46" customFormat="1" x14ac:dyDescent="0.3">
      <c r="A1647" t="e">
        <f>CONCATENATE(C1647,D1647,H1647,#REF!,L1647)</f>
        <v>#REF!</v>
      </c>
      <c r="B1647" t="str">
        <f t="shared" si="165"/>
        <v>NISSANNV_400_TRACTIONL2H2</v>
      </c>
      <c r="C1647" s="1" t="s">
        <v>163</v>
      </c>
      <c r="D1647" s="1" t="s">
        <v>597</v>
      </c>
      <c r="E1647" s="1">
        <v>2010</v>
      </c>
      <c r="F1647" s="1" t="s">
        <v>25</v>
      </c>
      <c r="G1647" s="1" t="s">
        <v>37</v>
      </c>
      <c r="H1647" s="1" t="s">
        <v>41</v>
      </c>
      <c r="I1647" s="1">
        <v>3682</v>
      </c>
      <c r="J1647" s="1" t="str">
        <f t="shared" si="166"/>
        <v>TYP138</v>
      </c>
      <c r="K1647" s="1">
        <v>138</v>
      </c>
      <c r="L1647" s="1" t="s">
        <v>20</v>
      </c>
      <c r="M1647" s="27">
        <v>963940319</v>
      </c>
      <c r="N1647" s="37" t="s">
        <v>1002</v>
      </c>
      <c r="O1647" s="38">
        <v>0</v>
      </c>
      <c r="P1647" s="38">
        <v>98.28</v>
      </c>
      <c r="Q1647" s="38">
        <v>1</v>
      </c>
      <c r="R1647">
        <v>5.5</v>
      </c>
      <c r="S1647" s="38">
        <v>98.28</v>
      </c>
      <c r="T1647" s="24">
        <v>209</v>
      </c>
      <c r="U1647" s="24">
        <v>20</v>
      </c>
      <c r="V1647">
        <f t="shared" si="168"/>
        <v>27</v>
      </c>
      <c r="W1647" s="24" t="s">
        <v>4252</v>
      </c>
      <c r="X1647" s="8" t="e">
        <f>ROUND(T1647*(1-#REF!),2)</f>
        <v>#REF!</v>
      </c>
      <c r="Y1647">
        <f t="shared" si="163"/>
        <v>188.1</v>
      </c>
      <c r="Z1647">
        <f t="shared" si="164"/>
        <v>188.1</v>
      </c>
      <c r="AA1647" s="24">
        <v>0.1</v>
      </c>
      <c r="AB1647" s="24">
        <v>0.1</v>
      </c>
      <c r="AC1647" t="s">
        <v>2879</v>
      </c>
      <c r="AD1647" t="s">
        <v>2879</v>
      </c>
      <c r="AE1647" t="s">
        <v>2879</v>
      </c>
      <c r="AF1647" t="s">
        <v>2899</v>
      </c>
      <c r="AG1647" s="24"/>
      <c r="AI1647" s="11">
        <v>94.5</v>
      </c>
      <c r="AJ1647">
        <v>0.3</v>
      </c>
      <c r="AK1647">
        <f t="shared" si="159"/>
        <v>146.29999999999998</v>
      </c>
      <c r="AL1647" t="s">
        <v>4555</v>
      </c>
      <c r="AM1647" t="s">
        <v>4555</v>
      </c>
      <c r="AN1647" s="24">
        <v>0.1</v>
      </c>
      <c r="AO1647">
        <f t="shared" si="167"/>
        <v>188.1</v>
      </c>
      <c r="AS1647" t="s">
        <v>437</v>
      </c>
      <c r="AT1647" t="s">
        <v>580</v>
      </c>
    </row>
    <row r="1648" spans="1:46" customFormat="1" x14ac:dyDescent="0.3">
      <c r="A1648" t="e">
        <f>CONCATENATE(C1648,D1648,H1648,#REF!,L1648)</f>
        <v>#REF!</v>
      </c>
      <c r="B1648" t="str">
        <f t="shared" si="165"/>
        <v>NISSANNV_400_TRACTIONL2H3</v>
      </c>
      <c r="C1648" s="1" t="s">
        <v>163</v>
      </c>
      <c r="D1648" s="1" t="s">
        <v>597</v>
      </c>
      <c r="E1648" s="1">
        <v>2010</v>
      </c>
      <c r="F1648" s="1" t="s">
        <v>25</v>
      </c>
      <c r="G1648" s="1" t="s">
        <v>52</v>
      </c>
      <c r="H1648" s="1" t="s">
        <v>104</v>
      </c>
      <c r="I1648" s="1">
        <v>3682</v>
      </c>
      <c r="J1648" s="1" t="str">
        <f t="shared" si="166"/>
        <v>TYP138</v>
      </c>
      <c r="K1648" s="1">
        <v>138</v>
      </c>
      <c r="L1648" s="1" t="s">
        <v>17</v>
      </c>
      <c r="M1648" s="27">
        <v>963940326</v>
      </c>
      <c r="N1648" s="37" t="s">
        <v>1003</v>
      </c>
      <c r="O1648" s="38">
        <v>0</v>
      </c>
      <c r="P1648" s="38">
        <v>72.98</v>
      </c>
      <c r="Q1648" s="38">
        <v>1</v>
      </c>
      <c r="R1648">
        <v>5.5</v>
      </c>
      <c r="S1648" s="38">
        <v>72.98</v>
      </c>
      <c r="T1648" s="24">
        <v>179</v>
      </c>
      <c r="U1648" s="24">
        <v>20</v>
      </c>
      <c r="V1648">
        <f t="shared" si="168"/>
        <v>27</v>
      </c>
      <c r="W1648" s="24" t="s">
        <v>4253</v>
      </c>
      <c r="X1648" s="8" t="e">
        <f>ROUND(T1648*(1-#REF!),2)</f>
        <v>#REF!</v>
      </c>
      <c r="Y1648">
        <f t="shared" si="163"/>
        <v>161.1</v>
      </c>
      <c r="Z1648">
        <f t="shared" si="164"/>
        <v>161.1</v>
      </c>
      <c r="AA1648" s="24">
        <v>0.1</v>
      </c>
      <c r="AB1648" s="24">
        <v>0.1</v>
      </c>
      <c r="AC1648" t="s">
        <v>2879</v>
      </c>
      <c r="AD1648" t="s">
        <v>2879</v>
      </c>
      <c r="AE1648" t="s">
        <v>2879</v>
      </c>
      <c r="AF1648" t="s">
        <v>2899</v>
      </c>
      <c r="AG1648" s="24"/>
      <c r="AI1648" s="11">
        <v>70.150000000000006</v>
      </c>
      <c r="AJ1648">
        <v>0.3</v>
      </c>
      <c r="AK1648">
        <f t="shared" si="159"/>
        <v>125.3</v>
      </c>
      <c r="AL1648" t="s">
        <v>4555</v>
      </c>
      <c r="AM1648" t="s">
        <v>4555</v>
      </c>
      <c r="AN1648" s="24">
        <v>0.1</v>
      </c>
      <c r="AO1648">
        <f t="shared" si="167"/>
        <v>161.1</v>
      </c>
      <c r="AS1648" t="s">
        <v>438</v>
      </c>
      <c r="AT1648" t="s">
        <v>583</v>
      </c>
    </row>
    <row r="1649" spans="1:46" customFormat="1" x14ac:dyDescent="0.3">
      <c r="A1649" t="e">
        <f>CONCATENATE(C1649,D1649,H1649,#REF!,L1649)</f>
        <v>#REF!</v>
      </c>
      <c r="B1649" t="str">
        <f t="shared" si="165"/>
        <v>NISSANNV_400_TRACTIONL2H3</v>
      </c>
      <c r="C1649" s="1" t="s">
        <v>163</v>
      </c>
      <c r="D1649" s="1" t="s">
        <v>597</v>
      </c>
      <c r="E1649" s="1">
        <v>2010</v>
      </c>
      <c r="F1649" s="1" t="s">
        <v>25</v>
      </c>
      <c r="G1649" s="1" t="s">
        <v>52</v>
      </c>
      <c r="H1649" s="1" t="s">
        <v>104</v>
      </c>
      <c r="I1649" s="1">
        <v>3682</v>
      </c>
      <c r="J1649" s="1" t="str">
        <f t="shared" si="166"/>
        <v>TYP138</v>
      </c>
      <c r="K1649" s="1">
        <v>138</v>
      </c>
      <c r="L1649" s="1" t="s">
        <v>20</v>
      </c>
      <c r="M1649" s="27">
        <v>963940325</v>
      </c>
      <c r="N1649" s="37" t="s">
        <v>1004</v>
      </c>
      <c r="O1649" s="38">
        <v>0</v>
      </c>
      <c r="P1649" s="38">
        <v>78.03</v>
      </c>
      <c r="Q1649" s="38">
        <v>1</v>
      </c>
      <c r="R1649">
        <v>5.5</v>
      </c>
      <c r="S1649" s="38">
        <v>78.03</v>
      </c>
      <c r="T1649" s="24">
        <v>209</v>
      </c>
      <c r="U1649" s="24">
        <v>20</v>
      </c>
      <c r="V1649">
        <f t="shared" si="168"/>
        <v>27</v>
      </c>
      <c r="W1649" s="24" t="s">
        <v>4254</v>
      </c>
      <c r="X1649" s="8" t="e">
        <f>ROUND(T1649*(1-#REF!),2)</f>
        <v>#REF!</v>
      </c>
      <c r="Y1649">
        <f t="shared" si="163"/>
        <v>188.1</v>
      </c>
      <c r="Z1649">
        <f t="shared" si="164"/>
        <v>188.1</v>
      </c>
      <c r="AA1649" s="24">
        <v>0.1</v>
      </c>
      <c r="AB1649" s="24">
        <v>0.1</v>
      </c>
      <c r="AC1649" t="s">
        <v>2879</v>
      </c>
      <c r="AD1649" t="s">
        <v>2879</v>
      </c>
      <c r="AE1649" t="s">
        <v>2879</v>
      </c>
      <c r="AF1649" t="s">
        <v>2899</v>
      </c>
      <c r="AG1649" s="24"/>
      <c r="AI1649" s="11">
        <v>94.5</v>
      </c>
      <c r="AJ1649">
        <v>0.3</v>
      </c>
      <c r="AK1649">
        <f t="shared" si="159"/>
        <v>146.29999999999998</v>
      </c>
      <c r="AL1649" t="s">
        <v>4555</v>
      </c>
      <c r="AM1649" t="s">
        <v>4555</v>
      </c>
      <c r="AN1649" s="24">
        <v>0.1</v>
      </c>
      <c r="AO1649">
        <f t="shared" si="167"/>
        <v>188.1</v>
      </c>
      <c r="AS1649" t="s">
        <v>439</v>
      </c>
      <c r="AT1649" t="s">
        <v>580</v>
      </c>
    </row>
    <row r="1650" spans="1:46" customFormat="1" x14ac:dyDescent="0.3">
      <c r="A1650" t="e">
        <f>CONCATENATE(C1650,D1650,H1650,#REF!,L1650)</f>
        <v>#REF!</v>
      </c>
      <c r="B1650" t="str">
        <f t="shared" si="165"/>
        <v>NISSANNV_400_TRACTIONL3H2</v>
      </c>
      <c r="C1650" s="1" t="s">
        <v>163</v>
      </c>
      <c r="D1650" s="1" t="s">
        <v>597</v>
      </c>
      <c r="E1650" s="1">
        <v>2010</v>
      </c>
      <c r="F1650" s="1" t="s">
        <v>44</v>
      </c>
      <c r="G1650" s="1" t="s">
        <v>37</v>
      </c>
      <c r="H1650" s="1" t="s">
        <v>45</v>
      </c>
      <c r="I1650" s="1">
        <v>4332</v>
      </c>
      <c r="J1650" s="1" t="str">
        <f t="shared" si="166"/>
        <v>TYP139</v>
      </c>
      <c r="K1650" s="1">
        <v>139</v>
      </c>
      <c r="L1650" s="1" t="s">
        <v>17</v>
      </c>
      <c r="M1650" s="27">
        <v>963940337</v>
      </c>
      <c r="N1650" s="37" t="s">
        <v>1005</v>
      </c>
      <c r="O1650" s="38">
        <v>0</v>
      </c>
      <c r="P1650" s="38">
        <v>72.97</v>
      </c>
      <c r="Q1650" s="38">
        <v>1</v>
      </c>
      <c r="R1650">
        <v>5.5</v>
      </c>
      <c r="S1650" s="38">
        <v>72.97</v>
      </c>
      <c r="T1650" s="24">
        <v>179</v>
      </c>
      <c r="U1650" s="24">
        <v>20</v>
      </c>
      <c r="V1650">
        <f t="shared" si="168"/>
        <v>27</v>
      </c>
      <c r="W1650" s="24" t="s">
        <v>4255</v>
      </c>
      <c r="X1650" s="8" t="e">
        <f>ROUND(T1650*(1-#REF!),2)</f>
        <v>#REF!</v>
      </c>
      <c r="Y1650">
        <f t="shared" si="163"/>
        <v>161.1</v>
      </c>
      <c r="Z1650">
        <f t="shared" si="164"/>
        <v>161.1</v>
      </c>
      <c r="AA1650" s="24">
        <v>0.1</v>
      </c>
      <c r="AB1650" s="24">
        <v>0.1</v>
      </c>
      <c r="AC1650" t="s">
        <v>2879</v>
      </c>
      <c r="AD1650" t="s">
        <v>2879</v>
      </c>
      <c r="AE1650" t="s">
        <v>2879</v>
      </c>
      <c r="AF1650" t="s">
        <v>2899</v>
      </c>
      <c r="AG1650" s="24"/>
      <c r="AI1650" s="11">
        <v>70.150000000000006</v>
      </c>
      <c r="AJ1650">
        <v>0.3</v>
      </c>
      <c r="AK1650">
        <f t="shared" si="159"/>
        <v>125.3</v>
      </c>
      <c r="AL1650" t="s">
        <v>4555</v>
      </c>
      <c r="AM1650" t="s">
        <v>4555</v>
      </c>
      <c r="AN1650" s="24">
        <v>0.1</v>
      </c>
      <c r="AO1650">
        <f t="shared" si="167"/>
        <v>161.1</v>
      </c>
      <c r="AS1650" t="s">
        <v>3688</v>
      </c>
      <c r="AT1650" t="s">
        <v>587</v>
      </c>
    </row>
    <row r="1651" spans="1:46" customFormat="1" x14ac:dyDescent="0.3">
      <c r="A1651" t="e">
        <f>CONCATENATE(C1651,D1651,H1651,#REF!,L1651)</f>
        <v>#REF!</v>
      </c>
      <c r="B1651" t="str">
        <f t="shared" si="165"/>
        <v>NISSANNV_400_TRACTIONL3H2</v>
      </c>
      <c r="C1651" s="1" t="s">
        <v>163</v>
      </c>
      <c r="D1651" s="1" t="s">
        <v>597</v>
      </c>
      <c r="E1651" s="1">
        <v>2010</v>
      </c>
      <c r="F1651" s="1" t="s">
        <v>44</v>
      </c>
      <c r="G1651" s="1" t="s">
        <v>37</v>
      </c>
      <c r="H1651" s="1" t="s">
        <v>45</v>
      </c>
      <c r="I1651" s="1">
        <v>4332</v>
      </c>
      <c r="J1651" s="1" t="str">
        <f t="shared" si="166"/>
        <v>TYP139</v>
      </c>
      <c r="K1651" s="1">
        <v>139</v>
      </c>
      <c r="L1651" s="1" t="s">
        <v>20</v>
      </c>
      <c r="M1651" s="27">
        <v>963940336</v>
      </c>
      <c r="N1651" s="37" t="s">
        <v>1006</v>
      </c>
      <c r="O1651" s="38">
        <v>0</v>
      </c>
      <c r="P1651" s="38">
        <v>78.03</v>
      </c>
      <c r="Q1651" s="38">
        <v>1</v>
      </c>
      <c r="R1651">
        <v>5.5</v>
      </c>
      <c r="S1651" s="38">
        <v>78.03</v>
      </c>
      <c r="T1651" s="24">
        <v>209</v>
      </c>
      <c r="U1651" s="24">
        <v>20</v>
      </c>
      <c r="V1651">
        <f t="shared" si="168"/>
        <v>27</v>
      </c>
      <c r="W1651" s="24" t="s">
        <v>4256</v>
      </c>
      <c r="X1651" s="8" t="e">
        <f>ROUND(T1651*(1-#REF!),2)</f>
        <v>#REF!</v>
      </c>
      <c r="Y1651">
        <f t="shared" si="163"/>
        <v>188.1</v>
      </c>
      <c r="Z1651">
        <f t="shared" si="164"/>
        <v>188.1</v>
      </c>
      <c r="AA1651" s="24">
        <v>0.1</v>
      </c>
      <c r="AB1651" s="24">
        <v>0.1</v>
      </c>
      <c r="AC1651" t="s">
        <v>2879</v>
      </c>
      <c r="AD1651" t="s">
        <v>2879</v>
      </c>
      <c r="AE1651" t="s">
        <v>2879</v>
      </c>
      <c r="AF1651" t="s">
        <v>2899</v>
      </c>
      <c r="AG1651" s="24"/>
      <c r="AI1651" s="11">
        <v>94.5</v>
      </c>
      <c r="AJ1651">
        <v>0.3</v>
      </c>
      <c r="AK1651">
        <f t="shared" si="159"/>
        <v>146.29999999999998</v>
      </c>
      <c r="AL1651" t="s">
        <v>4555</v>
      </c>
      <c r="AM1651" t="s">
        <v>4555</v>
      </c>
      <c r="AN1651" s="24">
        <v>0.1</v>
      </c>
      <c r="AO1651">
        <f t="shared" si="167"/>
        <v>188.1</v>
      </c>
      <c r="AS1651" t="s">
        <v>440</v>
      </c>
      <c r="AT1651" t="s">
        <v>580</v>
      </c>
    </row>
    <row r="1652" spans="1:46" customFormat="1" x14ac:dyDescent="0.3">
      <c r="A1652" t="e">
        <f>CONCATENATE(C1652,D1652,H1652,#REF!,L1652)</f>
        <v>#REF!</v>
      </c>
      <c r="B1652" t="str">
        <f t="shared" si="165"/>
        <v>NISSANNV_400_TRACTIONL3H3</v>
      </c>
      <c r="C1652" s="1" t="s">
        <v>163</v>
      </c>
      <c r="D1652" s="1" t="s">
        <v>597</v>
      </c>
      <c r="E1652" s="1">
        <v>2010</v>
      </c>
      <c r="F1652" s="1" t="s">
        <v>44</v>
      </c>
      <c r="G1652" s="1" t="s">
        <v>52</v>
      </c>
      <c r="H1652" s="1" t="s">
        <v>53</v>
      </c>
      <c r="I1652" s="1">
        <v>4332</v>
      </c>
      <c r="J1652" s="1" t="str">
        <f t="shared" si="166"/>
        <v>TYP139</v>
      </c>
      <c r="K1652" s="1">
        <v>139</v>
      </c>
      <c r="L1652" s="1" t="s">
        <v>17</v>
      </c>
      <c r="M1652" s="27">
        <v>963940343</v>
      </c>
      <c r="N1652" s="37" t="s">
        <v>1007</v>
      </c>
      <c r="O1652" s="38">
        <v>0</v>
      </c>
      <c r="P1652" s="38">
        <v>72.98</v>
      </c>
      <c r="Q1652" s="38">
        <v>1</v>
      </c>
      <c r="R1652">
        <v>5.5</v>
      </c>
      <c r="S1652" s="38">
        <v>72.98</v>
      </c>
      <c r="T1652" s="24">
        <v>179</v>
      </c>
      <c r="U1652" s="24">
        <v>20</v>
      </c>
      <c r="V1652">
        <f t="shared" si="168"/>
        <v>27</v>
      </c>
      <c r="W1652" s="24" t="s">
        <v>4257</v>
      </c>
      <c r="X1652" s="8" t="e">
        <f>ROUND(T1652*(1-#REF!),2)</f>
        <v>#REF!</v>
      </c>
      <c r="Y1652">
        <f t="shared" si="163"/>
        <v>161.1</v>
      </c>
      <c r="Z1652">
        <f t="shared" si="164"/>
        <v>161.1</v>
      </c>
      <c r="AA1652" s="24">
        <v>0.1</v>
      </c>
      <c r="AB1652" s="24">
        <v>0.1</v>
      </c>
      <c r="AC1652" t="s">
        <v>2879</v>
      </c>
      <c r="AD1652" t="s">
        <v>2879</v>
      </c>
      <c r="AE1652" t="s">
        <v>2879</v>
      </c>
      <c r="AF1652" t="s">
        <v>2899</v>
      </c>
      <c r="AG1652" s="24"/>
      <c r="AI1652" s="11">
        <v>70.150000000000006</v>
      </c>
      <c r="AJ1652">
        <v>0.3</v>
      </c>
      <c r="AK1652">
        <f t="shared" ref="AK1652:AK1715" si="169">T1652*(1*(1-AJ1652))</f>
        <v>125.3</v>
      </c>
      <c r="AL1652" t="s">
        <v>4555</v>
      </c>
      <c r="AM1652" t="s">
        <v>4555</v>
      </c>
      <c r="AN1652" s="24">
        <v>0.1</v>
      </c>
      <c r="AO1652">
        <f t="shared" si="167"/>
        <v>161.1</v>
      </c>
      <c r="AS1652" t="s">
        <v>3689</v>
      </c>
      <c r="AT1652" t="s">
        <v>587</v>
      </c>
    </row>
    <row r="1653" spans="1:46" customFormat="1" x14ac:dyDescent="0.3">
      <c r="A1653" t="e">
        <f>CONCATENATE(C1653,D1653,H1653,#REF!,L1653)</f>
        <v>#REF!</v>
      </c>
      <c r="B1653" t="str">
        <f t="shared" si="165"/>
        <v>NISSANNV_400_TRACTIONL3H3</v>
      </c>
      <c r="C1653" s="1" t="s">
        <v>163</v>
      </c>
      <c r="D1653" s="1" t="s">
        <v>597</v>
      </c>
      <c r="E1653" s="1">
        <v>2010</v>
      </c>
      <c r="F1653" s="1" t="s">
        <v>44</v>
      </c>
      <c r="G1653" s="1" t="s">
        <v>52</v>
      </c>
      <c r="H1653" s="1" t="s">
        <v>53</v>
      </c>
      <c r="I1653" s="1">
        <v>4332</v>
      </c>
      <c r="J1653" s="1" t="str">
        <f t="shared" si="166"/>
        <v>TYP139</v>
      </c>
      <c r="K1653" s="1">
        <v>139</v>
      </c>
      <c r="L1653" s="1" t="s">
        <v>20</v>
      </c>
      <c r="M1653" s="27">
        <v>963940342</v>
      </c>
      <c r="N1653" s="37" t="s">
        <v>1008</v>
      </c>
      <c r="O1653" s="38">
        <v>0</v>
      </c>
      <c r="P1653" s="38">
        <v>78.03</v>
      </c>
      <c r="Q1653" s="38">
        <v>1</v>
      </c>
      <c r="R1653">
        <v>5.5</v>
      </c>
      <c r="S1653" s="38">
        <v>78.03</v>
      </c>
      <c r="T1653" s="24">
        <v>209</v>
      </c>
      <c r="U1653" s="24">
        <v>20</v>
      </c>
      <c r="V1653">
        <f t="shared" si="168"/>
        <v>27</v>
      </c>
      <c r="W1653" s="24" t="s">
        <v>4258</v>
      </c>
      <c r="X1653" s="8" t="e">
        <f>ROUND(T1653*(1-#REF!),2)</f>
        <v>#REF!</v>
      </c>
      <c r="Y1653">
        <f t="shared" si="163"/>
        <v>188.1</v>
      </c>
      <c r="Z1653">
        <f t="shared" si="164"/>
        <v>188.1</v>
      </c>
      <c r="AA1653" s="24">
        <v>0.1</v>
      </c>
      <c r="AB1653" s="24">
        <v>0.1</v>
      </c>
      <c r="AC1653" t="s">
        <v>2879</v>
      </c>
      <c r="AD1653" t="s">
        <v>2879</v>
      </c>
      <c r="AE1653" t="s">
        <v>2879</v>
      </c>
      <c r="AF1653" t="s">
        <v>2899</v>
      </c>
      <c r="AG1653" s="24"/>
      <c r="AI1653" s="11">
        <v>94.5</v>
      </c>
      <c r="AJ1653">
        <v>0.3</v>
      </c>
      <c r="AK1653">
        <f t="shared" si="169"/>
        <v>146.29999999999998</v>
      </c>
      <c r="AL1653" t="s">
        <v>4555</v>
      </c>
      <c r="AM1653" t="s">
        <v>4555</v>
      </c>
      <c r="AN1653" s="24">
        <v>0.1</v>
      </c>
      <c r="AO1653">
        <f t="shared" si="167"/>
        <v>188.1</v>
      </c>
      <c r="AS1653" t="s">
        <v>441</v>
      </c>
      <c r="AT1653" t="s">
        <v>580</v>
      </c>
    </row>
    <row r="1654" spans="1:46" customFormat="1" x14ac:dyDescent="0.3">
      <c r="A1654" t="e">
        <f>CONCATENATE(C1654,D1654,H1654,#REF!,L1654)</f>
        <v>#REF!</v>
      </c>
      <c r="B1654" t="str">
        <f t="shared" si="165"/>
        <v>NISSANNV_400_PROPULSIONL3H2</v>
      </c>
      <c r="C1654" s="1" t="s">
        <v>163</v>
      </c>
      <c r="D1654" s="1" t="s">
        <v>598</v>
      </c>
      <c r="E1654" s="1">
        <v>2010</v>
      </c>
      <c r="F1654" s="1" t="s">
        <v>44</v>
      </c>
      <c r="G1654" s="1" t="s">
        <v>37</v>
      </c>
      <c r="H1654" s="1" t="s">
        <v>45</v>
      </c>
      <c r="I1654" s="1">
        <v>3682</v>
      </c>
      <c r="J1654" s="1" t="str">
        <f t="shared" si="166"/>
        <v>TYP140</v>
      </c>
      <c r="K1654" s="1">
        <v>140</v>
      </c>
      <c r="L1654" s="1" t="s">
        <v>17</v>
      </c>
      <c r="M1654" s="27">
        <v>963940353</v>
      </c>
      <c r="N1654" s="37" t="s">
        <v>1009</v>
      </c>
      <c r="O1654" s="38">
        <v>0</v>
      </c>
      <c r="P1654" s="38">
        <v>72.98</v>
      </c>
      <c r="Q1654" s="38">
        <v>1</v>
      </c>
      <c r="R1654">
        <v>5.5</v>
      </c>
      <c r="S1654" s="38">
        <v>72.98</v>
      </c>
      <c r="T1654" s="24">
        <v>179</v>
      </c>
      <c r="U1654" s="24">
        <v>20</v>
      </c>
      <c r="V1654">
        <f t="shared" si="168"/>
        <v>27</v>
      </c>
      <c r="W1654" s="24" t="s">
        <v>4259</v>
      </c>
      <c r="X1654" s="8" t="e">
        <f>ROUND(T1654*(1-#REF!),2)</f>
        <v>#REF!</v>
      </c>
      <c r="Y1654">
        <f t="shared" si="163"/>
        <v>161.1</v>
      </c>
      <c r="Z1654">
        <f t="shared" si="164"/>
        <v>161.1</v>
      </c>
      <c r="AA1654" s="24">
        <v>0.1</v>
      </c>
      <c r="AB1654" s="24">
        <v>0.1</v>
      </c>
      <c r="AC1654" t="s">
        <v>2879</v>
      </c>
      <c r="AD1654" t="s">
        <v>2879</v>
      </c>
      <c r="AE1654" t="s">
        <v>2879</v>
      </c>
      <c r="AF1654" t="s">
        <v>2899</v>
      </c>
      <c r="AG1654" s="24"/>
      <c r="AI1654" s="11">
        <v>70.150000000000006</v>
      </c>
      <c r="AJ1654">
        <v>0.3</v>
      </c>
      <c r="AK1654">
        <f t="shared" si="169"/>
        <v>125.3</v>
      </c>
      <c r="AL1654" t="s">
        <v>4555</v>
      </c>
      <c r="AM1654" t="s">
        <v>4555</v>
      </c>
      <c r="AN1654" s="24">
        <v>0.1</v>
      </c>
      <c r="AO1654">
        <f t="shared" si="167"/>
        <v>161.1</v>
      </c>
      <c r="AS1654" t="s">
        <v>3690</v>
      </c>
      <c r="AT1654" t="s">
        <v>587</v>
      </c>
    </row>
    <row r="1655" spans="1:46" customFormat="1" x14ac:dyDescent="0.3">
      <c r="A1655" t="e">
        <f>CONCATENATE(C1655,D1655,H1655,#REF!,L1655)</f>
        <v>#REF!</v>
      </c>
      <c r="B1655" t="str">
        <f t="shared" si="165"/>
        <v>NISSANNV_400_PROPULSIONL3H2</v>
      </c>
      <c r="C1655" s="1" t="s">
        <v>163</v>
      </c>
      <c r="D1655" s="1" t="s">
        <v>598</v>
      </c>
      <c r="E1655" s="1">
        <v>2010</v>
      </c>
      <c r="F1655" s="1" t="s">
        <v>44</v>
      </c>
      <c r="G1655" s="1" t="s">
        <v>37</v>
      </c>
      <c r="H1655" s="1" t="s">
        <v>45</v>
      </c>
      <c r="I1655" s="1">
        <v>3682</v>
      </c>
      <c r="J1655" s="1" t="str">
        <f t="shared" si="166"/>
        <v>TYP140</v>
      </c>
      <c r="K1655" s="1">
        <v>140</v>
      </c>
      <c r="L1655" s="1" t="s">
        <v>20</v>
      </c>
      <c r="M1655" s="27">
        <v>963940352</v>
      </c>
      <c r="N1655" s="37" t="s">
        <v>1010</v>
      </c>
      <c r="O1655" s="38">
        <v>0</v>
      </c>
      <c r="P1655" s="38">
        <v>98.28</v>
      </c>
      <c r="Q1655" s="38">
        <v>1</v>
      </c>
      <c r="R1655">
        <v>5.5</v>
      </c>
      <c r="S1655" s="38">
        <v>98.28</v>
      </c>
      <c r="T1655" s="24">
        <v>209</v>
      </c>
      <c r="U1655" s="24">
        <v>20</v>
      </c>
      <c r="V1655">
        <f t="shared" si="168"/>
        <v>27</v>
      </c>
      <c r="W1655" s="24" t="s">
        <v>4260</v>
      </c>
      <c r="X1655" s="8" t="e">
        <f>ROUND(T1655*(1-#REF!),2)</f>
        <v>#REF!</v>
      </c>
      <c r="Y1655">
        <f t="shared" si="163"/>
        <v>188.1</v>
      </c>
      <c r="Z1655">
        <f t="shared" si="164"/>
        <v>188.1</v>
      </c>
      <c r="AA1655" s="24">
        <v>0.1</v>
      </c>
      <c r="AB1655" s="24">
        <v>0.1</v>
      </c>
      <c r="AC1655" t="s">
        <v>2879</v>
      </c>
      <c r="AD1655" t="s">
        <v>2879</v>
      </c>
      <c r="AE1655" t="s">
        <v>2879</v>
      </c>
      <c r="AF1655" t="s">
        <v>2899</v>
      </c>
      <c r="AG1655" s="24"/>
      <c r="AI1655" s="11">
        <v>94.5</v>
      </c>
      <c r="AJ1655">
        <v>0.3</v>
      </c>
      <c r="AK1655">
        <f t="shared" si="169"/>
        <v>146.29999999999998</v>
      </c>
      <c r="AL1655" t="s">
        <v>4555</v>
      </c>
      <c r="AM1655" t="s">
        <v>4555</v>
      </c>
      <c r="AN1655" s="24">
        <v>0.1</v>
      </c>
      <c r="AO1655">
        <f t="shared" si="167"/>
        <v>188.1</v>
      </c>
      <c r="AS1655" t="s">
        <v>442</v>
      </c>
      <c r="AT1655" t="s">
        <v>580</v>
      </c>
    </row>
    <row r="1656" spans="1:46" customFormat="1" x14ac:dyDescent="0.3">
      <c r="A1656" t="e">
        <f>CONCATENATE(C1656,D1656,H1656,#REF!,L1656)</f>
        <v>#REF!</v>
      </c>
      <c r="B1656" t="str">
        <f t="shared" si="165"/>
        <v>NISSANNV_400_PROPULSIONL3H3</v>
      </c>
      <c r="C1656" s="1" t="s">
        <v>163</v>
      </c>
      <c r="D1656" s="1" t="s">
        <v>598</v>
      </c>
      <c r="E1656" s="1">
        <v>2010</v>
      </c>
      <c r="F1656" s="1" t="s">
        <v>44</v>
      </c>
      <c r="G1656" s="1" t="s">
        <v>52</v>
      </c>
      <c r="H1656" s="1" t="s">
        <v>53</v>
      </c>
      <c r="I1656" s="1">
        <v>3682</v>
      </c>
      <c r="J1656" s="1" t="str">
        <f t="shared" si="166"/>
        <v>TYP140</v>
      </c>
      <c r="K1656" s="1">
        <v>140</v>
      </c>
      <c r="L1656" s="1" t="s">
        <v>17</v>
      </c>
      <c r="M1656" s="27">
        <v>963940360</v>
      </c>
      <c r="N1656" s="37" t="s">
        <v>1011</v>
      </c>
      <c r="O1656" s="38">
        <v>0</v>
      </c>
      <c r="P1656" s="38">
        <v>72.98</v>
      </c>
      <c r="Q1656" s="38">
        <v>1</v>
      </c>
      <c r="R1656">
        <v>5.5</v>
      </c>
      <c r="S1656" s="38">
        <v>72.98</v>
      </c>
      <c r="T1656" s="24">
        <v>179</v>
      </c>
      <c r="U1656" s="24">
        <v>20</v>
      </c>
      <c r="V1656">
        <f t="shared" si="168"/>
        <v>27</v>
      </c>
      <c r="W1656" s="24" t="s">
        <v>4261</v>
      </c>
      <c r="X1656" s="8" t="e">
        <f>ROUND(T1656*(1-#REF!),2)</f>
        <v>#REF!</v>
      </c>
      <c r="Y1656">
        <f t="shared" si="163"/>
        <v>161.1</v>
      </c>
      <c r="Z1656">
        <f t="shared" si="164"/>
        <v>161.1</v>
      </c>
      <c r="AA1656" s="24">
        <v>0.1</v>
      </c>
      <c r="AB1656" s="24">
        <v>0.1</v>
      </c>
      <c r="AC1656" t="s">
        <v>2879</v>
      </c>
      <c r="AD1656" t="s">
        <v>2879</v>
      </c>
      <c r="AE1656" t="s">
        <v>2879</v>
      </c>
      <c r="AF1656" t="s">
        <v>2899</v>
      </c>
      <c r="AG1656" s="24"/>
      <c r="AI1656" s="11">
        <v>70.150000000000006</v>
      </c>
      <c r="AJ1656">
        <v>0.3</v>
      </c>
      <c r="AK1656">
        <f t="shared" si="169"/>
        <v>125.3</v>
      </c>
      <c r="AL1656" t="s">
        <v>4555</v>
      </c>
      <c r="AM1656" t="s">
        <v>4555</v>
      </c>
      <c r="AN1656" s="24">
        <v>0.1</v>
      </c>
      <c r="AO1656">
        <f t="shared" si="167"/>
        <v>161.1</v>
      </c>
      <c r="AS1656" t="s">
        <v>3691</v>
      </c>
      <c r="AT1656" t="s">
        <v>587</v>
      </c>
    </row>
    <row r="1657" spans="1:46" customFormat="1" x14ac:dyDescent="0.3">
      <c r="A1657" t="e">
        <f>CONCATENATE(C1657,D1657,H1657,#REF!,L1657)</f>
        <v>#REF!</v>
      </c>
      <c r="B1657" t="str">
        <f t="shared" si="165"/>
        <v>NISSANNV_400_PROPULSIONL3H3</v>
      </c>
      <c r="C1657" s="1" t="s">
        <v>163</v>
      </c>
      <c r="D1657" s="1" t="s">
        <v>598</v>
      </c>
      <c r="E1657" s="1">
        <v>2010</v>
      </c>
      <c r="F1657" s="1" t="s">
        <v>44</v>
      </c>
      <c r="G1657" s="1" t="s">
        <v>52</v>
      </c>
      <c r="H1657" s="1" t="s">
        <v>53</v>
      </c>
      <c r="I1657" s="1">
        <v>3682</v>
      </c>
      <c r="J1657" s="1" t="str">
        <f t="shared" si="166"/>
        <v>TYP140</v>
      </c>
      <c r="K1657" s="1">
        <v>140</v>
      </c>
      <c r="L1657" s="1" t="s">
        <v>20</v>
      </c>
      <c r="M1657" s="27">
        <v>963940359</v>
      </c>
      <c r="N1657" s="37" t="s">
        <v>1012</v>
      </c>
      <c r="O1657" s="38">
        <v>0</v>
      </c>
      <c r="P1657" s="38">
        <v>78.03</v>
      </c>
      <c r="Q1657" s="38">
        <v>1</v>
      </c>
      <c r="R1657">
        <v>5.5</v>
      </c>
      <c r="S1657" s="38">
        <v>78.03</v>
      </c>
      <c r="T1657" s="24">
        <v>209</v>
      </c>
      <c r="U1657" s="24">
        <v>20</v>
      </c>
      <c r="V1657">
        <f t="shared" si="168"/>
        <v>27</v>
      </c>
      <c r="W1657" s="24" t="s">
        <v>4262</v>
      </c>
      <c r="X1657" s="8" t="e">
        <f>ROUND(T1657*(1-#REF!),2)</f>
        <v>#REF!</v>
      </c>
      <c r="Y1657">
        <f t="shared" si="163"/>
        <v>188.1</v>
      </c>
      <c r="Z1657">
        <f t="shared" si="164"/>
        <v>188.1</v>
      </c>
      <c r="AA1657" s="24">
        <v>0.1</v>
      </c>
      <c r="AB1657" s="24">
        <v>0.1</v>
      </c>
      <c r="AC1657" t="s">
        <v>2879</v>
      </c>
      <c r="AD1657" t="s">
        <v>2879</v>
      </c>
      <c r="AE1657" t="s">
        <v>2879</v>
      </c>
      <c r="AF1657" t="s">
        <v>2899</v>
      </c>
      <c r="AG1657" s="24"/>
      <c r="AI1657" s="11">
        <v>94.5</v>
      </c>
      <c r="AJ1657">
        <v>0.3</v>
      </c>
      <c r="AK1657">
        <f t="shared" si="169"/>
        <v>146.29999999999998</v>
      </c>
      <c r="AL1657" t="s">
        <v>4555</v>
      </c>
      <c r="AM1657" t="s">
        <v>4555</v>
      </c>
      <c r="AN1657" s="24">
        <v>0.1</v>
      </c>
      <c r="AO1657">
        <f t="shared" si="167"/>
        <v>188.1</v>
      </c>
      <c r="AS1657" t="s">
        <v>443</v>
      </c>
      <c r="AT1657" t="s">
        <v>580</v>
      </c>
    </row>
    <row r="1658" spans="1:46" customFormat="1" x14ac:dyDescent="0.3">
      <c r="A1658" t="e">
        <f>CONCATENATE(C1658,D1658,H1658,#REF!,L1658)</f>
        <v>#REF!</v>
      </c>
      <c r="B1658" t="str">
        <f t="shared" si="165"/>
        <v>NISSANNV_400_PROPULSIONL4H2</v>
      </c>
      <c r="C1658" s="1" t="s">
        <v>163</v>
      </c>
      <c r="D1658" s="1" t="s">
        <v>598</v>
      </c>
      <c r="E1658" s="1">
        <v>2010</v>
      </c>
      <c r="F1658" s="1" t="s">
        <v>48</v>
      </c>
      <c r="G1658" s="1" t="s">
        <v>37</v>
      </c>
      <c r="H1658" s="1" t="s">
        <v>49</v>
      </c>
      <c r="I1658" s="1">
        <v>4332</v>
      </c>
      <c r="J1658" s="1" t="str">
        <f t="shared" si="166"/>
        <v>TYP141</v>
      </c>
      <c r="K1658" s="1">
        <v>141</v>
      </c>
      <c r="L1658" s="1" t="s">
        <v>17</v>
      </c>
      <c r="M1658" s="27">
        <v>963940372</v>
      </c>
      <c r="N1658" s="37" t="s">
        <v>1013</v>
      </c>
      <c r="O1658" s="38">
        <v>0</v>
      </c>
      <c r="P1658" s="38">
        <v>72.98</v>
      </c>
      <c r="Q1658" s="38">
        <v>1</v>
      </c>
      <c r="R1658">
        <v>5.5</v>
      </c>
      <c r="S1658" s="38">
        <v>72.98</v>
      </c>
      <c r="T1658" s="24">
        <v>179</v>
      </c>
      <c r="U1658" s="24">
        <v>20</v>
      </c>
      <c r="V1658">
        <f t="shared" si="168"/>
        <v>27</v>
      </c>
      <c r="W1658" s="24" t="s">
        <v>4263</v>
      </c>
      <c r="X1658" s="8" t="e">
        <f>ROUND(T1658*(1-#REF!),2)</f>
        <v>#REF!</v>
      </c>
      <c r="Y1658">
        <f t="shared" si="163"/>
        <v>161.1</v>
      </c>
      <c r="Z1658">
        <f t="shared" si="164"/>
        <v>161.1</v>
      </c>
      <c r="AA1658" s="24">
        <v>0.1</v>
      </c>
      <c r="AB1658" s="24">
        <v>0.1</v>
      </c>
      <c r="AC1658" t="s">
        <v>2879</v>
      </c>
      <c r="AD1658" t="s">
        <v>2879</v>
      </c>
      <c r="AE1658" t="s">
        <v>2879</v>
      </c>
      <c r="AF1658" t="s">
        <v>2899</v>
      </c>
      <c r="AG1658" s="24"/>
      <c r="AI1658" s="11">
        <v>70.150000000000006</v>
      </c>
      <c r="AJ1658">
        <v>0.3</v>
      </c>
      <c r="AK1658">
        <f t="shared" si="169"/>
        <v>125.3</v>
      </c>
      <c r="AL1658" t="s">
        <v>4555</v>
      </c>
      <c r="AM1658" t="s">
        <v>4555</v>
      </c>
      <c r="AN1658" s="24">
        <v>0.1</v>
      </c>
      <c r="AO1658">
        <f t="shared" si="167"/>
        <v>161.1</v>
      </c>
      <c r="AS1658" t="s">
        <v>3692</v>
      </c>
      <c r="AT1658" t="s">
        <v>587</v>
      </c>
    </row>
    <row r="1659" spans="1:46" customFormat="1" x14ac:dyDescent="0.3">
      <c r="A1659" t="e">
        <f>CONCATENATE(C1659,D1659,H1659,#REF!,L1659)</f>
        <v>#REF!</v>
      </c>
      <c r="B1659" t="str">
        <f t="shared" si="165"/>
        <v>NISSANNV_400_PROPULSIONL4H2</v>
      </c>
      <c r="C1659" s="1" t="s">
        <v>163</v>
      </c>
      <c r="D1659" s="1" t="s">
        <v>598</v>
      </c>
      <c r="E1659" s="1">
        <v>2010</v>
      </c>
      <c r="F1659" s="1" t="s">
        <v>48</v>
      </c>
      <c r="G1659" s="1" t="s">
        <v>37</v>
      </c>
      <c r="H1659" s="1" t="s">
        <v>49</v>
      </c>
      <c r="I1659" s="1">
        <v>4332</v>
      </c>
      <c r="J1659" s="1" t="str">
        <f t="shared" si="166"/>
        <v>TYP141</v>
      </c>
      <c r="K1659" s="1">
        <v>141</v>
      </c>
      <c r="L1659" s="1" t="s">
        <v>20</v>
      </c>
      <c r="M1659" s="27">
        <v>963940371</v>
      </c>
      <c r="N1659" s="37" t="s">
        <v>1014</v>
      </c>
      <c r="O1659" s="38">
        <v>0</v>
      </c>
      <c r="P1659" s="38">
        <v>78.03</v>
      </c>
      <c r="Q1659" s="38">
        <v>1</v>
      </c>
      <c r="R1659">
        <v>5.5</v>
      </c>
      <c r="S1659" s="38">
        <v>78.03</v>
      </c>
      <c r="T1659" s="24">
        <v>209</v>
      </c>
      <c r="U1659" s="24">
        <v>20</v>
      </c>
      <c r="V1659">
        <f t="shared" si="168"/>
        <v>27</v>
      </c>
      <c r="W1659" s="24" t="s">
        <v>4264</v>
      </c>
      <c r="X1659" s="8" t="e">
        <f>ROUND(T1659*(1-#REF!),2)</f>
        <v>#REF!</v>
      </c>
      <c r="Y1659">
        <f t="shared" si="163"/>
        <v>188.1</v>
      </c>
      <c r="Z1659">
        <f t="shared" si="164"/>
        <v>188.1</v>
      </c>
      <c r="AA1659" s="24">
        <v>0.1</v>
      </c>
      <c r="AB1659" s="24">
        <v>0.1</v>
      </c>
      <c r="AC1659" t="s">
        <v>2879</v>
      </c>
      <c r="AD1659" t="s">
        <v>2879</v>
      </c>
      <c r="AE1659" t="s">
        <v>2879</v>
      </c>
      <c r="AF1659" t="s">
        <v>2899</v>
      </c>
      <c r="AG1659" s="24"/>
      <c r="AI1659" s="11">
        <v>94.5</v>
      </c>
      <c r="AJ1659">
        <v>0.3</v>
      </c>
      <c r="AK1659">
        <f t="shared" si="169"/>
        <v>146.29999999999998</v>
      </c>
      <c r="AL1659" t="s">
        <v>4555</v>
      </c>
      <c r="AM1659" t="s">
        <v>4555</v>
      </c>
      <c r="AN1659" s="24">
        <v>0.1</v>
      </c>
      <c r="AO1659">
        <f t="shared" si="167"/>
        <v>188.1</v>
      </c>
      <c r="AS1659" t="s">
        <v>444</v>
      </c>
      <c r="AT1659" t="s">
        <v>580</v>
      </c>
    </row>
    <row r="1660" spans="1:46" customFormat="1" x14ac:dyDescent="0.3">
      <c r="A1660" t="e">
        <f>CONCATENATE(C1660,D1660,H1660,#REF!,L1660)</f>
        <v>#REF!</v>
      </c>
      <c r="B1660" t="str">
        <f t="shared" si="165"/>
        <v>NISSANNV_400_PROPULSIONL4H3</v>
      </c>
      <c r="C1660" s="1" t="s">
        <v>163</v>
      </c>
      <c r="D1660" s="1" t="s">
        <v>598</v>
      </c>
      <c r="E1660" s="1">
        <v>2010</v>
      </c>
      <c r="F1660" s="1" t="s">
        <v>48</v>
      </c>
      <c r="G1660" s="1" t="s">
        <v>52</v>
      </c>
      <c r="H1660" s="1" t="s">
        <v>55</v>
      </c>
      <c r="I1660" s="1">
        <v>4332</v>
      </c>
      <c r="J1660" s="1" t="str">
        <f t="shared" si="166"/>
        <v>TYP141</v>
      </c>
      <c r="K1660" s="1">
        <v>141</v>
      </c>
      <c r="L1660" s="1" t="s">
        <v>17</v>
      </c>
      <c r="M1660" s="27">
        <v>963940379</v>
      </c>
      <c r="N1660" s="37" t="s">
        <v>1015</v>
      </c>
      <c r="O1660" s="38">
        <v>0</v>
      </c>
      <c r="P1660" s="38">
        <v>72.98</v>
      </c>
      <c r="Q1660" s="38">
        <v>1</v>
      </c>
      <c r="R1660">
        <v>5.5</v>
      </c>
      <c r="S1660" s="38">
        <v>72.98</v>
      </c>
      <c r="T1660" s="24">
        <v>179</v>
      </c>
      <c r="U1660" s="24">
        <v>20</v>
      </c>
      <c r="V1660">
        <f t="shared" si="168"/>
        <v>27</v>
      </c>
      <c r="W1660" s="24" t="s">
        <v>4265</v>
      </c>
      <c r="X1660" s="8" t="e">
        <f>ROUND(T1660*(1-#REF!),2)</f>
        <v>#REF!</v>
      </c>
      <c r="Y1660">
        <f t="shared" si="163"/>
        <v>161.1</v>
      </c>
      <c r="Z1660">
        <f t="shared" si="164"/>
        <v>161.1</v>
      </c>
      <c r="AA1660" s="24">
        <v>0.1</v>
      </c>
      <c r="AB1660" s="24">
        <v>0.1</v>
      </c>
      <c r="AC1660" t="s">
        <v>2879</v>
      </c>
      <c r="AD1660" t="s">
        <v>2879</v>
      </c>
      <c r="AE1660" t="s">
        <v>2879</v>
      </c>
      <c r="AF1660" t="s">
        <v>2899</v>
      </c>
      <c r="AG1660" s="24"/>
      <c r="AI1660" s="11">
        <v>70.150000000000006</v>
      </c>
      <c r="AJ1660">
        <v>0.3</v>
      </c>
      <c r="AK1660">
        <f t="shared" si="169"/>
        <v>125.3</v>
      </c>
      <c r="AL1660" t="s">
        <v>4555</v>
      </c>
      <c r="AM1660" t="s">
        <v>4555</v>
      </c>
      <c r="AN1660" s="24">
        <v>0.1</v>
      </c>
      <c r="AO1660">
        <f t="shared" si="167"/>
        <v>161.1</v>
      </c>
      <c r="AS1660" t="s">
        <v>3693</v>
      </c>
      <c r="AT1660" t="s">
        <v>587</v>
      </c>
    </row>
    <row r="1661" spans="1:46" customFormat="1" x14ac:dyDescent="0.3">
      <c r="A1661" t="e">
        <f>CONCATENATE(C1661,D1661,H1661,#REF!,L1661)</f>
        <v>#REF!</v>
      </c>
      <c r="B1661" t="str">
        <f t="shared" si="165"/>
        <v>NISSANNV_400_PROPULSIONL4H3</v>
      </c>
      <c r="C1661" s="1" t="s">
        <v>163</v>
      </c>
      <c r="D1661" s="1" t="s">
        <v>598</v>
      </c>
      <c r="E1661" s="1">
        <v>2010</v>
      </c>
      <c r="F1661" s="1" t="s">
        <v>48</v>
      </c>
      <c r="G1661" s="1" t="s">
        <v>52</v>
      </c>
      <c r="H1661" s="1" t="s">
        <v>55</v>
      </c>
      <c r="I1661" s="1">
        <v>4332</v>
      </c>
      <c r="J1661" s="1" t="str">
        <f t="shared" si="166"/>
        <v>TYP141</v>
      </c>
      <c r="K1661" s="1">
        <v>141</v>
      </c>
      <c r="L1661" s="1" t="s">
        <v>20</v>
      </c>
      <c r="M1661" s="27">
        <v>963940377</v>
      </c>
      <c r="N1661" s="37" t="s">
        <v>1016</v>
      </c>
      <c r="O1661" s="38">
        <v>0</v>
      </c>
      <c r="P1661" s="38">
        <v>78.03</v>
      </c>
      <c r="Q1661" s="38">
        <v>1</v>
      </c>
      <c r="R1661">
        <v>5.5</v>
      </c>
      <c r="S1661" s="38">
        <v>78.03</v>
      </c>
      <c r="T1661" s="24">
        <v>209</v>
      </c>
      <c r="U1661" s="24">
        <v>20</v>
      </c>
      <c r="V1661">
        <f t="shared" si="168"/>
        <v>27</v>
      </c>
      <c r="W1661" s="24" t="s">
        <v>4266</v>
      </c>
      <c r="X1661" s="8" t="e">
        <f>ROUND(T1661*(1-#REF!),2)</f>
        <v>#REF!</v>
      </c>
      <c r="Y1661">
        <f t="shared" si="163"/>
        <v>188.1</v>
      </c>
      <c r="Z1661">
        <f t="shared" si="164"/>
        <v>188.1</v>
      </c>
      <c r="AA1661" s="24">
        <v>0.1</v>
      </c>
      <c r="AB1661" s="24">
        <v>0.1</v>
      </c>
      <c r="AC1661" t="s">
        <v>2879</v>
      </c>
      <c r="AD1661" t="s">
        <v>2879</v>
      </c>
      <c r="AE1661" t="s">
        <v>2879</v>
      </c>
      <c r="AF1661" t="s">
        <v>2899</v>
      </c>
      <c r="AG1661" s="24"/>
      <c r="AI1661" s="11">
        <v>94.5</v>
      </c>
      <c r="AJ1661">
        <v>0.3</v>
      </c>
      <c r="AK1661">
        <f t="shared" si="169"/>
        <v>146.29999999999998</v>
      </c>
      <c r="AL1661" t="s">
        <v>4555</v>
      </c>
      <c r="AM1661" t="s">
        <v>4555</v>
      </c>
      <c r="AN1661" s="24">
        <v>0.1</v>
      </c>
      <c r="AO1661">
        <f t="shared" si="167"/>
        <v>188.1</v>
      </c>
      <c r="AS1661" t="s">
        <v>445</v>
      </c>
      <c r="AT1661" t="s">
        <v>580</v>
      </c>
    </row>
    <row r="1662" spans="1:46" customFormat="1" x14ac:dyDescent="0.3">
      <c r="A1662" t="e">
        <f>CONCATENATE(C1662,D1662,H1662,#REF!,L1662)</f>
        <v>#REF!</v>
      </c>
      <c r="B1662" t="str">
        <f t="shared" si="165"/>
        <v>OPELCOMBOL1H1</v>
      </c>
      <c r="C1662" s="1" t="s">
        <v>186</v>
      </c>
      <c r="D1662" s="1" t="s">
        <v>187</v>
      </c>
      <c r="E1662" s="1">
        <v>2010</v>
      </c>
      <c r="F1662" s="1" t="s">
        <v>14</v>
      </c>
      <c r="G1662" s="1" t="s">
        <v>15</v>
      </c>
      <c r="H1662" s="1" t="s">
        <v>16</v>
      </c>
      <c r="I1662" s="1">
        <v>2755</v>
      </c>
      <c r="J1662" s="1" t="str">
        <f t="shared" si="166"/>
        <v>TYP134</v>
      </c>
      <c r="K1662" s="1">
        <v>134</v>
      </c>
      <c r="L1662" s="1" t="s">
        <v>17</v>
      </c>
      <c r="M1662" s="27">
        <v>963940252</v>
      </c>
      <c r="N1662" s="37" t="s">
        <v>923</v>
      </c>
      <c r="O1662" s="38">
        <v>0</v>
      </c>
      <c r="P1662" s="38">
        <v>45.62</v>
      </c>
      <c r="Q1662" s="38">
        <v>1</v>
      </c>
      <c r="R1662">
        <v>5.5</v>
      </c>
      <c r="S1662" s="38">
        <v>45.62</v>
      </c>
      <c r="T1662" s="24">
        <v>129</v>
      </c>
      <c r="U1662" s="24">
        <v>20</v>
      </c>
      <c r="V1662">
        <f t="shared" si="168"/>
        <v>27</v>
      </c>
      <c r="W1662" s="24" t="s">
        <v>4165</v>
      </c>
      <c r="X1662" s="8" t="e">
        <f>ROUND(T1662*(1-#REF!),2)</f>
        <v>#REF!</v>
      </c>
      <c r="Y1662">
        <f t="shared" si="163"/>
        <v>116.1</v>
      </c>
      <c r="Z1662">
        <f t="shared" si="164"/>
        <v>116.1</v>
      </c>
      <c r="AA1662" s="24">
        <v>0.1</v>
      </c>
      <c r="AB1662" s="24">
        <v>0.1</v>
      </c>
      <c r="AC1662" t="s">
        <v>2879</v>
      </c>
      <c r="AD1662" t="s">
        <v>2879</v>
      </c>
      <c r="AE1662" t="s">
        <v>2879</v>
      </c>
      <c r="AF1662" t="s">
        <v>2899</v>
      </c>
      <c r="AG1662" s="24"/>
      <c r="AI1662" s="11">
        <v>43.85</v>
      </c>
      <c r="AJ1662">
        <v>0.3</v>
      </c>
      <c r="AK1662">
        <f t="shared" si="169"/>
        <v>90.3</v>
      </c>
      <c r="AL1662" t="s">
        <v>4555</v>
      </c>
      <c r="AM1662" t="s">
        <v>4555</v>
      </c>
      <c r="AN1662" s="24">
        <v>0.1</v>
      </c>
      <c r="AO1662">
        <f t="shared" si="167"/>
        <v>116.1</v>
      </c>
      <c r="AS1662" t="s">
        <v>369</v>
      </c>
      <c r="AT1662" t="s">
        <v>583</v>
      </c>
    </row>
    <row r="1663" spans="1:46" customFormat="1" x14ac:dyDescent="0.3">
      <c r="A1663" t="e">
        <f>CONCATENATE(C1663,D1663,H1663,#REF!,L1663)</f>
        <v>#REF!</v>
      </c>
      <c r="B1663" t="str">
        <f t="shared" si="165"/>
        <v>OPELCOMBOL1H1</v>
      </c>
      <c r="C1663" s="1" t="s">
        <v>186</v>
      </c>
      <c r="D1663" s="1" t="s">
        <v>187</v>
      </c>
      <c r="E1663" s="1">
        <v>2010</v>
      </c>
      <c r="F1663" s="1" t="s">
        <v>14</v>
      </c>
      <c r="G1663" s="1" t="s">
        <v>15</v>
      </c>
      <c r="H1663" s="1" t="s">
        <v>16</v>
      </c>
      <c r="I1663" s="1">
        <v>2755</v>
      </c>
      <c r="J1663" s="1" t="str">
        <f t="shared" si="166"/>
        <v>TYP134</v>
      </c>
      <c r="K1663" s="1">
        <v>134</v>
      </c>
      <c r="L1663" s="1" t="s">
        <v>20</v>
      </c>
      <c r="M1663" s="27">
        <v>963940251</v>
      </c>
      <c r="N1663" s="37" t="s">
        <v>924</v>
      </c>
      <c r="O1663" s="38">
        <v>0</v>
      </c>
      <c r="P1663" s="38">
        <v>50.93</v>
      </c>
      <c r="Q1663" s="38">
        <v>1</v>
      </c>
      <c r="R1663">
        <v>5.5</v>
      </c>
      <c r="S1663" s="38">
        <v>50.93</v>
      </c>
      <c r="T1663" s="24">
        <v>139</v>
      </c>
      <c r="U1663" s="24">
        <v>20</v>
      </c>
      <c r="V1663">
        <f t="shared" si="168"/>
        <v>27</v>
      </c>
      <c r="W1663" s="24" t="s">
        <v>4166</v>
      </c>
      <c r="X1663" s="8" t="e">
        <f>ROUND(T1663*(1-#REF!),2)</f>
        <v>#REF!</v>
      </c>
      <c r="Y1663">
        <f t="shared" si="163"/>
        <v>125.1</v>
      </c>
      <c r="Z1663">
        <f t="shared" si="164"/>
        <v>125.1</v>
      </c>
      <c r="AA1663" s="24">
        <v>0.1</v>
      </c>
      <c r="AB1663" s="24">
        <v>0.1</v>
      </c>
      <c r="AC1663" t="s">
        <v>2879</v>
      </c>
      <c r="AD1663" t="s">
        <v>2879</v>
      </c>
      <c r="AE1663" t="s">
        <v>2879</v>
      </c>
      <c r="AF1663" t="s">
        <v>2899</v>
      </c>
      <c r="AG1663" s="24"/>
      <c r="AI1663" s="11">
        <v>48.95</v>
      </c>
      <c r="AJ1663">
        <v>0.3</v>
      </c>
      <c r="AK1663">
        <f t="shared" si="169"/>
        <v>97.3</v>
      </c>
      <c r="AL1663" t="s">
        <v>4555</v>
      </c>
      <c r="AM1663" t="s">
        <v>4555</v>
      </c>
      <c r="AN1663" s="24">
        <v>0.1</v>
      </c>
      <c r="AO1663">
        <f t="shared" si="167"/>
        <v>125.1</v>
      </c>
      <c r="AS1663" t="s">
        <v>370</v>
      </c>
      <c r="AT1663" t="s">
        <v>580</v>
      </c>
    </row>
    <row r="1664" spans="1:46" customFormat="1" x14ac:dyDescent="0.3">
      <c r="A1664" t="e">
        <f>CONCATENATE(C1664,D1664,H1664,#REF!,L1664)</f>
        <v>#REF!</v>
      </c>
      <c r="B1664" t="str">
        <f t="shared" si="165"/>
        <v>OPELCOMBOL1H2</v>
      </c>
      <c r="C1664" s="1" t="s">
        <v>186</v>
      </c>
      <c r="D1664" s="1" t="s">
        <v>187</v>
      </c>
      <c r="E1664" s="1">
        <v>2010</v>
      </c>
      <c r="F1664" s="1" t="s">
        <v>14</v>
      </c>
      <c r="G1664" s="1" t="s">
        <v>37</v>
      </c>
      <c r="H1664" s="1" t="s">
        <v>38</v>
      </c>
      <c r="I1664" s="1">
        <v>2755</v>
      </c>
      <c r="J1664" s="1" t="str">
        <f t="shared" si="166"/>
        <v>TYP134</v>
      </c>
      <c r="K1664" s="1">
        <v>134</v>
      </c>
      <c r="L1664" s="1" t="s">
        <v>17</v>
      </c>
      <c r="M1664" s="27">
        <v>963940265</v>
      </c>
      <c r="N1664" s="37" t="s">
        <v>925</v>
      </c>
      <c r="O1664" s="38">
        <v>0</v>
      </c>
      <c r="P1664" s="38">
        <v>45.62</v>
      </c>
      <c r="Q1664" s="38">
        <v>1</v>
      </c>
      <c r="R1664">
        <v>5.5</v>
      </c>
      <c r="S1664" s="38">
        <v>45.62</v>
      </c>
      <c r="T1664" s="24">
        <v>129</v>
      </c>
      <c r="U1664" s="24">
        <v>20</v>
      </c>
      <c r="V1664">
        <f t="shared" si="168"/>
        <v>27</v>
      </c>
      <c r="W1664" s="24" t="s">
        <v>4167</v>
      </c>
      <c r="X1664" s="8" t="e">
        <f>ROUND(T1664*(1-#REF!),2)</f>
        <v>#REF!</v>
      </c>
      <c r="Y1664">
        <f t="shared" si="163"/>
        <v>116.1</v>
      </c>
      <c r="Z1664">
        <f t="shared" si="164"/>
        <v>116.1</v>
      </c>
      <c r="AA1664" s="24">
        <v>0.1</v>
      </c>
      <c r="AB1664" s="24">
        <v>0.1</v>
      </c>
      <c r="AC1664" t="s">
        <v>2879</v>
      </c>
      <c r="AD1664" t="s">
        <v>2879</v>
      </c>
      <c r="AE1664" t="s">
        <v>2879</v>
      </c>
      <c r="AF1664" t="s">
        <v>2899</v>
      </c>
      <c r="AG1664" s="24"/>
      <c r="AI1664" s="11">
        <v>43.85</v>
      </c>
      <c r="AJ1664">
        <v>0.3</v>
      </c>
      <c r="AK1664">
        <f t="shared" si="169"/>
        <v>90.3</v>
      </c>
      <c r="AL1664" t="s">
        <v>4555</v>
      </c>
      <c r="AM1664" t="s">
        <v>4555</v>
      </c>
      <c r="AN1664" s="24">
        <v>0.1</v>
      </c>
      <c r="AO1664">
        <f t="shared" si="167"/>
        <v>116.1</v>
      </c>
      <c r="AS1664" t="s">
        <v>371</v>
      </c>
      <c r="AT1664" t="s">
        <v>583</v>
      </c>
    </row>
    <row r="1665" spans="1:46" customFormat="1" x14ac:dyDescent="0.3">
      <c r="A1665" t="e">
        <f>CONCATENATE(C1665,D1665,H1665,#REF!,L1665)</f>
        <v>#REF!</v>
      </c>
      <c r="B1665" t="str">
        <f t="shared" si="165"/>
        <v>OPELCOMBOL1H2</v>
      </c>
      <c r="C1665" s="1" t="s">
        <v>186</v>
      </c>
      <c r="D1665" s="1" t="s">
        <v>187</v>
      </c>
      <c r="E1665" s="1">
        <v>2010</v>
      </c>
      <c r="F1665" s="1" t="s">
        <v>14</v>
      </c>
      <c r="G1665" s="1" t="s">
        <v>37</v>
      </c>
      <c r="H1665" s="1" t="s">
        <v>38</v>
      </c>
      <c r="I1665" s="1">
        <v>2755</v>
      </c>
      <c r="J1665" s="1" t="str">
        <f t="shared" si="166"/>
        <v>TYP134</v>
      </c>
      <c r="K1665" s="1">
        <v>134</v>
      </c>
      <c r="L1665" s="1" t="s">
        <v>20</v>
      </c>
      <c r="M1665" s="27">
        <v>963940264</v>
      </c>
      <c r="N1665" s="37" t="s">
        <v>926</v>
      </c>
      <c r="O1665" s="38">
        <v>0</v>
      </c>
      <c r="P1665" s="38">
        <v>50.93</v>
      </c>
      <c r="Q1665" s="38">
        <v>1</v>
      </c>
      <c r="R1665">
        <v>5.5</v>
      </c>
      <c r="S1665" s="38">
        <v>50.93</v>
      </c>
      <c r="T1665" s="24">
        <v>139</v>
      </c>
      <c r="U1665" s="24">
        <v>20</v>
      </c>
      <c r="V1665">
        <f t="shared" si="168"/>
        <v>27</v>
      </c>
      <c r="W1665" s="24" t="s">
        <v>4168</v>
      </c>
      <c r="X1665" s="8" t="e">
        <f>ROUND(T1665*(1-#REF!),2)</f>
        <v>#REF!</v>
      </c>
      <c r="Y1665">
        <f t="shared" si="163"/>
        <v>125.1</v>
      </c>
      <c r="Z1665">
        <f t="shared" si="164"/>
        <v>125.1</v>
      </c>
      <c r="AA1665" s="24">
        <v>0.1</v>
      </c>
      <c r="AB1665" s="24">
        <v>0.1</v>
      </c>
      <c r="AC1665" t="s">
        <v>2879</v>
      </c>
      <c r="AD1665" t="s">
        <v>2879</v>
      </c>
      <c r="AE1665" t="s">
        <v>2879</v>
      </c>
      <c r="AF1665" t="s">
        <v>2899</v>
      </c>
      <c r="AG1665" s="24"/>
      <c r="AI1665" s="11">
        <v>48.95</v>
      </c>
      <c r="AJ1665">
        <v>0.3</v>
      </c>
      <c r="AK1665">
        <f t="shared" si="169"/>
        <v>97.3</v>
      </c>
      <c r="AL1665" t="s">
        <v>4555</v>
      </c>
      <c r="AM1665" t="s">
        <v>4555</v>
      </c>
      <c r="AN1665" s="24">
        <v>0.1</v>
      </c>
      <c r="AO1665">
        <f t="shared" si="167"/>
        <v>125.1</v>
      </c>
      <c r="AS1665" t="s">
        <v>372</v>
      </c>
      <c r="AT1665" t="s">
        <v>580</v>
      </c>
    </row>
    <row r="1666" spans="1:46" customFormat="1" x14ac:dyDescent="0.3">
      <c r="A1666" t="e">
        <f>CONCATENATE(C1666,D1666,H1666,#REF!,L1666)</f>
        <v>#REF!</v>
      </c>
      <c r="B1666" t="str">
        <f t="shared" si="165"/>
        <v>OPELCOMBOL2H1</v>
      </c>
      <c r="C1666" s="1" t="s">
        <v>186</v>
      </c>
      <c r="D1666" s="1" t="s">
        <v>187</v>
      </c>
      <c r="E1666" s="1">
        <v>2010</v>
      </c>
      <c r="F1666" s="1" t="s">
        <v>25</v>
      </c>
      <c r="G1666" s="1" t="s">
        <v>15</v>
      </c>
      <c r="H1666" s="1" t="s">
        <v>26</v>
      </c>
      <c r="I1666" s="1">
        <v>3105</v>
      </c>
      <c r="J1666" s="1" t="str">
        <f t="shared" si="166"/>
        <v>TYP135</v>
      </c>
      <c r="K1666" s="1">
        <v>135</v>
      </c>
      <c r="L1666" s="1" t="s">
        <v>17</v>
      </c>
      <c r="M1666" s="27">
        <v>963940284</v>
      </c>
      <c r="N1666" s="37" t="s">
        <v>927</v>
      </c>
      <c r="O1666" s="38">
        <v>0</v>
      </c>
      <c r="P1666" s="38">
        <v>45.62</v>
      </c>
      <c r="Q1666" s="38">
        <v>1</v>
      </c>
      <c r="R1666">
        <v>5.5</v>
      </c>
      <c r="S1666" s="38">
        <v>45.62</v>
      </c>
      <c r="T1666" s="24">
        <v>129</v>
      </c>
      <c r="U1666" s="24">
        <v>20</v>
      </c>
      <c r="V1666">
        <f t="shared" si="168"/>
        <v>27</v>
      </c>
      <c r="W1666" s="24" t="s">
        <v>4169</v>
      </c>
      <c r="X1666" s="8" t="e">
        <f>ROUND(T1666*(1-#REF!),2)</f>
        <v>#REF!</v>
      </c>
      <c r="Y1666">
        <f t="shared" ref="Y1666:Y1729" si="170">ROUND(T1666*(1-AA1666),2)</f>
        <v>116.1</v>
      </c>
      <c r="Z1666">
        <f t="shared" ref="Z1666:Z1729" si="171">ROUND(T1666*(1-AB1666),2)</f>
        <v>116.1</v>
      </c>
      <c r="AA1666" s="24">
        <v>0.1</v>
      </c>
      <c r="AB1666" s="24">
        <v>0.1</v>
      </c>
      <c r="AC1666" t="s">
        <v>2879</v>
      </c>
      <c r="AD1666" t="s">
        <v>2879</v>
      </c>
      <c r="AE1666" t="s">
        <v>2879</v>
      </c>
      <c r="AF1666" t="s">
        <v>2899</v>
      </c>
      <c r="AG1666" s="24"/>
      <c r="AI1666" s="11">
        <v>43.85</v>
      </c>
      <c r="AJ1666">
        <v>0.3</v>
      </c>
      <c r="AK1666">
        <f t="shared" si="169"/>
        <v>90.3</v>
      </c>
      <c r="AL1666" t="s">
        <v>4555</v>
      </c>
      <c r="AM1666" t="s">
        <v>4555</v>
      </c>
      <c r="AN1666" s="24">
        <v>0.1</v>
      </c>
      <c r="AO1666">
        <f t="shared" si="167"/>
        <v>116.1</v>
      </c>
      <c r="AS1666" t="s">
        <v>373</v>
      </c>
      <c r="AT1666" t="s">
        <v>583</v>
      </c>
    </row>
    <row r="1667" spans="1:46" customFormat="1" x14ac:dyDescent="0.3">
      <c r="A1667" t="e">
        <f>CONCATENATE(C1667,D1667,H1667,#REF!,L1667)</f>
        <v>#REF!</v>
      </c>
      <c r="B1667" t="str">
        <f t="shared" si="165"/>
        <v>OPELCOMBOL2H1</v>
      </c>
      <c r="C1667" s="1" t="s">
        <v>186</v>
      </c>
      <c r="D1667" s="1" t="s">
        <v>187</v>
      </c>
      <c r="E1667" s="1">
        <v>2010</v>
      </c>
      <c r="F1667" s="1" t="s">
        <v>25</v>
      </c>
      <c r="G1667" s="1" t="s">
        <v>15</v>
      </c>
      <c r="H1667" s="1" t="s">
        <v>26</v>
      </c>
      <c r="I1667" s="1">
        <v>3105</v>
      </c>
      <c r="J1667" s="1" t="str">
        <f t="shared" si="166"/>
        <v>TYP135</v>
      </c>
      <c r="K1667" s="1">
        <v>135</v>
      </c>
      <c r="L1667" s="1" t="s">
        <v>20</v>
      </c>
      <c r="M1667" s="27">
        <v>963940283</v>
      </c>
      <c r="N1667" s="37" t="s">
        <v>928</v>
      </c>
      <c r="O1667" s="38">
        <v>0</v>
      </c>
      <c r="P1667" s="38">
        <v>50.93</v>
      </c>
      <c r="Q1667" s="38">
        <v>1</v>
      </c>
      <c r="R1667">
        <v>5.5</v>
      </c>
      <c r="S1667" s="38">
        <v>50.93</v>
      </c>
      <c r="T1667" s="24">
        <v>139</v>
      </c>
      <c r="U1667" s="24">
        <v>20</v>
      </c>
      <c r="V1667">
        <f t="shared" si="168"/>
        <v>27</v>
      </c>
      <c r="W1667" s="24" t="s">
        <v>4170</v>
      </c>
      <c r="X1667" s="8" t="e">
        <f>ROUND(T1667*(1-#REF!),2)</f>
        <v>#REF!</v>
      </c>
      <c r="Y1667">
        <f t="shared" si="170"/>
        <v>125.1</v>
      </c>
      <c r="Z1667">
        <f t="shared" si="171"/>
        <v>125.1</v>
      </c>
      <c r="AA1667" s="24">
        <v>0.1</v>
      </c>
      <c r="AB1667" s="24">
        <v>0.1</v>
      </c>
      <c r="AC1667" t="s">
        <v>2879</v>
      </c>
      <c r="AD1667" t="s">
        <v>2879</v>
      </c>
      <c r="AE1667" t="s">
        <v>2879</v>
      </c>
      <c r="AF1667" t="s">
        <v>2899</v>
      </c>
      <c r="AG1667" s="24"/>
      <c r="AI1667" s="11">
        <v>48.95</v>
      </c>
      <c r="AJ1667">
        <v>0.3</v>
      </c>
      <c r="AK1667">
        <f t="shared" si="169"/>
        <v>97.3</v>
      </c>
      <c r="AL1667" t="s">
        <v>4555</v>
      </c>
      <c r="AM1667" t="s">
        <v>4555</v>
      </c>
      <c r="AN1667" s="24">
        <v>0.1</v>
      </c>
      <c r="AO1667">
        <f t="shared" si="167"/>
        <v>125.1</v>
      </c>
      <c r="AS1667" t="s">
        <v>374</v>
      </c>
      <c r="AT1667" t="s">
        <v>580</v>
      </c>
    </row>
    <row r="1668" spans="1:46" customFormat="1" x14ac:dyDescent="0.3">
      <c r="A1668" t="e">
        <f>CONCATENATE(C1668,D1668,H1668,#REF!,L1668)</f>
        <v>#REF!</v>
      </c>
      <c r="B1668" t="str">
        <f t="shared" si="165"/>
        <v>OPELVIVAROL1H1</v>
      </c>
      <c r="C1668" s="1" t="s">
        <v>186</v>
      </c>
      <c r="D1668" s="1" t="s">
        <v>188</v>
      </c>
      <c r="E1668" s="1">
        <v>2014</v>
      </c>
      <c r="F1668" s="1" t="s">
        <v>14</v>
      </c>
      <c r="G1668" s="1" t="s">
        <v>15</v>
      </c>
      <c r="H1668" s="1" t="s">
        <v>16</v>
      </c>
      <c r="I1668" s="1">
        <v>3098</v>
      </c>
      <c r="J1668" s="1" t="str">
        <f t="shared" si="166"/>
        <v>TYP164</v>
      </c>
      <c r="K1668" s="1">
        <v>164</v>
      </c>
      <c r="L1668" s="1" t="s">
        <v>17</v>
      </c>
      <c r="M1668" s="27">
        <v>963940603</v>
      </c>
      <c r="N1668" s="37" t="s">
        <v>929</v>
      </c>
      <c r="O1668" s="38">
        <v>0</v>
      </c>
      <c r="P1668" s="38">
        <v>61</v>
      </c>
      <c r="Q1668" s="38">
        <v>1</v>
      </c>
      <c r="R1668">
        <v>5.5</v>
      </c>
      <c r="S1668" s="38">
        <v>61</v>
      </c>
      <c r="T1668" s="24">
        <v>149</v>
      </c>
      <c r="U1668" s="24">
        <v>20</v>
      </c>
      <c r="V1668">
        <f t="shared" si="168"/>
        <v>27</v>
      </c>
      <c r="W1668" s="24" t="s">
        <v>4171</v>
      </c>
      <c r="X1668" s="8" t="e">
        <f>ROUND(T1668*(1-#REF!),2)</f>
        <v>#REF!</v>
      </c>
      <c r="Y1668">
        <f t="shared" si="170"/>
        <v>134.1</v>
      </c>
      <c r="Z1668">
        <f t="shared" si="171"/>
        <v>134.1</v>
      </c>
      <c r="AA1668" s="24">
        <v>0.1</v>
      </c>
      <c r="AB1668" s="24">
        <v>0.1</v>
      </c>
      <c r="AC1668" t="s">
        <v>2879</v>
      </c>
      <c r="AD1668" t="s">
        <v>2879</v>
      </c>
      <c r="AE1668" t="s">
        <v>2879</v>
      </c>
      <c r="AF1668" t="s">
        <v>2899</v>
      </c>
      <c r="AG1668" s="24"/>
      <c r="AI1668" s="11">
        <v>58.64</v>
      </c>
      <c r="AJ1668">
        <v>0.3</v>
      </c>
      <c r="AK1668">
        <f t="shared" si="169"/>
        <v>104.3</v>
      </c>
      <c r="AL1668" t="s">
        <v>4555</v>
      </c>
      <c r="AM1668" t="s">
        <v>4555</v>
      </c>
      <c r="AN1668" s="24">
        <v>0.1</v>
      </c>
      <c r="AO1668">
        <f t="shared" si="167"/>
        <v>134.1</v>
      </c>
      <c r="AS1668" t="s">
        <v>375</v>
      </c>
      <c r="AT1668" t="s">
        <v>583</v>
      </c>
    </row>
    <row r="1669" spans="1:46" customFormat="1" x14ac:dyDescent="0.3">
      <c r="A1669" t="e">
        <f>CONCATENATE(C1669,D1669,H1669,#REF!,L1669)</f>
        <v>#REF!</v>
      </c>
      <c r="B1669" t="str">
        <f t="shared" si="165"/>
        <v>OPELVIVAROL1H1</v>
      </c>
      <c r="C1669" s="1" t="s">
        <v>186</v>
      </c>
      <c r="D1669" s="1" t="s">
        <v>188</v>
      </c>
      <c r="E1669" s="1">
        <v>2014</v>
      </c>
      <c r="F1669" s="1" t="s">
        <v>14</v>
      </c>
      <c r="G1669" s="1" t="s">
        <v>15</v>
      </c>
      <c r="H1669" s="1" t="s">
        <v>16</v>
      </c>
      <c r="I1669" s="1">
        <v>3098</v>
      </c>
      <c r="J1669" s="1" t="str">
        <f t="shared" si="166"/>
        <v>TYP164</v>
      </c>
      <c r="K1669" s="1">
        <v>164</v>
      </c>
      <c r="L1669" s="1" t="s">
        <v>20</v>
      </c>
      <c r="M1669" s="27">
        <v>963940602</v>
      </c>
      <c r="N1669" s="37" t="s">
        <v>930</v>
      </c>
      <c r="O1669" s="38">
        <v>0</v>
      </c>
      <c r="P1669" s="38">
        <v>78</v>
      </c>
      <c r="Q1669" s="38">
        <v>1</v>
      </c>
      <c r="R1669">
        <v>5.5</v>
      </c>
      <c r="S1669" s="38">
        <v>78</v>
      </c>
      <c r="T1669" s="24">
        <v>189</v>
      </c>
      <c r="U1669" s="24">
        <v>20</v>
      </c>
      <c r="V1669">
        <f t="shared" si="168"/>
        <v>27</v>
      </c>
      <c r="W1669" s="24" t="s">
        <v>4172</v>
      </c>
      <c r="X1669" s="8" t="e">
        <f>ROUND(T1669*(1-#REF!),2)</f>
        <v>#REF!</v>
      </c>
      <c r="Y1669">
        <f t="shared" si="170"/>
        <v>170.1</v>
      </c>
      <c r="Z1669">
        <f t="shared" si="171"/>
        <v>170.1</v>
      </c>
      <c r="AA1669" s="24">
        <v>0.1</v>
      </c>
      <c r="AB1669" s="24">
        <v>0.1</v>
      </c>
      <c r="AC1669" t="s">
        <v>2879</v>
      </c>
      <c r="AD1669" t="s">
        <v>2879</v>
      </c>
      <c r="AE1669" t="s">
        <v>2879</v>
      </c>
      <c r="AF1669" t="s">
        <v>2899</v>
      </c>
      <c r="AG1669" s="24"/>
      <c r="AI1669" s="11">
        <v>75</v>
      </c>
      <c r="AJ1669">
        <v>0.3</v>
      </c>
      <c r="AK1669">
        <f t="shared" si="169"/>
        <v>132.29999999999998</v>
      </c>
      <c r="AL1669" t="s">
        <v>4555</v>
      </c>
      <c r="AM1669" t="s">
        <v>4555</v>
      </c>
      <c r="AN1669" s="24">
        <v>0.1</v>
      </c>
      <c r="AO1669">
        <f t="shared" si="167"/>
        <v>170.1</v>
      </c>
      <c r="AS1669" t="s">
        <v>376</v>
      </c>
      <c r="AT1669" t="s">
        <v>580</v>
      </c>
    </row>
    <row r="1670" spans="1:46" customFormat="1" x14ac:dyDescent="0.3">
      <c r="A1670" t="e">
        <f>CONCATENATE(C1670,D1670,H1670,#REF!,L1670)</f>
        <v>#REF!</v>
      </c>
      <c r="B1670" t="str">
        <f t="shared" si="165"/>
        <v>OPELVIVAROL1H2</v>
      </c>
      <c r="C1670" s="1" t="s">
        <v>186</v>
      </c>
      <c r="D1670" s="1" t="s">
        <v>188</v>
      </c>
      <c r="E1670" s="1">
        <v>2014</v>
      </c>
      <c r="F1670" s="1" t="s">
        <v>14</v>
      </c>
      <c r="G1670" s="1" t="s">
        <v>37</v>
      </c>
      <c r="H1670" s="1" t="s">
        <v>38</v>
      </c>
      <c r="I1670" s="1">
        <v>3098</v>
      </c>
      <c r="J1670" s="1" t="str">
        <f t="shared" si="166"/>
        <v>TYP164</v>
      </c>
      <c r="K1670" s="1">
        <v>164</v>
      </c>
      <c r="L1670" s="1" t="s">
        <v>17</v>
      </c>
      <c r="M1670" s="27">
        <v>963940611</v>
      </c>
      <c r="N1670" s="37" t="s">
        <v>931</v>
      </c>
      <c r="O1670" s="38">
        <v>0</v>
      </c>
      <c r="P1670" s="38">
        <v>61.01</v>
      </c>
      <c r="Q1670" s="38">
        <v>1</v>
      </c>
      <c r="R1670">
        <v>5.5</v>
      </c>
      <c r="S1670" s="38">
        <v>61.01</v>
      </c>
      <c r="T1670" s="24">
        <v>149</v>
      </c>
      <c r="U1670" s="24">
        <v>20</v>
      </c>
      <c r="V1670">
        <f t="shared" si="168"/>
        <v>27</v>
      </c>
      <c r="W1670" s="24" t="s">
        <v>4173</v>
      </c>
      <c r="X1670" s="8" t="e">
        <f>ROUND(T1670*(1-#REF!),2)</f>
        <v>#REF!</v>
      </c>
      <c r="Y1670">
        <f t="shared" si="170"/>
        <v>134.1</v>
      </c>
      <c r="Z1670">
        <f t="shared" si="171"/>
        <v>134.1</v>
      </c>
      <c r="AA1670" s="24">
        <v>0.1</v>
      </c>
      <c r="AB1670" s="24">
        <v>0.1</v>
      </c>
      <c r="AC1670" t="s">
        <v>2879</v>
      </c>
      <c r="AD1670" t="s">
        <v>2879</v>
      </c>
      <c r="AE1670" t="s">
        <v>2879</v>
      </c>
      <c r="AF1670" t="s">
        <v>2899</v>
      </c>
      <c r="AG1670" s="24"/>
      <c r="AI1670" s="11">
        <v>58.64</v>
      </c>
      <c r="AJ1670">
        <v>0.3</v>
      </c>
      <c r="AK1670">
        <f t="shared" si="169"/>
        <v>104.3</v>
      </c>
      <c r="AL1670" t="s">
        <v>4555</v>
      </c>
      <c r="AM1670" t="s">
        <v>4555</v>
      </c>
      <c r="AN1670" s="24">
        <v>0.1</v>
      </c>
      <c r="AO1670">
        <f t="shared" si="167"/>
        <v>134.1</v>
      </c>
      <c r="AS1670" t="s">
        <v>377</v>
      </c>
      <c r="AT1670" t="s">
        <v>583</v>
      </c>
    </row>
    <row r="1671" spans="1:46" customFormat="1" x14ac:dyDescent="0.3">
      <c r="A1671" t="e">
        <f>CONCATENATE(C1671,D1671,H1671,#REF!,L1671)</f>
        <v>#REF!</v>
      </c>
      <c r="B1671" t="str">
        <f t="shared" si="165"/>
        <v>OPELVIVAROL1H2</v>
      </c>
      <c r="C1671" s="1" t="s">
        <v>186</v>
      </c>
      <c r="D1671" s="1" t="s">
        <v>188</v>
      </c>
      <c r="E1671" s="1">
        <v>2014</v>
      </c>
      <c r="F1671" s="1" t="s">
        <v>14</v>
      </c>
      <c r="G1671" s="1" t="s">
        <v>37</v>
      </c>
      <c r="H1671" s="1" t="s">
        <v>38</v>
      </c>
      <c r="I1671" s="1">
        <v>3098</v>
      </c>
      <c r="J1671" s="1" t="str">
        <f t="shared" si="166"/>
        <v>TYP164</v>
      </c>
      <c r="K1671" s="1">
        <v>164</v>
      </c>
      <c r="L1671" s="1" t="s">
        <v>20</v>
      </c>
      <c r="M1671" s="27">
        <v>963940610</v>
      </c>
      <c r="N1671" s="37" t="s">
        <v>932</v>
      </c>
      <c r="O1671" s="38">
        <v>0</v>
      </c>
      <c r="P1671" s="38">
        <v>78.03</v>
      </c>
      <c r="Q1671" s="38">
        <v>1</v>
      </c>
      <c r="R1671">
        <v>5.5</v>
      </c>
      <c r="S1671" s="38">
        <v>78.03</v>
      </c>
      <c r="T1671" s="24">
        <v>189</v>
      </c>
      <c r="U1671" s="24">
        <v>20</v>
      </c>
      <c r="V1671">
        <f t="shared" si="168"/>
        <v>27</v>
      </c>
      <c r="W1671" s="24" t="s">
        <v>4174</v>
      </c>
      <c r="X1671" s="8" t="e">
        <f>ROUND(T1671*(1-#REF!),2)</f>
        <v>#REF!</v>
      </c>
      <c r="Y1671">
        <f t="shared" si="170"/>
        <v>170.1</v>
      </c>
      <c r="Z1671">
        <f t="shared" si="171"/>
        <v>170.1</v>
      </c>
      <c r="AA1671" s="24">
        <v>0.1</v>
      </c>
      <c r="AB1671" s="24">
        <v>0.1</v>
      </c>
      <c r="AC1671" t="s">
        <v>2879</v>
      </c>
      <c r="AD1671" t="s">
        <v>2879</v>
      </c>
      <c r="AE1671" t="s">
        <v>2879</v>
      </c>
      <c r="AF1671" t="s">
        <v>2899</v>
      </c>
      <c r="AG1671" s="24"/>
      <c r="AI1671" s="11">
        <v>75</v>
      </c>
      <c r="AJ1671">
        <v>0.3</v>
      </c>
      <c r="AK1671">
        <f t="shared" si="169"/>
        <v>132.29999999999998</v>
      </c>
      <c r="AL1671" t="s">
        <v>4555</v>
      </c>
      <c r="AM1671" t="s">
        <v>4555</v>
      </c>
      <c r="AN1671" s="24">
        <v>0.1</v>
      </c>
      <c r="AO1671">
        <f t="shared" si="167"/>
        <v>170.1</v>
      </c>
      <c r="AS1671" t="s">
        <v>378</v>
      </c>
      <c r="AT1671" t="s">
        <v>580</v>
      </c>
    </row>
    <row r="1672" spans="1:46" customFormat="1" x14ac:dyDescent="0.3">
      <c r="A1672" t="e">
        <f>CONCATENATE(C1672,D1672,H1672,#REF!,L1672)</f>
        <v>#REF!</v>
      </c>
      <c r="B1672" t="str">
        <f t="shared" si="165"/>
        <v>OPELVIVAROL2H1</v>
      </c>
      <c r="C1672" s="1" t="s">
        <v>186</v>
      </c>
      <c r="D1672" s="1" t="s">
        <v>188</v>
      </c>
      <c r="E1672" s="1">
        <v>2014</v>
      </c>
      <c r="F1672" s="1" t="s">
        <v>25</v>
      </c>
      <c r="G1672" s="1" t="s">
        <v>15</v>
      </c>
      <c r="H1672" s="1" t="s">
        <v>26</v>
      </c>
      <c r="I1672" s="1">
        <v>3498</v>
      </c>
      <c r="J1672" s="1" t="str">
        <f t="shared" si="166"/>
        <v>TYP165</v>
      </c>
      <c r="K1672" s="1">
        <v>165</v>
      </c>
      <c r="L1672" s="1" t="s">
        <v>17</v>
      </c>
      <c r="M1672" s="27">
        <v>963940619</v>
      </c>
      <c r="N1672" s="37" t="s">
        <v>933</v>
      </c>
      <c r="O1672" s="38">
        <v>0</v>
      </c>
      <c r="P1672" s="38">
        <v>61</v>
      </c>
      <c r="Q1672" s="38">
        <v>1</v>
      </c>
      <c r="R1672">
        <v>5.5</v>
      </c>
      <c r="S1672" s="38">
        <v>61</v>
      </c>
      <c r="T1672" s="24">
        <v>149</v>
      </c>
      <c r="U1672" s="24">
        <v>20</v>
      </c>
      <c r="V1672">
        <f t="shared" si="168"/>
        <v>27</v>
      </c>
      <c r="W1672" s="24" t="s">
        <v>4175</v>
      </c>
      <c r="X1672" s="8" t="e">
        <f>ROUND(T1672*(1-#REF!),2)</f>
        <v>#REF!</v>
      </c>
      <c r="Y1672">
        <f t="shared" si="170"/>
        <v>134.1</v>
      </c>
      <c r="Z1672">
        <f t="shared" si="171"/>
        <v>134.1</v>
      </c>
      <c r="AA1672" s="24">
        <v>0.1</v>
      </c>
      <c r="AB1672" s="24">
        <v>0.1</v>
      </c>
      <c r="AC1672" t="s">
        <v>2879</v>
      </c>
      <c r="AD1672" t="s">
        <v>2879</v>
      </c>
      <c r="AE1672" t="s">
        <v>2879</v>
      </c>
      <c r="AF1672" t="s">
        <v>2899</v>
      </c>
      <c r="AG1672" s="24"/>
      <c r="AI1672" s="11">
        <v>58.64</v>
      </c>
      <c r="AJ1672">
        <v>0.3</v>
      </c>
      <c r="AK1672">
        <f t="shared" si="169"/>
        <v>104.3</v>
      </c>
      <c r="AL1672" t="s">
        <v>4555</v>
      </c>
      <c r="AM1672" t="s">
        <v>4555</v>
      </c>
      <c r="AN1672" s="24">
        <v>0.1</v>
      </c>
      <c r="AO1672">
        <f t="shared" si="167"/>
        <v>134.1</v>
      </c>
      <c r="AS1672" t="s">
        <v>379</v>
      </c>
      <c r="AT1672" t="s">
        <v>583</v>
      </c>
    </row>
    <row r="1673" spans="1:46" customFormat="1" x14ac:dyDescent="0.3">
      <c r="A1673" t="e">
        <f>CONCATENATE(C1673,D1673,H1673,#REF!,L1673)</f>
        <v>#REF!</v>
      </c>
      <c r="B1673" t="str">
        <f t="shared" si="165"/>
        <v>OPELVIVAROL2H1</v>
      </c>
      <c r="C1673" s="1" t="s">
        <v>186</v>
      </c>
      <c r="D1673" s="1" t="s">
        <v>188</v>
      </c>
      <c r="E1673" s="1">
        <v>2014</v>
      </c>
      <c r="F1673" s="1" t="s">
        <v>25</v>
      </c>
      <c r="G1673" s="1" t="s">
        <v>15</v>
      </c>
      <c r="H1673" s="1" t="s">
        <v>26</v>
      </c>
      <c r="I1673" s="1">
        <v>3498</v>
      </c>
      <c r="J1673" s="1" t="str">
        <f t="shared" si="166"/>
        <v>TYP165</v>
      </c>
      <c r="K1673" s="1">
        <v>165</v>
      </c>
      <c r="L1673" s="1" t="s">
        <v>20</v>
      </c>
      <c r="M1673" s="27">
        <v>963940618</v>
      </c>
      <c r="N1673" s="37" t="s">
        <v>934</v>
      </c>
      <c r="O1673" s="38">
        <v>0</v>
      </c>
      <c r="P1673" s="38">
        <v>78</v>
      </c>
      <c r="Q1673" s="38">
        <v>1</v>
      </c>
      <c r="R1673">
        <v>5.5</v>
      </c>
      <c r="S1673" s="38">
        <v>78</v>
      </c>
      <c r="T1673" s="24">
        <v>189</v>
      </c>
      <c r="U1673" s="24">
        <v>20</v>
      </c>
      <c r="V1673">
        <f t="shared" si="168"/>
        <v>27</v>
      </c>
      <c r="W1673" s="24" t="s">
        <v>4176</v>
      </c>
      <c r="X1673" s="8" t="e">
        <f>ROUND(T1673*(1-#REF!),2)</f>
        <v>#REF!</v>
      </c>
      <c r="Y1673">
        <f t="shared" si="170"/>
        <v>170.1</v>
      </c>
      <c r="Z1673">
        <f t="shared" si="171"/>
        <v>170.1</v>
      </c>
      <c r="AA1673" s="24">
        <v>0.1</v>
      </c>
      <c r="AB1673" s="24">
        <v>0.1</v>
      </c>
      <c r="AC1673" t="s">
        <v>2879</v>
      </c>
      <c r="AD1673" t="s">
        <v>2879</v>
      </c>
      <c r="AE1673" t="s">
        <v>2879</v>
      </c>
      <c r="AF1673" t="s">
        <v>2899</v>
      </c>
      <c r="AG1673" s="24"/>
      <c r="AI1673" s="11">
        <v>75</v>
      </c>
      <c r="AJ1673">
        <v>0.3</v>
      </c>
      <c r="AK1673">
        <f t="shared" si="169"/>
        <v>132.29999999999998</v>
      </c>
      <c r="AL1673" t="s">
        <v>4555</v>
      </c>
      <c r="AM1673" t="s">
        <v>4555</v>
      </c>
      <c r="AN1673" s="24">
        <v>0.1</v>
      </c>
      <c r="AO1673">
        <f t="shared" si="167"/>
        <v>170.1</v>
      </c>
      <c r="AS1673" t="s">
        <v>380</v>
      </c>
      <c r="AT1673" t="s">
        <v>580</v>
      </c>
    </row>
    <row r="1674" spans="1:46" customFormat="1" x14ac:dyDescent="0.3">
      <c r="A1674" t="e">
        <f>CONCATENATE(C1674,D1674,H1674,#REF!,L1674)</f>
        <v>#REF!</v>
      </c>
      <c r="B1674" t="str">
        <f t="shared" si="165"/>
        <v>OPELMOVANO_TRACTIONL1H1</v>
      </c>
      <c r="C1674" s="1" t="s">
        <v>186</v>
      </c>
      <c r="D1674" s="1" t="s">
        <v>593</v>
      </c>
      <c r="E1674" s="1">
        <v>2011</v>
      </c>
      <c r="F1674" s="1" t="s">
        <v>14</v>
      </c>
      <c r="G1674" s="1" t="s">
        <v>15</v>
      </c>
      <c r="H1674" s="1" t="s">
        <v>16</v>
      </c>
      <c r="I1674" s="1">
        <v>3182</v>
      </c>
      <c r="J1674" s="1" t="str">
        <f t="shared" si="166"/>
        <v>TYP137</v>
      </c>
      <c r="K1674" s="1">
        <v>137</v>
      </c>
      <c r="L1674" s="1" t="s">
        <v>17</v>
      </c>
      <c r="M1674" s="27">
        <v>963940300</v>
      </c>
      <c r="N1674" s="37" t="s">
        <v>997</v>
      </c>
      <c r="O1674" s="38">
        <v>0</v>
      </c>
      <c r="P1674" s="38">
        <v>72.97</v>
      </c>
      <c r="Q1674" s="38">
        <v>1</v>
      </c>
      <c r="R1674">
        <v>5.5</v>
      </c>
      <c r="S1674" s="38">
        <v>72.97</v>
      </c>
      <c r="T1674" s="24">
        <v>179</v>
      </c>
      <c r="U1674" s="24">
        <v>20</v>
      </c>
      <c r="V1674">
        <f t="shared" si="168"/>
        <v>27</v>
      </c>
      <c r="W1674" s="24" t="s">
        <v>4247</v>
      </c>
      <c r="X1674" s="8" t="e">
        <f>ROUND(T1674*(1-#REF!),2)</f>
        <v>#REF!</v>
      </c>
      <c r="Y1674">
        <f t="shared" si="170"/>
        <v>161.1</v>
      </c>
      <c r="Z1674">
        <f t="shared" si="171"/>
        <v>161.1</v>
      </c>
      <c r="AA1674" s="24">
        <v>0.1</v>
      </c>
      <c r="AB1674" s="24">
        <v>0.1</v>
      </c>
      <c r="AC1674" t="s">
        <v>2879</v>
      </c>
      <c r="AD1674" t="s">
        <v>2879</v>
      </c>
      <c r="AE1674" t="s">
        <v>2879</v>
      </c>
      <c r="AF1674" t="s">
        <v>2899</v>
      </c>
      <c r="AG1674" s="24"/>
      <c r="AI1674" s="11">
        <v>70.150000000000006</v>
      </c>
      <c r="AJ1674">
        <v>0.3</v>
      </c>
      <c r="AK1674">
        <f t="shared" si="169"/>
        <v>125.3</v>
      </c>
      <c r="AL1674" t="s">
        <v>4555</v>
      </c>
      <c r="AM1674" t="s">
        <v>4555</v>
      </c>
      <c r="AN1674" s="24">
        <v>0.1</v>
      </c>
      <c r="AO1674">
        <f t="shared" si="167"/>
        <v>161.1</v>
      </c>
      <c r="AS1674" t="s">
        <v>432</v>
      </c>
      <c r="AT1674" t="s">
        <v>583</v>
      </c>
    </row>
    <row r="1675" spans="1:46" customFormat="1" x14ac:dyDescent="0.3">
      <c r="A1675" t="e">
        <f>CONCATENATE(C1675,D1675,H1675,#REF!,L1675)</f>
        <v>#REF!</v>
      </c>
      <c r="B1675" t="str">
        <f t="shared" si="165"/>
        <v>OPELMOVANO_TRACTIONL1H1</v>
      </c>
      <c r="C1675" s="1" t="s">
        <v>186</v>
      </c>
      <c r="D1675" s="1" t="s">
        <v>593</v>
      </c>
      <c r="E1675" s="1">
        <v>2011</v>
      </c>
      <c r="F1675" s="1" t="s">
        <v>14</v>
      </c>
      <c r="G1675" s="1" t="s">
        <v>15</v>
      </c>
      <c r="H1675" s="1" t="s">
        <v>16</v>
      </c>
      <c r="I1675" s="1">
        <v>3182</v>
      </c>
      <c r="J1675" s="1" t="str">
        <f t="shared" si="166"/>
        <v>TYP137</v>
      </c>
      <c r="K1675" s="1">
        <v>137</v>
      </c>
      <c r="L1675" s="1" t="s">
        <v>20</v>
      </c>
      <c r="M1675" s="27">
        <v>963940299</v>
      </c>
      <c r="N1675" s="37" t="s">
        <v>998</v>
      </c>
      <c r="O1675" s="38">
        <v>0</v>
      </c>
      <c r="P1675" s="38">
        <v>98.28</v>
      </c>
      <c r="Q1675" s="38">
        <v>1</v>
      </c>
      <c r="R1675">
        <v>5.5</v>
      </c>
      <c r="S1675" s="38">
        <v>98.28</v>
      </c>
      <c r="T1675" s="24">
        <v>209</v>
      </c>
      <c r="U1675" s="24">
        <v>20</v>
      </c>
      <c r="V1675">
        <f t="shared" si="168"/>
        <v>27</v>
      </c>
      <c r="W1675" s="24" t="s">
        <v>4248</v>
      </c>
      <c r="X1675" s="8" t="e">
        <f>ROUND(T1675*(1-#REF!),2)</f>
        <v>#REF!</v>
      </c>
      <c r="Y1675">
        <f t="shared" si="170"/>
        <v>188.1</v>
      </c>
      <c r="Z1675">
        <f t="shared" si="171"/>
        <v>188.1</v>
      </c>
      <c r="AA1675" s="24">
        <v>0.1</v>
      </c>
      <c r="AB1675" s="24">
        <v>0.1</v>
      </c>
      <c r="AC1675" t="s">
        <v>2879</v>
      </c>
      <c r="AD1675" t="s">
        <v>2879</v>
      </c>
      <c r="AE1675" t="s">
        <v>2879</v>
      </c>
      <c r="AF1675" t="s">
        <v>2899</v>
      </c>
      <c r="AG1675" s="24"/>
      <c r="AI1675" s="11">
        <v>94.5</v>
      </c>
      <c r="AJ1675">
        <v>0.3</v>
      </c>
      <c r="AK1675">
        <f t="shared" si="169"/>
        <v>146.29999999999998</v>
      </c>
      <c r="AL1675" t="s">
        <v>4555</v>
      </c>
      <c r="AM1675" t="s">
        <v>4555</v>
      </c>
      <c r="AN1675" s="24">
        <v>0.1</v>
      </c>
      <c r="AO1675">
        <f t="shared" si="167"/>
        <v>188.1</v>
      </c>
      <c r="AS1675" t="s">
        <v>433</v>
      </c>
      <c r="AT1675" t="s">
        <v>580</v>
      </c>
    </row>
    <row r="1676" spans="1:46" customFormat="1" x14ac:dyDescent="0.3">
      <c r="A1676" t="e">
        <f>CONCATENATE(C1676,D1676,H1676,#REF!,L1676)</f>
        <v>#REF!</v>
      </c>
      <c r="B1676" t="str">
        <f t="shared" si="165"/>
        <v>OPELMOVANO_TRACTIONL1H2</v>
      </c>
      <c r="C1676" s="1" t="s">
        <v>186</v>
      </c>
      <c r="D1676" s="1" t="s">
        <v>593</v>
      </c>
      <c r="E1676" s="1">
        <v>2011</v>
      </c>
      <c r="F1676" s="1" t="s">
        <v>14</v>
      </c>
      <c r="G1676" s="1" t="s">
        <v>37</v>
      </c>
      <c r="H1676" s="1" t="s">
        <v>38</v>
      </c>
      <c r="I1676" s="1">
        <v>3182</v>
      </c>
      <c r="J1676" s="1" t="str">
        <f t="shared" si="166"/>
        <v>TYP137</v>
      </c>
      <c r="K1676" s="1">
        <v>137</v>
      </c>
      <c r="L1676" s="1" t="s">
        <v>17</v>
      </c>
      <c r="M1676" s="27">
        <v>963940306</v>
      </c>
      <c r="N1676" s="37" t="s">
        <v>999</v>
      </c>
      <c r="O1676" s="38">
        <v>0</v>
      </c>
      <c r="P1676" s="38">
        <v>61.01</v>
      </c>
      <c r="Q1676" s="38">
        <v>1</v>
      </c>
      <c r="R1676">
        <v>5.5</v>
      </c>
      <c r="S1676" s="38">
        <v>61.01</v>
      </c>
      <c r="T1676" s="24">
        <v>179</v>
      </c>
      <c r="U1676" s="24">
        <v>20</v>
      </c>
      <c r="V1676">
        <f t="shared" si="168"/>
        <v>27</v>
      </c>
      <c r="W1676" s="24" t="s">
        <v>4249</v>
      </c>
      <c r="X1676" s="8" t="e">
        <f>ROUND(T1676*(1-#REF!),2)</f>
        <v>#REF!</v>
      </c>
      <c r="Y1676">
        <f t="shared" si="170"/>
        <v>161.1</v>
      </c>
      <c r="Z1676">
        <f t="shared" si="171"/>
        <v>161.1</v>
      </c>
      <c r="AA1676" s="24">
        <v>0.1</v>
      </c>
      <c r="AB1676" s="24">
        <v>0.1</v>
      </c>
      <c r="AC1676" t="s">
        <v>2879</v>
      </c>
      <c r="AD1676" t="s">
        <v>2879</v>
      </c>
      <c r="AE1676" t="s">
        <v>2879</v>
      </c>
      <c r="AF1676" t="s">
        <v>2899</v>
      </c>
      <c r="AG1676" s="24"/>
      <c r="AI1676" s="11">
        <v>70.150000000000006</v>
      </c>
      <c r="AJ1676">
        <v>0.3</v>
      </c>
      <c r="AK1676">
        <f t="shared" si="169"/>
        <v>125.3</v>
      </c>
      <c r="AL1676" t="s">
        <v>4555</v>
      </c>
      <c r="AM1676" t="s">
        <v>4555</v>
      </c>
      <c r="AN1676" s="24">
        <v>0.1</v>
      </c>
      <c r="AO1676">
        <f t="shared" si="167"/>
        <v>161.1</v>
      </c>
      <c r="AS1676" t="s">
        <v>434</v>
      </c>
      <c r="AT1676" t="s">
        <v>583</v>
      </c>
    </row>
    <row r="1677" spans="1:46" customFormat="1" x14ac:dyDescent="0.3">
      <c r="A1677" t="e">
        <f>CONCATENATE(C1677,D1677,H1677,#REF!,L1677)</f>
        <v>#REF!</v>
      </c>
      <c r="B1677" t="str">
        <f t="shared" si="165"/>
        <v>OPELMOVANO_TRACTIONL1H2</v>
      </c>
      <c r="C1677" s="1" t="s">
        <v>186</v>
      </c>
      <c r="D1677" s="1" t="s">
        <v>593</v>
      </c>
      <c r="E1677" s="1">
        <v>2011</v>
      </c>
      <c r="F1677" s="1" t="s">
        <v>14</v>
      </c>
      <c r="G1677" s="1" t="s">
        <v>37</v>
      </c>
      <c r="H1677" s="1" t="s">
        <v>38</v>
      </c>
      <c r="I1677" s="1">
        <v>3182</v>
      </c>
      <c r="J1677" s="1" t="str">
        <f t="shared" si="166"/>
        <v>TYP137</v>
      </c>
      <c r="K1677" s="1">
        <v>137</v>
      </c>
      <c r="L1677" s="1" t="s">
        <v>20</v>
      </c>
      <c r="M1677" s="27">
        <v>963940305</v>
      </c>
      <c r="N1677" s="37" t="s">
        <v>1000</v>
      </c>
      <c r="O1677" s="38">
        <v>0</v>
      </c>
      <c r="P1677" s="38">
        <v>78.03</v>
      </c>
      <c r="Q1677" s="38">
        <v>1</v>
      </c>
      <c r="R1677">
        <v>5.5</v>
      </c>
      <c r="S1677" s="38">
        <v>78.03</v>
      </c>
      <c r="T1677" s="24">
        <v>209</v>
      </c>
      <c r="U1677" s="24">
        <v>20</v>
      </c>
      <c r="V1677">
        <f t="shared" si="168"/>
        <v>27</v>
      </c>
      <c r="W1677" s="24" t="s">
        <v>4250</v>
      </c>
      <c r="X1677" s="8" t="e">
        <f>ROUND(T1677*(1-#REF!),2)</f>
        <v>#REF!</v>
      </c>
      <c r="Y1677">
        <f t="shared" si="170"/>
        <v>188.1</v>
      </c>
      <c r="Z1677">
        <f t="shared" si="171"/>
        <v>188.1</v>
      </c>
      <c r="AA1677" s="24">
        <v>0.1</v>
      </c>
      <c r="AB1677" s="24">
        <v>0.1</v>
      </c>
      <c r="AC1677" t="s">
        <v>2879</v>
      </c>
      <c r="AD1677" t="s">
        <v>2879</v>
      </c>
      <c r="AE1677" t="s">
        <v>2879</v>
      </c>
      <c r="AF1677" t="s">
        <v>2899</v>
      </c>
      <c r="AG1677" s="24"/>
      <c r="AI1677" s="11">
        <v>94.5</v>
      </c>
      <c r="AJ1677">
        <v>0.3</v>
      </c>
      <c r="AK1677">
        <f t="shared" si="169"/>
        <v>146.29999999999998</v>
      </c>
      <c r="AL1677" t="s">
        <v>4555</v>
      </c>
      <c r="AM1677" t="s">
        <v>4555</v>
      </c>
      <c r="AN1677" s="24">
        <v>0.1</v>
      </c>
      <c r="AO1677">
        <f t="shared" si="167"/>
        <v>188.1</v>
      </c>
      <c r="AS1677" t="s">
        <v>435</v>
      </c>
      <c r="AT1677" t="s">
        <v>580</v>
      </c>
    </row>
    <row r="1678" spans="1:46" customFormat="1" x14ac:dyDescent="0.3">
      <c r="A1678" t="e">
        <f>CONCATENATE(C1678,D1678,H1678,#REF!,L1678)</f>
        <v>#REF!</v>
      </c>
      <c r="B1678" t="str">
        <f t="shared" si="165"/>
        <v>OPELMOVANO_TRACTIONL2H2</v>
      </c>
      <c r="C1678" s="1" t="s">
        <v>186</v>
      </c>
      <c r="D1678" s="1" t="s">
        <v>593</v>
      </c>
      <c r="E1678" s="1">
        <v>2011</v>
      </c>
      <c r="F1678" s="1" t="s">
        <v>25</v>
      </c>
      <c r="G1678" s="1" t="s">
        <v>37</v>
      </c>
      <c r="H1678" s="1" t="s">
        <v>41</v>
      </c>
      <c r="I1678" s="1">
        <v>3682</v>
      </c>
      <c r="J1678" s="1" t="str">
        <f t="shared" si="166"/>
        <v>TYP138</v>
      </c>
      <c r="K1678" s="1">
        <v>138</v>
      </c>
      <c r="L1678" s="1" t="s">
        <v>17</v>
      </c>
      <c r="M1678" s="27">
        <v>963940320</v>
      </c>
      <c r="N1678" s="37" t="s">
        <v>1001</v>
      </c>
      <c r="O1678" s="38">
        <v>0</v>
      </c>
      <c r="P1678" s="38">
        <v>72.97</v>
      </c>
      <c r="Q1678" s="38">
        <v>1</v>
      </c>
      <c r="R1678">
        <v>5.5</v>
      </c>
      <c r="S1678" s="38">
        <v>72.97</v>
      </c>
      <c r="T1678" s="24">
        <v>179</v>
      </c>
      <c r="U1678" s="24">
        <v>20</v>
      </c>
      <c r="V1678">
        <f t="shared" si="168"/>
        <v>27</v>
      </c>
      <c r="W1678" s="24" t="s">
        <v>4251</v>
      </c>
      <c r="X1678" s="8" t="e">
        <f>ROUND(T1678*(1-#REF!),2)</f>
        <v>#REF!</v>
      </c>
      <c r="Y1678">
        <f t="shared" si="170"/>
        <v>161.1</v>
      </c>
      <c r="Z1678">
        <f t="shared" si="171"/>
        <v>161.1</v>
      </c>
      <c r="AA1678" s="24">
        <v>0.1</v>
      </c>
      <c r="AB1678" s="24">
        <v>0.1</v>
      </c>
      <c r="AC1678" t="s">
        <v>2879</v>
      </c>
      <c r="AD1678" t="s">
        <v>2879</v>
      </c>
      <c r="AE1678" t="s">
        <v>2879</v>
      </c>
      <c r="AF1678" t="s">
        <v>2899</v>
      </c>
      <c r="AG1678" s="24"/>
      <c r="AI1678" s="11">
        <v>70.150000000000006</v>
      </c>
      <c r="AJ1678">
        <v>0.3</v>
      </c>
      <c r="AK1678">
        <f t="shared" si="169"/>
        <v>125.3</v>
      </c>
      <c r="AL1678" t="s">
        <v>4555</v>
      </c>
      <c r="AM1678" t="s">
        <v>4555</v>
      </c>
      <c r="AN1678" s="24">
        <v>0.1</v>
      </c>
      <c r="AO1678">
        <f t="shared" si="167"/>
        <v>161.1</v>
      </c>
      <c r="AS1678" t="s">
        <v>436</v>
      </c>
      <c r="AT1678" t="s">
        <v>583</v>
      </c>
    </row>
    <row r="1679" spans="1:46" customFormat="1" x14ac:dyDescent="0.3">
      <c r="A1679" t="e">
        <f>CONCATENATE(C1679,D1679,H1679,#REF!,L1679)</f>
        <v>#REF!</v>
      </c>
      <c r="B1679" t="str">
        <f t="shared" si="165"/>
        <v>OPELMOVANO_TRACTIONL2H2</v>
      </c>
      <c r="C1679" s="1" t="s">
        <v>186</v>
      </c>
      <c r="D1679" s="1" t="s">
        <v>593</v>
      </c>
      <c r="E1679" s="1">
        <v>2011</v>
      </c>
      <c r="F1679" s="1" t="s">
        <v>25</v>
      </c>
      <c r="G1679" s="1" t="s">
        <v>37</v>
      </c>
      <c r="H1679" s="1" t="s">
        <v>41</v>
      </c>
      <c r="I1679" s="1">
        <v>3682</v>
      </c>
      <c r="J1679" s="1" t="str">
        <f t="shared" si="166"/>
        <v>TYP138</v>
      </c>
      <c r="K1679" s="1">
        <v>138</v>
      </c>
      <c r="L1679" s="1" t="s">
        <v>20</v>
      </c>
      <c r="M1679" s="27">
        <v>963940319</v>
      </c>
      <c r="N1679" s="37" t="s">
        <v>1002</v>
      </c>
      <c r="O1679" s="38">
        <v>0</v>
      </c>
      <c r="P1679" s="38">
        <v>98.28</v>
      </c>
      <c r="Q1679" s="38">
        <v>1</v>
      </c>
      <c r="R1679">
        <v>5.5</v>
      </c>
      <c r="S1679" s="38">
        <v>98.28</v>
      </c>
      <c r="T1679" s="24">
        <v>209</v>
      </c>
      <c r="U1679" s="24">
        <v>20</v>
      </c>
      <c r="V1679">
        <f t="shared" si="168"/>
        <v>27</v>
      </c>
      <c r="W1679" s="24" t="s">
        <v>4252</v>
      </c>
      <c r="X1679" s="8" t="e">
        <f>ROUND(T1679*(1-#REF!),2)</f>
        <v>#REF!</v>
      </c>
      <c r="Y1679">
        <f t="shared" si="170"/>
        <v>188.1</v>
      </c>
      <c r="Z1679">
        <f t="shared" si="171"/>
        <v>188.1</v>
      </c>
      <c r="AA1679" s="24">
        <v>0.1</v>
      </c>
      <c r="AB1679" s="24">
        <v>0.1</v>
      </c>
      <c r="AC1679" t="s">
        <v>2879</v>
      </c>
      <c r="AD1679" t="s">
        <v>2879</v>
      </c>
      <c r="AE1679" t="s">
        <v>2879</v>
      </c>
      <c r="AF1679" t="s">
        <v>2899</v>
      </c>
      <c r="AG1679" s="24"/>
      <c r="AI1679" s="11">
        <v>94.5</v>
      </c>
      <c r="AJ1679">
        <v>0.3</v>
      </c>
      <c r="AK1679">
        <f t="shared" si="169"/>
        <v>146.29999999999998</v>
      </c>
      <c r="AL1679" t="s">
        <v>4555</v>
      </c>
      <c r="AM1679" t="s">
        <v>4555</v>
      </c>
      <c r="AN1679" s="24">
        <v>0.1</v>
      </c>
      <c r="AO1679">
        <f t="shared" si="167"/>
        <v>188.1</v>
      </c>
      <c r="AS1679" t="s">
        <v>437</v>
      </c>
      <c r="AT1679" t="s">
        <v>580</v>
      </c>
    </row>
    <row r="1680" spans="1:46" customFormat="1" x14ac:dyDescent="0.3">
      <c r="A1680" t="e">
        <f>CONCATENATE(C1680,D1680,H1680,#REF!,L1680)</f>
        <v>#REF!</v>
      </c>
      <c r="B1680" t="str">
        <f t="shared" si="165"/>
        <v>OPELMOVANO_TRACTIONL2H3</v>
      </c>
      <c r="C1680" s="1" t="s">
        <v>186</v>
      </c>
      <c r="D1680" s="1" t="s">
        <v>593</v>
      </c>
      <c r="E1680" s="1">
        <v>2011</v>
      </c>
      <c r="F1680" s="1" t="s">
        <v>25</v>
      </c>
      <c r="G1680" s="1" t="s">
        <v>52</v>
      </c>
      <c r="H1680" s="1" t="s">
        <v>104</v>
      </c>
      <c r="I1680" s="1">
        <v>3682</v>
      </c>
      <c r="J1680" s="1" t="str">
        <f t="shared" si="166"/>
        <v>TYP138</v>
      </c>
      <c r="K1680" s="1">
        <v>138</v>
      </c>
      <c r="L1680" s="1" t="s">
        <v>17</v>
      </c>
      <c r="M1680" s="27">
        <v>963940326</v>
      </c>
      <c r="N1680" s="37" t="s">
        <v>1003</v>
      </c>
      <c r="O1680" s="38">
        <v>0</v>
      </c>
      <c r="P1680" s="38">
        <v>72.98</v>
      </c>
      <c r="Q1680" s="38">
        <v>1</v>
      </c>
      <c r="R1680">
        <v>5.5</v>
      </c>
      <c r="S1680" s="38">
        <v>72.98</v>
      </c>
      <c r="T1680" s="24">
        <v>179</v>
      </c>
      <c r="U1680" s="24">
        <v>20</v>
      </c>
      <c r="V1680">
        <f t="shared" si="168"/>
        <v>27</v>
      </c>
      <c r="W1680" s="24" t="s">
        <v>4253</v>
      </c>
      <c r="X1680" s="8" t="e">
        <f>ROUND(T1680*(1-#REF!),2)</f>
        <v>#REF!</v>
      </c>
      <c r="Y1680">
        <f t="shared" si="170"/>
        <v>161.1</v>
      </c>
      <c r="Z1680">
        <f t="shared" si="171"/>
        <v>161.1</v>
      </c>
      <c r="AA1680" s="24">
        <v>0.1</v>
      </c>
      <c r="AB1680" s="24">
        <v>0.1</v>
      </c>
      <c r="AC1680" t="s">
        <v>2879</v>
      </c>
      <c r="AD1680" t="s">
        <v>2879</v>
      </c>
      <c r="AE1680" t="s">
        <v>2879</v>
      </c>
      <c r="AF1680" t="s">
        <v>2899</v>
      </c>
      <c r="AG1680" s="24"/>
      <c r="AI1680" s="11">
        <v>70.150000000000006</v>
      </c>
      <c r="AJ1680">
        <v>0.3</v>
      </c>
      <c r="AK1680">
        <f t="shared" si="169"/>
        <v>125.3</v>
      </c>
      <c r="AL1680" t="s">
        <v>4555</v>
      </c>
      <c r="AM1680" t="s">
        <v>4555</v>
      </c>
      <c r="AN1680" s="24">
        <v>0.1</v>
      </c>
      <c r="AO1680">
        <f t="shared" si="167"/>
        <v>161.1</v>
      </c>
      <c r="AS1680" t="s">
        <v>438</v>
      </c>
      <c r="AT1680" t="s">
        <v>583</v>
      </c>
    </row>
    <row r="1681" spans="1:46" customFormat="1" x14ac:dyDescent="0.3">
      <c r="A1681" t="e">
        <f>CONCATENATE(C1681,D1681,H1681,#REF!,L1681)</f>
        <v>#REF!</v>
      </c>
      <c r="B1681" t="str">
        <f t="shared" si="165"/>
        <v>OPELMOVANO_TRACTIONL2H3</v>
      </c>
      <c r="C1681" s="1" t="s">
        <v>186</v>
      </c>
      <c r="D1681" s="1" t="s">
        <v>593</v>
      </c>
      <c r="E1681" s="1">
        <v>2011</v>
      </c>
      <c r="F1681" s="1" t="s">
        <v>25</v>
      </c>
      <c r="G1681" s="1" t="s">
        <v>52</v>
      </c>
      <c r="H1681" s="1" t="s">
        <v>104</v>
      </c>
      <c r="I1681" s="1">
        <v>3682</v>
      </c>
      <c r="J1681" s="1" t="str">
        <f t="shared" si="166"/>
        <v>TYP138</v>
      </c>
      <c r="K1681" s="1">
        <v>138</v>
      </c>
      <c r="L1681" s="1" t="s">
        <v>20</v>
      </c>
      <c r="M1681" s="27">
        <v>963940325</v>
      </c>
      <c r="N1681" s="37" t="s">
        <v>1004</v>
      </c>
      <c r="O1681" s="38">
        <v>0</v>
      </c>
      <c r="P1681" s="38">
        <v>78.03</v>
      </c>
      <c r="Q1681" s="38">
        <v>1</v>
      </c>
      <c r="R1681">
        <v>5.5</v>
      </c>
      <c r="S1681" s="38">
        <v>78.03</v>
      </c>
      <c r="T1681" s="24">
        <v>209</v>
      </c>
      <c r="U1681" s="24">
        <v>20</v>
      </c>
      <c r="V1681">
        <f t="shared" si="168"/>
        <v>27</v>
      </c>
      <c r="W1681" s="24" t="s">
        <v>4254</v>
      </c>
      <c r="X1681" s="8" t="e">
        <f>ROUND(T1681*(1-#REF!),2)</f>
        <v>#REF!</v>
      </c>
      <c r="Y1681">
        <f t="shared" si="170"/>
        <v>188.1</v>
      </c>
      <c r="Z1681">
        <f t="shared" si="171"/>
        <v>188.1</v>
      </c>
      <c r="AA1681" s="24">
        <v>0.1</v>
      </c>
      <c r="AB1681" s="24">
        <v>0.1</v>
      </c>
      <c r="AC1681" t="s">
        <v>2879</v>
      </c>
      <c r="AD1681" t="s">
        <v>2879</v>
      </c>
      <c r="AE1681" t="s">
        <v>2879</v>
      </c>
      <c r="AF1681" t="s">
        <v>2899</v>
      </c>
      <c r="AG1681" s="24"/>
      <c r="AI1681" s="11">
        <v>94.5</v>
      </c>
      <c r="AJ1681">
        <v>0.3</v>
      </c>
      <c r="AK1681">
        <f t="shared" si="169"/>
        <v>146.29999999999998</v>
      </c>
      <c r="AL1681" t="s">
        <v>4555</v>
      </c>
      <c r="AM1681" t="s">
        <v>4555</v>
      </c>
      <c r="AN1681" s="24">
        <v>0.1</v>
      </c>
      <c r="AO1681">
        <f t="shared" si="167"/>
        <v>188.1</v>
      </c>
      <c r="AS1681" t="s">
        <v>439</v>
      </c>
      <c r="AT1681" t="s">
        <v>580</v>
      </c>
    </row>
    <row r="1682" spans="1:46" customFormat="1" x14ac:dyDescent="0.3">
      <c r="A1682" t="e">
        <f>CONCATENATE(C1682,D1682,H1682,#REF!,L1682)</f>
        <v>#REF!</v>
      </c>
      <c r="B1682" t="str">
        <f t="shared" si="165"/>
        <v>OPELMOVANO_TRACTIONL3H2</v>
      </c>
      <c r="C1682" s="1" t="s">
        <v>186</v>
      </c>
      <c r="D1682" s="1" t="s">
        <v>593</v>
      </c>
      <c r="E1682" s="1">
        <v>2011</v>
      </c>
      <c r="F1682" s="1" t="s">
        <v>44</v>
      </c>
      <c r="G1682" s="1" t="s">
        <v>37</v>
      </c>
      <c r="H1682" s="1" t="s">
        <v>45</v>
      </c>
      <c r="I1682" s="1">
        <v>4332</v>
      </c>
      <c r="J1682" s="1" t="str">
        <f t="shared" si="166"/>
        <v>TYP139</v>
      </c>
      <c r="K1682" s="1">
        <v>139</v>
      </c>
      <c r="L1682" s="1" t="s">
        <v>17</v>
      </c>
      <c r="M1682" s="27">
        <v>963940337</v>
      </c>
      <c r="N1682" s="37" t="s">
        <v>1005</v>
      </c>
      <c r="O1682" s="38">
        <v>0</v>
      </c>
      <c r="P1682" s="38">
        <v>72.97</v>
      </c>
      <c r="Q1682" s="38">
        <v>1</v>
      </c>
      <c r="R1682">
        <v>5.5</v>
      </c>
      <c r="S1682" s="38">
        <v>72.97</v>
      </c>
      <c r="T1682" s="24">
        <v>179</v>
      </c>
      <c r="U1682" s="24">
        <v>20</v>
      </c>
      <c r="V1682">
        <f t="shared" si="168"/>
        <v>27</v>
      </c>
      <c r="W1682" s="24" t="s">
        <v>4255</v>
      </c>
      <c r="X1682" s="8" t="e">
        <f>ROUND(T1682*(1-#REF!),2)</f>
        <v>#REF!</v>
      </c>
      <c r="Y1682">
        <f t="shared" si="170"/>
        <v>161.1</v>
      </c>
      <c r="Z1682">
        <f t="shared" si="171"/>
        <v>161.1</v>
      </c>
      <c r="AA1682" s="24">
        <v>0.1</v>
      </c>
      <c r="AB1682" s="24">
        <v>0.1</v>
      </c>
      <c r="AC1682" t="s">
        <v>2879</v>
      </c>
      <c r="AD1682" t="s">
        <v>2879</v>
      </c>
      <c r="AE1682" t="s">
        <v>2879</v>
      </c>
      <c r="AF1682" t="s">
        <v>2899</v>
      </c>
      <c r="AG1682" s="24"/>
      <c r="AI1682" s="11">
        <v>70.150000000000006</v>
      </c>
      <c r="AJ1682">
        <v>0.3</v>
      </c>
      <c r="AK1682">
        <f t="shared" si="169"/>
        <v>125.3</v>
      </c>
      <c r="AL1682" t="s">
        <v>4555</v>
      </c>
      <c r="AM1682" t="s">
        <v>4555</v>
      </c>
      <c r="AN1682" s="24">
        <v>0.1</v>
      </c>
      <c r="AO1682">
        <f t="shared" si="167"/>
        <v>161.1</v>
      </c>
      <c r="AS1682" t="s">
        <v>3688</v>
      </c>
      <c r="AT1682" t="s">
        <v>587</v>
      </c>
    </row>
    <row r="1683" spans="1:46" customFormat="1" x14ac:dyDescent="0.3">
      <c r="A1683" t="e">
        <f>CONCATENATE(C1683,D1683,H1683,#REF!,L1683)</f>
        <v>#REF!</v>
      </c>
      <c r="B1683" t="str">
        <f t="shared" si="165"/>
        <v>OPELMOVANO_TRACTIONL3H2</v>
      </c>
      <c r="C1683" s="1" t="s">
        <v>186</v>
      </c>
      <c r="D1683" s="1" t="s">
        <v>593</v>
      </c>
      <c r="E1683" s="1">
        <v>2011</v>
      </c>
      <c r="F1683" s="1" t="s">
        <v>44</v>
      </c>
      <c r="G1683" s="1" t="s">
        <v>37</v>
      </c>
      <c r="H1683" s="1" t="s">
        <v>45</v>
      </c>
      <c r="I1683" s="1">
        <v>4332</v>
      </c>
      <c r="J1683" s="1" t="str">
        <f t="shared" si="166"/>
        <v>TYP139</v>
      </c>
      <c r="K1683" s="1">
        <v>139</v>
      </c>
      <c r="L1683" s="1" t="s">
        <v>20</v>
      </c>
      <c r="M1683" s="27">
        <v>963940336</v>
      </c>
      <c r="N1683" s="37" t="s">
        <v>1006</v>
      </c>
      <c r="O1683" s="38">
        <v>0</v>
      </c>
      <c r="P1683" s="38">
        <v>78.03</v>
      </c>
      <c r="Q1683" s="38">
        <v>1</v>
      </c>
      <c r="R1683">
        <v>5.5</v>
      </c>
      <c r="S1683" s="38">
        <v>78.03</v>
      </c>
      <c r="T1683" s="24">
        <v>209</v>
      </c>
      <c r="U1683" s="24">
        <v>20</v>
      </c>
      <c r="V1683">
        <f t="shared" si="168"/>
        <v>27</v>
      </c>
      <c r="W1683" s="24" t="s">
        <v>4256</v>
      </c>
      <c r="X1683" s="8" t="e">
        <f>ROUND(T1683*(1-#REF!),2)</f>
        <v>#REF!</v>
      </c>
      <c r="Y1683">
        <f t="shared" si="170"/>
        <v>188.1</v>
      </c>
      <c r="Z1683">
        <f t="shared" si="171"/>
        <v>188.1</v>
      </c>
      <c r="AA1683" s="24">
        <v>0.1</v>
      </c>
      <c r="AB1683" s="24">
        <v>0.1</v>
      </c>
      <c r="AC1683" t="s">
        <v>2879</v>
      </c>
      <c r="AD1683" t="s">
        <v>2879</v>
      </c>
      <c r="AE1683" t="s">
        <v>2879</v>
      </c>
      <c r="AF1683" t="s">
        <v>2899</v>
      </c>
      <c r="AG1683" s="24"/>
      <c r="AI1683" s="11">
        <v>94.5</v>
      </c>
      <c r="AJ1683">
        <v>0.3</v>
      </c>
      <c r="AK1683">
        <f t="shared" si="169"/>
        <v>146.29999999999998</v>
      </c>
      <c r="AL1683" t="s">
        <v>4555</v>
      </c>
      <c r="AM1683" t="s">
        <v>4555</v>
      </c>
      <c r="AN1683" s="24">
        <v>0.1</v>
      </c>
      <c r="AO1683">
        <f t="shared" si="167"/>
        <v>188.1</v>
      </c>
      <c r="AS1683" t="s">
        <v>440</v>
      </c>
      <c r="AT1683" t="s">
        <v>580</v>
      </c>
    </row>
    <row r="1684" spans="1:46" customFormat="1" x14ac:dyDescent="0.3">
      <c r="A1684" t="e">
        <f>CONCATENATE(C1684,D1684,H1684,#REF!,L1684)</f>
        <v>#REF!</v>
      </c>
      <c r="B1684" t="str">
        <f t="shared" si="165"/>
        <v>OPELMOVANO_TRACTIONL3H3</v>
      </c>
      <c r="C1684" s="1" t="s">
        <v>186</v>
      </c>
      <c r="D1684" s="1" t="s">
        <v>593</v>
      </c>
      <c r="E1684" s="1">
        <v>2011</v>
      </c>
      <c r="F1684" s="1" t="s">
        <v>44</v>
      </c>
      <c r="G1684" s="1" t="s">
        <v>52</v>
      </c>
      <c r="H1684" s="1" t="s">
        <v>53</v>
      </c>
      <c r="I1684" s="1">
        <v>4332</v>
      </c>
      <c r="J1684" s="1" t="str">
        <f t="shared" si="166"/>
        <v>TYP139</v>
      </c>
      <c r="K1684" s="1">
        <v>139</v>
      </c>
      <c r="L1684" s="1" t="s">
        <v>17</v>
      </c>
      <c r="M1684" s="27">
        <v>963940343</v>
      </c>
      <c r="N1684" s="37" t="s">
        <v>1007</v>
      </c>
      <c r="O1684" s="38">
        <v>0</v>
      </c>
      <c r="P1684" s="38">
        <v>72.98</v>
      </c>
      <c r="Q1684" s="38">
        <v>1</v>
      </c>
      <c r="R1684">
        <v>5.5</v>
      </c>
      <c r="S1684" s="38">
        <v>72.98</v>
      </c>
      <c r="T1684" s="24">
        <v>179</v>
      </c>
      <c r="U1684" s="24">
        <v>20</v>
      </c>
      <c r="V1684">
        <f t="shared" si="168"/>
        <v>27</v>
      </c>
      <c r="W1684" s="24" t="s">
        <v>4257</v>
      </c>
      <c r="X1684" s="8" t="e">
        <f>ROUND(T1684*(1-#REF!),2)</f>
        <v>#REF!</v>
      </c>
      <c r="Y1684">
        <f t="shared" si="170"/>
        <v>161.1</v>
      </c>
      <c r="Z1684">
        <f t="shared" si="171"/>
        <v>161.1</v>
      </c>
      <c r="AA1684" s="24">
        <v>0.1</v>
      </c>
      <c r="AB1684" s="24">
        <v>0.1</v>
      </c>
      <c r="AC1684" t="s">
        <v>2879</v>
      </c>
      <c r="AD1684" t="s">
        <v>2879</v>
      </c>
      <c r="AE1684" t="s">
        <v>2879</v>
      </c>
      <c r="AF1684" t="s">
        <v>2899</v>
      </c>
      <c r="AG1684" s="24"/>
      <c r="AI1684" s="11">
        <v>70.150000000000006</v>
      </c>
      <c r="AJ1684">
        <v>0.3</v>
      </c>
      <c r="AK1684">
        <f t="shared" si="169"/>
        <v>125.3</v>
      </c>
      <c r="AL1684" t="s">
        <v>4555</v>
      </c>
      <c r="AM1684" t="s">
        <v>4555</v>
      </c>
      <c r="AN1684" s="24">
        <v>0.1</v>
      </c>
      <c r="AO1684">
        <f t="shared" si="167"/>
        <v>161.1</v>
      </c>
      <c r="AS1684" t="s">
        <v>3689</v>
      </c>
      <c r="AT1684" t="s">
        <v>587</v>
      </c>
    </row>
    <row r="1685" spans="1:46" customFormat="1" x14ac:dyDescent="0.3">
      <c r="A1685" t="e">
        <f>CONCATENATE(C1685,D1685,H1685,#REF!,L1685)</f>
        <v>#REF!</v>
      </c>
      <c r="B1685" t="str">
        <f t="shared" si="165"/>
        <v>OPELMOVANO_TRACTIONL3H3</v>
      </c>
      <c r="C1685" s="1" t="s">
        <v>186</v>
      </c>
      <c r="D1685" s="1" t="s">
        <v>593</v>
      </c>
      <c r="E1685" s="1">
        <v>2011</v>
      </c>
      <c r="F1685" s="1" t="s">
        <v>44</v>
      </c>
      <c r="G1685" s="1" t="s">
        <v>52</v>
      </c>
      <c r="H1685" s="1" t="s">
        <v>53</v>
      </c>
      <c r="I1685" s="1">
        <v>4332</v>
      </c>
      <c r="J1685" s="1" t="str">
        <f t="shared" si="166"/>
        <v>TYP139</v>
      </c>
      <c r="K1685" s="1">
        <v>139</v>
      </c>
      <c r="L1685" s="1" t="s">
        <v>20</v>
      </c>
      <c r="M1685" s="27">
        <v>963940342</v>
      </c>
      <c r="N1685" s="37" t="s">
        <v>1008</v>
      </c>
      <c r="O1685" s="38">
        <v>0</v>
      </c>
      <c r="P1685" s="38">
        <v>78.03</v>
      </c>
      <c r="Q1685" s="38">
        <v>1</v>
      </c>
      <c r="R1685">
        <v>5.5</v>
      </c>
      <c r="S1685" s="38">
        <v>78.03</v>
      </c>
      <c r="T1685" s="24">
        <v>209</v>
      </c>
      <c r="U1685" s="24">
        <v>20</v>
      </c>
      <c r="V1685">
        <f t="shared" si="168"/>
        <v>27</v>
      </c>
      <c r="W1685" s="24" t="s">
        <v>4258</v>
      </c>
      <c r="X1685" s="8" t="e">
        <f>ROUND(T1685*(1-#REF!),2)</f>
        <v>#REF!</v>
      </c>
      <c r="Y1685">
        <f t="shared" si="170"/>
        <v>188.1</v>
      </c>
      <c r="Z1685">
        <f t="shared" si="171"/>
        <v>188.1</v>
      </c>
      <c r="AA1685" s="24">
        <v>0.1</v>
      </c>
      <c r="AB1685" s="24">
        <v>0.1</v>
      </c>
      <c r="AC1685" t="s">
        <v>2879</v>
      </c>
      <c r="AD1685" t="s">
        <v>2879</v>
      </c>
      <c r="AE1685" t="s">
        <v>2879</v>
      </c>
      <c r="AF1685" t="s">
        <v>2899</v>
      </c>
      <c r="AG1685" s="24"/>
      <c r="AI1685" s="11">
        <v>94.5</v>
      </c>
      <c r="AJ1685">
        <v>0.3</v>
      </c>
      <c r="AK1685">
        <f t="shared" si="169"/>
        <v>146.29999999999998</v>
      </c>
      <c r="AL1685" t="s">
        <v>4555</v>
      </c>
      <c r="AM1685" t="s">
        <v>4555</v>
      </c>
      <c r="AN1685" s="24">
        <v>0.1</v>
      </c>
      <c r="AO1685">
        <f t="shared" si="167"/>
        <v>188.1</v>
      </c>
      <c r="AS1685" t="s">
        <v>441</v>
      </c>
      <c r="AT1685" t="s">
        <v>580</v>
      </c>
    </row>
    <row r="1686" spans="1:46" customFormat="1" x14ac:dyDescent="0.3">
      <c r="A1686" t="e">
        <f>CONCATENATE(C1686,D1686,H1686,#REF!,L1686)</f>
        <v>#REF!</v>
      </c>
      <c r="B1686" t="str">
        <f t="shared" si="165"/>
        <v>OPELMOVANO_PROPULSIONL3H2</v>
      </c>
      <c r="C1686" s="1" t="s">
        <v>186</v>
      </c>
      <c r="D1686" s="1" t="s">
        <v>594</v>
      </c>
      <c r="E1686" s="1">
        <v>2011</v>
      </c>
      <c r="F1686" s="1" t="s">
        <v>44</v>
      </c>
      <c r="G1686" s="1" t="s">
        <v>37</v>
      </c>
      <c r="H1686" s="1" t="s">
        <v>45</v>
      </c>
      <c r="I1686" s="1">
        <v>3682</v>
      </c>
      <c r="J1686" s="1" t="str">
        <f t="shared" si="166"/>
        <v>TYP140</v>
      </c>
      <c r="K1686" s="1">
        <v>140</v>
      </c>
      <c r="L1686" s="1" t="s">
        <v>17</v>
      </c>
      <c r="M1686" s="27">
        <v>963940353</v>
      </c>
      <c r="N1686" s="37" t="s">
        <v>1009</v>
      </c>
      <c r="O1686" s="38">
        <v>0</v>
      </c>
      <c r="P1686" s="38">
        <v>72.98</v>
      </c>
      <c r="Q1686" s="38">
        <v>1</v>
      </c>
      <c r="R1686">
        <v>5.5</v>
      </c>
      <c r="S1686" s="38">
        <v>72.98</v>
      </c>
      <c r="T1686" s="24">
        <v>179</v>
      </c>
      <c r="U1686" s="24">
        <v>20</v>
      </c>
      <c r="V1686">
        <f t="shared" si="168"/>
        <v>27</v>
      </c>
      <c r="W1686" s="24" t="s">
        <v>4259</v>
      </c>
      <c r="X1686" s="8" t="e">
        <f>ROUND(T1686*(1-#REF!),2)</f>
        <v>#REF!</v>
      </c>
      <c r="Y1686">
        <f t="shared" si="170"/>
        <v>161.1</v>
      </c>
      <c r="Z1686">
        <f t="shared" si="171"/>
        <v>161.1</v>
      </c>
      <c r="AA1686" s="24">
        <v>0.1</v>
      </c>
      <c r="AB1686" s="24">
        <v>0.1</v>
      </c>
      <c r="AC1686" t="s">
        <v>2879</v>
      </c>
      <c r="AD1686" t="s">
        <v>2879</v>
      </c>
      <c r="AE1686" t="s">
        <v>2879</v>
      </c>
      <c r="AF1686" t="s">
        <v>2899</v>
      </c>
      <c r="AG1686" s="24"/>
      <c r="AI1686" s="11">
        <v>70.150000000000006</v>
      </c>
      <c r="AJ1686">
        <v>0.3</v>
      </c>
      <c r="AK1686">
        <f t="shared" si="169"/>
        <v>125.3</v>
      </c>
      <c r="AL1686" t="s">
        <v>4555</v>
      </c>
      <c r="AM1686" t="s">
        <v>4555</v>
      </c>
      <c r="AN1686" s="24">
        <v>0.1</v>
      </c>
      <c r="AO1686">
        <f t="shared" si="167"/>
        <v>161.1</v>
      </c>
      <c r="AS1686" t="s">
        <v>3690</v>
      </c>
      <c r="AT1686" t="s">
        <v>587</v>
      </c>
    </row>
    <row r="1687" spans="1:46" customFormat="1" x14ac:dyDescent="0.3">
      <c r="A1687" t="e">
        <f>CONCATENATE(C1687,D1687,H1687,#REF!,L1687)</f>
        <v>#REF!</v>
      </c>
      <c r="B1687" t="str">
        <f t="shared" si="165"/>
        <v>OPELMOVANO_PROPULSIONL3H2</v>
      </c>
      <c r="C1687" s="1" t="s">
        <v>186</v>
      </c>
      <c r="D1687" s="1" t="s">
        <v>594</v>
      </c>
      <c r="E1687" s="1">
        <v>2011</v>
      </c>
      <c r="F1687" s="1" t="s">
        <v>44</v>
      </c>
      <c r="G1687" s="1" t="s">
        <v>37</v>
      </c>
      <c r="H1687" s="1" t="s">
        <v>45</v>
      </c>
      <c r="I1687" s="1">
        <v>3682</v>
      </c>
      <c r="J1687" s="1" t="str">
        <f t="shared" si="166"/>
        <v>TYP140</v>
      </c>
      <c r="K1687" s="1">
        <v>140</v>
      </c>
      <c r="L1687" s="1" t="s">
        <v>20</v>
      </c>
      <c r="M1687" s="27">
        <v>963940352</v>
      </c>
      <c r="N1687" s="37" t="s">
        <v>1010</v>
      </c>
      <c r="O1687" s="38">
        <v>0</v>
      </c>
      <c r="P1687" s="38">
        <v>98.28</v>
      </c>
      <c r="Q1687" s="38">
        <v>1</v>
      </c>
      <c r="R1687">
        <v>5.5</v>
      </c>
      <c r="S1687" s="38">
        <v>98.28</v>
      </c>
      <c r="T1687" s="24">
        <v>209</v>
      </c>
      <c r="U1687" s="24">
        <v>20</v>
      </c>
      <c r="V1687">
        <f t="shared" si="168"/>
        <v>27</v>
      </c>
      <c r="W1687" s="24" t="s">
        <v>4260</v>
      </c>
      <c r="X1687" s="8" t="e">
        <f>ROUND(T1687*(1-#REF!),2)</f>
        <v>#REF!</v>
      </c>
      <c r="Y1687">
        <f t="shared" si="170"/>
        <v>188.1</v>
      </c>
      <c r="Z1687">
        <f t="shared" si="171"/>
        <v>188.1</v>
      </c>
      <c r="AA1687" s="24">
        <v>0.1</v>
      </c>
      <c r="AB1687" s="24">
        <v>0.1</v>
      </c>
      <c r="AC1687" t="s">
        <v>2879</v>
      </c>
      <c r="AD1687" t="s">
        <v>2879</v>
      </c>
      <c r="AE1687" t="s">
        <v>2879</v>
      </c>
      <c r="AF1687" t="s">
        <v>2899</v>
      </c>
      <c r="AG1687" s="24"/>
      <c r="AI1687" s="11">
        <v>94.5</v>
      </c>
      <c r="AJ1687">
        <v>0.3</v>
      </c>
      <c r="AK1687">
        <f t="shared" si="169"/>
        <v>146.29999999999998</v>
      </c>
      <c r="AL1687" t="s">
        <v>4555</v>
      </c>
      <c r="AM1687" t="s">
        <v>4555</v>
      </c>
      <c r="AN1687" s="24">
        <v>0.1</v>
      </c>
      <c r="AO1687">
        <f t="shared" si="167"/>
        <v>188.1</v>
      </c>
      <c r="AS1687" t="s">
        <v>442</v>
      </c>
      <c r="AT1687" t="s">
        <v>580</v>
      </c>
    </row>
    <row r="1688" spans="1:46" customFormat="1" x14ac:dyDescent="0.3">
      <c r="A1688" t="e">
        <f>CONCATENATE(C1688,D1688,H1688,#REF!,L1688)</f>
        <v>#REF!</v>
      </c>
      <c r="B1688" t="str">
        <f t="shared" si="165"/>
        <v>OPELMOVANO_PROPULSIONL3H3</v>
      </c>
      <c r="C1688" s="1" t="s">
        <v>186</v>
      </c>
      <c r="D1688" s="1" t="s">
        <v>594</v>
      </c>
      <c r="E1688" s="1">
        <v>2011</v>
      </c>
      <c r="F1688" s="1" t="s">
        <v>44</v>
      </c>
      <c r="G1688" s="1" t="s">
        <v>52</v>
      </c>
      <c r="H1688" s="1" t="s">
        <v>53</v>
      </c>
      <c r="I1688" s="1">
        <v>3682</v>
      </c>
      <c r="J1688" s="1" t="str">
        <f t="shared" si="166"/>
        <v>TYP140</v>
      </c>
      <c r="K1688" s="1">
        <v>140</v>
      </c>
      <c r="L1688" s="1" t="s">
        <v>17</v>
      </c>
      <c r="M1688" s="27">
        <v>963940360</v>
      </c>
      <c r="N1688" s="37" t="s">
        <v>1011</v>
      </c>
      <c r="O1688" s="38">
        <v>0</v>
      </c>
      <c r="P1688" s="38">
        <v>72.98</v>
      </c>
      <c r="Q1688" s="38">
        <v>1</v>
      </c>
      <c r="R1688">
        <v>5.5</v>
      </c>
      <c r="S1688" s="38">
        <v>72.98</v>
      </c>
      <c r="T1688" s="24">
        <v>179</v>
      </c>
      <c r="U1688" s="24">
        <v>20</v>
      </c>
      <c r="V1688">
        <f t="shared" si="168"/>
        <v>27</v>
      </c>
      <c r="W1688" s="24" t="s">
        <v>4261</v>
      </c>
      <c r="X1688" s="8" t="e">
        <f>ROUND(T1688*(1-#REF!),2)</f>
        <v>#REF!</v>
      </c>
      <c r="Y1688">
        <f t="shared" si="170"/>
        <v>161.1</v>
      </c>
      <c r="Z1688">
        <f t="shared" si="171"/>
        <v>161.1</v>
      </c>
      <c r="AA1688" s="24">
        <v>0.1</v>
      </c>
      <c r="AB1688" s="24">
        <v>0.1</v>
      </c>
      <c r="AC1688" t="s">
        <v>2879</v>
      </c>
      <c r="AD1688" t="s">
        <v>2879</v>
      </c>
      <c r="AE1688" t="s">
        <v>2879</v>
      </c>
      <c r="AF1688" t="s">
        <v>2899</v>
      </c>
      <c r="AG1688" s="24"/>
      <c r="AI1688" s="11">
        <v>70.150000000000006</v>
      </c>
      <c r="AJ1688">
        <v>0.3</v>
      </c>
      <c r="AK1688">
        <f t="shared" si="169"/>
        <v>125.3</v>
      </c>
      <c r="AL1688" t="s">
        <v>4555</v>
      </c>
      <c r="AM1688" t="s">
        <v>4555</v>
      </c>
      <c r="AN1688" s="24">
        <v>0.1</v>
      </c>
      <c r="AO1688">
        <f t="shared" si="167"/>
        <v>161.1</v>
      </c>
      <c r="AS1688" t="s">
        <v>3691</v>
      </c>
      <c r="AT1688" t="s">
        <v>587</v>
      </c>
    </row>
    <row r="1689" spans="1:46" customFormat="1" x14ac:dyDescent="0.3">
      <c r="A1689" t="e">
        <f>CONCATENATE(C1689,D1689,H1689,#REF!,L1689)</f>
        <v>#REF!</v>
      </c>
      <c r="B1689" t="str">
        <f t="shared" si="165"/>
        <v>OPELMOVANO_PROPULSIONL3H3</v>
      </c>
      <c r="C1689" s="1" t="s">
        <v>186</v>
      </c>
      <c r="D1689" s="1" t="s">
        <v>594</v>
      </c>
      <c r="E1689" s="1">
        <v>2011</v>
      </c>
      <c r="F1689" s="1" t="s">
        <v>44</v>
      </c>
      <c r="G1689" s="1" t="s">
        <v>52</v>
      </c>
      <c r="H1689" s="1" t="s">
        <v>53</v>
      </c>
      <c r="I1689" s="1">
        <v>3682</v>
      </c>
      <c r="J1689" s="1" t="str">
        <f t="shared" si="166"/>
        <v>TYP140</v>
      </c>
      <c r="K1689" s="1">
        <v>140</v>
      </c>
      <c r="L1689" s="1" t="s">
        <v>20</v>
      </c>
      <c r="M1689" s="27">
        <v>963940359</v>
      </c>
      <c r="N1689" s="37" t="s">
        <v>1012</v>
      </c>
      <c r="O1689" s="38">
        <v>0</v>
      </c>
      <c r="P1689" s="38">
        <v>78.03</v>
      </c>
      <c r="Q1689" s="38">
        <v>1</v>
      </c>
      <c r="R1689">
        <v>5.5</v>
      </c>
      <c r="S1689" s="38">
        <v>78.03</v>
      </c>
      <c r="T1689" s="24">
        <v>209</v>
      </c>
      <c r="U1689" s="24">
        <v>20</v>
      </c>
      <c r="V1689">
        <f t="shared" si="168"/>
        <v>27</v>
      </c>
      <c r="W1689" s="24" t="s">
        <v>4262</v>
      </c>
      <c r="X1689" s="8" t="e">
        <f>ROUND(T1689*(1-#REF!),2)</f>
        <v>#REF!</v>
      </c>
      <c r="Y1689">
        <f t="shared" si="170"/>
        <v>188.1</v>
      </c>
      <c r="Z1689">
        <f t="shared" si="171"/>
        <v>188.1</v>
      </c>
      <c r="AA1689" s="24">
        <v>0.1</v>
      </c>
      <c r="AB1689" s="24">
        <v>0.1</v>
      </c>
      <c r="AC1689" t="s">
        <v>2879</v>
      </c>
      <c r="AD1689" t="s">
        <v>2879</v>
      </c>
      <c r="AE1689" t="s">
        <v>2879</v>
      </c>
      <c r="AF1689" t="s">
        <v>2899</v>
      </c>
      <c r="AG1689" s="24"/>
      <c r="AI1689" s="11">
        <v>94.5</v>
      </c>
      <c r="AJ1689">
        <v>0.3</v>
      </c>
      <c r="AK1689">
        <f t="shared" si="169"/>
        <v>146.29999999999998</v>
      </c>
      <c r="AL1689" t="s">
        <v>4555</v>
      </c>
      <c r="AM1689" t="s">
        <v>4555</v>
      </c>
      <c r="AN1689" s="24">
        <v>0.1</v>
      </c>
      <c r="AO1689">
        <f t="shared" si="167"/>
        <v>188.1</v>
      </c>
      <c r="AS1689" t="s">
        <v>443</v>
      </c>
      <c r="AT1689" t="s">
        <v>580</v>
      </c>
    </row>
    <row r="1690" spans="1:46" customFormat="1" x14ac:dyDescent="0.3">
      <c r="A1690" t="e">
        <f>CONCATENATE(C1690,D1690,H1690,#REF!,L1690)</f>
        <v>#REF!</v>
      </c>
      <c r="B1690" t="str">
        <f t="shared" si="165"/>
        <v>OPELMOVANO_PROPULSIONL4H2</v>
      </c>
      <c r="C1690" s="1" t="s">
        <v>186</v>
      </c>
      <c r="D1690" s="1" t="s">
        <v>594</v>
      </c>
      <c r="E1690" s="1">
        <v>2011</v>
      </c>
      <c r="F1690" s="1" t="s">
        <v>48</v>
      </c>
      <c r="G1690" s="1" t="s">
        <v>37</v>
      </c>
      <c r="H1690" s="1" t="s">
        <v>49</v>
      </c>
      <c r="I1690" s="1">
        <v>4332</v>
      </c>
      <c r="J1690" s="1" t="str">
        <f t="shared" si="166"/>
        <v>TYP141</v>
      </c>
      <c r="K1690" s="1">
        <v>141</v>
      </c>
      <c r="L1690" s="1" t="s">
        <v>17</v>
      </c>
      <c r="M1690" s="27">
        <v>963940372</v>
      </c>
      <c r="N1690" s="37" t="s">
        <v>1013</v>
      </c>
      <c r="O1690" s="38">
        <v>0</v>
      </c>
      <c r="P1690" s="38">
        <v>72.98</v>
      </c>
      <c r="Q1690" s="38">
        <v>1</v>
      </c>
      <c r="R1690">
        <v>5.5</v>
      </c>
      <c r="S1690" s="38">
        <v>72.98</v>
      </c>
      <c r="T1690" s="24">
        <v>179</v>
      </c>
      <c r="U1690" s="24">
        <v>20</v>
      </c>
      <c r="V1690">
        <f t="shared" si="168"/>
        <v>27</v>
      </c>
      <c r="W1690" s="24" t="s">
        <v>4263</v>
      </c>
      <c r="X1690" s="8" t="e">
        <f>ROUND(T1690*(1-#REF!),2)</f>
        <v>#REF!</v>
      </c>
      <c r="Y1690">
        <f t="shared" si="170"/>
        <v>161.1</v>
      </c>
      <c r="Z1690">
        <f t="shared" si="171"/>
        <v>161.1</v>
      </c>
      <c r="AA1690" s="24">
        <v>0.1</v>
      </c>
      <c r="AB1690" s="24">
        <v>0.1</v>
      </c>
      <c r="AC1690" t="s">
        <v>2879</v>
      </c>
      <c r="AD1690" t="s">
        <v>2879</v>
      </c>
      <c r="AE1690" t="s">
        <v>2879</v>
      </c>
      <c r="AF1690" t="s">
        <v>2899</v>
      </c>
      <c r="AG1690" s="24"/>
      <c r="AI1690" s="11">
        <v>70.150000000000006</v>
      </c>
      <c r="AJ1690">
        <v>0.3</v>
      </c>
      <c r="AK1690">
        <f t="shared" si="169"/>
        <v>125.3</v>
      </c>
      <c r="AL1690" t="s">
        <v>4555</v>
      </c>
      <c r="AM1690" t="s">
        <v>4555</v>
      </c>
      <c r="AN1690" s="24">
        <v>0.1</v>
      </c>
      <c r="AO1690">
        <f t="shared" si="167"/>
        <v>161.1</v>
      </c>
      <c r="AS1690" t="s">
        <v>3692</v>
      </c>
      <c r="AT1690" t="s">
        <v>587</v>
      </c>
    </row>
    <row r="1691" spans="1:46" customFormat="1" x14ac:dyDescent="0.3">
      <c r="A1691" t="e">
        <f>CONCATENATE(C1691,D1691,H1691,#REF!,L1691)</f>
        <v>#REF!</v>
      </c>
      <c r="B1691" t="str">
        <f t="shared" si="165"/>
        <v>OPELMOVANO_PROPULSIONL4H2</v>
      </c>
      <c r="C1691" s="1" t="s">
        <v>186</v>
      </c>
      <c r="D1691" s="1" t="s">
        <v>594</v>
      </c>
      <c r="E1691" s="1">
        <v>2011</v>
      </c>
      <c r="F1691" s="1" t="s">
        <v>48</v>
      </c>
      <c r="G1691" s="1" t="s">
        <v>37</v>
      </c>
      <c r="H1691" s="1" t="s">
        <v>49</v>
      </c>
      <c r="I1691" s="1">
        <v>4332</v>
      </c>
      <c r="J1691" s="1" t="str">
        <f t="shared" si="166"/>
        <v>TYP141</v>
      </c>
      <c r="K1691" s="1">
        <v>141</v>
      </c>
      <c r="L1691" s="1" t="s">
        <v>20</v>
      </c>
      <c r="M1691" s="27">
        <v>963940371</v>
      </c>
      <c r="N1691" s="37" t="s">
        <v>1014</v>
      </c>
      <c r="O1691" s="38">
        <v>0</v>
      </c>
      <c r="P1691" s="38">
        <v>78.03</v>
      </c>
      <c r="Q1691" s="38">
        <v>1</v>
      </c>
      <c r="R1691">
        <v>5.5</v>
      </c>
      <c r="S1691" s="38">
        <v>78.03</v>
      </c>
      <c r="T1691" s="24">
        <v>209</v>
      </c>
      <c r="U1691" s="24">
        <v>20</v>
      </c>
      <c r="V1691">
        <f t="shared" si="168"/>
        <v>27</v>
      </c>
      <c r="W1691" s="24" t="s">
        <v>4264</v>
      </c>
      <c r="X1691" s="8" t="e">
        <f>ROUND(T1691*(1-#REF!),2)</f>
        <v>#REF!</v>
      </c>
      <c r="Y1691">
        <f t="shared" si="170"/>
        <v>188.1</v>
      </c>
      <c r="Z1691">
        <f t="shared" si="171"/>
        <v>188.1</v>
      </c>
      <c r="AA1691" s="24">
        <v>0.1</v>
      </c>
      <c r="AB1691" s="24">
        <v>0.1</v>
      </c>
      <c r="AC1691" t="s">
        <v>2879</v>
      </c>
      <c r="AD1691" t="s">
        <v>2879</v>
      </c>
      <c r="AE1691" t="s">
        <v>2879</v>
      </c>
      <c r="AF1691" t="s">
        <v>2899</v>
      </c>
      <c r="AG1691" s="24"/>
      <c r="AI1691" s="11">
        <v>94.5</v>
      </c>
      <c r="AJ1691">
        <v>0.3</v>
      </c>
      <c r="AK1691">
        <f t="shared" si="169"/>
        <v>146.29999999999998</v>
      </c>
      <c r="AL1691" t="s">
        <v>4555</v>
      </c>
      <c r="AM1691" t="s">
        <v>4555</v>
      </c>
      <c r="AN1691" s="24">
        <v>0.1</v>
      </c>
      <c r="AO1691">
        <f t="shared" si="167"/>
        <v>188.1</v>
      </c>
      <c r="AS1691" t="s">
        <v>444</v>
      </c>
      <c r="AT1691" t="s">
        <v>580</v>
      </c>
    </row>
    <row r="1692" spans="1:46" customFormat="1" x14ac:dyDescent="0.3">
      <c r="A1692" t="e">
        <f>CONCATENATE(C1692,D1692,H1692,#REF!,L1692)</f>
        <v>#REF!</v>
      </c>
      <c r="B1692" t="str">
        <f t="shared" si="165"/>
        <v>OPELMOVANO_PROPULSIONL4H3</v>
      </c>
      <c r="C1692" s="1" t="s">
        <v>186</v>
      </c>
      <c r="D1692" s="1" t="s">
        <v>594</v>
      </c>
      <c r="E1692" s="1">
        <v>2011</v>
      </c>
      <c r="F1692" s="1" t="s">
        <v>48</v>
      </c>
      <c r="G1692" s="1" t="s">
        <v>52</v>
      </c>
      <c r="H1692" s="1" t="s">
        <v>55</v>
      </c>
      <c r="I1692" s="1">
        <v>4332</v>
      </c>
      <c r="J1692" s="1" t="str">
        <f t="shared" si="166"/>
        <v>TYP141</v>
      </c>
      <c r="K1692" s="1">
        <v>141</v>
      </c>
      <c r="L1692" s="1" t="s">
        <v>17</v>
      </c>
      <c r="M1692" s="27">
        <v>963940379</v>
      </c>
      <c r="N1692" s="37" t="s">
        <v>1015</v>
      </c>
      <c r="O1692" s="38">
        <v>0</v>
      </c>
      <c r="P1692" s="38">
        <v>72.98</v>
      </c>
      <c r="Q1692" s="38">
        <v>1</v>
      </c>
      <c r="R1692">
        <v>5.5</v>
      </c>
      <c r="S1692" s="38">
        <v>72.98</v>
      </c>
      <c r="T1692" s="24">
        <v>179</v>
      </c>
      <c r="U1692" s="24">
        <v>20</v>
      </c>
      <c r="V1692">
        <f t="shared" si="168"/>
        <v>27</v>
      </c>
      <c r="W1692" s="24" t="s">
        <v>4265</v>
      </c>
      <c r="X1692" s="8" t="e">
        <f>ROUND(T1692*(1-#REF!),2)</f>
        <v>#REF!</v>
      </c>
      <c r="Y1692">
        <f t="shared" si="170"/>
        <v>161.1</v>
      </c>
      <c r="Z1692">
        <f t="shared" si="171"/>
        <v>161.1</v>
      </c>
      <c r="AA1692" s="24">
        <v>0.1</v>
      </c>
      <c r="AB1692" s="24">
        <v>0.1</v>
      </c>
      <c r="AC1692" t="s">
        <v>2879</v>
      </c>
      <c r="AD1692" t="s">
        <v>2879</v>
      </c>
      <c r="AE1692" t="s">
        <v>2879</v>
      </c>
      <c r="AF1692" t="s">
        <v>2899</v>
      </c>
      <c r="AG1692" s="24"/>
      <c r="AI1692" s="11">
        <v>70.150000000000006</v>
      </c>
      <c r="AJ1692">
        <v>0.3</v>
      </c>
      <c r="AK1692">
        <f t="shared" si="169"/>
        <v>125.3</v>
      </c>
      <c r="AL1692" t="s">
        <v>4555</v>
      </c>
      <c r="AM1692" t="s">
        <v>4555</v>
      </c>
      <c r="AN1692" s="24">
        <v>0.1</v>
      </c>
      <c r="AO1692">
        <f t="shared" si="167"/>
        <v>161.1</v>
      </c>
      <c r="AS1692" t="s">
        <v>3693</v>
      </c>
      <c r="AT1692" t="s">
        <v>587</v>
      </c>
    </row>
    <row r="1693" spans="1:46" customFormat="1" x14ac:dyDescent="0.3">
      <c r="A1693" t="e">
        <f>CONCATENATE(C1693,D1693,H1693,#REF!,L1693)</f>
        <v>#REF!</v>
      </c>
      <c r="B1693" t="str">
        <f t="shared" si="165"/>
        <v>OPELMOVANO_PROPULSIONL4H3</v>
      </c>
      <c r="C1693" s="1" t="s">
        <v>186</v>
      </c>
      <c r="D1693" s="1" t="s">
        <v>594</v>
      </c>
      <c r="E1693" s="1">
        <v>2011</v>
      </c>
      <c r="F1693" s="1" t="s">
        <v>48</v>
      </c>
      <c r="G1693" s="1" t="s">
        <v>52</v>
      </c>
      <c r="H1693" s="1" t="s">
        <v>55</v>
      </c>
      <c r="I1693" s="1">
        <v>4332</v>
      </c>
      <c r="J1693" s="1" t="str">
        <f t="shared" si="166"/>
        <v>TYP141</v>
      </c>
      <c r="K1693" s="1">
        <v>141</v>
      </c>
      <c r="L1693" s="1" t="s">
        <v>20</v>
      </c>
      <c r="M1693" s="27">
        <v>963940377</v>
      </c>
      <c r="N1693" s="37" t="s">
        <v>1016</v>
      </c>
      <c r="O1693" s="38">
        <v>0</v>
      </c>
      <c r="P1693" s="38">
        <v>78.03</v>
      </c>
      <c r="Q1693" s="38">
        <v>1</v>
      </c>
      <c r="R1693">
        <v>5.5</v>
      </c>
      <c r="S1693" s="38">
        <v>78.03</v>
      </c>
      <c r="T1693" s="24">
        <v>209</v>
      </c>
      <c r="U1693" s="24">
        <v>20</v>
      </c>
      <c r="V1693">
        <f t="shared" si="168"/>
        <v>27</v>
      </c>
      <c r="W1693" s="24" t="s">
        <v>4266</v>
      </c>
      <c r="X1693" s="8" t="e">
        <f>ROUND(T1693*(1-#REF!),2)</f>
        <v>#REF!</v>
      </c>
      <c r="Y1693">
        <f t="shared" si="170"/>
        <v>188.1</v>
      </c>
      <c r="Z1693">
        <f t="shared" si="171"/>
        <v>188.1</v>
      </c>
      <c r="AA1693" s="24">
        <v>0.1</v>
      </c>
      <c r="AB1693" s="24">
        <v>0.1</v>
      </c>
      <c r="AC1693" t="s">
        <v>2879</v>
      </c>
      <c r="AD1693" t="s">
        <v>2879</v>
      </c>
      <c r="AE1693" t="s">
        <v>2879</v>
      </c>
      <c r="AF1693" t="s">
        <v>2899</v>
      </c>
      <c r="AG1693" s="24"/>
      <c r="AI1693" s="11">
        <v>94.5</v>
      </c>
      <c r="AJ1693">
        <v>0.3</v>
      </c>
      <c r="AK1693">
        <f t="shared" si="169"/>
        <v>146.29999999999998</v>
      </c>
      <c r="AL1693" t="s">
        <v>4555</v>
      </c>
      <c r="AM1693" t="s">
        <v>4555</v>
      </c>
      <c r="AN1693" s="24">
        <v>0.1</v>
      </c>
      <c r="AO1693">
        <f t="shared" si="167"/>
        <v>188.1</v>
      </c>
      <c r="AS1693" t="s">
        <v>445</v>
      </c>
      <c r="AT1693" t="s">
        <v>580</v>
      </c>
    </row>
    <row r="1694" spans="1:46" customFormat="1" x14ac:dyDescent="0.3">
      <c r="A1694" t="e">
        <f>CONCATENATE(C1694,D1694,H1694,#REF!,L1694)</f>
        <v>#REF!</v>
      </c>
      <c r="B1694" t="str">
        <f t="shared" ref="B1694:B1743" si="172">CONCATENATE(C1694,D1694,H1694)</f>
        <v>PEUGEOTBIPPERL1H1</v>
      </c>
      <c r="C1694" s="1" t="s">
        <v>189</v>
      </c>
      <c r="D1694" s="1" t="s">
        <v>190</v>
      </c>
      <c r="E1694" s="1">
        <v>2008</v>
      </c>
      <c r="F1694" s="1" t="s">
        <v>14</v>
      </c>
      <c r="G1694" s="1" t="s">
        <v>15</v>
      </c>
      <c r="H1694" s="1" t="s">
        <v>16</v>
      </c>
      <c r="I1694" s="1">
        <v>2513</v>
      </c>
      <c r="J1694" s="1" t="str">
        <f t="shared" si="166"/>
        <v>TYP128</v>
      </c>
      <c r="K1694" s="1">
        <v>128</v>
      </c>
      <c r="L1694" s="1" t="s">
        <v>17</v>
      </c>
      <c r="M1694" s="27">
        <v>963940228</v>
      </c>
      <c r="N1694" s="37" t="s">
        <v>907</v>
      </c>
      <c r="O1694" s="38">
        <v>0</v>
      </c>
      <c r="P1694" s="38">
        <v>45.61</v>
      </c>
      <c r="Q1694" s="38">
        <v>1</v>
      </c>
      <c r="R1694">
        <v>5.5</v>
      </c>
      <c r="S1694" s="38">
        <v>45.61</v>
      </c>
      <c r="T1694" s="24">
        <v>129</v>
      </c>
      <c r="U1694" s="24">
        <v>20</v>
      </c>
      <c r="V1694">
        <f t="shared" si="168"/>
        <v>27</v>
      </c>
      <c r="W1694" s="24" t="s">
        <v>4147</v>
      </c>
      <c r="X1694" s="8" t="e">
        <f>ROUND(T1694*(1-#REF!),2)</f>
        <v>#REF!</v>
      </c>
      <c r="Y1694">
        <f t="shared" si="170"/>
        <v>116.1</v>
      </c>
      <c r="Z1694">
        <f t="shared" si="171"/>
        <v>116.1</v>
      </c>
      <c r="AA1694" s="24">
        <v>0.1</v>
      </c>
      <c r="AB1694" s="24">
        <v>0.1</v>
      </c>
      <c r="AC1694" t="s">
        <v>2879</v>
      </c>
      <c r="AD1694" t="s">
        <v>2879</v>
      </c>
      <c r="AE1694" t="s">
        <v>2879</v>
      </c>
      <c r="AF1694" t="s">
        <v>2899</v>
      </c>
      <c r="AG1694" s="24"/>
      <c r="AI1694" s="11">
        <v>43.85</v>
      </c>
      <c r="AJ1694">
        <v>0.3</v>
      </c>
      <c r="AK1694">
        <f t="shared" si="169"/>
        <v>90.3</v>
      </c>
      <c r="AL1694" t="s">
        <v>4555</v>
      </c>
      <c r="AM1694" t="s">
        <v>4555</v>
      </c>
      <c r="AN1694" s="24">
        <v>0.1</v>
      </c>
      <c r="AO1694">
        <f t="shared" si="167"/>
        <v>116.1</v>
      </c>
      <c r="AS1694" t="s">
        <v>353</v>
      </c>
      <c r="AT1694" t="s">
        <v>583</v>
      </c>
    </row>
    <row r="1695" spans="1:46" customFormat="1" x14ac:dyDescent="0.3">
      <c r="A1695" t="e">
        <f>CONCATENATE(C1695,D1695,H1695,#REF!,L1695)</f>
        <v>#REF!</v>
      </c>
      <c r="B1695" t="str">
        <f t="shared" si="172"/>
        <v>PEUGEOTBIPPERL1H1</v>
      </c>
      <c r="C1695" s="1" t="s">
        <v>189</v>
      </c>
      <c r="D1695" s="1" t="s">
        <v>190</v>
      </c>
      <c r="E1695" s="1">
        <v>2008</v>
      </c>
      <c r="F1695" s="1" t="s">
        <v>14</v>
      </c>
      <c r="G1695" s="1" t="s">
        <v>15</v>
      </c>
      <c r="H1695" s="1" t="s">
        <v>16</v>
      </c>
      <c r="I1695" s="1">
        <v>2513</v>
      </c>
      <c r="J1695" s="1" t="str">
        <f t="shared" ref="J1695:J1743" si="173">CONCATENATE("TYP",K1695)</f>
        <v>TYP128</v>
      </c>
      <c r="K1695" s="1">
        <v>128</v>
      </c>
      <c r="L1695" s="1" t="s">
        <v>20</v>
      </c>
      <c r="M1695" s="27">
        <v>963940227</v>
      </c>
      <c r="N1695" s="37" t="s">
        <v>908</v>
      </c>
      <c r="O1695" s="38">
        <v>0</v>
      </c>
      <c r="P1695" s="38">
        <v>50.93</v>
      </c>
      <c r="Q1695" s="38">
        <v>1</v>
      </c>
      <c r="R1695">
        <v>5.5</v>
      </c>
      <c r="S1695" s="38">
        <v>50.93</v>
      </c>
      <c r="T1695" s="24">
        <v>139</v>
      </c>
      <c r="U1695" s="24">
        <v>20</v>
      </c>
      <c r="V1695">
        <f t="shared" si="168"/>
        <v>27</v>
      </c>
      <c r="W1695" s="24" t="s">
        <v>4148</v>
      </c>
      <c r="X1695" s="8" t="e">
        <f>ROUND(T1695*(1-#REF!),2)</f>
        <v>#REF!</v>
      </c>
      <c r="Y1695">
        <f t="shared" si="170"/>
        <v>125.1</v>
      </c>
      <c r="Z1695">
        <f t="shared" si="171"/>
        <v>125.1</v>
      </c>
      <c r="AA1695" s="24">
        <v>0.1</v>
      </c>
      <c r="AB1695" s="24">
        <v>0.1</v>
      </c>
      <c r="AC1695" t="s">
        <v>2879</v>
      </c>
      <c r="AD1695" t="s">
        <v>2879</v>
      </c>
      <c r="AE1695" t="s">
        <v>2879</v>
      </c>
      <c r="AF1695" t="s">
        <v>2899</v>
      </c>
      <c r="AG1695" s="24"/>
      <c r="AI1695" s="11">
        <v>48.95</v>
      </c>
      <c r="AJ1695">
        <v>0.3</v>
      </c>
      <c r="AK1695">
        <f t="shared" si="169"/>
        <v>97.3</v>
      </c>
      <c r="AL1695" t="s">
        <v>4555</v>
      </c>
      <c r="AM1695" t="s">
        <v>4555</v>
      </c>
      <c r="AN1695" s="24">
        <v>0.1</v>
      </c>
      <c r="AO1695">
        <f t="shared" si="167"/>
        <v>125.1</v>
      </c>
      <c r="AS1695" t="s">
        <v>354</v>
      </c>
      <c r="AT1695" t="s">
        <v>580</v>
      </c>
    </row>
    <row r="1696" spans="1:46" customFormat="1" x14ac:dyDescent="0.3">
      <c r="A1696" t="e">
        <f>CONCATENATE(C1696,D1696,H1696,#REF!,L1696)</f>
        <v>#REF!</v>
      </c>
      <c r="B1696" t="str">
        <f t="shared" si="172"/>
        <v>PEUGEOTPARTNERL1H1</v>
      </c>
      <c r="C1696" s="1" t="s">
        <v>189</v>
      </c>
      <c r="D1696" s="1" t="s">
        <v>191</v>
      </c>
      <c r="E1696" s="1">
        <v>2008</v>
      </c>
      <c r="F1696" s="1" t="s">
        <v>14</v>
      </c>
      <c r="G1696" s="1" t="s">
        <v>15</v>
      </c>
      <c r="H1696" s="1" t="s">
        <v>16</v>
      </c>
      <c r="I1696" s="1">
        <v>2728</v>
      </c>
      <c r="J1696" s="1" t="str">
        <f t="shared" si="173"/>
        <v>TYP129</v>
      </c>
      <c r="K1696" s="1">
        <v>129</v>
      </c>
      <c r="L1696" s="1" t="s">
        <v>17</v>
      </c>
      <c r="M1696" s="27">
        <v>963940236</v>
      </c>
      <c r="N1696" s="37" t="s">
        <v>909</v>
      </c>
      <c r="O1696" s="38">
        <v>0</v>
      </c>
      <c r="P1696" s="38">
        <v>45.61</v>
      </c>
      <c r="Q1696" s="38">
        <v>1</v>
      </c>
      <c r="R1696">
        <v>5.5</v>
      </c>
      <c r="S1696" s="38">
        <v>45.61</v>
      </c>
      <c r="T1696" s="24">
        <v>129</v>
      </c>
      <c r="U1696" s="24">
        <v>20</v>
      </c>
      <c r="V1696">
        <f t="shared" si="168"/>
        <v>27</v>
      </c>
      <c r="W1696" s="24" t="s">
        <v>4149</v>
      </c>
      <c r="X1696" s="8" t="e">
        <f>ROUND(T1696*(1-#REF!),2)</f>
        <v>#REF!</v>
      </c>
      <c r="Y1696">
        <f t="shared" si="170"/>
        <v>116.1</v>
      </c>
      <c r="Z1696">
        <f t="shared" si="171"/>
        <v>116.1</v>
      </c>
      <c r="AA1696" s="24">
        <v>0.1</v>
      </c>
      <c r="AB1696" s="24">
        <v>0.1</v>
      </c>
      <c r="AC1696" t="s">
        <v>2879</v>
      </c>
      <c r="AD1696" t="s">
        <v>2879</v>
      </c>
      <c r="AE1696" t="s">
        <v>2879</v>
      </c>
      <c r="AF1696" t="s">
        <v>2899</v>
      </c>
      <c r="AG1696" s="24"/>
      <c r="AI1696" s="11">
        <v>43.85</v>
      </c>
      <c r="AJ1696">
        <v>0.3</v>
      </c>
      <c r="AK1696">
        <f t="shared" si="169"/>
        <v>90.3</v>
      </c>
      <c r="AL1696" t="s">
        <v>4555</v>
      </c>
      <c r="AM1696" t="s">
        <v>4555</v>
      </c>
      <c r="AN1696" s="24">
        <v>0.1</v>
      </c>
      <c r="AO1696">
        <f t="shared" si="167"/>
        <v>116.1</v>
      </c>
      <c r="AS1696" t="s">
        <v>355</v>
      </c>
      <c r="AT1696" t="s">
        <v>583</v>
      </c>
    </row>
    <row r="1697" spans="1:46" customFormat="1" x14ac:dyDescent="0.3">
      <c r="A1697" t="e">
        <f>CONCATENATE(C1697,D1697,H1697,#REF!,L1697)</f>
        <v>#REF!</v>
      </c>
      <c r="B1697" t="str">
        <f t="shared" si="172"/>
        <v>PEUGEOTPARTNERL1H1</v>
      </c>
      <c r="C1697" s="1" t="s">
        <v>189</v>
      </c>
      <c r="D1697" s="1" t="s">
        <v>191</v>
      </c>
      <c r="E1697" s="1">
        <v>2008</v>
      </c>
      <c r="F1697" s="1" t="s">
        <v>14</v>
      </c>
      <c r="G1697" s="1" t="s">
        <v>15</v>
      </c>
      <c r="H1697" s="1" t="s">
        <v>16</v>
      </c>
      <c r="I1697" s="1">
        <v>2728</v>
      </c>
      <c r="J1697" s="1" t="str">
        <f t="shared" si="173"/>
        <v>TYP129</v>
      </c>
      <c r="K1697" s="1">
        <v>129</v>
      </c>
      <c r="L1697" s="1" t="s">
        <v>20</v>
      </c>
      <c r="M1697" s="27">
        <v>963940235</v>
      </c>
      <c r="N1697" s="37" t="s">
        <v>910</v>
      </c>
      <c r="O1697" s="38">
        <v>0</v>
      </c>
      <c r="P1697" s="38">
        <v>50.92</v>
      </c>
      <c r="Q1697" s="38">
        <v>1</v>
      </c>
      <c r="R1697">
        <v>5.5</v>
      </c>
      <c r="S1697" s="38">
        <v>50.92</v>
      </c>
      <c r="T1697" s="24">
        <v>139</v>
      </c>
      <c r="U1697" s="24">
        <v>20</v>
      </c>
      <c r="V1697">
        <f t="shared" si="168"/>
        <v>27</v>
      </c>
      <c r="W1697" s="24" t="s">
        <v>4150</v>
      </c>
      <c r="X1697" s="8" t="e">
        <f>ROUND(T1697*(1-#REF!),2)</f>
        <v>#REF!</v>
      </c>
      <c r="Y1697">
        <f t="shared" si="170"/>
        <v>125.1</v>
      </c>
      <c r="Z1697">
        <f t="shared" si="171"/>
        <v>125.1</v>
      </c>
      <c r="AA1697" s="24">
        <v>0.1</v>
      </c>
      <c r="AB1697" s="24">
        <v>0.1</v>
      </c>
      <c r="AC1697" t="s">
        <v>2879</v>
      </c>
      <c r="AD1697" t="s">
        <v>2879</v>
      </c>
      <c r="AE1697" t="s">
        <v>2879</v>
      </c>
      <c r="AF1697" t="s">
        <v>2899</v>
      </c>
      <c r="AG1697" s="24"/>
      <c r="AI1697" s="11">
        <v>48.95</v>
      </c>
      <c r="AJ1697">
        <v>0.3</v>
      </c>
      <c r="AK1697">
        <f t="shared" si="169"/>
        <v>97.3</v>
      </c>
      <c r="AL1697" t="s">
        <v>4555</v>
      </c>
      <c r="AM1697" t="s">
        <v>4555</v>
      </c>
      <c r="AN1697" s="24">
        <v>0.1</v>
      </c>
      <c r="AO1697">
        <f t="shared" si="167"/>
        <v>125.1</v>
      </c>
      <c r="AS1697" t="s">
        <v>356</v>
      </c>
      <c r="AT1697" t="s">
        <v>580</v>
      </c>
    </row>
    <row r="1698" spans="1:46" customFormat="1" x14ac:dyDescent="0.3">
      <c r="A1698" t="e">
        <f>CONCATENATE(C1698,D1698,H1698,#REF!,L1698)</f>
        <v>#REF!</v>
      </c>
      <c r="B1698" t="str">
        <f t="shared" si="172"/>
        <v>PEUGEOTPARTNERL2H1</v>
      </c>
      <c r="C1698" s="1" t="s">
        <v>189</v>
      </c>
      <c r="D1698" s="1" t="s">
        <v>191</v>
      </c>
      <c r="E1698" s="1">
        <v>2008</v>
      </c>
      <c r="F1698" s="1" t="s">
        <v>25</v>
      </c>
      <c r="G1698" s="1" t="s">
        <v>15</v>
      </c>
      <c r="H1698" s="1" t="s">
        <v>26</v>
      </c>
      <c r="I1698" s="1">
        <v>2728</v>
      </c>
      <c r="J1698" s="1" t="str">
        <f t="shared" si="173"/>
        <v>TYP131</v>
      </c>
      <c r="K1698" s="1">
        <v>131</v>
      </c>
      <c r="L1698" s="1" t="s">
        <v>17</v>
      </c>
      <c r="M1698" s="27">
        <v>963940244</v>
      </c>
      <c r="N1698" s="37" t="s">
        <v>911</v>
      </c>
      <c r="O1698" s="38">
        <v>0</v>
      </c>
      <c r="P1698" s="38">
        <v>45.62</v>
      </c>
      <c r="Q1698" s="38">
        <v>1</v>
      </c>
      <c r="R1698">
        <v>5.5</v>
      </c>
      <c r="S1698" s="38">
        <v>45.62</v>
      </c>
      <c r="T1698" s="24">
        <v>129</v>
      </c>
      <c r="U1698" s="24">
        <v>20</v>
      </c>
      <c r="V1698">
        <f t="shared" si="168"/>
        <v>27</v>
      </c>
      <c r="W1698" s="24" t="s">
        <v>4151</v>
      </c>
      <c r="X1698" s="8" t="e">
        <f>ROUND(T1698*(1-#REF!),2)</f>
        <v>#REF!</v>
      </c>
      <c r="Y1698">
        <f t="shared" si="170"/>
        <v>116.1</v>
      </c>
      <c r="Z1698">
        <f t="shared" si="171"/>
        <v>116.1</v>
      </c>
      <c r="AA1698" s="24">
        <v>0.1</v>
      </c>
      <c r="AB1698" s="24">
        <v>0.1</v>
      </c>
      <c r="AC1698" t="s">
        <v>2879</v>
      </c>
      <c r="AD1698" t="s">
        <v>2879</v>
      </c>
      <c r="AE1698" t="s">
        <v>2879</v>
      </c>
      <c r="AF1698" t="s">
        <v>2899</v>
      </c>
      <c r="AG1698" s="24"/>
      <c r="AI1698" s="11">
        <v>43.85</v>
      </c>
      <c r="AJ1698">
        <v>0.3</v>
      </c>
      <c r="AK1698">
        <f t="shared" si="169"/>
        <v>90.3</v>
      </c>
      <c r="AL1698" t="s">
        <v>4555</v>
      </c>
      <c r="AM1698" t="s">
        <v>4555</v>
      </c>
      <c r="AN1698" s="24">
        <v>0.1</v>
      </c>
      <c r="AO1698">
        <f t="shared" si="167"/>
        <v>116.1</v>
      </c>
      <c r="AS1698" t="s">
        <v>357</v>
      </c>
      <c r="AT1698" t="s">
        <v>583</v>
      </c>
    </row>
    <row r="1699" spans="1:46" customFormat="1" x14ac:dyDescent="0.3">
      <c r="A1699" t="e">
        <f>CONCATENATE(C1699,D1699,H1699,#REF!,L1699)</f>
        <v>#REF!</v>
      </c>
      <c r="B1699" t="str">
        <f t="shared" si="172"/>
        <v>PEUGEOTPARTNERL2H1</v>
      </c>
      <c r="C1699" s="1" t="s">
        <v>189</v>
      </c>
      <c r="D1699" s="1" t="s">
        <v>191</v>
      </c>
      <c r="E1699" s="1">
        <v>2008</v>
      </c>
      <c r="F1699" s="1" t="s">
        <v>25</v>
      </c>
      <c r="G1699" s="1" t="s">
        <v>15</v>
      </c>
      <c r="H1699" s="1" t="s">
        <v>26</v>
      </c>
      <c r="I1699" s="1">
        <v>2728</v>
      </c>
      <c r="J1699" s="1" t="str">
        <f t="shared" si="173"/>
        <v>TYP131</v>
      </c>
      <c r="K1699" s="1">
        <v>131</v>
      </c>
      <c r="L1699" s="1" t="s">
        <v>20</v>
      </c>
      <c r="M1699" s="27">
        <v>963940243</v>
      </c>
      <c r="N1699" s="37" t="s">
        <v>912</v>
      </c>
      <c r="O1699" s="38">
        <v>0</v>
      </c>
      <c r="P1699" s="38">
        <v>50.93</v>
      </c>
      <c r="Q1699" s="38">
        <v>1</v>
      </c>
      <c r="R1699">
        <v>5.5</v>
      </c>
      <c r="S1699" s="38">
        <v>50.93</v>
      </c>
      <c r="T1699" s="24">
        <v>139</v>
      </c>
      <c r="U1699" s="24">
        <v>20</v>
      </c>
      <c r="V1699">
        <f t="shared" si="168"/>
        <v>27</v>
      </c>
      <c r="W1699" s="24" t="s">
        <v>4152</v>
      </c>
      <c r="X1699" s="8" t="e">
        <f>ROUND(T1699*(1-#REF!),2)</f>
        <v>#REF!</v>
      </c>
      <c r="Y1699">
        <f t="shared" si="170"/>
        <v>125.1</v>
      </c>
      <c r="Z1699">
        <f t="shared" si="171"/>
        <v>125.1</v>
      </c>
      <c r="AA1699" s="24">
        <v>0.1</v>
      </c>
      <c r="AB1699" s="24">
        <v>0.1</v>
      </c>
      <c r="AC1699" t="s">
        <v>2879</v>
      </c>
      <c r="AD1699" t="s">
        <v>2879</v>
      </c>
      <c r="AE1699" t="s">
        <v>2879</v>
      </c>
      <c r="AF1699" t="s">
        <v>2899</v>
      </c>
      <c r="AG1699" s="24"/>
      <c r="AI1699" s="11">
        <v>48.95</v>
      </c>
      <c r="AJ1699">
        <v>0.3</v>
      </c>
      <c r="AK1699">
        <f t="shared" si="169"/>
        <v>97.3</v>
      </c>
      <c r="AL1699" t="s">
        <v>4555</v>
      </c>
      <c r="AM1699" t="s">
        <v>4555</v>
      </c>
      <c r="AN1699" s="24">
        <v>0.1</v>
      </c>
      <c r="AO1699">
        <f t="shared" si="167"/>
        <v>125.1</v>
      </c>
      <c r="AS1699" t="s">
        <v>358</v>
      </c>
      <c r="AT1699" t="s">
        <v>580</v>
      </c>
    </row>
    <row r="1700" spans="1:46" customFormat="1" x14ac:dyDescent="0.3">
      <c r="A1700" t="e">
        <f>CONCATENATE(C1700,D1700,H1700,#REF!,L1700)</f>
        <v>#REF!</v>
      </c>
      <c r="B1700" t="str">
        <f t="shared" si="172"/>
        <v>PEUGEOTEXPERTL2H1</v>
      </c>
      <c r="C1700" s="1" t="s">
        <v>189</v>
      </c>
      <c r="D1700" s="1" t="s">
        <v>192</v>
      </c>
      <c r="E1700" s="1">
        <v>2016</v>
      </c>
      <c r="F1700" s="1" t="s">
        <v>25</v>
      </c>
      <c r="G1700" s="1" t="s">
        <v>15</v>
      </c>
      <c r="H1700" s="1" t="s">
        <v>26</v>
      </c>
      <c r="I1700" s="1">
        <v>3275</v>
      </c>
      <c r="J1700" s="1" t="str">
        <f t="shared" si="173"/>
        <v>TYP173</v>
      </c>
      <c r="K1700" s="1">
        <v>173</v>
      </c>
      <c r="L1700" s="1" t="s">
        <v>17</v>
      </c>
      <c r="M1700" s="27">
        <v>963940691</v>
      </c>
      <c r="N1700" s="37" t="s">
        <v>913</v>
      </c>
      <c r="O1700" s="38">
        <v>0</v>
      </c>
      <c r="P1700" s="38">
        <v>62.28</v>
      </c>
      <c r="Q1700" s="38">
        <v>1</v>
      </c>
      <c r="R1700">
        <v>5.5</v>
      </c>
      <c r="S1700" s="38">
        <v>62.28</v>
      </c>
      <c r="T1700" s="24">
        <v>149</v>
      </c>
      <c r="U1700" s="24">
        <v>20</v>
      </c>
      <c r="V1700">
        <f t="shared" si="168"/>
        <v>27</v>
      </c>
      <c r="W1700" s="24" t="s">
        <v>4153</v>
      </c>
      <c r="X1700" s="8" t="e">
        <f>ROUND(T1700*(1-#REF!),2)</f>
        <v>#REF!</v>
      </c>
      <c r="Y1700">
        <f t="shared" si="170"/>
        <v>134.1</v>
      </c>
      <c r="Z1700">
        <f t="shared" si="171"/>
        <v>134.1</v>
      </c>
      <c r="AA1700" s="24">
        <v>0.1</v>
      </c>
      <c r="AB1700" s="24">
        <v>0.1</v>
      </c>
      <c r="AC1700" t="s">
        <v>2879</v>
      </c>
      <c r="AD1700" t="s">
        <v>2879</v>
      </c>
      <c r="AE1700" t="s">
        <v>2879</v>
      </c>
      <c r="AF1700" t="s">
        <v>2899</v>
      </c>
      <c r="AG1700" s="24"/>
      <c r="AI1700" s="11">
        <v>59.87</v>
      </c>
      <c r="AJ1700">
        <v>0.3</v>
      </c>
      <c r="AK1700">
        <f t="shared" si="169"/>
        <v>104.3</v>
      </c>
      <c r="AL1700" t="s">
        <v>4555</v>
      </c>
      <c r="AM1700" t="s">
        <v>4555</v>
      </c>
      <c r="AN1700" s="24">
        <v>0.1</v>
      </c>
      <c r="AO1700">
        <f t="shared" si="167"/>
        <v>134.1</v>
      </c>
      <c r="AS1700" t="s">
        <v>359</v>
      </c>
      <c r="AT1700" t="s">
        <v>583</v>
      </c>
    </row>
    <row r="1701" spans="1:46" customFormat="1" x14ac:dyDescent="0.3">
      <c r="A1701" t="e">
        <f>CONCATENATE(C1701,D1701,H1701,#REF!,L1701)</f>
        <v>#REF!</v>
      </c>
      <c r="B1701" t="str">
        <f t="shared" si="172"/>
        <v>PEUGEOTEXPERTL2H1</v>
      </c>
      <c r="C1701" s="1" t="s">
        <v>189</v>
      </c>
      <c r="D1701" s="1" t="s">
        <v>192</v>
      </c>
      <c r="E1701" s="1">
        <v>2016</v>
      </c>
      <c r="F1701" s="1" t="s">
        <v>25</v>
      </c>
      <c r="G1701" s="1" t="s">
        <v>15</v>
      </c>
      <c r="H1701" s="1" t="s">
        <v>26</v>
      </c>
      <c r="I1701" s="1">
        <v>3275</v>
      </c>
      <c r="J1701" s="1" t="str">
        <f t="shared" si="173"/>
        <v>TYP173</v>
      </c>
      <c r="K1701" s="1">
        <v>173</v>
      </c>
      <c r="L1701" s="1" t="s">
        <v>20</v>
      </c>
      <c r="M1701" s="27">
        <v>963940690</v>
      </c>
      <c r="N1701" s="37" t="s">
        <v>914</v>
      </c>
      <c r="O1701" s="38">
        <v>0</v>
      </c>
      <c r="P1701" s="38">
        <v>79.650000000000006</v>
      </c>
      <c r="Q1701" s="38">
        <v>1</v>
      </c>
      <c r="R1701">
        <v>5.5</v>
      </c>
      <c r="S1701" s="38">
        <v>79.650000000000006</v>
      </c>
      <c r="T1701" s="24">
        <v>189</v>
      </c>
      <c r="U1701" s="24">
        <v>20</v>
      </c>
      <c r="V1701">
        <f t="shared" si="168"/>
        <v>27</v>
      </c>
      <c r="W1701" s="24" t="s">
        <v>4154</v>
      </c>
      <c r="X1701" s="8" t="e">
        <f>ROUND(T1701*(1-#REF!),2)</f>
        <v>#REF!</v>
      </c>
      <c r="Y1701">
        <f t="shared" si="170"/>
        <v>170.1</v>
      </c>
      <c r="Z1701">
        <f t="shared" si="171"/>
        <v>170.1</v>
      </c>
      <c r="AA1701" s="24">
        <v>0.1</v>
      </c>
      <c r="AB1701" s="24">
        <v>0.1</v>
      </c>
      <c r="AC1701" t="s">
        <v>2879</v>
      </c>
      <c r="AD1701" t="s">
        <v>2879</v>
      </c>
      <c r="AE1701" t="s">
        <v>2879</v>
      </c>
      <c r="AF1701" t="s">
        <v>2899</v>
      </c>
      <c r="AG1701" s="24"/>
      <c r="AI1701" s="11">
        <v>76.58</v>
      </c>
      <c r="AJ1701">
        <v>0.3</v>
      </c>
      <c r="AK1701">
        <f t="shared" si="169"/>
        <v>132.29999999999998</v>
      </c>
      <c r="AL1701" t="s">
        <v>4555</v>
      </c>
      <c r="AM1701" t="s">
        <v>4555</v>
      </c>
      <c r="AN1701" s="24">
        <v>0.1</v>
      </c>
      <c r="AO1701">
        <f t="shared" si="167"/>
        <v>170.1</v>
      </c>
      <c r="AS1701" t="s">
        <v>360</v>
      </c>
      <c r="AT1701" t="s">
        <v>580</v>
      </c>
    </row>
    <row r="1702" spans="1:46" customFormat="1" x14ac:dyDescent="0.3">
      <c r="A1702" t="e">
        <f>CONCATENATE(C1702,D1702,H1702,#REF!,L1702)</f>
        <v>#REF!</v>
      </c>
      <c r="B1702" t="str">
        <f t="shared" si="172"/>
        <v>PEUGEOTBOXERL1H1</v>
      </c>
      <c r="C1702" s="1" t="s">
        <v>189</v>
      </c>
      <c r="D1702" s="1" t="s">
        <v>193</v>
      </c>
      <c r="E1702" s="1">
        <v>2006</v>
      </c>
      <c r="F1702" s="1" t="s">
        <v>14</v>
      </c>
      <c r="G1702" s="1" t="s">
        <v>15</v>
      </c>
      <c r="H1702" s="1" t="s">
        <v>16</v>
      </c>
      <c r="I1702" s="1">
        <v>3000</v>
      </c>
      <c r="J1702" s="1" t="str">
        <f t="shared" si="173"/>
        <v>TYP120</v>
      </c>
      <c r="K1702" s="1">
        <v>120</v>
      </c>
      <c r="L1702" s="1" t="s">
        <v>17</v>
      </c>
      <c r="M1702" s="27">
        <v>963940142</v>
      </c>
      <c r="N1702" s="37" t="s">
        <v>915</v>
      </c>
      <c r="O1702" s="38">
        <v>0</v>
      </c>
      <c r="P1702" s="38">
        <v>72.97</v>
      </c>
      <c r="Q1702" s="38">
        <v>1</v>
      </c>
      <c r="R1702">
        <v>5.5</v>
      </c>
      <c r="S1702" s="38">
        <v>72.97</v>
      </c>
      <c r="T1702" s="24">
        <v>179</v>
      </c>
      <c r="U1702" s="24">
        <v>20</v>
      </c>
      <c r="V1702">
        <f t="shared" si="168"/>
        <v>27</v>
      </c>
      <c r="W1702" s="24" t="s">
        <v>4155</v>
      </c>
      <c r="X1702" s="8" t="e">
        <f>ROUND(T1702*(1-#REF!),2)</f>
        <v>#REF!</v>
      </c>
      <c r="Y1702">
        <f t="shared" si="170"/>
        <v>161.1</v>
      </c>
      <c r="Z1702">
        <f t="shared" si="171"/>
        <v>161.1</v>
      </c>
      <c r="AA1702" s="24">
        <v>0.1</v>
      </c>
      <c r="AB1702" s="24">
        <v>0.1</v>
      </c>
      <c r="AC1702" t="s">
        <v>2879</v>
      </c>
      <c r="AD1702" t="s">
        <v>2879</v>
      </c>
      <c r="AE1702" t="s">
        <v>2879</v>
      </c>
      <c r="AF1702" t="s">
        <v>2899</v>
      </c>
      <c r="AG1702" s="24"/>
      <c r="AI1702" s="11">
        <v>70.150000000000006</v>
      </c>
      <c r="AJ1702">
        <v>0.3</v>
      </c>
      <c r="AK1702">
        <f t="shared" si="169"/>
        <v>125.3</v>
      </c>
      <c r="AL1702" t="s">
        <v>4555</v>
      </c>
      <c r="AM1702" t="s">
        <v>4555</v>
      </c>
      <c r="AN1702" s="24">
        <v>0.1</v>
      </c>
      <c r="AO1702">
        <f t="shared" si="167"/>
        <v>161.1</v>
      </c>
      <c r="AS1702" t="s">
        <v>361</v>
      </c>
      <c r="AT1702" t="s">
        <v>583</v>
      </c>
    </row>
    <row r="1703" spans="1:46" customFormat="1" x14ac:dyDescent="0.3">
      <c r="A1703" t="e">
        <f>CONCATENATE(C1703,D1703,H1703,#REF!,L1703)</f>
        <v>#REF!</v>
      </c>
      <c r="B1703" t="str">
        <f t="shared" si="172"/>
        <v>PEUGEOTBOXERL1H2</v>
      </c>
      <c r="C1703" s="4" t="s">
        <v>189</v>
      </c>
      <c r="D1703" s="4" t="s">
        <v>193</v>
      </c>
      <c r="E1703" s="4">
        <v>2006</v>
      </c>
      <c r="F1703" s="4" t="s">
        <v>14</v>
      </c>
      <c r="G1703" s="1" t="s">
        <v>37</v>
      </c>
      <c r="H1703" s="4" t="s">
        <v>38</v>
      </c>
      <c r="I1703" s="4">
        <v>3000</v>
      </c>
      <c r="J1703" s="1" t="str">
        <f t="shared" si="173"/>
        <v>TYP120</v>
      </c>
      <c r="K1703" s="4">
        <v>120</v>
      </c>
      <c r="L1703" s="4" t="s">
        <v>20</v>
      </c>
      <c r="M1703" s="27">
        <v>963940147</v>
      </c>
      <c r="N1703" s="37" t="s">
        <v>916</v>
      </c>
      <c r="O1703" s="38">
        <v>0</v>
      </c>
      <c r="P1703" s="38">
        <v>98.28</v>
      </c>
      <c r="Q1703" s="38">
        <v>1</v>
      </c>
      <c r="R1703" s="5">
        <v>5.5</v>
      </c>
      <c r="S1703" s="38">
        <v>98.28</v>
      </c>
      <c r="T1703" s="24">
        <v>209</v>
      </c>
      <c r="U1703" s="24">
        <v>20</v>
      </c>
      <c r="V1703">
        <f t="shared" si="168"/>
        <v>27</v>
      </c>
      <c r="W1703" s="24" t="s">
        <v>4156</v>
      </c>
      <c r="X1703" s="8" t="e">
        <f>ROUND(T1703*(1-#REF!),2)</f>
        <v>#REF!</v>
      </c>
      <c r="Y1703">
        <f t="shared" si="170"/>
        <v>188.1</v>
      </c>
      <c r="Z1703">
        <f t="shared" si="171"/>
        <v>188.1</v>
      </c>
      <c r="AA1703" s="24">
        <v>0.1</v>
      </c>
      <c r="AB1703" s="24">
        <v>0.1</v>
      </c>
      <c r="AC1703" t="s">
        <v>2879</v>
      </c>
      <c r="AD1703" t="s">
        <v>2879</v>
      </c>
      <c r="AE1703" t="s">
        <v>2879</v>
      </c>
      <c r="AF1703" t="s">
        <v>2899</v>
      </c>
      <c r="AG1703" s="24"/>
      <c r="AI1703" s="11">
        <v>94.5</v>
      </c>
      <c r="AJ1703">
        <v>0.3</v>
      </c>
      <c r="AK1703">
        <f t="shared" si="169"/>
        <v>146.29999999999998</v>
      </c>
      <c r="AL1703" t="s">
        <v>4555</v>
      </c>
      <c r="AM1703" t="s">
        <v>4555</v>
      </c>
      <c r="AN1703" s="24">
        <v>0.1</v>
      </c>
      <c r="AO1703">
        <f t="shared" ref="AO1703:AO1746" si="174">ROUND(T1703*(1-AN1703),2)</f>
        <v>188.1</v>
      </c>
      <c r="AS1703" s="5" t="s">
        <v>362</v>
      </c>
      <c r="AT1703" s="5" t="s">
        <v>580</v>
      </c>
    </row>
    <row r="1704" spans="1:46" customFormat="1" x14ac:dyDescent="0.3">
      <c r="A1704" t="e">
        <f>CONCATENATE(C1704,D1704,H1704,#REF!,L1704)</f>
        <v>#REF!</v>
      </c>
      <c r="B1704" t="str">
        <f t="shared" si="172"/>
        <v>PEUGEOTBOXERL2H2</v>
      </c>
      <c r="C1704" s="1" t="s">
        <v>189</v>
      </c>
      <c r="D1704" s="1" t="s">
        <v>193</v>
      </c>
      <c r="E1704" s="1">
        <v>2006</v>
      </c>
      <c r="F1704" s="1" t="s">
        <v>25</v>
      </c>
      <c r="G1704" s="1" t="s">
        <v>37</v>
      </c>
      <c r="H1704" s="1" t="s">
        <v>41</v>
      </c>
      <c r="I1704" s="1">
        <v>3450</v>
      </c>
      <c r="J1704" s="1" t="str">
        <f t="shared" si="173"/>
        <v>TYP121</v>
      </c>
      <c r="K1704" s="1">
        <v>121</v>
      </c>
      <c r="L1704" s="1" t="s">
        <v>17</v>
      </c>
      <c r="M1704" s="27">
        <v>963940164</v>
      </c>
      <c r="N1704" s="37" t="s">
        <v>917</v>
      </c>
      <c r="O1704" s="38">
        <v>0</v>
      </c>
      <c r="P1704" s="38">
        <v>72.97</v>
      </c>
      <c r="Q1704" s="38">
        <v>1</v>
      </c>
      <c r="R1704">
        <v>5.5</v>
      </c>
      <c r="S1704" s="38">
        <v>72.97</v>
      </c>
      <c r="T1704" s="24">
        <v>179</v>
      </c>
      <c r="U1704" s="24">
        <v>20</v>
      </c>
      <c r="V1704">
        <f t="shared" ref="V1704:V1746" si="175">IFERROR(ROUNDUP(U1704*(80/60),0),"")</f>
        <v>27</v>
      </c>
      <c r="W1704" s="24" t="s">
        <v>4157</v>
      </c>
      <c r="X1704" s="8" t="e">
        <f>ROUND(T1704*(1-#REF!),2)</f>
        <v>#REF!</v>
      </c>
      <c r="Y1704">
        <f t="shared" si="170"/>
        <v>161.1</v>
      </c>
      <c r="Z1704">
        <f t="shared" si="171"/>
        <v>161.1</v>
      </c>
      <c r="AA1704" s="24">
        <v>0.1</v>
      </c>
      <c r="AB1704" s="24">
        <v>0.1</v>
      </c>
      <c r="AC1704" t="s">
        <v>2879</v>
      </c>
      <c r="AD1704" t="s">
        <v>2879</v>
      </c>
      <c r="AE1704" t="s">
        <v>2879</v>
      </c>
      <c r="AF1704" t="s">
        <v>2899</v>
      </c>
      <c r="AG1704" s="24"/>
      <c r="AI1704" s="11">
        <v>70.150000000000006</v>
      </c>
      <c r="AJ1704">
        <v>0.3</v>
      </c>
      <c r="AK1704">
        <f t="shared" si="169"/>
        <v>125.3</v>
      </c>
      <c r="AL1704" t="s">
        <v>4555</v>
      </c>
      <c r="AM1704" t="s">
        <v>4555</v>
      </c>
      <c r="AN1704" s="24">
        <v>0.1</v>
      </c>
      <c r="AO1704">
        <f t="shared" si="174"/>
        <v>161.1</v>
      </c>
      <c r="AS1704" t="s">
        <v>363</v>
      </c>
      <c r="AT1704" t="s">
        <v>583</v>
      </c>
    </row>
    <row r="1705" spans="1:46" customFormat="1" x14ac:dyDescent="0.3">
      <c r="A1705" t="e">
        <f>CONCATENATE(C1705,D1705,H1705,#REF!,L1705)</f>
        <v>#REF!</v>
      </c>
      <c r="B1705" t="str">
        <f t="shared" si="172"/>
        <v>PEUGEOTBOXERL2H2</v>
      </c>
      <c r="C1705" s="1" t="s">
        <v>189</v>
      </c>
      <c r="D1705" s="1" t="s">
        <v>193</v>
      </c>
      <c r="E1705" s="1">
        <v>2006</v>
      </c>
      <c r="F1705" s="1" t="s">
        <v>25</v>
      </c>
      <c r="G1705" s="1" t="s">
        <v>37</v>
      </c>
      <c r="H1705" s="1" t="s">
        <v>41</v>
      </c>
      <c r="I1705" s="1">
        <v>3450</v>
      </c>
      <c r="J1705" s="1" t="str">
        <f t="shared" si="173"/>
        <v>TYP121</v>
      </c>
      <c r="K1705" s="1">
        <v>121</v>
      </c>
      <c r="L1705" s="1" t="s">
        <v>20</v>
      </c>
      <c r="M1705" s="27">
        <v>963940163</v>
      </c>
      <c r="N1705" s="37" t="s">
        <v>918</v>
      </c>
      <c r="O1705" s="38">
        <v>0</v>
      </c>
      <c r="P1705" s="38">
        <v>98.28</v>
      </c>
      <c r="Q1705" s="38">
        <v>1</v>
      </c>
      <c r="R1705">
        <v>5.5</v>
      </c>
      <c r="S1705" s="38">
        <v>98.28</v>
      </c>
      <c r="T1705" s="24">
        <v>209</v>
      </c>
      <c r="U1705" s="24">
        <v>20</v>
      </c>
      <c r="V1705">
        <f t="shared" si="175"/>
        <v>27</v>
      </c>
      <c r="W1705" s="24" t="s">
        <v>4158</v>
      </c>
      <c r="X1705" s="8" t="e">
        <f>ROUND(T1705*(1-#REF!),2)</f>
        <v>#REF!</v>
      </c>
      <c r="Y1705">
        <f t="shared" si="170"/>
        <v>188.1</v>
      </c>
      <c r="Z1705">
        <f t="shared" si="171"/>
        <v>188.1</v>
      </c>
      <c r="AA1705" s="24">
        <v>0.1</v>
      </c>
      <c r="AB1705" s="24">
        <v>0.1</v>
      </c>
      <c r="AC1705" t="s">
        <v>2879</v>
      </c>
      <c r="AD1705" t="s">
        <v>2879</v>
      </c>
      <c r="AE1705" t="s">
        <v>2879</v>
      </c>
      <c r="AF1705" t="s">
        <v>2899</v>
      </c>
      <c r="AG1705" s="24"/>
      <c r="AI1705" s="11">
        <v>94.5</v>
      </c>
      <c r="AJ1705">
        <v>0.3</v>
      </c>
      <c r="AK1705">
        <f t="shared" si="169"/>
        <v>146.29999999999998</v>
      </c>
      <c r="AL1705" t="s">
        <v>4555</v>
      </c>
      <c r="AM1705" t="s">
        <v>4555</v>
      </c>
      <c r="AN1705" s="24">
        <v>0.1</v>
      </c>
      <c r="AO1705">
        <f t="shared" si="174"/>
        <v>188.1</v>
      </c>
      <c r="AS1705" t="s">
        <v>364</v>
      </c>
      <c r="AT1705" t="s">
        <v>580</v>
      </c>
    </row>
    <row r="1706" spans="1:46" customFormat="1" x14ac:dyDescent="0.3">
      <c r="A1706" t="e">
        <f>CONCATENATE(C1706,D1706,H1706,#REF!,L1706)</f>
        <v>#REF!</v>
      </c>
      <c r="B1706" t="str">
        <f t="shared" si="172"/>
        <v>PEUGEOTBOXERL3H2</v>
      </c>
      <c r="C1706" s="1" t="s">
        <v>189</v>
      </c>
      <c r="D1706" s="1" t="s">
        <v>193</v>
      </c>
      <c r="E1706" s="1">
        <v>2006</v>
      </c>
      <c r="F1706" s="1" t="s">
        <v>44</v>
      </c>
      <c r="G1706" s="1" t="s">
        <v>37</v>
      </c>
      <c r="H1706" s="1" t="s">
        <v>45</v>
      </c>
      <c r="I1706" s="1">
        <v>4035</v>
      </c>
      <c r="J1706" s="1" t="str">
        <f t="shared" si="173"/>
        <v>TYP122</v>
      </c>
      <c r="K1706" s="1">
        <v>122</v>
      </c>
      <c r="L1706" s="1" t="s">
        <v>20</v>
      </c>
      <c r="M1706" s="27">
        <v>963940177</v>
      </c>
      <c r="N1706" s="37" t="s">
        <v>919</v>
      </c>
      <c r="O1706" s="38">
        <v>0</v>
      </c>
      <c r="P1706" s="38">
        <v>98.28</v>
      </c>
      <c r="Q1706" s="38">
        <v>1</v>
      </c>
      <c r="R1706">
        <v>5.5</v>
      </c>
      <c r="S1706" s="38">
        <v>98.28</v>
      </c>
      <c r="T1706" s="24">
        <v>209</v>
      </c>
      <c r="U1706" s="24">
        <v>20</v>
      </c>
      <c r="V1706">
        <f t="shared" si="175"/>
        <v>27</v>
      </c>
      <c r="W1706" s="24" t="s">
        <v>4159</v>
      </c>
      <c r="X1706" s="8" t="e">
        <f>ROUND(T1706*(1-#REF!),2)</f>
        <v>#REF!</v>
      </c>
      <c r="Y1706">
        <f t="shared" si="170"/>
        <v>188.1</v>
      </c>
      <c r="Z1706">
        <f t="shared" si="171"/>
        <v>188.1</v>
      </c>
      <c r="AA1706" s="24">
        <v>0.1</v>
      </c>
      <c r="AB1706" s="24">
        <v>0.1</v>
      </c>
      <c r="AC1706" t="s">
        <v>2879</v>
      </c>
      <c r="AD1706" t="s">
        <v>2879</v>
      </c>
      <c r="AE1706" t="s">
        <v>2879</v>
      </c>
      <c r="AF1706" t="s">
        <v>2899</v>
      </c>
      <c r="AG1706" s="24"/>
      <c r="AI1706" s="11">
        <v>94.5</v>
      </c>
      <c r="AJ1706">
        <v>0.3</v>
      </c>
      <c r="AK1706">
        <f t="shared" si="169"/>
        <v>146.29999999999998</v>
      </c>
      <c r="AL1706" t="s">
        <v>4555</v>
      </c>
      <c r="AM1706" t="s">
        <v>4555</v>
      </c>
      <c r="AN1706" s="24">
        <v>0.1</v>
      </c>
      <c r="AO1706">
        <f t="shared" si="174"/>
        <v>188.1</v>
      </c>
      <c r="AS1706" t="s">
        <v>365</v>
      </c>
      <c r="AT1706" t="s">
        <v>580</v>
      </c>
    </row>
    <row r="1707" spans="1:46" customFormat="1" x14ac:dyDescent="0.3">
      <c r="A1707" t="e">
        <f>CONCATENATE(C1707,D1707,H1707,#REF!,L1707)</f>
        <v>#REF!</v>
      </c>
      <c r="B1707" t="str">
        <f t="shared" si="172"/>
        <v>PEUGEOTBOXERL4H2</v>
      </c>
      <c r="C1707" s="1" t="s">
        <v>189</v>
      </c>
      <c r="D1707" s="1" t="s">
        <v>193</v>
      </c>
      <c r="E1707" s="1">
        <v>2006</v>
      </c>
      <c r="F1707" s="1" t="s">
        <v>48</v>
      </c>
      <c r="G1707" s="1" t="s">
        <v>37</v>
      </c>
      <c r="H1707" s="1" t="s">
        <v>49</v>
      </c>
      <c r="I1707" s="3" t="s">
        <v>50</v>
      </c>
      <c r="J1707" s="1" t="str">
        <f t="shared" si="173"/>
        <v>TYP123</v>
      </c>
      <c r="K1707" s="1">
        <v>123</v>
      </c>
      <c r="L1707" s="1" t="s">
        <v>17</v>
      </c>
      <c r="M1707" s="27" t="str">
        <f>N1707</f>
        <v>0963 940 741</v>
      </c>
      <c r="N1707" s="45" t="s">
        <v>3410</v>
      </c>
      <c r="O1707" s="38">
        <v>0</v>
      </c>
      <c r="P1707" s="38">
        <v>72.14</v>
      </c>
      <c r="Q1707" s="38">
        <v>1</v>
      </c>
      <c r="R1707" t="e">
        <v>#N/A</v>
      </c>
      <c r="S1707" s="38">
        <v>72.14</v>
      </c>
      <c r="T1707" s="24">
        <v>159</v>
      </c>
      <c r="U1707" s="24">
        <v>20</v>
      </c>
      <c r="V1707">
        <f t="shared" si="175"/>
        <v>27</v>
      </c>
      <c r="W1707" s="24" t="s">
        <v>4160</v>
      </c>
      <c r="X1707" s="8" t="e">
        <f>ROUND(T1707*(1-#REF!),2)</f>
        <v>#REF!</v>
      </c>
      <c r="Y1707">
        <f t="shared" si="170"/>
        <v>143.1</v>
      </c>
      <c r="Z1707">
        <f t="shared" si="171"/>
        <v>143.1</v>
      </c>
      <c r="AA1707" s="24">
        <v>0.1</v>
      </c>
      <c r="AB1707" s="24">
        <v>0.1</v>
      </c>
      <c r="AC1707" t="s">
        <v>2879</v>
      </c>
      <c r="AD1707" t="s">
        <v>2879</v>
      </c>
      <c r="AE1707" t="s">
        <v>2879</v>
      </c>
      <c r="AF1707" t="s">
        <v>2899</v>
      </c>
      <c r="AG1707" s="24"/>
      <c r="AI1707" s="11">
        <v>70.150000000000006</v>
      </c>
      <c r="AJ1707">
        <v>0.3</v>
      </c>
      <c r="AK1707">
        <f t="shared" si="169"/>
        <v>111.3</v>
      </c>
      <c r="AL1707" t="s">
        <v>4555</v>
      </c>
      <c r="AM1707" t="s">
        <v>4555</v>
      </c>
      <c r="AN1707" s="24">
        <v>0.1</v>
      </c>
      <c r="AO1707">
        <f t="shared" si="174"/>
        <v>143.1</v>
      </c>
      <c r="AS1707" t="s">
        <v>3671</v>
      </c>
      <c r="AT1707" t="s">
        <v>587</v>
      </c>
    </row>
    <row r="1708" spans="1:46" customFormat="1" x14ac:dyDescent="0.3">
      <c r="A1708" t="e">
        <f>CONCATENATE(C1708,D1708,H1708,#REF!,L1708)</f>
        <v>#REF!</v>
      </c>
      <c r="B1708" t="str">
        <f t="shared" si="172"/>
        <v>PEUGEOTBOXERL4H3</v>
      </c>
      <c r="C1708" s="1" t="s">
        <v>189</v>
      </c>
      <c r="D1708" s="1" t="s">
        <v>193</v>
      </c>
      <c r="E1708" s="1">
        <v>2006</v>
      </c>
      <c r="F1708" s="1" t="s">
        <v>48</v>
      </c>
      <c r="G1708" s="1" t="s">
        <v>52</v>
      </c>
      <c r="H1708" s="1" t="s">
        <v>55</v>
      </c>
      <c r="I1708" s="3" t="s">
        <v>50</v>
      </c>
      <c r="J1708" s="1" t="str">
        <f t="shared" si="173"/>
        <v>TYP123</v>
      </c>
      <c r="K1708" s="1">
        <v>123</v>
      </c>
      <c r="L1708" s="1" t="s">
        <v>17</v>
      </c>
      <c r="M1708" s="27" t="str">
        <f>N1708</f>
        <v>0963 940 742</v>
      </c>
      <c r="N1708" s="45" t="s">
        <v>3411</v>
      </c>
      <c r="O1708" s="38">
        <v>0</v>
      </c>
      <c r="P1708" s="38">
        <v>72.14</v>
      </c>
      <c r="Q1708" s="38">
        <v>1</v>
      </c>
      <c r="R1708" t="e">
        <v>#N/A</v>
      </c>
      <c r="S1708" s="38">
        <v>72.14</v>
      </c>
      <c r="T1708" s="24">
        <v>159</v>
      </c>
      <c r="U1708" s="24">
        <v>20</v>
      </c>
      <c r="V1708">
        <f t="shared" si="175"/>
        <v>27</v>
      </c>
      <c r="W1708" s="24" t="s">
        <v>4161</v>
      </c>
      <c r="X1708" s="8" t="e">
        <f>ROUND(T1708*(1-#REF!),2)</f>
        <v>#REF!</v>
      </c>
      <c r="Y1708">
        <f t="shared" si="170"/>
        <v>143.1</v>
      </c>
      <c r="Z1708">
        <f t="shared" si="171"/>
        <v>143.1</v>
      </c>
      <c r="AA1708" s="24">
        <v>0.1</v>
      </c>
      <c r="AB1708" s="24">
        <v>0.1</v>
      </c>
      <c r="AC1708" t="s">
        <v>2879</v>
      </c>
      <c r="AD1708" t="s">
        <v>2879</v>
      </c>
      <c r="AE1708" t="s">
        <v>2879</v>
      </c>
      <c r="AF1708" t="s">
        <v>2899</v>
      </c>
      <c r="AG1708" s="24"/>
      <c r="AI1708" s="11">
        <v>70.150000000000006</v>
      </c>
      <c r="AJ1708">
        <v>0.3</v>
      </c>
      <c r="AK1708">
        <f t="shared" si="169"/>
        <v>111.3</v>
      </c>
      <c r="AL1708" t="s">
        <v>4555</v>
      </c>
      <c r="AM1708" t="s">
        <v>4555</v>
      </c>
      <c r="AN1708" s="24">
        <v>0.1</v>
      </c>
      <c r="AO1708">
        <f t="shared" si="174"/>
        <v>143.1</v>
      </c>
      <c r="AS1708" t="s">
        <v>3672</v>
      </c>
      <c r="AT1708" t="s">
        <v>587</v>
      </c>
    </row>
    <row r="1709" spans="1:46" customFormat="1" x14ac:dyDescent="0.3">
      <c r="A1709" t="e">
        <f>CONCATENATE(C1709,D1709,H1709,#REF!,L1709)</f>
        <v>#REF!</v>
      </c>
      <c r="B1709" t="str">
        <f t="shared" si="172"/>
        <v>PEUGEOTBOXERL4H3</v>
      </c>
      <c r="C1709" s="1" t="s">
        <v>189</v>
      </c>
      <c r="D1709" s="1" t="s">
        <v>193</v>
      </c>
      <c r="E1709" s="1">
        <v>2006</v>
      </c>
      <c r="F1709" s="1" t="s">
        <v>48</v>
      </c>
      <c r="G1709" s="1" t="s">
        <v>52</v>
      </c>
      <c r="H1709" s="1" t="s">
        <v>55</v>
      </c>
      <c r="I1709" s="3" t="s">
        <v>50</v>
      </c>
      <c r="J1709" s="1" t="str">
        <f t="shared" si="173"/>
        <v>TYP123</v>
      </c>
      <c r="K1709" s="1">
        <v>123</v>
      </c>
      <c r="L1709" s="1" t="s">
        <v>20</v>
      </c>
      <c r="M1709" s="27">
        <v>963940196</v>
      </c>
      <c r="N1709" s="37" t="s">
        <v>920</v>
      </c>
      <c r="O1709" s="38">
        <v>0</v>
      </c>
      <c r="P1709" s="38">
        <v>78.03</v>
      </c>
      <c r="Q1709" s="38">
        <v>1</v>
      </c>
      <c r="R1709">
        <v>5.5</v>
      </c>
      <c r="S1709" s="38">
        <v>78.03</v>
      </c>
      <c r="T1709" s="24">
        <v>209</v>
      </c>
      <c r="U1709" s="24">
        <v>20</v>
      </c>
      <c r="V1709">
        <f t="shared" si="175"/>
        <v>27</v>
      </c>
      <c r="W1709" s="24" t="s">
        <v>4162</v>
      </c>
      <c r="X1709" s="8" t="e">
        <f>ROUND(T1709*(1-#REF!),2)</f>
        <v>#REF!</v>
      </c>
      <c r="Y1709">
        <f t="shared" si="170"/>
        <v>188.1</v>
      </c>
      <c r="Z1709">
        <f t="shared" si="171"/>
        <v>188.1</v>
      </c>
      <c r="AA1709" s="24">
        <v>0.1</v>
      </c>
      <c r="AB1709" s="24">
        <v>0.1</v>
      </c>
      <c r="AC1709" t="s">
        <v>2879</v>
      </c>
      <c r="AD1709" t="s">
        <v>2879</v>
      </c>
      <c r="AE1709" t="s">
        <v>2879</v>
      </c>
      <c r="AF1709" t="s">
        <v>2899</v>
      </c>
      <c r="AG1709" s="24"/>
      <c r="AI1709" s="11">
        <v>94.5</v>
      </c>
      <c r="AJ1709">
        <v>0.3</v>
      </c>
      <c r="AK1709">
        <f t="shared" si="169"/>
        <v>146.29999999999998</v>
      </c>
      <c r="AL1709" t="s">
        <v>4555</v>
      </c>
      <c r="AM1709" t="s">
        <v>4555</v>
      </c>
      <c r="AN1709" s="24">
        <v>0.1</v>
      </c>
      <c r="AO1709">
        <f t="shared" si="174"/>
        <v>188.1</v>
      </c>
      <c r="AS1709" t="s">
        <v>366</v>
      </c>
      <c r="AT1709" t="s">
        <v>580</v>
      </c>
    </row>
    <row r="1710" spans="1:46" customFormat="1" x14ac:dyDescent="0.3">
      <c r="A1710" t="e">
        <f>CONCATENATE(C1710,D1710,H1710,#REF!,L1710)</f>
        <v>#REF!</v>
      </c>
      <c r="B1710" t="str">
        <f t="shared" si="172"/>
        <v>RENAULTKANGOOL1H1</v>
      </c>
      <c r="C1710" s="1" t="s">
        <v>194</v>
      </c>
      <c r="D1710" s="1" t="s">
        <v>195</v>
      </c>
      <c r="E1710" s="1">
        <v>2013</v>
      </c>
      <c r="F1710" s="1" t="s">
        <v>14</v>
      </c>
      <c r="G1710" s="1" t="s">
        <v>15</v>
      </c>
      <c r="H1710" s="1" t="s">
        <v>16</v>
      </c>
      <c r="I1710" s="1">
        <v>2697</v>
      </c>
      <c r="J1710" s="1" t="str">
        <f t="shared" si="173"/>
        <v>TYP196</v>
      </c>
      <c r="K1710" s="1">
        <v>196</v>
      </c>
      <c r="L1710" s="1" t="s">
        <v>20</v>
      </c>
      <c r="M1710" s="27">
        <v>963940706</v>
      </c>
      <c r="N1710" s="37" t="s">
        <v>1017</v>
      </c>
      <c r="O1710" s="38">
        <v>0</v>
      </c>
      <c r="P1710" s="38">
        <v>50.92</v>
      </c>
      <c r="Q1710" s="38">
        <v>1</v>
      </c>
      <c r="R1710">
        <v>5.5</v>
      </c>
      <c r="S1710" s="38">
        <v>50.92</v>
      </c>
      <c r="T1710" s="24">
        <v>139</v>
      </c>
      <c r="U1710" s="24">
        <v>20</v>
      </c>
      <c r="V1710">
        <f t="shared" si="175"/>
        <v>27</v>
      </c>
      <c r="W1710" s="24" t="s">
        <v>4267</v>
      </c>
      <c r="X1710" s="8" t="e">
        <f>ROUND(T1710*(1-#REF!),2)</f>
        <v>#REF!</v>
      </c>
      <c r="Y1710">
        <f t="shared" si="170"/>
        <v>125.1</v>
      </c>
      <c r="Z1710">
        <f t="shared" si="171"/>
        <v>125.1</v>
      </c>
      <c r="AA1710" s="24">
        <v>0.1</v>
      </c>
      <c r="AB1710" s="24">
        <v>0.1</v>
      </c>
      <c r="AC1710" t="s">
        <v>2879</v>
      </c>
      <c r="AD1710" t="s">
        <v>2879</v>
      </c>
      <c r="AE1710" t="s">
        <v>2879</v>
      </c>
      <c r="AF1710" t="s">
        <v>2899</v>
      </c>
      <c r="AG1710" s="24"/>
      <c r="AI1710" s="11">
        <v>48.95</v>
      </c>
      <c r="AJ1710">
        <v>0.3</v>
      </c>
      <c r="AK1710">
        <f t="shared" si="169"/>
        <v>97.3</v>
      </c>
      <c r="AL1710" t="s">
        <v>4555</v>
      </c>
      <c r="AM1710" t="s">
        <v>4555</v>
      </c>
      <c r="AN1710" s="24">
        <v>0.1</v>
      </c>
      <c r="AO1710">
        <f t="shared" si="174"/>
        <v>125.1</v>
      </c>
      <c r="AS1710" t="s">
        <v>446</v>
      </c>
      <c r="AT1710" t="s">
        <v>580</v>
      </c>
    </row>
    <row r="1711" spans="1:46" customFormat="1" x14ac:dyDescent="0.3">
      <c r="A1711" t="e">
        <f>CONCATENATE(C1711,D1711,H1711,#REF!,L1711)</f>
        <v>#REF!</v>
      </c>
      <c r="B1711" t="str">
        <f t="shared" si="172"/>
        <v>RENAULTKANGOOL2H1</v>
      </c>
      <c r="C1711" s="1" t="s">
        <v>194</v>
      </c>
      <c r="D1711" s="1" t="s">
        <v>195</v>
      </c>
      <c r="E1711" s="1">
        <v>2013</v>
      </c>
      <c r="F1711" s="1" t="s">
        <v>25</v>
      </c>
      <c r="G1711" s="1" t="s">
        <v>15</v>
      </c>
      <c r="H1711" s="1" t="s">
        <v>26</v>
      </c>
      <c r="I1711" s="1">
        <v>3081</v>
      </c>
      <c r="J1711" s="1" t="str">
        <f t="shared" si="173"/>
        <v>TYP197</v>
      </c>
      <c r="K1711" s="1">
        <v>197</v>
      </c>
      <c r="L1711" s="1" t="s">
        <v>20</v>
      </c>
      <c r="M1711" s="27">
        <v>963940714</v>
      </c>
      <c r="N1711" s="37" t="s">
        <v>1018</v>
      </c>
      <c r="O1711" s="38">
        <v>0</v>
      </c>
      <c r="P1711" s="38">
        <v>50.93</v>
      </c>
      <c r="Q1711" s="38">
        <v>1</v>
      </c>
      <c r="R1711">
        <v>5.5</v>
      </c>
      <c r="S1711" s="38">
        <v>50.93</v>
      </c>
      <c r="T1711" s="24">
        <v>139</v>
      </c>
      <c r="U1711" s="24">
        <v>20</v>
      </c>
      <c r="V1711">
        <f t="shared" si="175"/>
        <v>27</v>
      </c>
      <c r="W1711" s="24" t="s">
        <v>4268</v>
      </c>
      <c r="X1711" s="8" t="e">
        <f>ROUND(T1711*(1-#REF!),2)</f>
        <v>#REF!</v>
      </c>
      <c r="Y1711">
        <f t="shared" si="170"/>
        <v>125.1</v>
      </c>
      <c r="Z1711">
        <f t="shared" si="171"/>
        <v>125.1</v>
      </c>
      <c r="AA1711" s="24">
        <v>0.1</v>
      </c>
      <c r="AB1711" s="24">
        <v>0.1</v>
      </c>
      <c r="AC1711" t="s">
        <v>2879</v>
      </c>
      <c r="AD1711" t="s">
        <v>2879</v>
      </c>
      <c r="AE1711" t="s">
        <v>2879</v>
      </c>
      <c r="AF1711" t="s">
        <v>2899</v>
      </c>
      <c r="AG1711" s="24"/>
      <c r="AI1711" s="11">
        <v>48.95</v>
      </c>
      <c r="AJ1711">
        <v>0.3</v>
      </c>
      <c r="AK1711">
        <f t="shared" si="169"/>
        <v>97.3</v>
      </c>
      <c r="AL1711" t="s">
        <v>4555</v>
      </c>
      <c r="AM1711" t="s">
        <v>4555</v>
      </c>
      <c r="AN1711" s="24">
        <v>0.1</v>
      </c>
      <c r="AO1711">
        <f t="shared" si="174"/>
        <v>125.1</v>
      </c>
      <c r="AS1711" t="s">
        <v>447</v>
      </c>
      <c r="AT1711" t="s">
        <v>580</v>
      </c>
    </row>
    <row r="1712" spans="1:46" customFormat="1" x14ac:dyDescent="0.3">
      <c r="A1712" t="e">
        <f>CONCATENATE(C1712,D1712,H1712,#REF!,L1712)</f>
        <v>#REF!</v>
      </c>
      <c r="B1712" t="str">
        <f t="shared" si="172"/>
        <v>RENAULTTRAFICL1H1</v>
      </c>
      <c r="C1712" s="1" t="s">
        <v>194</v>
      </c>
      <c r="D1712" s="1" t="s">
        <v>200</v>
      </c>
      <c r="E1712" s="1">
        <v>2014</v>
      </c>
      <c r="F1712" s="1" t="s">
        <v>14</v>
      </c>
      <c r="G1712" s="1" t="s">
        <v>15</v>
      </c>
      <c r="H1712" s="1" t="s">
        <v>16</v>
      </c>
      <c r="I1712" s="1">
        <v>3098</v>
      </c>
      <c r="J1712" s="1" t="str">
        <f t="shared" si="173"/>
        <v>TYP164</v>
      </c>
      <c r="K1712" s="1">
        <v>164</v>
      </c>
      <c r="L1712" s="1" t="s">
        <v>17</v>
      </c>
      <c r="M1712" s="27">
        <v>963940603</v>
      </c>
      <c r="N1712" s="37" t="s">
        <v>929</v>
      </c>
      <c r="O1712" s="38">
        <v>0</v>
      </c>
      <c r="P1712" s="38">
        <v>61</v>
      </c>
      <c r="Q1712" s="38">
        <v>1</v>
      </c>
      <c r="R1712">
        <v>5.5</v>
      </c>
      <c r="S1712" s="38">
        <v>61</v>
      </c>
      <c r="T1712" s="24">
        <v>149</v>
      </c>
      <c r="U1712" s="24">
        <v>20</v>
      </c>
      <c r="V1712">
        <f t="shared" si="175"/>
        <v>27</v>
      </c>
      <c r="W1712" s="24" t="s">
        <v>4171</v>
      </c>
      <c r="X1712" s="8" t="e">
        <f>ROUND(T1712*(1-#REF!),2)</f>
        <v>#REF!</v>
      </c>
      <c r="Y1712">
        <f t="shared" si="170"/>
        <v>134.1</v>
      </c>
      <c r="Z1712">
        <f t="shared" si="171"/>
        <v>134.1</v>
      </c>
      <c r="AA1712" s="24">
        <v>0.1</v>
      </c>
      <c r="AB1712" s="24">
        <v>0.1</v>
      </c>
      <c r="AC1712" t="s">
        <v>2879</v>
      </c>
      <c r="AD1712" t="s">
        <v>2879</v>
      </c>
      <c r="AE1712" t="s">
        <v>2879</v>
      </c>
      <c r="AF1712" t="s">
        <v>2899</v>
      </c>
      <c r="AG1712" s="24"/>
      <c r="AI1712" s="11">
        <v>58.64</v>
      </c>
      <c r="AJ1712">
        <v>0.3</v>
      </c>
      <c r="AK1712">
        <f t="shared" si="169"/>
        <v>104.3</v>
      </c>
      <c r="AL1712" t="s">
        <v>4555</v>
      </c>
      <c r="AM1712" t="s">
        <v>4555</v>
      </c>
      <c r="AN1712" s="24">
        <v>0.1</v>
      </c>
      <c r="AO1712">
        <f t="shared" si="174"/>
        <v>134.1</v>
      </c>
      <c r="AS1712" t="s">
        <v>375</v>
      </c>
      <c r="AT1712" t="s">
        <v>583</v>
      </c>
    </row>
    <row r="1713" spans="1:46" customFormat="1" x14ac:dyDescent="0.3">
      <c r="A1713" t="e">
        <f>CONCATENATE(C1713,D1713,H1713,#REF!,L1713)</f>
        <v>#REF!</v>
      </c>
      <c r="B1713" t="str">
        <f t="shared" si="172"/>
        <v>RENAULTTRAFICL1H1</v>
      </c>
      <c r="C1713" s="1" t="s">
        <v>194</v>
      </c>
      <c r="D1713" s="1" t="s">
        <v>200</v>
      </c>
      <c r="E1713" s="1">
        <v>2014</v>
      </c>
      <c r="F1713" s="1" t="s">
        <v>14</v>
      </c>
      <c r="G1713" s="1" t="s">
        <v>15</v>
      </c>
      <c r="H1713" s="1" t="s">
        <v>16</v>
      </c>
      <c r="I1713" s="1">
        <v>3098</v>
      </c>
      <c r="J1713" s="1" t="str">
        <f t="shared" si="173"/>
        <v>TYP164</v>
      </c>
      <c r="K1713" s="1">
        <v>164</v>
      </c>
      <c r="L1713" s="1" t="s">
        <v>20</v>
      </c>
      <c r="M1713" s="27">
        <v>963940602</v>
      </c>
      <c r="N1713" s="37" t="s">
        <v>930</v>
      </c>
      <c r="O1713" s="38">
        <v>0</v>
      </c>
      <c r="P1713" s="38">
        <v>78</v>
      </c>
      <c r="Q1713" s="38">
        <v>1</v>
      </c>
      <c r="R1713">
        <v>5.5</v>
      </c>
      <c r="S1713" s="38">
        <v>78</v>
      </c>
      <c r="T1713" s="24">
        <v>189</v>
      </c>
      <c r="U1713" s="24">
        <v>20</v>
      </c>
      <c r="V1713">
        <f t="shared" si="175"/>
        <v>27</v>
      </c>
      <c r="W1713" s="24" t="s">
        <v>4172</v>
      </c>
      <c r="X1713" s="8" t="e">
        <f>ROUND(T1713*(1-#REF!),2)</f>
        <v>#REF!</v>
      </c>
      <c r="Y1713">
        <f t="shared" si="170"/>
        <v>170.1</v>
      </c>
      <c r="Z1713">
        <f t="shared" si="171"/>
        <v>170.1</v>
      </c>
      <c r="AA1713" s="24">
        <v>0.1</v>
      </c>
      <c r="AB1713" s="24">
        <v>0.1</v>
      </c>
      <c r="AC1713" t="s">
        <v>2879</v>
      </c>
      <c r="AD1713" t="s">
        <v>2879</v>
      </c>
      <c r="AE1713" t="s">
        <v>2879</v>
      </c>
      <c r="AF1713" t="s">
        <v>2899</v>
      </c>
      <c r="AG1713" s="24"/>
      <c r="AI1713" s="11">
        <v>75</v>
      </c>
      <c r="AJ1713">
        <v>0.3</v>
      </c>
      <c r="AK1713">
        <f t="shared" si="169"/>
        <v>132.29999999999998</v>
      </c>
      <c r="AL1713" t="s">
        <v>4555</v>
      </c>
      <c r="AM1713" t="s">
        <v>4555</v>
      </c>
      <c r="AN1713" s="24">
        <v>0.1</v>
      </c>
      <c r="AO1713">
        <f t="shared" si="174"/>
        <v>170.1</v>
      </c>
      <c r="AS1713" t="s">
        <v>376</v>
      </c>
      <c r="AT1713" t="s">
        <v>580</v>
      </c>
    </row>
    <row r="1714" spans="1:46" customFormat="1" x14ac:dyDescent="0.3">
      <c r="A1714" t="e">
        <f>CONCATENATE(C1714,D1714,H1714,#REF!,L1714)</f>
        <v>#REF!</v>
      </c>
      <c r="B1714" t="str">
        <f t="shared" si="172"/>
        <v>RENAULTTRAFICL2H1</v>
      </c>
      <c r="C1714" s="1" t="s">
        <v>194</v>
      </c>
      <c r="D1714" s="1" t="s">
        <v>200</v>
      </c>
      <c r="E1714" s="1">
        <v>2014</v>
      </c>
      <c r="F1714" s="1" t="s">
        <v>25</v>
      </c>
      <c r="G1714" s="1" t="s">
        <v>15</v>
      </c>
      <c r="H1714" s="1" t="s">
        <v>26</v>
      </c>
      <c r="I1714" s="1">
        <v>3498</v>
      </c>
      <c r="J1714" s="1" t="str">
        <f t="shared" si="173"/>
        <v>TYP165</v>
      </c>
      <c r="K1714" s="1">
        <v>165</v>
      </c>
      <c r="L1714" s="1" t="s">
        <v>17</v>
      </c>
      <c r="M1714" s="27">
        <v>963940619</v>
      </c>
      <c r="N1714" s="37" t="s">
        <v>933</v>
      </c>
      <c r="O1714" s="38">
        <v>0</v>
      </c>
      <c r="P1714" s="38">
        <v>61</v>
      </c>
      <c r="Q1714" s="38">
        <v>1</v>
      </c>
      <c r="R1714">
        <v>5.5</v>
      </c>
      <c r="S1714" s="38">
        <v>61</v>
      </c>
      <c r="T1714" s="24">
        <v>149</v>
      </c>
      <c r="U1714" s="24">
        <v>20</v>
      </c>
      <c r="V1714">
        <f t="shared" si="175"/>
        <v>27</v>
      </c>
      <c r="W1714" s="24" t="s">
        <v>4175</v>
      </c>
      <c r="X1714" s="8" t="e">
        <f>ROUND(T1714*(1-#REF!),2)</f>
        <v>#REF!</v>
      </c>
      <c r="Y1714">
        <f t="shared" si="170"/>
        <v>134.1</v>
      </c>
      <c r="Z1714">
        <f t="shared" si="171"/>
        <v>134.1</v>
      </c>
      <c r="AA1714" s="24">
        <v>0.1</v>
      </c>
      <c r="AB1714" s="24">
        <v>0.1</v>
      </c>
      <c r="AC1714" t="s">
        <v>2879</v>
      </c>
      <c r="AD1714" t="s">
        <v>2879</v>
      </c>
      <c r="AE1714" t="s">
        <v>2879</v>
      </c>
      <c r="AF1714" t="s">
        <v>2899</v>
      </c>
      <c r="AG1714" s="24"/>
      <c r="AI1714" s="11">
        <v>58.64</v>
      </c>
      <c r="AJ1714">
        <v>0.3</v>
      </c>
      <c r="AK1714">
        <f t="shared" si="169"/>
        <v>104.3</v>
      </c>
      <c r="AL1714" t="s">
        <v>4555</v>
      </c>
      <c r="AM1714" t="s">
        <v>4555</v>
      </c>
      <c r="AN1714" s="24">
        <v>0.1</v>
      </c>
      <c r="AO1714">
        <f t="shared" si="174"/>
        <v>134.1</v>
      </c>
      <c r="AS1714" t="s">
        <v>379</v>
      </c>
      <c r="AT1714" t="s">
        <v>583</v>
      </c>
    </row>
    <row r="1715" spans="1:46" customFormat="1" x14ac:dyDescent="0.3">
      <c r="A1715" t="e">
        <f>CONCATENATE(C1715,D1715,H1715,#REF!,L1715)</f>
        <v>#REF!</v>
      </c>
      <c r="B1715" t="str">
        <f t="shared" si="172"/>
        <v>RENAULTTRAFICL2H1</v>
      </c>
      <c r="C1715" s="1" t="s">
        <v>194</v>
      </c>
      <c r="D1715" s="1" t="s">
        <v>200</v>
      </c>
      <c r="E1715" s="1">
        <v>2014</v>
      </c>
      <c r="F1715" s="1" t="s">
        <v>25</v>
      </c>
      <c r="G1715" s="1" t="s">
        <v>15</v>
      </c>
      <c r="H1715" s="1" t="s">
        <v>26</v>
      </c>
      <c r="I1715" s="1">
        <v>3498</v>
      </c>
      <c r="J1715" s="1" t="str">
        <f t="shared" si="173"/>
        <v>TYP165</v>
      </c>
      <c r="K1715" s="1">
        <v>165</v>
      </c>
      <c r="L1715" s="1" t="s">
        <v>20</v>
      </c>
      <c r="M1715" s="27">
        <v>963940618</v>
      </c>
      <c r="N1715" s="37" t="s">
        <v>934</v>
      </c>
      <c r="O1715" s="38">
        <v>0</v>
      </c>
      <c r="P1715" s="38">
        <v>78</v>
      </c>
      <c r="Q1715" s="38">
        <v>1</v>
      </c>
      <c r="R1715">
        <v>5.5</v>
      </c>
      <c r="S1715" s="38">
        <v>78</v>
      </c>
      <c r="T1715" s="24">
        <v>189</v>
      </c>
      <c r="U1715" s="24">
        <v>20</v>
      </c>
      <c r="V1715">
        <f t="shared" si="175"/>
        <v>27</v>
      </c>
      <c r="W1715" s="24" t="s">
        <v>4176</v>
      </c>
      <c r="X1715" s="8" t="e">
        <f>ROUND(T1715*(1-#REF!),2)</f>
        <v>#REF!</v>
      </c>
      <c r="Y1715">
        <f t="shared" si="170"/>
        <v>170.1</v>
      </c>
      <c r="Z1715">
        <f t="shared" si="171"/>
        <v>170.1</v>
      </c>
      <c r="AA1715" s="24">
        <v>0.1</v>
      </c>
      <c r="AB1715" s="24">
        <v>0.1</v>
      </c>
      <c r="AC1715" t="s">
        <v>2879</v>
      </c>
      <c r="AD1715" t="s">
        <v>2879</v>
      </c>
      <c r="AE1715" t="s">
        <v>2879</v>
      </c>
      <c r="AF1715" t="s">
        <v>2899</v>
      </c>
      <c r="AG1715" s="24"/>
      <c r="AI1715" s="11">
        <v>75</v>
      </c>
      <c r="AJ1715">
        <v>0.3</v>
      </c>
      <c r="AK1715">
        <f t="shared" si="169"/>
        <v>132.29999999999998</v>
      </c>
      <c r="AL1715" t="s">
        <v>4555</v>
      </c>
      <c r="AM1715" t="s">
        <v>4555</v>
      </c>
      <c r="AN1715" s="24">
        <v>0.1</v>
      </c>
      <c r="AO1715">
        <f t="shared" si="174"/>
        <v>170.1</v>
      </c>
      <c r="AS1715" t="s">
        <v>380</v>
      </c>
      <c r="AT1715" t="s">
        <v>580</v>
      </c>
    </row>
    <row r="1716" spans="1:46" customFormat="1" x14ac:dyDescent="0.3">
      <c r="A1716" t="e">
        <f>CONCATENATE(C1716,D1716,H1716,#REF!,L1716)</f>
        <v>#REF!</v>
      </c>
      <c r="B1716" t="str">
        <f t="shared" si="172"/>
        <v>RENAULTTRAFICL1H2</v>
      </c>
      <c r="C1716" s="1" t="s">
        <v>194</v>
      </c>
      <c r="D1716" s="1" t="s">
        <v>200</v>
      </c>
      <c r="E1716" s="1">
        <v>2014</v>
      </c>
      <c r="F1716" s="1" t="s">
        <v>14</v>
      </c>
      <c r="G1716" s="1" t="s">
        <v>37</v>
      </c>
      <c r="H1716" s="1" t="s">
        <v>38</v>
      </c>
      <c r="I1716" s="1">
        <v>3098</v>
      </c>
      <c r="J1716" s="1" t="str">
        <f t="shared" si="173"/>
        <v>TYP164</v>
      </c>
      <c r="K1716" s="1">
        <v>164</v>
      </c>
      <c r="L1716" s="1" t="s">
        <v>17</v>
      </c>
      <c r="M1716" s="27">
        <v>963940611</v>
      </c>
      <c r="N1716" s="37" t="s">
        <v>931</v>
      </c>
      <c r="O1716" s="38">
        <v>0</v>
      </c>
      <c r="P1716" s="38">
        <v>61.01</v>
      </c>
      <c r="Q1716" s="38">
        <v>1</v>
      </c>
      <c r="R1716">
        <v>5.5</v>
      </c>
      <c r="S1716" s="38">
        <v>61.01</v>
      </c>
      <c r="T1716" s="24">
        <v>149</v>
      </c>
      <c r="U1716" s="24">
        <v>20</v>
      </c>
      <c r="V1716">
        <f t="shared" si="175"/>
        <v>27</v>
      </c>
      <c r="W1716" s="24" t="s">
        <v>4173</v>
      </c>
      <c r="X1716" s="8" t="e">
        <f>ROUND(T1716*(1-#REF!),2)</f>
        <v>#REF!</v>
      </c>
      <c r="Y1716">
        <f t="shared" si="170"/>
        <v>134.1</v>
      </c>
      <c r="Z1716">
        <f t="shared" si="171"/>
        <v>134.1</v>
      </c>
      <c r="AA1716" s="24">
        <v>0.1</v>
      </c>
      <c r="AB1716" s="24">
        <v>0.1</v>
      </c>
      <c r="AC1716" t="s">
        <v>2879</v>
      </c>
      <c r="AD1716" t="s">
        <v>2879</v>
      </c>
      <c r="AE1716" t="s">
        <v>2879</v>
      </c>
      <c r="AF1716" t="s">
        <v>2899</v>
      </c>
      <c r="AG1716" s="24"/>
      <c r="AI1716" s="11">
        <v>58.64</v>
      </c>
      <c r="AJ1716">
        <v>0.3</v>
      </c>
      <c r="AK1716">
        <f t="shared" ref="AK1716:AK1779" si="176">T1716*(1*(1-AJ1716))</f>
        <v>104.3</v>
      </c>
      <c r="AL1716" t="s">
        <v>4555</v>
      </c>
      <c r="AM1716" t="s">
        <v>4555</v>
      </c>
      <c r="AN1716" s="24">
        <v>0.1</v>
      </c>
      <c r="AO1716">
        <f t="shared" si="174"/>
        <v>134.1</v>
      </c>
      <c r="AS1716" t="s">
        <v>377</v>
      </c>
      <c r="AT1716" t="s">
        <v>583</v>
      </c>
    </row>
    <row r="1717" spans="1:46" customFormat="1" x14ac:dyDescent="0.3">
      <c r="A1717" t="e">
        <f>CONCATENATE(C1717,D1717,H1717,#REF!,L1717)</f>
        <v>#REF!</v>
      </c>
      <c r="B1717" t="str">
        <f t="shared" si="172"/>
        <v>RENAULTTRAFICL1H2</v>
      </c>
      <c r="C1717" s="1" t="s">
        <v>194</v>
      </c>
      <c r="D1717" s="1" t="s">
        <v>200</v>
      </c>
      <c r="E1717" s="1">
        <v>2014</v>
      </c>
      <c r="F1717" s="1" t="s">
        <v>14</v>
      </c>
      <c r="G1717" s="1" t="s">
        <v>37</v>
      </c>
      <c r="H1717" s="1" t="s">
        <v>38</v>
      </c>
      <c r="I1717" s="1">
        <v>3098</v>
      </c>
      <c r="J1717" s="1" t="str">
        <f t="shared" si="173"/>
        <v>TYP164</v>
      </c>
      <c r="K1717" s="1">
        <v>164</v>
      </c>
      <c r="L1717" s="1" t="s">
        <v>20</v>
      </c>
      <c r="M1717" s="27">
        <v>963940610</v>
      </c>
      <c r="N1717" s="37" t="s">
        <v>932</v>
      </c>
      <c r="O1717" s="38">
        <v>0</v>
      </c>
      <c r="P1717" s="38">
        <v>78.03</v>
      </c>
      <c r="Q1717" s="38">
        <v>1</v>
      </c>
      <c r="R1717">
        <v>5.5</v>
      </c>
      <c r="S1717" s="38">
        <v>78.03</v>
      </c>
      <c r="T1717" s="24">
        <v>189</v>
      </c>
      <c r="U1717" s="24">
        <v>20</v>
      </c>
      <c r="V1717">
        <f t="shared" si="175"/>
        <v>27</v>
      </c>
      <c r="W1717" s="24" t="s">
        <v>4174</v>
      </c>
      <c r="X1717" s="8" t="e">
        <f>ROUND(T1717*(1-#REF!),2)</f>
        <v>#REF!</v>
      </c>
      <c r="Y1717">
        <f t="shared" si="170"/>
        <v>170.1</v>
      </c>
      <c r="Z1717">
        <f t="shared" si="171"/>
        <v>170.1</v>
      </c>
      <c r="AA1717" s="24">
        <v>0.1</v>
      </c>
      <c r="AB1717" s="24">
        <v>0.1</v>
      </c>
      <c r="AC1717" t="s">
        <v>2879</v>
      </c>
      <c r="AD1717" t="s">
        <v>2879</v>
      </c>
      <c r="AE1717" t="s">
        <v>2879</v>
      </c>
      <c r="AF1717" t="s">
        <v>2899</v>
      </c>
      <c r="AG1717" s="24"/>
      <c r="AI1717" s="11">
        <v>75</v>
      </c>
      <c r="AJ1717">
        <v>0.3</v>
      </c>
      <c r="AK1717">
        <f t="shared" si="176"/>
        <v>132.29999999999998</v>
      </c>
      <c r="AL1717" t="s">
        <v>4555</v>
      </c>
      <c r="AM1717" t="s">
        <v>4555</v>
      </c>
      <c r="AN1717" s="24">
        <v>0.1</v>
      </c>
      <c r="AO1717">
        <f t="shared" si="174"/>
        <v>170.1</v>
      </c>
      <c r="AS1717" t="s">
        <v>378</v>
      </c>
      <c r="AT1717" t="s">
        <v>580</v>
      </c>
    </row>
    <row r="1718" spans="1:46" customFormat="1" x14ac:dyDescent="0.3">
      <c r="A1718" t="e">
        <f>CONCATENATE(C1718,D1718,H1718,#REF!,L1718)</f>
        <v>#REF!</v>
      </c>
      <c r="B1718" t="str">
        <f t="shared" si="172"/>
        <v>RENAULTMASTER_TRACTIONL1H1</v>
      </c>
      <c r="C1718" s="1" t="s">
        <v>194</v>
      </c>
      <c r="D1718" s="1" t="s">
        <v>592</v>
      </c>
      <c r="E1718" s="1">
        <v>2014</v>
      </c>
      <c r="F1718" s="1" t="s">
        <v>14</v>
      </c>
      <c r="G1718" s="1" t="s">
        <v>15</v>
      </c>
      <c r="H1718" s="1" t="s">
        <v>16</v>
      </c>
      <c r="I1718" s="1">
        <v>3182</v>
      </c>
      <c r="J1718" s="1" t="str">
        <f t="shared" si="173"/>
        <v>TYP137</v>
      </c>
      <c r="K1718" s="1">
        <v>137</v>
      </c>
      <c r="L1718" s="1" t="s">
        <v>17</v>
      </c>
      <c r="M1718" s="27">
        <v>963940300</v>
      </c>
      <c r="N1718" s="37" t="s">
        <v>997</v>
      </c>
      <c r="O1718" s="38">
        <v>0</v>
      </c>
      <c r="P1718" s="38">
        <v>72.97</v>
      </c>
      <c r="Q1718" s="38">
        <v>1</v>
      </c>
      <c r="R1718">
        <v>5.5</v>
      </c>
      <c r="S1718" s="38">
        <v>72.97</v>
      </c>
      <c r="T1718" s="24">
        <v>179</v>
      </c>
      <c r="U1718" s="24">
        <v>20</v>
      </c>
      <c r="V1718">
        <f t="shared" si="175"/>
        <v>27</v>
      </c>
      <c r="W1718" s="24" t="s">
        <v>4247</v>
      </c>
      <c r="X1718" s="8" t="e">
        <f>ROUND(T1718*(1-#REF!),2)</f>
        <v>#REF!</v>
      </c>
      <c r="Y1718">
        <f t="shared" si="170"/>
        <v>161.1</v>
      </c>
      <c r="Z1718">
        <f t="shared" si="171"/>
        <v>161.1</v>
      </c>
      <c r="AA1718" s="24">
        <v>0.1</v>
      </c>
      <c r="AB1718" s="24">
        <v>0.1</v>
      </c>
      <c r="AC1718" t="s">
        <v>2879</v>
      </c>
      <c r="AD1718" t="s">
        <v>2879</v>
      </c>
      <c r="AE1718" t="s">
        <v>2879</v>
      </c>
      <c r="AF1718" t="s">
        <v>2899</v>
      </c>
      <c r="AG1718" s="24"/>
      <c r="AI1718" s="11">
        <v>70.150000000000006</v>
      </c>
      <c r="AJ1718">
        <v>0.3</v>
      </c>
      <c r="AK1718">
        <f t="shared" si="176"/>
        <v>125.3</v>
      </c>
      <c r="AL1718" t="s">
        <v>4555</v>
      </c>
      <c r="AM1718" t="s">
        <v>4555</v>
      </c>
      <c r="AN1718" s="24">
        <v>0.1</v>
      </c>
      <c r="AO1718">
        <f t="shared" si="174"/>
        <v>161.1</v>
      </c>
      <c r="AS1718" t="s">
        <v>432</v>
      </c>
      <c r="AT1718" t="s">
        <v>583</v>
      </c>
    </row>
    <row r="1719" spans="1:46" customFormat="1" x14ac:dyDescent="0.3">
      <c r="A1719" t="e">
        <f>CONCATENATE(C1719,D1719,H1719,#REF!,L1719)</f>
        <v>#REF!</v>
      </c>
      <c r="B1719" t="str">
        <f t="shared" si="172"/>
        <v>RENAULTMASTER_TRACTIONL1H1</v>
      </c>
      <c r="C1719" s="1" t="s">
        <v>194</v>
      </c>
      <c r="D1719" s="1" t="s">
        <v>592</v>
      </c>
      <c r="E1719" s="1">
        <v>2014</v>
      </c>
      <c r="F1719" s="1" t="s">
        <v>14</v>
      </c>
      <c r="G1719" s="1" t="s">
        <v>15</v>
      </c>
      <c r="H1719" s="1" t="s">
        <v>16</v>
      </c>
      <c r="I1719" s="1">
        <v>3182</v>
      </c>
      <c r="J1719" s="1" t="str">
        <f t="shared" si="173"/>
        <v>TYP137</v>
      </c>
      <c r="K1719" s="1">
        <v>137</v>
      </c>
      <c r="L1719" s="1" t="s">
        <v>20</v>
      </c>
      <c r="M1719" s="27">
        <v>963940299</v>
      </c>
      <c r="N1719" s="37" t="s">
        <v>998</v>
      </c>
      <c r="O1719" s="38">
        <v>0</v>
      </c>
      <c r="P1719" s="38">
        <v>98.28</v>
      </c>
      <c r="Q1719" s="38">
        <v>1</v>
      </c>
      <c r="R1719">
        <v>5.5</v>
      </c>
      <c r="S1719" s="38">
        <v>98.28</v>
      </c>
      <c r="T1719" s="24">
        <v>209</v>
      </c>
      <c r="U1719" s="24">
        <v>20</v>
      </c>
      <c r="V1719">
        <f t="shared" si="175"/>
        <v>27</v>
      </c>
      <c r="W1719" s="24" t="s">
        <v>4248</v>
      </c>
      <c r="X1719" s="8" t="e">
        <f>ROUND(T1719*(1-#REF!),2)</f>
        <v>#REF!</v>
      </c>
      <c r="Y1719">
        <f t="shared" si="170"/>
        <v>188.1</v>
      </c>
      <c r="Z1719">
        <f t="shared" si="171"/>
        <v>188.1</v>
      </c>
      <c r="AA1719" s="24">
        <v>0.1</v>
      </c>
      <c r="AB1719" s="24">
        <v>0.1</v>
      </c>
      <c r="AC1719" t="s">
        <v>2879</v>
      </c>
      <c r="AD1719" t="s">
        <v>2879</v>
      </c>
      <c r="AE1719" t="s">
        <v>2879</v>
      </c>
      <c r="AF1719" t="s">
        <v>2899</v>
      </c>
      <c r="AG1719" s="24"/>
      <c r="AI1719" s="11">
        <v>94.5</v>
      </c>
      <c r="AJ1719">
        <v>0.3</v>
      </c>
      <c r="AK1719">
        <f t="shared" si="176"/>
        <v>146.29999999999998</v>
      </c>
      <c r="AL1719" t="s">
        <v>4555</v>
      </c>
      <c r="AM1719" t="s">
        <v>4555</v>
      </c>
      <c r="AN1719" s="24">
        <v>0.1</v>
      </c>
      <c r="AO1719">
        <f t="shared" si="174"/>
        <v>188.1</v>
      </c>
      <c r="AS1719" t="s">
        <v>433</v>
      </c>
      <c r="AT1719" t="s">
        <v>580</v>
      </c>
    </row>
    <row r="1720" spans="1:46" customFormat="1" x14ac:dyDescent="0.3">
      <c r="A1720" t="e">
        <f>CONCATENATE(C1720,D1720,H1720,#REF!,L1720)</f>
        <v>#REF!</v>
      </c>
      <c r="B1720" t="str">
        <f t="shared" si="172"/>
        <v>RENAULTMASTER_TRACTIONL1H2</v>
      </c>
      <c r="C1720" s="1" t="s">
        <v>194</v>
      </c>
      <c r="D1720" s="1" t="s">
        <v>592</v>
      </c>
      <c r="E1720" s="1">
        <v>2014</v>
      </c>
      <c r="F1720" s="1" t="s">
        <v>14</v>
      </c>
      <c r="G1720" s="1" t="s">
        <v>37</v>
      </c>
      <c r="H1720" s="1" t="s">
        <v>38</v>
      </c>
      <c r="I1720" s="1">
        <v>3182</v>
      </c>
      <c r="J1720" s="1" t="str">
        <f t="shared" si="173"/>
        <v>TYP137</v>
      </c>
      <c r="K1720" s="1">
        <v>137</v>
      </c>
      <c r="L1720" s="1" t="s">
        <v>17</v>
      </c>
      <c r="M1720" s="27">
        <v>963940306</v>
      </c>
      <c r="N1720" s="37" t="s">
        <v>999</v>
      </c>
      <c r="O1720" s="38">
        <v>0</v>
      </c>
      <c r="P1720" s="38">
        <v>61.01</v>
      </c>
      <c r="Q1720" s="38">
        <v>1</v>
      </c>
      <c r="R1720">
        <v>5.5</v>
      </c>
      <c r="S1720" s="38">
        <v>61.01</v>
      </c>
      <c r="T1720" s="24">
        <v>179</v>
      </c>
      <c r="U1720" s="24">
        <v>20</v>
      </c>
      <c r="V1720">
        <f t="shared" si="175"/>
        <v>27</v>
      </c>
      <c r="W1720" s="24" t="s">
        <v>4249</v>
      </c>
      <c r="X1720" s="8" t="e">
        <f>ROUND(T1720*(1-#REF!),2)</f>
        <v>#REF!</v>
      </c>
      <c r="Y1720">
        <f t="shared" si="170"/>
        <v>161.1</v>
      </c>
      <c r="Z1720">
        <f t="shared" si="171"/>
        <v>161.1</v>
      </c>
      <c r="AA1720" s="24">
        <v>0.1</v>
      </c>
      <c r="AB1720" s="24">
        <v>0.1</v>
      </c>
      <c r="AC1720" t="s">
        <v>2879</v>
      </c>
      <c r="AD1720" t="s">
        <v>2879</v>
      </c>
      <c r="AE1720" t="s">
        <v>2879</v>
      </c>
      <c r="AF1720" t="s">
        <v>2899</v>
      </c>
      <c r="AG1720" s="24"/>
      <c r="AI1720" s="11">
        <v>70.150000000000006</v>
      </c>
      <c r="AJ1720">
        <v>0.3</v>
      </c>
      <c r="AK1720">
        <f t="shared" si="176"/>
        <v>125.3</v>
      </c>
      <c r="AL1720" t="s">
        <v>4555</v>
      </c>
      <c r="AM1720" t="s">
        <v>4555</v>
      </c>
      <c r="AN1720" s="24">
        <v>0.1</v>
      </c>
      <c r="AO1720">
        <f t="shared" si="174"/>
        <v>161.1</v>
      </c>
      <c r="AS1720" t="s">
        <v>434</v>
      </c>
      <c r="AT1720" t="s">
        <v>583</v>
      </c>
    </row>
    <row r="1721" spans="1:46" customFormat="1" x14ac:dyDescent="0.3">
      <c r="A1721" t="e">
        <f>CONCATENATE(C1721,D1721,H1721,#REF!,L1721)</f>
        <v>#REF!</v>
      </c>
      <c r="B1721" t="str">
        <f t="shared" si="172"/>
        <v>RENAULTMASTER_TRACTIONL1H2</v>
      </c>
      <c r="C1721" s="1" t="s">
        <v>194</v>
      </c>
      <c r="D1721" s="1" t="s">
        <v>592</v>
      </c>
      <c r="E1721" s="1">
        <v>2014</v>
      </c>
      <c r="F1721" s="1" t="s">
        <v>14</v>
      </c>
      <c r="G1721" s="1" t="s">
        <v>37</v>
      </c>
      <c r="H1721" s="1" t="s">
        <v>38</v>
      </c>
      <c r="I1721" s="1">
        <v>3182</v>
      </c>
      <c r="J1721" s="1" t="str">
        <f t="shared" si="173"/>
        <v>TYP137</v>
      </c>
      <c r="K1721" s="1">
        <v>137</v>
      </c>
      <c r="L1721" s="1" t="s">
        <v>20</v>
      </c>
      <c r="M1721" s="27">
        <v>963940305</v>
      </c>
      <c r="N1721" s="37" t="s">
        <v>1000</v>
      </c>
      <c r="O1721" s="38">
        <v>0</v>
      </c>
      <c r="P1721" s="38">
        <v>78.03</v>
      </c>
      <c r="Q1721" s="38">
        <v>1</v>
      </c>
      <c r="R1721">
        <v>5.5</v>
      </c>
      <c r="S1721" s="38">
        <v>78.03</v>
      </c>
      <c r="T1721" s="24">
        <v>209</v>
      </c>
      <c r="U1721" s="24">
        <v>20</v>
      </c>
      <c r="V1721">
        <f t="shared" si="175"/>
        <v>27</v>
      </c>
      <c r="W1721" s="24" t="s">
        <v>4250</v>
      </c>
      <c r="X1721" s="8" t="e">
        <f>ROUND(T1721*(1-#REF!),2)</f>
        <v>#REF!</v>
      </c>
      <c r="Y1721">
        <f t="shared" si="170"/>
        <v>188.1</v>
      </c>
      <c r="Z1721">
        <f t="shared" si="171"/>
        <v>188.1</v>
      </c>
      <c r="AA1721" s="24">
        <v>0.1</v>
      </c>
      <c r="AB1721" s="24">
        <v>0.1</v>
      </c>
      <c r="AC1721" t="s">
        <v>2879</v>
      </c>
      <c r="AD1721" t="s">
        <v>2879</v>
      </c>
      <c r="AE1721" t="s">
        <v>2879</v>
      </c>
      <c r="AF1721" t="s">
        <v>2899</v>
      </c>
      <c r="AG1721" s="24"/>
      <c r="AI1721" s="11">
        <v>94.5</v>
      </c>
      <c r="AJ1721">
        <v>0.3</v>
      </c>
      <c r="AK1721">
        <f t="shared" si="176"/>
        <v>146.29999999999998</v>
      </c>
      <c r="AL1721" t="s">
        <v>4555</v>
      </c>
      <c r="AM1721" t="s">
        <v>4555</v>
      </c>
      <c r="AN1721" s="24">
        <v>0.1</v>
      </c>
      <c r="AO1721">
        <f t="shared" si="174"/>
        <v>188.1</v>
      </c>
      <c r="AS1721" t="s">
        <v>435</v>
      </c>
      <c r="AT1721" t="s">
        <v>580</v>
      </c>
    </row>
    <row r="1722" spans="1:46" customFormat="1" x14ac:dyDescent="0.3">
      <c r="A1722" t="e">
        <f>CONCATENATE(C1722,D1722,H1722,#REF!,L1722)</f>
        <v>#REF!</v>
      </c>
      <c r="B1722" t="str">
        <f t="shared" si="172"/>
        <v>RENAULTMASTER_TRACTIONL2H2</v>
      </c>
      <c r="C1722" s="1" t="s">
        <v>194</v>
      </c>
      <c r="D1722" s="1" t="s">
        <v>592</v>
      </c>
      <c r="E1722" s="1">
        <v>2014</v>
      </c>
      <c r="F1722" s="1" t="s">
        <v>25</v>
      </c>
      <c r="G1722" s="1" t="s">
        <v>37</v>
      </c>
      <c r="H1722" s="1" t="s">
        <v>41</v>
      </c>
      <c r="I1722" s="1">
        <v>3682</v>
      </c>
      <c r="J1722" s="1" t="str">
        <f t="shared" si="173"/>
        <v>TYP138</v>
      </c>
      <c r="K1722" s="1">
        <v>138</v>
      </c>
      <c r="L1722" s="1" t="s">
        <v>17</v>
      </c>
      <c r="M1722" s="27">
        <v>963940320</v>
      </c>
      <c r="N1722" s="37" t="s">
        <v>1001</v>
      </c>
      <c r="O1722" s="38">
        <v>0</v>
      </c>
      <c r="P1722" s="38">
        <v>72.97</v>
      </c>
      <c r="Q1722" s="38">
        <v>1</v>
      </c>
      <c r="R1722">
        <v>5.5</v>
      </c>
      <c r="S1722" s="38">
        <v>72.97</v>
      </c>
      <c r="T1722" s="24">
        <v>179</v>
      </c>
      <c r="U1722" s="24">
        <v>20</v>
      </c>
      <c r="V1722">
        <f t="shared" si="175"/>
        <v>27</v>
      </c>
      <c r="W1722" s="24" t="s">
        <v>4251</v>
      </c>
      <c r="X1722" s="8" t="e">
        <f>ROUND(T1722*(1-#REF!),2)</f>
        <v>#REF!</v>
      </c>
      <c r="Y1722">
        <f t="shared" si="170"/>
        <v>161.1</v>
      </c>
      <c r="Z1722">
        <f t="shared" si="171"/>
        <v>161.1</v>
      </c>
      <c r="AA1722" s="24">
        <v>0.1</v>
      </c>
      <c r="AB1722" s="24">
        <v>0.1</v>
      </c>
      <c r="AC1722" t="s">
        <v>2879</v>
      </c>
      <c r="AD1722" t="s">
        <v>2879</v>
      </c>
      <c r="AE1722" t="s">
        <v>2879</v>
      </c>
      <c r="AF1722" t="s">
        <v>2899</v>
      </c>
      <c r="AG1722" s="24"/>
      <c r="AI1722" s="11">
        <v>70.150000000000006</v>
      </c>
      <c r="AJ1722">
        <v>0.3</v>
      </c>
      <c r="AK1722">
        <f t="shared" si="176"/>
        <v>125.3</v>
      </c>
      <c r="AL1722" t="s">
        <v>4555</v>
      </c>
      <c r="AM1722" t="s">
        <v>4555</v>
      </c>
      <c r="AN1722" s="24">
        <v>0.1</v>
      </c>
      <c r="AO1722">
        <f t="shared" si="174"/>
        <v>161.1</v>
      </c>
      <c r="AS1722" t="s">
        <v>436</v>
      </c>
      <c r="AT1722" t="s">
        <v>583</v>
      </c>
    </row>
    <row r="1723" spans="1:46" customFormat="1" x14ac:dyDescent="0.3">
      <c r="A1723" t="e">
        <f>CONCATENATE(C1723,D1723,H1723,#REF!,L1723)</f>
        <v>#REF!</v>
      </c>
      <c r="B1723" t="str">
        <f t="shared" si="172"/>
        <v>RENAULTMASTER_TRACTIONL2H2</v>
      </c>
      <c r="C1723" s="1" t="s">
        <v>194</v>
      </c>
      <c r="D1723" s="1" t="s">
        <v>592</v>
      </c>
      <c r="E1723" s="1">
        <v>2014</v>
      </c>
      <c r="F1723" s="1" t="s">
        <v>25</v>
      </c>
      <c r="G1723" s="1" t="s">
        <v>37</v>
      </c>
      <c r="H1723" s="1" t="s">
        <v>41</v>
      </c>
      <c r="I1723" s="1">
        <v>3682</v>
      </c>
      <c r="J1723" s="1" t="str">
        <f t="shared" si="173"/>
        <v>TYP138</v>
      </c>
      <c r="K1723" s="1">
        <v>138</v>
      </c>
      <c r="L1723" s="1" t="s">
        <v>20</v>
      </c>
      <c r="M1723" s="27">
        <v>963940319</v>
      </c>
      <c r="N1723" s="37" t="s">
        <v>1002</v>
      </c>
      <c r="O1723" s="38">
        <v>0</v>
      </c>
      <c r="P1723" s="38">
        <v>98.28</v>
      </c>
      <c r="Q1723" s="38">
        <v>1</v>
      </c>
      <c r="R1723">
        <v>5.5</v>
      </c>
      <c r="S1723" s="38">
        <v>98.28</v>
      </c>
      <c r="T1723" s="24">
        <v>209</v>
      </c>
      <c r="U1723" s="24">
        <v>20</v>
      </c>
      <c r="V1723">
        <f t="shared" si="175"/>
        <v>27</v>
      </c>
      <c r="W1723" s="24" t="s">
        <v>4252</v>
      </c>
      <c r="X1723" s="8" t="e">
        <f>ROUND(T1723*(1-#REF!),2)</f>
        <v>#REF!</v>
      </c>
      <c r="Y1723">
        <f t="shared" si="170"/>
        <v>188.1</v>
      </c>
      <c r="Z1723">
        <f t="shared" si="171"/>
        <v>188.1</v>
      </c>
      <c r="AA1723" s="24">
        <v>0.1</v>
      </c>
      <c r="AB1723" s="24">
        <v>0.1</v>
      </c>
      <c r="AC1723" t="s">
        <v>2879</v>
      </c>
      <c r="AD1723" t="s">
        <v>2879</v>
      </c>
      <c r="AE1723" t="s">
        <v>2879</v>
      </c>
      <c r="AF1723" t="s">
        <v>2899</v>
      </c>
      <c r="AG1723" s="24"/>
      <c r="AI1723" s="11">
        <v>94.5</v>
      </c>
      <c r="AJ1723">
        <v>0.3</v>
      </c>
      <c r="AK1723">
        <f t="shared" si="176"/>
        <v>146.29999999999998</v>
      </c>
      <c r="AL1723" t="s">
        <v>4555</v>
      </c>
      <c r="AM1723" t="s">
        <v>4555</v>
      </c>
      <c r="AN1723" s="24">
        <v>0.1</v>
      </c>
      <c r="AO1723">
        <f t="shared" si="174"/>
        <v>188.1</v>
      </c>
      <c r="AS1723" t="s">
        <v>437</v>
      </c>
      <c r="AT1723" t="s">
        <v>580</v>
      </c>
    </row>
    <row r="1724" spans="1:46" customFormat="1" x14ac:dyDescent="0.3">
      <c r="A1724" t="e">
        <f>CONCATENATE(C1724,D1724,H1724,#REF!,L1724)</f>
        <v>#REF!</v>
      </c>
      <c r="B1724" t="str">
        <f t="shared" si="172"/>
        <v>RENAULTMASTER_TRACTIONL2H3</v>
      </c>
      <c r="C1724" s="1" t="s">
        <v>194</v>
      </c>
      <c r="D1724" s="1" t="s">
        <v>592</v>
      </c>
      <c r="E1724" s="1">
        <v>2014</v>
      </c>
      <c r="F1724" s="1" t="s">
        <v>25</v>
      </c>
      <c r="G1724" s="1" t="s">
        <v>52</v>
      </c>
      <c r="H1724" s="1" t="s">
        <v>104</v>
      </c>
      <c r="I1724" s="1">
        <v>3682</v>
      </c>
      <c r="J1724" s="1" t="str">
        <f t="shared" si="173"/>
        <v>TYP138</v>
      </c>
      <c r="K1724" s="1">
        <v>138</v>
      </c>
      <c r="L1724" s="1" t="s">
        <v>17</v>
      </c>
      <c r="M1724" s="27">
        <v>963940326</v>
      </c>
      <c r="N1724" s="37" t="s">
        <v>1003</v>
      </c>
      <c r="O1724" s="38">
        <v>0</v>
      </c>
      <c r="P1724" s="38">
        <v>72.98</v>
      </c>
      <c r="Q1724" s="38">
        <v>1</v>
      </c>
      <c r="R1724">
        <v>5.5</v>
      </c>
      <c r="S1724" s="38">
        <v>72.98</v>
      </c>
      <c r="T1724" s="24">
        <v>179</v>
      </c>
      <c r="U1724" s="24">
        <v>20</v>
      </c>
      <c r="V1724">
        <f t="shared" si="175"/>
        <v>27</v>
      </c>
      <c r="W1724" s="24" t="s">
        <v>4253</v>
      </c>
      <c r="X1724" s="8" t="e">
        <f>ROUND(T1724*(1-#REF!),2)</f>
        <v>#REF!</v>
      </c>
      <c r="Y1724">
        <f t="shared" si="170"/>
        <v>161.1</v>
      </c>
      <c r="Z1724">
        <f t="shared" si="171"/>
        <v>161.1</v>
      </c>
      <c r="AA1724" s="24">
        <v>0.1</v>
      </c>
      <c r="AB1724" s="24">
        <v>0.1</v>
      </c>
      <c r="AC1724" t="s">
        <v>2879</v>
      </c>
      <c r="AD1724" t="s">
        <v>2879</v>
      </c>
      <c r="AE1724" t="s">
        <v>2879</v>
      </c>
      <c r="AF1724" t="s">
        <v>2899</v>
      </c>
      <c r="AG1724" s="24"/>
      <c r="AI1724" s="11">
        <v>70.150000000000006</v>
      </c>
      <c r="AJ1724">
        <v>0.3</v>
      </c>
      <c r="AK1724">
        <f t="shared" si="176"/>
        <v>125.3</v>
      </c>
      <c r="AL1724" t="s">
        <v>4555</v>
      </c>
      <c r="AM1724" t="s">
        <v>4555</v>
      </c>
      <c r="AN1724" s="24">
        <v>0.1</v>
      </c>
      <c r="AO1724">
        <f t="shared" si="174"/>
        <v>161.1</v>
      </c>
      <c r="AS1724" t="s">
        <v>438</v>
      </c>
      <c r="AT1724" t="s">
        <v>583</v>
      </c>
    </row>
    <row r="1725" spans="1:46" customFormat="1" x14ac:dyDescent="0.3">
      <c r="A1725" t="e">
        <f>CONCATENATE(C1725,D1725,H1725,#REF!,L1725)</f>
        <v>#REF!</v>
      </c>
      <c r="B1725" t="str">
        <f t="shared" si="172"/>
        <v>RENAULTMASTER_TRACTIONL2H3</v>
      </c>
      <c r="C1725" s="1" t="s">
        <v>194</v>
      </c>
      <c r="D1725" s="1" t="s">
        <v>592</v>
      </c>
      <c r="E1725" s="1">
        <v>2014</v>
      </c>
      <c r="F1725" s="1" t="s">
        <v>25</v>
      </c>
      <c r="G1725" s="1" t="s">
        <v>52</v>
      </c>
      <c r="H1725" s="1" t="s">
        <v>104</v>
      </c>
      <c r="I1725" s="1">
        <v>3682</v>
      </c>
      <c r="J1725" s="1" t="str">
        <f t="shared" si="173"/>
        <v>TYP138</v>
      </c>
      <c r="K1725" s="1">
        <v>138</v>
      </c>
      <c r="L1725" s="1" t="s">
        <v>20</v>
      </c>
      <c r="M1725" s="27">
        <v>963940325</v>
      </c>
      <c r="N1725" s="37" t="s">
        <v>1004</v>
      </c>
      <c r="O1725" s="38">
        <v>0</v>
      </c>
      <c r="P1725" s="38">
        <v>78.03</v>
      </c>
      <c r="Q1725" s="38">
        <v>1</v>
      </c>
      <c r="R1725">
        <v>5.5</v>
      </c>
      <c r="S1725" s="38">
        <v>78.03</v>
      </c>
      <c r="T1725" s="24">
        <v>209</v>
      </c>
      <c r="U1725" s="24">
        <v>20</v>
      </c>
      <c r="V1725">
        <f t="shared" si="175"/>
        <v>27</v>
      </c>
      <c r="W1725" s="24" t="s">
        <v>4254</v>
      </c>
      <c r="X1725" s="8" t="e">
        <f>ROUND(T1725*(1-#REF!),2)</f>
        <v>#REF!</v>
      </c>
      <c r="Y1725">
        <f t="shared" si="170"/>
        <v>188.1</v>
      </c>
      <c r="Z1725">
        <f t="shared" si="171"/>
        <v>188.1</v>
      </c>
      <c r="AA1725" s="24">
        <v>0.1</v>
      </c>
      <c r="AB1725" s="24">
        <v>0.1</v>
      </c>
      <c r="AC1725" t="s">
        <v>2879</v>
      </c>
      <c r="AD1725" t="s">
        <v>2879</v>
      </c>
      <c r="AE1725" t="s">
        <v>2879</v>
      </c>
      <c r="AF1725" t="s">
        <v>2899</v>
      </c>
      <c r="AG1725" s="24"/>
      <c r="AI1725" s="11">
        <v>94.5</v>
      </c>
      <c r="AJ1725">
        <v>0.3</v>
      </c>
      <c r="AK1725">
        <f t="shared" si="176"/>
        <v>146.29999999999998</v>
      </c>
      <c r="AL1725" t="s">
        <v>4555</v>
      </c>
      <c r="AM1725" t="s">
        <v>4555</v>
      </c>
      <c r="AN1725" s="24">
        <v>0.1</v>
      </c>
      <c r="AO1725">
        <f t="shared" si="174"/>
        <v>188.1</v>
      </c>
      <c r="AS1725" t="s">
        <v>439</v>
      </c>
      <c r="AT1725" t="s">
        <v>580</v>
      </c>
    </row>
    <row r="1726" spans="1:46" customFormat="1" x14ac:dyDescent="0.3">
      <c r="A1726" t="e">
        <f>CONCATENATE(C1726,D1726,H1726,#REF!,L1726)</f>
        <v>#REF!</v>
      </c>
      <c r="B1726" t="str">
        <f t="shared" si="172"/>
        <v>RENAULTMASTER_TRACTIONL3H2</v>
      </c>
      <c r="C1726" s="1" t="s">
        <v>194</v>
      </c>
      <c r="D1726" s="1" t="s">
        <v>592</v>
      </c>
      <c r="E1726" s="1">
        <v>2014</v>
      </c>
      <c r="F1726" s="1" t="s">
        <v>44</v>
      </c>
      <c r="G1726" s="1" t="s">
        <v>37</v>
      </c>
      <c r="H1726" s="1" t="s">
        <v>45</v>
      </c>
      <c r="I1726" s="1">
        <v>4332</v>
      </c>
      <c r="J1726" s="1" t="str">
        <f t="shared" si="173"/>
        <v>TYP139</v>
      </c>
      <c r="K1726" s="1">
        <v>139</v>
      </c>
      <c r="L1726" s="1" t="s">
        <v>17</v>
      </c>
      <c r="M1726" s="27">
        <v>963940337</v>
      </c>
      <c r="N1726" s="37" t="s">
        <v>1005</v>
      </c>
      <c r="O1726" s="38">
        <v>0</v>
      </c>
      <c r="P1726" s="38">
        <v>72.97</v>
      </c>
      <c r="Q1726" s="38">
        <v>1</v>
      </c>
      <c r="R1726">
        <v>5.5</v>
      </c>
      <c r="S1726" s="38">
        <v>72.97</v>
      </c>
      <c r="T1726" s="24">
        <v>179</v>
      </c>
      <c r="U1726" s="24">
        <v>20</v>
      </c>
      <c r="V1726">
        <f t="shared" si="175"/>
        <v>27</v>
      </c>
      <c r="W1726" s="24" t="s">
        <v>4255</v>
      </c>
      <c r="X1726" s="8" t="e">
        <f>ROUND(T1726*(1-#REF!),2)</f>
        <v>#REF!</v>
      </c>
      <c r="Y1726">
        <f t="shared" si="170"/>
        <v>161.1</v>
      </c>
      <c r="Z1726">
        <f t="shared" si="171"/>
        <v>161.1</v>
      </c>
      <c r="AA1726" s="24">
        <v>0.1</v>
      </c>
      <c r="AB1726" s="24">
        <v>0.1</v>
      </c>
      <c r="AC1726" t="s">
        <v>2879</v>
      </c>
      <c r="AD1726" t="s">
        <v>2879</v>
      </c>
      <c r="AE1726" t="s">
        <v>2879</v>
      </c>
      <c r="AF1726" t="s">
        <v>2899</v>
      </c>
      <c r="AG1726" s="24"/>
      <c r="AI1726" s="11">
        <v>70.150000000000006</v>
      </c>
      <c r="AJ1726">
        <v>0.3</v>
      </c>
      <c r="AK1726">
        <f t="shared" si="176"/>
        <v>125.3</v>
      </c>
      <c r="AL1726" t="s">
        <v>4555</v>
      </c>
      <c r="AM1726" t="s">
        <v>4555</v>
      </c>
      <c r="AN1726" s="24">
        <v>0.1</v>
      </c>
      <c r="AO1726">
        <f t="shared" si="174"/>
        <v>161.1</v>
      </c>
      <c r="AS1726" t="s">
        <v>3688</v>
      </c>
      <c r="AT1726" t="s">
        <v>587</v>
      </c>
    </row>
    <row r="1727" spans="1:46" customFormat="1" x14ac:dyDescent="0.3">
      <c r="A1727" t="e">
        <f>CONCATENATE(C1727,D1727,H1727,#REF!,L1727)</f>
        <v>#REF!</v>
      </c>
      <c r="B1727" t="str">
        <f t="shared" si="172"/>
        <v>RENAULTMASTER_TRACTIONL3H2</v>
      </c>
      <c r="C1727" s="1" t="s">
        <v>194</v>
      </c>
      <c r="D1727" s="1" t="s">
        <v>592</v>
      </c>
      <c r="E1727" s="1">
        <v>2014</v>
      </c>
      <c r="F1727" s="1" t="s">
        <v>44</v>
      </c>
      <c r="G1727" s="1" t="s">
        <v>37</v>
      </c>
      <c r="H1727" s="1" t="s">
        <v>45</v>
      </c>
      <c r="I1727" s="1">
        <v>4332</v>
      </c>
      <c r="J1727" s="1" t="str">
        <f t="shared" si="173"/>
        <v>TYP139</v>
      </c>
      <c r="K1727" s="1">
        <v>139</v>
      </c>
      <c r="L1727" s="1" t="s">
        <v>20</v>
      </c>
      <c r="M1727" s="27">
        <v>963940336</v>
      </c>
      <c r="N1727" s="37" t="s">
        <v>1006</v>
      </c>
      <c r="O1727" s="38">
        <v>0</v>
      </c>
      <c r="P1727" s="38">
        <v>78.03</v>
      </c>
      <c r="Q1727" s="38">
        <v>1</v>
      </c>
      <c r="R1727">
        <v>5.5</v>
      </c>
      <c r="S1727" s="38">
        <v>78.03</v>
      </c>
      <c r="T1727" s="24">
        <v>209</v>
      </c>
      <c r="U1727" s="24">
        <v>20</v>
      </c>
      <c r="V1727">
        <f t="shared" si="175"/>
        <v>27</v>
      </c>
      <c r="W1727" s="24" t="s">
        <v>4256</v>
      </c>
      <c r="X1727" s="8" t="e">
        <f>ROUND(T1727*(1-#REF!),2)</f>
        <v>#REF!</v>
      </c>
      <c r="Y1727">
        <f t="shared" si="170"/>
        <v>188.1</v>
      </c>
      <c r="Z1727">
        <f t="shared" si="171"/>
        <v>188.1</v>
      </c>
      <c r="AA1727" s="24">
        <v>0.1</v>
      </c>
      <c r="AB1727" s="24">
        <v>0.1</v>
      </c>
      <c r="AC1727" t="s">
        <v>2879</v>
      </c>
      <c r="AD1727" t="s">
        <v>2879</v>
      </c>
      <c r="AE1727" t="s">
        <v>2879</v>
      </c>
      <c r="AF1727" t="s">
        <v>2899</v>
      </c>
      <c r="AG1727" s="24"/>
      <c r="AI1727" s="11">
        <v>94.5</v>
      </c>
      <c r="AJ1727">
        <v>0.3</v>
      </c>
      <c r="AK1727">
        <f t="shared" si="176"/>
        <v>146.29999999999998</v>
      </c>
      <c r="AL1727" t="s">
        <v>4555</v>
      </c>
      <c r="AM1727" t="s">
        <v>4555</v>
      </c>
      <c r="AN1727" s="24">
        <v>0.1</v>
      </c>
      <c r="AO1727">
        <f t="shared" si="174"/>
        <v>188.1</v>
      </c>
      <c r="AS1727" t="s">
        <v>440</v>
      </c>
      <c r="AT1727" t="s">
        <v>580</v>
      </c>
    </row>
    <row r="1728" spans="1:46" customFormat="1" x14ac:dyDescent="0.3">
      <c r="A1728" t="e">
        <f>CONCATENATE(C1728,D1728,H1728,#REF!,L1728)</f>
        <v>#REF!</v>
      </c>
      <c r="B1728" t="str">
        <f t="shared" si="172"/>
        <v>RENAULTMASTER_TRACTIONL3H3</v>
      </c>
      <c r="C1728" s="1" t="s">
        <v>194</v>
      </c>
      <c r="D1728" s="1" t="s">
        <v>592</v>
      </c>
      <c r="E1728" s="1">
        <v>2014</v>
      </c>
      <c r="F1728" s="1" t="s">
        <v>44</v>
      </c>
      <c r="G1728" s="1" t="s">
        <v>52</v>
      </c>
      <c r="H1728" s="1" t="s">
        <v>53</v>
      </c>
      <c r="I1728" s="1">
        <v>4332</v>
      </c>
      <c r="J1728" s="1" t="str">
        <f t="shared" si="173"/>
        <v>TYP139</v>
      </c>
      <c r="K1728" s="1">
        <v>139</v>
      </c>
      <c r="L1728" s="1" t="s">
        <v>17</v>
      </c>
      <c r="M1728" s="27">
        <v>963940343</v>
      </c>
      <c r="N1728" s="37" t="s">
        <v>1007</v>
      </c>
      <c r="O1728" s="38">
        <v>0</v>
      </c>
      <c r="P1728" s="38">
        <v>72.98</v>
      </c>
      <c r="Q1728" s="38">
        <v>1</v>
      </c>
      <c r="R1728">
        <v>5.5</v>
      </c>
      <c r="S1728" s="38">
        <v>72.98</v>
      </c>
      <c r="T1728" s="24">
        <v>179</v>
      </c>
      <c r="U1728" s="24">
        <v>20</v>
      </c>
      <c r="V1728">
        <f t="shared" si="175"/>
        <v>27</v>
      </c>
      <c r="W1728" s="24" t="s">
        <v>4257</v>
      </c>
      <c r="X1728" s="8" t="e">
        <f>ROUND(T1728*(1-#REF!),2)</f>
        <v>#REF!</v>
      </c>
      <c r="Y1728">
        <f t="shared" si="170"/>
        <v>161.1</v>
      </c>
      <c r="Z1728">
        <f t="shared" si="171"/>
        <v>161.1</v>
      </c>
      <c r="AA1728" s="24">
        <v>0.1</v>
      </c>
      <c r="AB1728" s="24">
        <v>0.1</v>
      </c>
      <c r="AC1728" t="s">
        <v>2879</v>
      </c>
      <c r="AD1728" t="s">
        <v>2879</v>
      </c>
      <c r="AE1728" t="s">
        <v>2879</v>
      </c>
      <c r="AF1728" t="s">
        <v>2899</v>
      </c>
      <c r="AG1728" s="24"/>
      <c r="AI1728" s="11">
        <v>70.150000000000006</v>
      </c>
      <c r="AJ1728">
        <v>0.3</v>
      </c>
      <c r="AK1728">
        <f t="shared" si="176"/>
        <v>125.3</v>
      </c>
      <c r="AL1728" t="s">
        <v>4555</v>
      </c>
      <c r="AM1728" t="s">
        <v>4555</v>
      </c>
      <c r="AN1728" s="24">
        <v>0.1</v>
      </c>
      <c r="AO1728">
        <f t="shared" si="174"/>
        <v>161.1</v>
      </c>
      <c r="AS1728" t="s">
        <v>3689</v>
      </c>
      <c r="AT1728" t="s">
        <v>587</v>
      </c>
    </row>
    <row r="1729" spans="1:46" customFormat="1" x14ac:dyDescent="0.3">
      <c r="A1729" t="e">
        <f>CONCATENATE(C1729,D1729,H1729,#REF!,L1729)</f>
        <v>#REF!</v>
      </c>
      <c r="B1729" t="str">
        <f t="shared" si="172"/>
        <v>RENAULTMASTER_TRACTIONL3H3</v>
      </c>
      <c r="C1729" s="1" t="s">
        <v>194</v>
      </c>
      <c r="D1729" s="1" t="s">
        <v>592</v>
      </c>
      <c r="E1729" s="1">
        <v>2014</v>
      </c>
      <c r="F1729" s="1" t="s">
        <v>44</v>
      </c>
      <c r="G1729" s="1" t="s">
        <v>52</v>
      </c>
      <c r="H1729" s="1" t="s">
        <v>53</v>
      </c>
      <c r="I1729" s="1">
        <v>4332</v>
      </c>
      <c r="J1729" s="1" t="str">
        <f t="shared" si="173"/>
        <v>TYP139</v>
      </c>
      <c r="K1729" s="1">
        <v>139</v>
      </c>
      <c r="L1729" s="1" t="s">
        <v>20</v>
      </c>
      <c r="M1729" s="27">
        <v>963940342</v>
      </c>
      <c r="N1729" s="37" t="s">
        <v>1008</v>
      </c>
      <c r="O1729" s="38">
        <v>0</v>
      </c>
      <c r="P1729" s="38">
        <v>78.03</v>
      </c>
      <c r="Q1729" s="38">
        <v>1</v>
      </c>
      <c r="R1729">
        <v>5.5</v>
      </c>
      <c r="S1729" s="38">
        <v>78.03</v>
      </c>
      <c r="T1729" s="24">
        <v>209</v>
      </c>
      <c r="U1729" s="24">
        <v>20</v>
      </c>
      <c r="V1729">
        <f t="shared" si="175"/>
        <v>27</v>
      </c>
      <c r="W1729" s="24" t="s">
        <v>4258</v>
      </c>
      <c r="X1729" s="8" t="e">
        <f>ROUND(T1729*(1-#REF!),2)</f>
        <v>#REF!</v>
      </c>
      <c r="Y1729">
        <f t="shared" si="170"/>
        <v>188.1</v>
      </c>
      <c r="Z1729">
        <f t="shared" si="171"/>
        <v>188.1</v>
      </c>
      <c r="AA1729" s="24">
        <v>0.1</v>
      </c>
      <c r="AB1729" s="24">
        <v>0.1</v>
      </c>
      <c r="AC1729" t="s">
        <v>2879</v>
      </c>
      <c r="AD1729" t="s">
        <v>2879</v>
      </c>
      <c r="AE1729" t="s">
        <v>2879</v>
      </c>
      <c r="AF1729" t="s">
        <v>2899</v>
      </c>
      <c r="AG1729" s="24"/>
      <c r="AI1729" s="11">
        <v>94.5</v>
      </c>
      <c r="AJ1729">
        <v>0.3</v>
      </c>
      <c r="AK1729">
        <f t="shared" si="176"/>
        <v>146.29999999999998</v>
      </c>
      <c r="AL1729" t="s">
        <v>4555</v>
      </c>
      <c r="AM1729" t="s">
        <v>4555</v>
      </c>
      <c r="AN1729" s="24">
        <v>0.1</v>
      </c>
      <c r="AO1729">
        <f t="shared" si="174"/>
        <v>188.1</v>
      </c>
      <c r="AS1729" t="s">
        <v>441</v>
      </c>
      <c r="AT1729" t="s">
        <v>580</v>
      </c>
    </row>
    <row r="1730" spans="1:46" customFormat="1" x14ac:dyDescent="0.3">
      <c r="A1730" t="e">
        <f>CONCATENATE(C1730,D1730,H1730,#REF!,L1730)</f>
        <v>#REF!</v>
      </c>
      <c r="B1730" t="str">
        <f t="shared" si="172"/>
        <v>RENAULTMASTER_PROPULSIONL3H2</v>
      </c>
      <c r="C1730" s="1" t="s">
        <v>194</v>
      </c>
      <c r="D1730" s="1" t="s">
        <v>591</v>
      </c>
      <c r="E1730" s="1">
        <v>2014</v>
      </c>
      <c r="F1730" s="1" t="s">
        <v>44</v>
      </c>
      <c r="G1730" s="1" t="s">
        <v>37</v>
      </c>
      <c r="H1730" s="1" t="s">
        <v>45</v>
      </c>
      <c r="I1730" s="1">
        <v>3682</v>
      </c>
      <c r="J1730" s="1" t="str">
        <f t="shared" si="173"/>
        <v>TYP140</v>
      </c>
      <c r="K1730" s="1">
        <v>140</v>
      </c>
      <c r="L1730" s="1" t="s">
        <v>17</v>
      </c>
      <c r="M1730" s="27">
        <v>963940353</v>
      </c>
      <c r="N1730" s="37" t="s">
        <v>1009</v>
      </c>
      <c r="O1730" s="38">
        <v>0</v>
      </c>
      <c r="P1730" s="38">
        <v>72.98</v>
      </c>
      <c r="Q1730" s="38">
        <v>1</v>
      </c>
      <c r="R1730">
        <v>5.5</v>
      </c>
      <c r="S1730" s="38">
        <v>72.98</v>
      </c>
      <c r="T1730" s="24">
        <v>179</v>
      </c>
      <c r="U1730" s="24">
        <v>20</v>
      </c>
      <c r="V1730">
        <f t="shared" si="175"/>
        <v>27</v>
      </c>
      <c r="W1730" s="24" t="s">
        <v>4259</v>
      </c>
      <c r="X1730" s="8" t="e">
        <f>ROUND(T1730*(1-#REF!),2)</f>
        <v>#REF!</v>
      </c>
      <c r="Y1730">
        <f t="shared" ref="Y1730:Y1793" si="177">ROUND(T1730*(1-AA1730),2)</f>
        <v>161.1</v>
      </c>
      <c r="Z1730">
        <f t="shared" ref="Z1730:Z1793" si="178">ROUND(T1730*(1-AB1730),2)</f>
        <v>161.1</v>
      </c>
      <c r="AA1730" s="24">
        <v>0.1</v>
      </c>
      <c r="AB1730" s="24">
        <v>0.1</v>
      </c>
      <c r="AC1730" t="s">
        <v>2879</v>
      </c>
      <c r="AD1730" t="s">
        <v>2879</v>
      </c>
      <c r="AE1730" t="s">
        <v>2879</v>
      </c>
      <c r="AF1730" t="s">
        <v>2899</v>
      </c>
      <c r="AG1730" s="24"/>
      <c r="AI1730" s="11">
        <v>70.150000000000006</v>
      </c>
      <c r="AJ1730">
        <v>0.3</v>
      </c>
      <c r="AK1730">
        <f t="shared" si="176"/>
        <v>125.3</v>
      </c>
      <c r="AL1730" t="s">
        <v>4555</v>
      </c>
      <c r="AM1730" t="s">
        <v>4555</v>
      </c>
      <c r="AN1730" s="24">
        <v>0.1</v>
      </c>
      <c r="AO1730">
        <f t="shared" si="174"/>
        <v>161.1</v>
      </c>
      <c r="AS1730" t="s">
        <v>3690</v>
      </c>
      <c r="AT1730" t="s">
        <v>587</v>
      </c>
    </row>
    <row r="1731" spans="1:46" customFormat="1" x14ac:dyDescent="0.3">
      <c r="A1731" t="e">
        <f>CONCATENATE(C1731,D1731,H1731,#REF!,L1731)</f>
        <v>#REF!</v>
      </c>
      <c r="B1731" t="str">
        <f t="shared" si="172"/>
        <v>RENAULTMASTER_PROPULSIONL3H2</v>
      </c>
      <c r="C1731" s="1" t="s">
        <v>194</v>
      </c>
      <c r="D1731" s="1" t="s">
        <v>591</v>
      </c>
      <c r="E1731" s="1">
        <v>2014</v>
      </c>
      <c r="F1731" s="1" t="s">
        <v>44</v>
      </c>
      <c r="G1731" s="1" t="s">
        <v>37</v>
      </c>
      <c r="H1731" s="1" t="s">
        <v>45</v>
      </c>
      <c r="I1731" s="1">
        <v>3682</v>
      </c>
      <c r="J1731" s="1" t="str">
        <f t="shared" si="173"/>
        <v>TYP140</v>
      </c>
      <c r="K1731" s="1">
        <v>140</v>
      </c>
      <c r="L1731" s="1" t="s">
        <v>20</v>
      </c>
      <c r="M1731" s="27">
        <v>963940352</v>
      </c>
      <c r="N1731" s="37" t="s">
        <v>1010</v>
      </c>
      <c r="O1731" s="38">
        <v>0</v>
      </c>
      <c r="P1731" s="38">
        <v>98.28</v>
      </c>
      <c r="Q1731" s="38">
        <v>1</v>
      </c>
      <c r="R1731">
        <v>5.5</v>
      </c>
      <c r="S1731" s="38">
        <v>98.28</v>
      </c>
      <c r="T1731" s="24">
        <v>209</v>
      </c>
      <c r="U1731" s="24">
        <v>20</v>
      </c>
      <c r="V1731">
        <f t="shared" si="175"/>
        <v>27</v>
      </c>
      <c r="W1731" s="24" t="s">
        <v>4260</v>
      </c>
      <c r="X1731" s="8" t="e">
        <f>ROUND(T1731*(1-#REF!),2)</f>
        <v>#REF!</v>
      </c>
      <c r="Y1731">
        <f t="shared" si="177"/>
        <v>188.1</v>
      </c>
      <c r="Z1731">
        <f t="shared" si="178"/>
        <v>188.1</v>
      </c>
      <c r="AA1731" s="24">
        <v>0.1</v>
      </c>
      <c r="AB1731" s="24">
        <v>0.1</v>
      </c>
      <c r="AC1731" t="s">
        <v>2879</v>
      </c>
      <c r="AD1731" t="s">
        <v>2879</v>
      </c>
      <c r="AE1731" t="s">
        <v>2879</v>
      </c>
      <c r="AF1731" t="s">
        <v>2899</v>
      </c>
      <c r="AG1731" s="24"/>
      <c r="AI1731" s="11">
        <v>94.5</v>
      </c>
      <c r="AJ1731">
        <v>0.3</v>
      </c>
      <c r="AK1731">
        <f t="shared" si="176"/>
        <v>146.29999999999998</v>
      </c>
      <c r="AL1731" t="s">
        <v>4555</v>
      </c>
      <c r="AM1731" t="s">
        <v>4555</v>
      </c>
      <c r="AN1731" s="24">
        <v>0.1</v>
      </c>
      <c r="AO1731">
        <f t="shared" si="174"/>
        <v>188.1</v>
      </c>
      <c r="AS1731" t="s">
        <v>442</v>
      </c>
      <c r="AT1731" t="s">
        <v>580</v>
      </c>
    </row>
    <row r="1732" spans="1:46" customFormat="1" x14ac:dyDescent="0.3">
      <c r="A1732" t="e">
        <f>CONCATENATE(C1732,D1732,H1732,#REF!,L1732)</f>
        <v>#REF!</v>
      </c>
      <c r="B1732" t="str">
        <f t="shared" si="172"/>
        <v>RENAULTMASTER_PROPULSIONL3H3</v>
      </c>
      <c r="C1732" s="1" t="s">
        <v>194</v>
      </c>
      <c r="D1732" s="1" t="s">
        <v>591</v>
      </c>
      <c r="E1732" s="1">
        <v>2014</v>
      </c>
      <c r="F1732" s="1" t="s">
        <v>44</v>
      </c>
      <c r="G1732" s="1" t="s">
        <v>52</v>
      </c>
      <c r="H1732" s="1" t="s">
        <v>53</v>
      </c>
      <c r="I1732" s="1">
        <v>3682</v>
      </c>
      <c r="J1732" s="1" t="str">
        <f t="shared" si="173"/>
        <v>TYP140</v>
      </c>
      <c r="K1732" s="1">
        <v>140</v>
      </c>
      <c r="L1732" s="1" t="s">
        <v>17</v>
      </c>
      <c r="M1732" s="27">
        <v>963940360</v>
      </c>
      <c r="N1732" s="37" t="s">
        <v>1011</v>
      </c>
      <c r="O1732" s="38">
        <v>0</v>
      </c>
      <c r="P1732" s="38">
        <v>72.98</v>
      </c>
      <c r="Q1732" s="38">
        <v>1</v>
      </c>
      <c r="R1732">
        <v>5.5</v>
      </c>
      <c r="S1732" s="38">
        <v>72.98</v>
      </c>
      <c r="T1732" s="24">
        <v>179</v>
      </c>
      <c r="U1732" s="24">
        <v>20</v>
      </c>
      <c r="V1732">
        <f t="shared" si="175"/>
        <v>27</v>
      </c>
      <c r="W1732" s="24" t="s">
        <v>4261</v>
      </c>
      <c r="X1732" s="8" t="e">
        <f>ROUND(T1732*(1-#REF!),2)</f>
        <v>#REF!</v>
      </c>
      <c r="Y1732">
        <f t="shared" si="177"/>
        <v>161.1</v>
      </c>
      <c r="Z1732">
        <f t="shared" si="178"/>
        <v>161.1</v>
      </c>
      <c r="AA1732" s="24">
        <v>0.1</v>
      </c>
      <c r="AB1732" s="24">
        <v>0.1</v>
      </c>
      <c r="AC1732" t="s">
        <v>2879</v>
      </c>
      <c r="AD1732" t="s">
        <v>2879</v>
      </c>
      <c r="AE1732" t="s">
        <v>2879</v>
      </c>
      <c r="AF1732" t="s">
        <v>2899</v>
      </c>
      <c r="AG1732" s="24"/>
      <c r="AI1732" s="11">
        <v>70.150000000000006</v>
      </c>
      <c r="AJ1732">
        <v>0.3</v>
      </c>
      <c r="AK1732">
        <f t="shared" si="176"/>
        <v>125.3</v>
      </c>
      <c r="AL1732" t="s">
        <v>4555</v>
      </c>
      <c r="AM1732" t="s">
        <v>4555</v>
      </c>
      <c r="AN1732" s="24">
        <v>0.1</v>
      </c>
      <c r="AO1732">
        <f t="shared" si="174"/>
        <v>161.1</v>
      </c>
      <c r="AS1732" t="s">
        <v>3691</v>
      </c>
      <c r="AT1732" t="s">
        <v>587</v>
      </c>
    </row>
    <row r="1733" spans="1:46" customFormat="1" x14ac:dyDescent="0.3">
      <c r="A1733" t="e">
        <f>CONCATENATE(C1733,D1733,H1733,#REF!,L1733)</f>
        <v>#REF!</v>
      </c>
      <c r="B1733" t="str">
        <f t="shared" si="172"/>
        <v>RENAULTMASTER_PROPULSIONL3H3</v>
      </c>
      <c r="C1733" s="1" t="s">
        <v>194</v>
      </c>
      <c r="D1733" s="1" t="s">
        <v>591</v>
      </c>
      <c r="E1733" s="1">
        <v>2014</v>
      </c>
      <c r="F1733" s="1" t="s">
        <v>44</v>
      </c>
      <c r="G1733" s="1" t="s">
        <v>52</v>
      </c>
      <c r="H1733" s="1" t="s">
        <v>53</v>
      </c>
      <c r="I1733" s="1">
        <v>3682</v>
      </c>
      <c r="J1733" s="1" t="str">
        <f t="shared" si="173"/>
        <v>TYP140</v>
      </c>
      <c r="K1733" s="1">
        <v>140</v>
      </c>
      <c r="L1733" s="1" t="s">
        <v>20</v>
      </c>
      <c r="M1733" s="27">
        <v>963940359</v>
      </c>
      <c r="N1733" s="37" t="s">
        <v>1012</v>
      </c>
      <c r="O1733" s="38">
        <v>0</v>
      </c>
      <c r="P1733" s="38">
        <v>78.03</v>
      </c>
      <c r="Q1733" s="38">
        <v>1</v>
      </c>
      <c r="R1733">
        <v>5.5</v>
      </c>
      <c r="S1733" s="38">
        <v>78.03</v>
      </c>
      <c r="T1733" s="24">
        <v>209</v>
      </c>
      <c r="U1733" s="24">
        <v>20</v>
      </c>
      <c r="V1733">
        <f t="shared" si="175"/>
        <v>27</v>
      </c>
      <c r="W1733" s="24" t="s">
        <v>4262</v>
      </c>
      <c r="X1733" s="8" t="e">
        <f>ROUND(T1733*(1-#REF!),2)</f>
        <v>#REF!</v>
      </c>
      <c r="Y1733">
        <f t="shared" si="177"/>
        <v>188.1</v>
      </c>
      <c r="Z1733">
        <f t="shared" si="178"/>
        <v>188.1</v>
      </c>
      <c r="AA1733" s="24">
        <v>0.1</v>
      </c>
      <c r="AB1733" s="24">
        <v>0.1</v>
      </c>
      <c r="AC1733" t="s">
        <v>2879</v>
      </c>
      <c r="AD1733" t="s">
        <v>2879</v>
      </c>
      <c r="AE1733" t="s">
        <v>2879</v>
      </c>
      <c r="AF1733" t="s">
        <v>2899</v>
      </c>
      <c r="AG1733" s="24"/>
      <c r="AI1733" s="11">
        <v>94.5</v>
      </c>
      <c r="AJ1733">
        <v>0.3</v>
      </c>
      <c r="AK1733">
        <f t="shared" si="176"/>
        <v>146.29999999999998</v>
      </c>
      <c r="AL1733" t="s">
        <v>4555</v>
      </c>
      <c r="AM1733" t="s">
        <v>4555</v>
      </c>
      <c r="AN1733" s="24">
        <v>0.1</v>
      </c>
      <c r="AO1733">
        <f t="shared" si="174"/>
        <v>188.1</v>
      </c>
      <c r="AS1733" t="s">
        <v>443</v>
      </c>
      <c r="AT1733" t="s">
        <v>580</v>
      </c>
    </row>
    <row r="1734" spans="1:46" customFormat="1" x14ac:dyDescent="0.3">
      <c r="A1734" t="e">
        <f>CONCATENATE(C1734,D1734,H1734,#REF!,L1734)</f>
        <v>#REF!</v>
      </c>
      <c r="B1734" t="str">
        <f t="shared" si="172"/>
        <v>RENAULTMASTER_PROPULSIONL4H2</v>
      </c>
      <c r="C1734" s="1" t="s">
        <v>194</v>
      </c>
      <c r="D1734" s="1" t="s">
        <v>591</v>
      </c>
      <c r="E1734" s="1">
        <v>2014</v>
      </c>
      <c r="F1734" s="1" t="s">
        <v>48</v>
      </c>
      <c r="G1734" s="1" t="s">
        <v>37</v>
      </c>
      <c r="H1734" s="1" t="s">
        <v>49</v>
      </c>
      <c r="I1734" s="1">
        <v>4332</v>
      </c>
      <c r="J1734" s="1" t="str">
        <f t="shared" si="173"/>
        <v>TYP141</v>
      </c>
      <c r="K1734" s="1">
        <v>141</v>
      </c>
      <c r="L1734" s="1" t="s">
        <v>17</v>
      </c>
      <c r="M1734" s="27">
        <v>963940372</v>
      </c>
      <c r="N1734" s="37" t="s">
        <v>1013</v>
      </c>
      <c r="O1734" s="38">
        <v>0</v>
      </c>
      <c r="P1734" s="38">
        <v>72.98</v>
      </c>
      <c r="Q1734" s="38">
        <v>1</v>
      </c>
      <c r="R1734">
        <v>5.5</v>
      </c>
      <c r="S1734" s="38">
        <v>72.98</v>
      </c>
      <c r="T1734" s="24">
        <v>179</v>
      </c>
      <c r="U1734" s="24">
        <v>20</v>
      </c>
      <c r="V1734">
        <f t="shared" si="175"/>
        <v>27</v>
      </c>
      <c r="W1734" s="24" t="s">
        <v>4263</v>
      </c>
      <c r="X1734" s="8" t="e">
        <f>ROUND(T1734*(1-#REF!),2)</f>
        <v>#REF!</v>
      </c>
      <c r="Y1734">
        <f t="shared" si="177"/>
        <v>161.1</v>
      </c>
      <c r="Z1734">
        <f t="shared" si="178"/>
        <v>161.1</v>
      </c>
      <c r="AA1734" s="24">
        <v>0.1</v>
      </c>
      <c r="AB1734" s="24">
        <v>0.1</v>
      </c>
      <c r="AC1734" t="s">
        <v>2879</v>
      </c>
      <c r="AD1734" t="s">
        <v>2879</v>
      </c>
      <c r="AE1734" t="s">
        <v>2879</v>
      </c>
      <c r="AF1734" t="s">
        <v>2899</v>
      </c>
      <c r="AG1734" s="24"/>
      <c r="AI1734" s="11">
        <v>70.150000000000006</v>
      </c>
      <c r="AJ1734">
        <v>0.3</v>
      </c>
      <c r="AK1734">
        <f t="shared" si="176"/>
        <v>125.3</v>
      </c>
      <c r="AL1734" t="s">
        <v>4555</v>
      </c>
      <c r="AM1734" t="s">
        <v>4555</v>
      </c>
      <c r="AN1734" s="24">
        <v>0.1</v>
      </c>
      <c r="AO1734">
        <f t="shared" si="174"/>
        <v>161.1</v>
      </c>
      <c r="AS1734" t="s">
        <v>3692</v>
      </c>
      <c r="AT1734" t="s">
        <v>587</v>
      </c>
    </row>
    <row r="1735" spans="1:46" customFormat="1" x14ac:dyDescent="0.3">
      <c r="A1735" t="e">
        <f>CONCATENATE(C1735,D1735,H1735,#REF!,L1735)</f>
        <v>#REF!</v>
      </c>
      <c r="B1735" t="str">
        <f t="shared" si="172"/>
        <v>RENAULTMASTER_PROPULSIONL4H2</v>
      </c>
      <c r="C1735" s="1" t="s">
        <v>194</v>
      </c>
      <c r="D1735" s="1" t="s">
        <v>591</v>
      </c>
      <c r="E1735" s="1">
        <v>2014</v>
      </c>
      <c r="F1735" s="1" t="s">
        <v>48</v>
      </c>
      <c r="G1735" s="1" t="s">
        <v>37</v>
      </c>
      <c r="H1735" s="1" t="s">
        <v>49</v>
      </c>
      <c r="I1735" s="1">
        <v>4332</v>
      </c>
      <c r="J1735" s="1" t="str">
        <f t="shared" si="173"/>
        <v>TYP141</v>
      </c>
      <c r="K1735" s="1">
        <v>141</v>
      </c>
      <c r="L1735" s="1" t="s">
        <v>20</v>
      </c>
      <c r="M1735" s="27">
        <v>963940371</v>
      </c>
      <c r="N1735" s="37" t="s">
        <v>1014</v>
      </c>
      <c r="O1735" s="38">
        <v>0</v>
      </c>
      <c r="P1735" s="38">
        <v>78.03</v>
      </c>
      <c r="Q1735" s="38">
        <v>1</v>
      </c>
      <c r="R1735">
        <v>5.5</v>
      </c>
      <c r="S1735" s="38">
        <v>78.03</v>
      </c>
      <c r="T1735" s="24">
        <v>209</v>
      </c>
      <c r="U1735" s="24">
        <v>20</v>
      </c>
      <c r="V1735">
        <f t="shared" si="175"/>
        <v>27</v>
      </c>
      <c r="W1735" s="24" t="s">
        <v>4264</v>
      </c>
      <c r="X1735" s="8" t="e">
        <f>ROUND(T1735*(1-#REF!),2)</f>
        <v>#REF!</v>
      </c>
      <c r="Y1735">
        <f t="shared" si="177"/>
        <v>188.1</v>
      </c>
      <c r="Z1735">
        <f t="shared" si="178"/>
        <v>188.1</v>
      </c>
      <c r="AA1735" s="24">
        <v>0.1</v>
      </c>
      <c r="AB1735" s="24">
        <v>0.1</v>
      </c>
      <c r="AC1735" t="s">
        <v>2879</v>
      </c>
      <c r="AD1735" t="s">
        <v>2879</v>
      </c>
      <c r="AE1735" t="s">
        <v>2879</v>
      </c>
      <c r="AF1735" t="s">
        <v>2899</v>
      </c>
      <c r="AG1735" s="24"/>
      <c r="AI1735" s="11">
        <v>94.5</v>
      </c>
      <c r="AJ1735">
        <v>0.3</v>
      </c>
      <c r="AK1735">
        <f t="shared" si="176"/>
        <v>146.29999999999998</v>
      </c>
      <c r="AL1735" t="s">
        <v>4555</v>
      </c>
      <c r="AM1735" t="s">
        <v>4555</v>
      </c>
      <c r="AN1735" s="24">
        <v>0.1</v>
      </c>
      <c r="AO1735">
        <f t="shared" si="174"/>
        <v>188.1</v>
      </c>
      <c r="AS1735" t="s">
        <v>444</v>
      </c>
      <c r="AT1735" t="s">
        <v>580</v>
      </c>
    </row>
    <row r="1736" spans="1:46" customFormat="1" x14ac:dyDescent="0.3">
      <c r="A1736" t="e">
        <f>CONCATENATE(C1736,D1736,H1736,#REF!,L1736)</f>
        <v>#REF!</v>
      </c>
      <c r="B1736" t="str">
        <f t="shared" si="172"/>
        <v>RENAULTMASTER_PROPULSIONL4H3</v>
      </c>
      <c r="C1736" s="1" t="s">
        <v>194</v>
      </c>
      <c r="D1736" s="1" t="s">
        <v>591</v>
      </c>
      <c r="E1736" s="1">
        <v>2014</v>
      </c>
      <c r="F1736" s="1" t="s">
        <v>48</v>
      </c>
      <c r="G1736" s="1" t="s">
        <v>52</v>
      </c>
      <c r="H1736" s="1" t="s">
        <v>55</v>
      </c>
      <c r="I1736" s="1">
        <v>4332</v>
      </c>
      <c r="J1736" s="1" t="str">
        <f t="shared" si="173"/>
        <v>TYP141</v>
      </c>
      <c r="K1736" s="1">
        <v>141</v>
      </c>
      <c r="L1736" s="1" t="s">
        <v>17</v>
      </c>
      <c r="M1736" s="27">
        <v>963940379</v>
      </c>
      <c r="N1736" s="37" t="s">
        <v>1015</v>
      </c>
      <c r="O1736" s="38">
        <v>0</v>
      </c>
      <c r="P1736" s="38">
        <v>72.98</v>
      </c>
      <c r="Q1736" s="38">
        <v>1</v>
      </c>
      <c r="R1736">
        <v>5.5</v>
      </c>
      <c r="S1736" s="38">
        <v>72.98</v>
      </c>
      <c r="T1736" s="24">
        <v>179</v>
      </c>
      <c r="U1736" s="24">
        <v>20</v>
      </c>
      <c r="V1736">
        <f t="shared" si="175"/>
        <v>27</v>
      </c>
      <c r="W1736" s="24" t="s">
        <v>4265</v>
      </c>
      <c r="X1736" s="8" t="e">
        <f>ROUND(T1736*(1-#REF!),2)</f>
        <v>#REF!</v>
      </c>
      <c r="Y1736">
        <f t="shared" si="177"/>
        <v>161.1</v>
      </c>
      <c r="Z1736">
        <f t="shared" si="178"/>
        <v>161.1</v>
      </c>
      <c r="AA1736" s="24">
        <v>0.1</v>
      </c>
      <c r="AB1736" s="24">
        <v>0.1</v>
      </c>
      <c r="AC1736" t="s">
        <v>2879</v>
      </c>
      <c r="AD1736" t="s">
        <v>2879</v>
      </c>
      <c r="AE1736" t="s">
        <v>2879</v>
      </c>
      <c r="AF1736" t="s">
        <v>2899</v>
      </c>
      <c r="AG1736" s="24"/>
      <c r="AI1736" s="11">
        <v>70.150000000000006</v>
      </c>
      <c r="AJ1736">
        <v>0.3</v>
      </c>
      <c r="AK1736">
        <f t="shared" si="176"/>
        <v>125.3</v>
      </c>
      <c r="AL1736" t="s">
        <v>4555</v>
      </c>
      <c r="AM1736" t="s">
        <v>4555</v>
      </c>
      <c r="AN1736" s="24">
        <v>0.1</v>
      </c>
      <c r="AO1736">
        <f t="shared" si="174"/>
        <v>161.1</v>
      </c>
      <c r="AS1736" t="s">
        <v>3693</v>
      </c>
      <c r="AT1736" t="s">
        <v>587</v>
      </c>
    </row>
    <row r="1737" spans="1:46" customFormat="1" x14ac:dyDescent="0.3">
      <c r="A1737" t="e">
        <f>CONCATENATE(C1737,D1737,H1737,#REF!,L1737)</f>
        <v>#REF!</v>
      </c>
      <c r="B1737" t="str">
        <f t="shared" si="172"/>
        <v>RENAULTMASTER_PROPULSIONL4H3</v>
      </c>
      <c r="C1737" s="1" t="s">
        <v>194</v>
      </c>
      <c r="D1737" s="1" t="s">
        <v>591</v>
      </c>
      <c r="E1737" s="1">
        <v>2014</v>
      </c>
      <c r="F1737" s="1" t="s">
        <v>48</v>
      </c>
      <c r="G1737" s="1" t="s">
        <v>52</v>
      </c>
      <c r="H1737" s="1" t="s">
        <v>55</v>
      </c>
      <c r="I1737" s="1">
        <v>4332</v>
      </c>
      <c r="J1737" s="1" t="str">
        <f t="shared" si="173"/>
        <v>TYP141</v>
      </c>
      <c r="K1737" s="1">
        <v>141</v>
      </c>
      <c r="L1737" s="1" t="s">
        <v>20</v>
      </c>
      <c r="M1737" s="27">
        <v>963940377</v>
      </c>
      <c r="N1737" s="37" t="s">
        <v>1016</v>
      </c>
      <c r="O1737" s="38">
        <v>0</v>
      </c>
      <c r="P1737" s="38">
        <v>78.03</v>
      </c>
      <c r="Q1737" s="38">
        <v>1</v>
      </c>
      <c r="R1737">
        <v>5.5</v>
      </c>
      <c r="S1737" s="38">
        <v>78.03</v>
      </c>
      <c r="T1737" s="24">
        <v>209</v>
      </c>
      <c r="U1737" s="24">
        <v>20</v>
      </c>
      <c r="V1737">
        <f t="shared" si="175"/>
        <v>27</v>
      </c>
      <c r="W1737" s="24" t="s">
        <v>4266</v>
      </c>
      <c r="X1737" s="8" t="e">
        <f>ROUND(T1737*(1-#REF!),2)</f>
        <v>#REF!</v>
      </c>
      <c r="Y1737">
        <f t="shared" si="177"/>
        <v>188.1</v>
      </c>
      <c r="Z1737">
        <f t="shared" si="178"/>
        <v>188.1</v>
      </c>
      <c r="AA1737" s="24">
        <v>0.1</v>
      </c>
      <c r="AB1737" s="24">
        <v>0.1</v>
      </c>
      <c r="AC1737" t="s">
        <v>2879</v>
      </c>
      <c r="AD1737" t="s">
        <v>2879</v>
      </c>
      <c r="AE1737" t="s">
        <v>2879</v>
      </c>
      <c r="AF1737" t="s">
        <v>2899</v>
      </c>
      <c r="AG1737" s="24"/>
      <c r="AI1737" s="11">
        <v>94.5</v>
      </c>
      <c r="AJ1737">
        <v>0.3</v>
      </c>
      <c r="AK1737">
        <f t="shared" si="176"/>
        <v>146.29999999999998</v>
      </c>
      <c r="AL1737" t="s">
        <v>4555</v>
      </c>
      <c r="AM1737" t="s">
        <v>4555</v>
      </c>
      <c r="AN1737" s="24">
        <v>0.1</v>
      </c>
      <c r="AO1737">
        <f t="shared" si="174"/>
        <v>188.1</v>
      </c>
      <c r="AS1737" t="s">
        <v>445</v>
      </c>
      <c r="AT1737" t="s">
        <v>580</v>
      </c>
    </row>
    <row r="1738" spans="1:46" customFormat="1" x14ac:dyDescent="0.3">
      <c r="A1738" t="e">
        <f>CONCATENATE(C1738,D1738,H1738,#REF!,L1738)</f>
        <v>#REF!</v>
      </c>
      <c r="B1738" t="str">
        <f t="shared" si="172"/>
        <v>TOYOTAPROACEL2H1</v>
      </c>
      <c r="C1738" s="1" t="s">
        <v>201</v>
      </c>
      <c r="D1738" s="1" t="s">
        <v>202</v>
      </c>
      <c r="E1738" s="1">
        <v>2016</v>
      </c>
      <c r="F1738" s="1" t="s">
        <v>25</v>
      </c>
      <c r="G1738" s="1" t="s">
        <v>15</v>
      </c>
      <c r="H1738" s="1" t="s">
        <v>26</v>
      </c>
      <c r="I1738" s="1">
        <v>3275</v>
      </c>
      <c r="J1738" s="1" t="str">
        <f t="shared" si="173"/>
        <v>TYP173</v>
      </c>
      <c r="K1738" s="1">
        <v>173</v>
      </c>
      <c r="L1738" s="1" t="s">
        <v>17</v>
      </c>
      <c r="M1738" s="27">
        <v>963940691</v>
      </c>
      <c r="N1738" s="37" t="s">
        <v>913</v>
      </c>
      <c r="O1738" s="38">
        <v>0</v>
      </c>
      <c r="P1738" s="38">
        <v>62.28</v>
      </c>
      <c r="Q1738" s="38">
        <v>1</v>
      </c>
      <c r="R1738">
        <v>5.5</v>
      </c>
      <c r="S1738" s="38">
        <v>62.28</v>
      </c>
      <c r="T1738" s="24">
        <v>149</v>
      </c>
      <c r="U1738" s="24">
        <v>20</v>
      </c>
      <c r="V1738">
        <f t="shared" si="175"/>
        <v>27</v>
      </c>
      <c r="W1738" s="24" t="s">
        <v>4153</v>
      </c>
      <c r="X1738" s="8" t="e">
        <f>ROUND(T1738*(1-#REF!),2)</f>
        <v>#REF!</v>
      </c>
      <c r="Y1738">
        <f t="shared" si="177"/>
        <v>134.1</v>
      </c>
      <c r="Z1738">
        <f t="shared" si="178"/>
        <v>134.1</v>
      </c>
      <c r="AA1738" s="24">
        <v>0.1</v>
      </c>
      <c r="AB1738" s="24">
        <v>0.1</v>
      </c>
      <c r="AC1738" t="s">
        <v>2879</v>
      </c>
      <c r="AD1738" t="s">
        <v>2879</v>
      </c>
      <c r="AE1738" t="s">
        <v>2879</v>
      </c>
      <c r="AF1738" t="s">
        <v>2899</v>
      </c>
      <c r="AG1738" s="24"/>
      <c r="AH1738" t="s">
        <v>3408</v>
      </c>
      <c r="AI1738" s="11">
        <v>59.87</v>
      </c>
      <c r="AJ1738">
        <v>0.3</v>
      </c>
      <c r="AK1738">
        <f t="shared" si="176"/>
        <v>104.3</v>
      </c>
      <c r="AL1738" t="s">
        <v>4555</v>
      </c>
      <c r="AM1738" t="s">
        <v>4555</v>
      </c>
      <c r="AN1738" s="24">
        <v>0.1</v>
      </c>
      <c r="AO1738">
        <f t="shared" si="174"/>
        <v>134.1</v>
      </c>
      <c r="AS1738" t="s">
        <v>359</v>
      </c>
      <c r="AT1738" t="s">
        <v>583</v>
      </c>
    </row>
    <row r="1739" spans="1:46" customFormat="1" x14ac:dyDescent="0.3">
      <c r="A1739" t="e">
        <f>CONCATENATE(C1739,D1739,H1739,#REF!,L1739)</f>
        <v>#REF!</v>
      </c>
      <c r="B1739" t="str">
        <f t="shared" si="172"/>
        <v>TOYOTAPROACEL2H1</v>
      </c>
      <c r="C1739" s="1" t="s">
        <v>201</v>
      </c>
      <c r="D1739" s="1" t="s">
        <v>202</v>
      </c>
      <c r="E1739" s="1">
        <v>2016</v>
      </c>
      <c r="F1739" s="1" t="s">
        <v>25</v>
      </c>
      <c r="G1739" s="1" t="s">
        <v>15</v>
      </c>
      <c r="H1739" s="1" t="s">
        <v>26</v>
      </c>
      <c r="I1739" s="1">
        <v>3275</v>
      </c>
      <c r="J1739" s="1" t="str">
        <f t="shared" si="173"/>
        <v>TYP173</v>
      </c>
      <c r="K1739" s="1">
        <v>173</v>
      </c>
      <c r="L1739" s="1" t="s">
        <v>20</v>
      </c>
      <c r="M1739" s="27">
        <v>963940690</v>
      </c>
      <c r="N1739" s="37" t="s">
        <v>914</v>
      </c>
      <c r="O1739" s="38">
        <v>0</v>
      </c>
      <c r="P1739" s="38">
        <v>79.650000000000006</v>
      </c>
      <c r="Q1739" s="38">
        <v>1</v>
      </c>
      <c r="R1739">
        <v>5.5</v>
      </c>
      <c r="S1739" s="38">
        <v>79.650000000000006</v>
      </c>
      <c r="T1739" s="24">
        <v>189</v>
      </c>
      <c r="U1739" s="24">
        <v>20</v>
      </c>
      <c r="V1739">
        <f t="shared" si="175"/>
        <v>27</v>
      </c>
      <c r="W1739" s="24" t="s">
        <v>4154</v>
      </c>
      <c r="X1739" s="8" t="e">
        <f>ROUND(T1739*(1-#REF!),2)</f>
        <v>#REF!</v>
      </c>
      <c r="Y1739">
        <f t="shared" si="177"/>
        <v>170.1</v>
      </c>
      <c r="Z1739">
        <f t="shared" si="178"/>
        <v>170.1</v>
      </c>
      <c r="AA1739" s="24">
        <v>0.1</v>
      </c>
      <c r="AB1739" s="24">
        <v>0.1</v>
      </c>
      <c r="AC1739" t="s">
        <v>2879</v>
      </c>
      <c r="AD1739" t="s">
        <v>2879</v>
      </c>
      <c r="AE1739" t="s">
        <v>2879</v>
      </c>
      <c r="AF1739" t="s">
        <v>2899</v>
      </c>
      <c r="AG1739" s="24"/>
      <c r="AH1739" t="s">
        <v>3408</v>
      </c>
      <c r="AI1739" s="11">
        <v>76.58</v>
      </c>
      <c r="AJ1739">
        <v>0.3</v>
      </c>
      <c r="AK1739">
        <f t="shared" si="176"/>
        <v>132.29999999999998</v>
      </c>
      <c r="AL1739" t="s">
        <v>4555</v>
      </c>
      <c r="AM1739" t="s">
        <v>4555</v>
      </c>
      <c r="AN1739" s="24">
        <v>0.1</v>
      </c>
      <c r="AO1739">
        <f t="shared" si="174"/>
        <v>170.1</v>
      </c>
      <c r="AS1739" t="s">
        <v>360</v>
      </c>
      <c r="AT1739" t="s">
        <v>580</v>
      </c>
    </row>
    <row r="1740" spans="1:46" customFormat="1" x14ac:dyDescent="0.3">
      <c r="A1740" t="e">
        <f>CONCATENATE(C1740,D1740,H1740,#REF!,L1740)</f>
        <v>#REF!</v>
      </c>
      <c r="B1740" t="str">
        <f t="shared" si="172"/>
        <v>VOLKSWAGENCADDYL1H1</v>
      </c>
      <c r="C1740" s="1" t="s">
        <v>203</v>
      </c>
      <c r="D1740" s="1" t="s">
        <v>204</v>
      </c>
      <c r="E1740" s="1">
        <v>2015</v>
      </c>
      <c r="F1740" s="1" t="s">
        <v>14</v>
      </c>
      <c r="G1740" s="1" t="s">
        <v>15</v>
      </c>
      <c r="H1740" s="1" t="s">
        <v>16</v>
      </c>
      <c r="I1740" s="1">
        <v>2681</v>
      </c>
      <c r="J1740" s="1" t="str">
        <f t="shared" si="173"/>
        <v>TYP168</v>
      </c>
      <c r="K1740" s="1">
        <v>168</v>
      </c>
      <c r="L1740" s="1" t="s">
        <v>17</v>
      </c>
      <c r="M1740" s="27">
        <v>963940675</v>
      </c>
      <c r="N1740" s="37" t="s">
        <v>1019</v>
      </c>
      <c r="O1740" s="38">
        <v>0</v>
      </c>
      <c r="P1740" s="38">
        <v>45.61</v>
      </c>
      <c r="Q1740" s="38">
        <v>1</v>
      </c>
      <c r="R1740">
        <v>5.5</v>
      </c>
      <c r="S1740" s="38">
        <v>45.61</v>
      </c>
      <c r="T1740" s="24">
        <v>129</v>
      </c>
      <c r="U1740" s="24">
        <v>20</v>
      </c>
      <c r="V1740">
        <f t="shared" si="175"/>
        <v>27</v>
      </c>
      <c r="W1740" s="24" t="s">
        <v>4269</v>
      </c>
      <c r="X1740" s="8" t="e">
        <f>ROUND(T1740*(1-#REF!),2)</f>
        <v>#REF!</v>
      </c>
      <c r="Y1740">
        <f t="shared" si="177"/>
        <v>116.1</v>
      </c>
      <c r="Z1740">
        <f t="shared" si="178"/>
        <v>116.1</v>
      </c>
      <c r="AA1740" s="24">
        <v>0.1</v>
      </c>
      <c r="AB1740" s="24">
        <v>0.1</v>
      </c>
      <c r="AC1740" t="s">
        <v>2879</v>
      </c>
      <c r="AD1740" t="s">
        <v>2879</v>
      </c>
      <c r="AE1740" t="s">
        <v>2879</v>
      </c>
      <c r="AF1740" t="s">
        <v>2899</v>
      </c>
      <c r="AG1740" s="24"/>
      <c r="AI1740" s="11">
        <v>43.85</v>
      </c>
      <c r="AJ1740">
        <v>0.3</v>
      </c>
      <c r="AK1740">
        <f t="shared" si="176"/>
        <v>90.3</v>
      </c>
      <c r="AL1740" t="s">
        <v>4555</v>
      </c>
      <c r="AM1740" t="s">
        <v>4555</v>
      </c>
      <c r="AN1740" s="24">
        <v>0.1</v>
      </c>
      <c r="AO1740">
        <f t="shared" si="174"/>
        <v>116.1</v>
      </c>
      <c r="AS1740" t="s">
        <v>448</v>
      </c>
      <c r="AT1740" t="s">
        <v>583</v>
      </c>
    </row>
    <row r="1741" spans="1:46" customFormat="1" x14ac:dyDescent="0.3">
      <c r="A1741" t="e">
        <f>CONCATENATE(C1741,D1741,H1741,#REF!,L1741)</f>
        <v>#REF!</v>
      </c>
      <c r="B1741" t="str">
        <f t="shared" si="172"/>
        <v>VOLKSWAGENCADDYL1H1</v>
      </c>
      <c r="C1741" s="1" t="s">
        <v>203</v>
      </c>
      <c r="D1741" s="1" t="s">
        <v>204</v>
      </c>
      <c r="E1741" s="1">
        <v>2015</v>
      </c>
      <c r="F1741" s="1" t="s">
        <v>14</v>
      </c>
      <c r="G1741" s="1" t="s">
        <v>15</v>
      </c>
      <c r="H1741" s="1" t="s">
        <v>16</v>
      </c>
      <c r="I1741" s="1">
        <v>2681</v>
      </c>
      <c r="J1741" s="1" t="str">
        <f t="shared" si="173"/>
        <v>TYP168</v>
      </c>
      <c r="K1741" s="1">
        <v>168</v>
      </c>
      <c r="L1741" s="1" t="s">
        <v>20</v>
      </c>
      <c r="M1741" s="27">
        <v>963940674</v>
      </c>
      <c r="N1741" s="37" t="s">
        <v>1020</v>
      </c>
      <c r="O1741" s="38">
        <v>0</v>
      </c>
      <c r="P1741" s="38">
        <v>50.92</v>
      </c>
      <c r="Q1741" s="38">
        <v>1</v>
      </c>
      <c r="R1741">
        <v>5.5</v>
      </c>
      <c r="S1741" s="38">
        <v>50.92</v>
      </c>
      <c r="T1741" s="24">
        <v>139</v>
      </c>
      <c r="U1741" s="24">
        <v>20</v>
      </c>
      <c r="V1741">
        <f t="shared" si="175"/>
        <v>27</v>
      </c>
      <c r="W1741" s="24" t="s">
        <v>4270</v>
      </c>
      <c r="X1741" s="8" t="e">
        <f>ROUND(T1741*(1-#REF!),2)</f>
        <v>#REF!</v>
      </c>
      <c r="Y1741">
        <f t="shared" si="177"/>
        <v>125.1</v>
      </c>
      <c r="Z1741">
        <f t="shared" si="178"/>
        <v>125.1</v>
      </c>
      <c r="AA1741" s="24">
        <v>0.1</v>
      </c>
      <c r="AB1741" s="24">
        <v>0.1</v>
      </c>
      <c r="AC1741" t="s">
        <v>2879</v>
      </c>
      <c r="AD1741" t="s">
        <v>2879</v>
      </c>
      <c r="AE1741" t="s">
        <v>2879</v>
      </c>
      <c r="AF1741" t="s">
        <v>2899</v>
      </c>
      <c r="AG1741" s="24"/>
      <c r="AI1741" s="11">
        <v>48.95</v>
      </c>
      <c r="AJ1741">
        <v>0.3</v>
      </c>
      <c r="AK1741">
        <f t="shared" si="176"/>
        <v>97.3</v>
      </c>
      <c r="AL1741" t="s">
        <v>4555</v>
      </c>
      <c r="AM1741" t="s">
        <v>4555</v>
      </c>
      <c r="AN1741" s="24">
        <v>0.1</v>
      </c>
      <c r="AO1741">
        <f t="shared" si="174"/>
        <v>125.1</v>
      </c>
      <c r="AS1741" t="s">
        <v>449</v>
      </c>
      <c r="AT1741" t="s">
        <v>580</v>
      </c>
    </row>
    <row r="1742" spans="1:46" customFormat="1" x14ac:dyDescent="0.3">
      <c r="A1742" t="e">
        <f>CONCATENATE(C1742,D1742,H1742,#REF!,L1742)</f>
        <v>#REF!</v>
      </c>
      <c r="B1742" t="str">
        <f t="shared" si="172"/>
        <v>VOLKSWAGENT_6L1H1</v>
      </c>
      <c r="C1742" s="1" t="s">
        <v>203</v>
      </c>
      <c r="D1742" s="1" t="s">
        <v>599</v>
      </c>
      <c r="E1742" s="1">
        <v>2015</v>
      </c>
      <c r="F1742" s="1" t="s">
        <v>14</v>
      </c>
      <c r="G1742" s="1" t="s">
        <v>15</v>
      </c>
      <c r="H1742" s="1" t="s">
        <v>16</v>
      </c>
      <c r="I1742" s="1">
        <v>3000</v>
      </c>
      <c r="J1742" s="1" t="str">
        <f t="shared" si="173"/>
        <v>TYP166</v>
      </c>
      <c r="K1742" s="1">
        <v>166</v>
      </c>
      <c r="L1742" s="1" t="s">
        <v>17</v>
      </c>
      <c r="M1742" s="27">
        <v>963940635</v>
      </c>
      <c r="N1742" s="37" t="s">
        <v>1021</v>
      </c>
      <c r="O1742" s="38">
        <v>0</v>
      </c>
      <c r="P1742" s="38">
        <v>61</v>
      </c>
      <c r="Q1742" s="38">
        <v>1</v>
      </c>
      <c r="R1742">
        <v>5.5</v>
      </c>
      <c r="S1742" s="38">
        <v>61</v>
      </c>
      <c r="T1742" s="24">
        <v>149</v>
      </c>
      <c r="U1742" s="24">
        <v>20</v>
      </c>
      <c r="V1742">
        <f t="shared" si="175"/>
        <v>27</v>
      </c>
      <c r="W1742" s="24" t="s">
        <v>4271</v>
      </c>
      <c r="X1742" s="8" t="e">
        <f>ROUND(T1742*(1-#REF!),2)</f>
        <v>#REF!</v>
      </c>
      <c r="Y1742">
        <f t="shared" si="177"/>
        <v>134.1</v>
      </c>
      <c r="Z1742">
        <f t="shared" si="178"/>
        <v>134.1</v>
      </c>
      <c r="AA1742" s="24">
        <v>0.1</v>
      </c>
      <c r="AB1742" s="24">
        <v>0.1</v>
      </c>
      <c r="AC1742" t="s">
        <v>2879</v>
      </c>
      <c r="AD1742" t="s">
        <v>2879</v>
      </c>
      <c r="AE1742" t="s">
        <v>2879</v>
      </c>
      <c r="AF1742" t="s">
        <v>2899</v>
      </c>
      <c r="AG1742" s="24"/>
      <c r="AI1742" s="11">
        <v>58.64</v>
      </c>
      <c r="AJ1742">
        <v>0.3</v>
      </c>
      <c r="AK1742">
        <f t="shared" si="176"/>
        <v>104.3</v>
      </c>
      <c r="AL1742" t="s">
        <v>4555</v>
      </c>
      <c r="AM1742" t="s">
        <v>4555</v>
      </c>
      <c r="AN1742" s="24">
        <v>0.1</v>
      </c>
      <c r="AO1742">
        <f t="shared" si="174"/>
        <v>134.1</v>
      </c>
      <c r="AS1742" t="s">
        <v>450</v>
      </c>
      <c r="AT1742" t="s">
        <v>583</v>
      </c>
    </row>
    <row r="1743" spans="1:46" customFormat="1" x14ac:dyDescent="0.3">
      <c r="A1743" t="e">
        <f>CONCATENATE(C1743,D1743,H1743,#REF!,L1743)</f>
        <v>#REF!</v>
      </c>
      <c r="B1743" t="str">
        <f t="shared" si="172"/>
        <v>VOLKSWAGENT_6L1H1</v>
      </c>
      <c r="C1743" s="1" t="s">
        <v>203</v>
      </c>
      <c r="D1743" s="1" t="s">
        <v>599</v>
      </c>
      <c r="E1743" s="1">
        <v>2015</v>
      </c>
      <c r="F1743" s="1" t="s">
        <v>14</v>
      </c>
      <c r="G1743" s="1" t="s">
        <v>15</v>
      </c>
      <c r="H1743" s="1" t="s">
        <v>16</v>
      </c>
      <c r="I1743" s="1">
        <v>3000</v>
      </c>
      <c r="J1743" s="1" t="str">
        <f t="shared" si="173"/>
        <v>TYP166</v>
      </c>
      <c r="K1743" s="1">
        <v>166</v>
      </c>
      <c r="L1743" s="1" t="s">
        <v>20</v>
      </c>
      <c r="M1743" s="27">
        <v>963940634</v>
      </c>
      <c r="N1743" s="37" t="s">
        <v>1022</v>
      </c>
      <c r="O1743" s="38">
        <v>0</v>
      </c>
      <c r="P1743" s="38">
        <v>78</v>
      </c>
      <c r="Q1743" s="38">
        <v>1</v>
      </c>
      <c r="R1743">
        <v>5.5</v>
      </c>
      <c r="S1743" s="38">
        <v>78</v>
      </c>
      <c r="T1743" s="24">
        <v>189</v>
      </c>
      <c r="U1743" s="24">
        <v>20</v>
      </c>
      <c r="V1743">
        <f t="shared" si="175"/>
        <v>27</v>
      </c>
      <c r="W1743" s="24" t="s">
        <v>4272</v>
      </c>
      <c r="X1743" s="8" t="e">
        <f>ROUND(T1743*(1-#REF!),2)</f>
        <v>#REF!</v>
      </c>
      <c r="Y1743">
        <f t="shared" si="177"/>
        <v>170.1</v>
      </c>
      <c r="Z1743">
        <f t="shared" si="178"/>
        <v>170.1</v>
      </c>
      <c r="AA1743" s="24">
        <v>0.1</v>
      </c>
      <c r="AB1743" s="24">
        <v>0.1</v>
      </c>
      <c r="AC1743" t="s">
        <v>2879</v>
      </c>
      <c r="AD1743" t="s">
        <v>2879</v>
      </c>
      <c r="AE1743" t="s">
        <v>2879</v>
      </c>
      <c r="AF1743" t="s">
        <v>2899</v>
      </c>
      <c r="AG1743" s="24"/>
      <c r="AI1743" s="11">
        <v>75</v>
      </c>
      <c r="AJ1743">
        <v>0.3</v>
      </c>
      <c r="AK1743">
        <f t="shared" si="176"/>
        <v>132.29999999999998</v>
      </c>
      <c r="AL1743" t="s">
        <v>4555</v>
      </c>
      <c r="AM1743" t="s">
        <v>4555</v>
      </c>
      <c r="AN1743" s="24">
        <v>0.1</v>
      </c>
      <c r="AO1743">
        <f t="shared" si="174"/>
        <v>170.1</v>
      </c>
      <c r="AS1743" t="s">
        <v>451</v>
      </c>
      <c r="AT1743" t="s">
        <v>580</v>
      </c>
    </row>
    <row r="1744" spans="1:46" customFormat="1" x14ac:dyDescent="0.3">
      <c r="A1744" t="e">
        <f>CONCATENATE(C1744,D1744,H1744,#REF!,L1744)</f>
        <v>#REF!</v>
      </c>
      <c r="B1744" t="str">
        <f t="shared" ref="B1744:B1789" si="179">CONCATENATE(C1744,D1744,H1744)</f>
        <v>VOLKSWAGENT_6L2H1</v>
      </c>
      <c r="C1744" s="1" t="s">
        <v>203</v>
      </c>
      <c r="D1744" s="1" t="s">
        <v>599</v>
      </c>
      <c r="E1744" s="1">
        <v>2015</v>
      </c>
      <c r="F1744" s="1" t="s">
        <v>25</v>
      </c>
      <c r="G1744" s="1" t="s">
        <v>15</v>
      </c>
      <c r="H1744" s="1" t="s">
        <v>26</v>
      </c>
      <c r="I1744" s="1">
        <v>3400</v>
      </c>
      <c r="J1744" s="1" t="str">
        <f t="shared" ref="J1744:J1790" si="180">CONCATENATE("TYP",K1744)</f>
        <v>TYP167</v>
      </c>
      <c r="K1744" s="1">
        <v>167</v>
      </c>
      <c r="L1744" s="1" t="s">
        <v>20</v>
      </c>
      <c r="M1744" s="27">
        <v>963940650</v>
      </c>
      <c r="N1744" s="37" t="s">
        <v>1023</v>
      </c>
      <c r="O1744" s="38">
        <v>0</v>
      </c>
      <c r="P1744" s="38">
        <v>78</v>
      </c>
      <c r="Q1744" s="38">
        <v>1</v>
      </c>
      <c r="R1744">
        <v>5.5</v>
      </c>
      <c r="S1744" s="38">
        <v>78</v>
      </c>
      <c r="T1744" s="24">
        <v>189</v>
      </c>
      <c r="U1744" s="24">
        <v>20</v>
      </c>
      <c r="V1744">
        <f t="shared" si="175"/>
        <v>27</v>
      </c>
      <c r="W1744" s="24" t="s">
        <v>4273</v>
      </c>
      <c r="X1744" s="8" t="e">
        <f>ROUND(T1744*(1-#REF!),2)</f>
        <v>#REF!</v>
      </c>
      <c r="Y1744">
        <f t="shared" si="177"/>
        <v>170.1</v>
      </c>
      <c r="Z1744">
        <f t="shared" si="178"/>
        <v>170.1</v>
      </c>
      <c r="AA1744" s="24">
        <v>0.1</v>
      </c>
      <c r="AB1744" s="24">
        <v>0.1</v>
      </c>
      <c r="AC1744" t="s">
        <v>2879</v>
      </c>
      <c r="AD1744" t="s">
        <v>2879</v>
      </c>
      <c r="AE1744" t="s">
        <v>2879</v>
      </c>
      <c r="AF1744" t="s">
        <v>2899</v>
      </c>
      <c r="AG1744" s="24"/>
      <c r="AI1744" s="11">
        <v>75</v>
      </c>
      <c r="AJ1744">
        <v>0.3</v>
      </c>
      <c r="AK1744">
        <f t="shared" si="176"/>
        <v>132.29999999999998</v>
      </c>
      <c r="AL1744" t="s">
        <v>4555</v>
      </c>
      <c r="AM1744" t="s">
        <v>4555</v>
      </c>
      <c r="AN1744" s="24">
        <v>0.1</v>
      </c>
      <c r="AO1744">
        <f t="shared" si="174"/>
        <v>170.1</v>
      </c>
      <c r="AS1744" t="s">
        <v>452</v>
      </c>
      <c r="AT1744" t="s">
        <v>580</v>
      </c>
    </row>
    <row r="1745" spans="1:46" customFormat="1" x14ac:dyDescent="0.3">
      <c r="A1745" t="e">
        <f>CONCATENATE(C1745,D1745,H1745,#REF!,L1745)</f>
        <v>#REF!</v>
      </c>
      <c r="B1745" t="str">
        <f t="shared" si="179"/>
        <v>VOLKSWAGENCRAFTER_2006L1H1</v>
      </c>
      <c r="C1745" s="1" t="s">
        <v>203</v>
      </c>
      <c r="D1745" s="1" t="s">
        <v>3409</v>
      </c>
      <c r="E1745" s="1">
        <v>2006</v>
      </c>
      <c r="F1745" s="1" t="s">
        <v>14</v>
      </c>
      <c r="G1745" s="1" t="s">
        <v>15</v>
      </c>
      <c r="H1745" s="1" t="s">
        <v>16</v>
      </c>
      <c r="I1745" s="1">
        <v>3250</v>
      </c>
      <c r="J1745" s="1" t="str">
        <f t="shared" si="180"/>
        <v>TYP114</v>
      </c>
      <c r="K1745" s="1">
        <v>114</v>
      </c>
      <c r="L1745" s="1" t="s">
        <v>17</v>
      </c>
      <c r="M1745" s="27">
        <v>963940070</v>
      </c>
      <c r="N1745" s="37" t="s">
        <v>989</v>
      </c>
      <c r="O1745" s="38">
        <v>0</v>
      </c>
      <c r="P1745" s="38">
        <v>61.01</v>
      </c>
      <c r="Q1745" s="38">
        <v>1</v>
      </c>
      <c r="R1745">
        <v>5.5</v>
      </c>
      <c r="S1745" s="38">
        <v>61.01</v>
      </c>
      <c r="T1745" s="24">
        <v>179</v>
      </c>
      <c r="U1745" s="24">
        <v>20</v>
      </c>
      <c r="V1745">
        <f t="shared" si="175"/>
        <v>27</v>
      </c>
      <c r="W1745" s="24" t="s">
        <v>4235</v>
      </c>
      <c r="X1745" s="8" t="e">
        <f>ROUND(T1745*(1-#REF!),2)</f>
        <v>#REF!</v>
      </c>
      <c r="Y1745">
        <f t="shared" si="177"/>
        <v>161.1</v>
      </c>
      <c r="Z1745">
        <f t="shared" si="178"/>
        <v>161.1</v>
      </c>
      <c r="AA1745" s="24">
        <v>0.1</v>
      </c>
      <c r="AB1745" s="24">
        <v>0.1</v>
      </c>
      <c r="AC1745" t="s">
        <v>2879</v>
      </c>
      <c r="AD1745" t="s">
        <v>2879</v>
      </c>
      <c r="AE1745" t="s">
        <v>2879</v>
      </c>
      <c r="AF1745" t="s">
        <v>2899</v>
      </c>
      <c r="AG1745" s="24"/>
      <c r="AI1745" s="11">
        <v>70.150000000000006</v>
      </c>
      <c r="AJ1745">
        <v>0.3</v>
      </c>
      <c r="AK1745">
        <f t="shared" si="176"/>
        <v>125.3</v>
      </c>
      <c r="AL1745" t="s">
        <v>4555</v>
      </c>
      <c r="AM1745" t="s">
        <v>4555</v>
      </c>
      <c r="AN1745" s="24">
        <v>0.1</v>
      </c>
      <c r="AO1745">
        <f t="shared" si="174"/>
        <v>161.1</v>
      </c>
      <c r="AS1745" t="s">
        <v>424</v>
      </c>
      <c r="AT1745" t="s">
        <v>583</v>
      </c>
    </row>
    <row r="1746" spans="1:46" customFormat="1" x14ac:dyDescent="0.3">
      <c r="A1746" t="e">
        <f>CONCATENATE(C1746,D1746,H1746,#REF!,L1746)</f>
        <v>#REF!</v>
      </c>
      <c r="B1746" t="str">
        <f t="shared" si="179"/>
        <v>VOLKSWAGENCRAFTER_2006L1H1</v>
      </c>
      <c r="C1746" s="1" t="s">
        <v>203</v>
      </c>
      <c r="D1746" s="1" t="s">
        <v>3409</v>
      </c>
      <c r="E1746" s="1">
        <v>2006</v>
      </c>
      <c r="F1746" s="1" t="s">
        <v>14</v>
      </c>
      <c r="G1746" s="1" t="s">
        <v>15</v>
      </c>
      <c r="H1746" s="1" t="s">
        <v>16</v>
      </c>
      <c r="I1746" s="1">
        <v>3250</v>
      </c>
      <c r="J1746" s="1" t="str">
        <f t="shared" si="180"/>
        <v>TYP114</v>
      </c>
      <c r="K1746" s="1">
        <v>114</v>
      </c>
      <c r="L1746" s="1" t="s">
        <v>20</v>
      </c>
      <c r="M1746" s="27">
        <v>963940069</v>
      </c>
      <c r="N1746" s="37" t="s">
        <v>990</v>
      </c>
      <c r="O1746" s="38">
        <v>0</v>
      </c>
      <c r="P1746" s="38">
        <v>78.03</v>
      </c>
      <c r="Q1746" s="38">
        <v>1</v>
      </c>
      <c r="R1746">
        <v>5.5</v>
      </c>
      <c r="S1746" s="38">
        <v>78.03</v>
      </c>
      <c r="T1746" s="24">
        <v>209</v>
      </c>
      <c r="U1746" s="24">
        <v>20</v>
      </c>
      <c r="V1746">
        <f t="shared" si="175"/>
        <v>27</v>
      </c>
      <c r="W1746" s="24" t="s">
        <v>4236</v>
      </c>
      <c r="X1746" s="8" t="e">
        <f>ROUND(T1746*(1-#REF!),2)</f>
        <v>#REF!</v>
      </c>
      <c r="Y1746">
        <f t="shared" si="177"/>
        <v>188.1</v>
      </c>
      <c r="Z1746">
        <f t="shared" si="178"/>
        <v>188.1</v>
      </c>
      <c r="AA1746" s="24">
        <v>0.1</v>
      </c>
      <c r="AB1746" s="24">
        <v>0.1</v>
      </c>
      <c r="AC1746" t="s">
        <v>2879</v>
      </c>
      <c r="AD1746" t="s">
        <v>2879</v>
      </c>
      <c r="AE1746" t="s">
        <v>2879</v>
      </c>
      <c r="AF1746" t="s">
        <v>2899</v>
      </c>
      <c r="AG1746" s="24"/>
      <c r="AI1746" s="11">
        <v>94.5</v>
      </c>
      <c r="AJ1746">
        <v>0.3</v>
      </c>
      <c r="AK1746">
        <f t="shared" si="176"/>
        <v>146.29999999999998</v>
      </c>
      <c r="AL1746" t="s">
        <v>4555</v>
      </c>
      <c r="AM1746" t="s">
        <v>4555</v>
      </c>
      <c r="AN1746" s="24">
        <v>0.1</v>
      </c>
      <c r="AO1746">
        <f t="shared" si="174"/>
        <v>188.1</v>
      </c>
      <c r="AS1746" t="s">
        <v>425</v>
      </c>
      <c r="AT1746" t="s">
        <v>580</v>
      </c>
    </row>
    <row r="1747" spans="1:46" customFormat="1" x14ac:dyDescent="0.3">
      <c r="A1747" t="e">
        <f>CONCATENATE(C1747,D1747,H1747,#REF!,L1747)</f>
        <v>#REF!</v>
      </c>
      <c r="B1747" t="str">
        <f t="shared" si="179"/>
        <v>VOLKSWAGENCRAFTER_2006L1H2</v>
      </c>
      <c r="C1747" s="1" t="s">
        <v>203</v>
      </c>
      <c r="D1747" s="1" t="s">
        <v>3409</v>
      </c>
      <c r="E1747" s="1">
        <v>2006</v>
      </c>
      <c r="F1747" s="1" t="s">
        <v>14</v>
      </c>
      <c r="G1747" s="1" t="s">
        <v>37</v>
      </c>
      <c r="H1747" s="1" t="s">
        <v>38</v>
      </c>
      <c r="I1747" s="1">
        <v>3250</v>
      </c>
      <c r="J1747" s="1" t="str">
        <f t="shared" si="180"/>
        <v>TYP114</v>
      </c>
      <c r="K1747" s="1">
        <v>114</v>
      </c>
      <c r="L1747" s="1" t="s">
        <v>20</v>
      </c>
      <c r="M1747" s="27">
        <v>963940075</v>
      </c>
      <c r="N1747" s="37" t="s">
        <v>991</v>
      </c>
      <c r="O1747" s="38">
        <v>0</v>
      </c>
      <c r="P1747" s="38">
        <v>98.28</v>
      </c>
      <c r="Q1747" s="38">
        <v>1</v>
      </c>
      <c r="R1747">
        <v>5.5</v>
      </c>
      <c r="S1747" s="38">
        <v>98.28</v>
      </c>
      <c r="T1747" s="24">
        <v>209</v>
      </c>
      <c r="U1747" s="24">
        <v>20</v>
      </c>
      <c r="V1747">
        <f t="shared" ref="V1747:V1800" si="181">IFERROR(ROUNDUP(U1747*(80/60),0),"")</f>
        <v>27</v>
      </c>
      <c r="W1747" s="24" t="s">
        <v>4237</v>
      </c>
      <c r="X1747" s="8" t="e">
        <f>ROUND(T1747*(1-#REF!),2)</f>
        <v>#REF!</v>
      </c>
      <c r="Y1747">
        <f t="shared" si="177"/>
        <v>188.1</v>
      </c>
      <c r="Z1747">
        <f t="shared" si="178"/>
        <v>188.1</v>
      </c>
      <c r="AA1747" s="24">
        <v>0.1</v>
      </c>
      <c r="AB1747" s="24">
        <v>0.1</v>
      </c>
      <c r="AC1747" t="s">
        <v>2879</v>
      </c>
      <c r="AD1747" t="s">
        <v>2879</v>
      </c>
      <c r="AE1747" t="s">
        <v>2879</v>
      </c>
      <c r="AF1747" t="s">
        <v>2899</v>
      </c>
      <c r="AG1747" s="24"/>
      <c r="AI1747" s="11">
        <v>94.5</v>
      </c>
      <c r="AJ1747">
        <v>0.3</v>
      </c>
      <c r="AK1747">
        <f t="shared" si="176"/>
        <v>146.29999999999998</v>
      </c>
      <c r="AL1747" t="s">
        <v>4555</v>
      </c>
      <c r="AM1747" t="s">
        <v>4555</v>
      </c>
      <c r="AN1747" s="24">
        <v>0.1</v>
      </c>
      <c r="AO1747">
        <f t="shared" ref="AO1747:AO1798" si="182">ROUND(T1747*(1-AN1747),2)</f>
        <v>188.1</v>
      </c>
      <c r="AS1747" t="s">
        <v>426</v>
      </c>
      <c r="AT1747" t="s">
        <v>580</v>
      </c>
    </row>
    <row r="1748" spans="1:46" customFormat="1" x14ac:dyDescent="0.3">
      <c r="A1748" t="e">
        <f>CONCATENATE(C1748,D1748,H1748,#REF!,L1748)</f>
        <v>#REF!</v>
      </c>
      <c r="B1748" t="str">
        <f t="shared" si="179"/>
        <v>VOLKSWAGENCRAFTER_2006L2H2</v>
      </c>
      <c r="C1748" s="1" t="s">
        <v>203</v>
      </c>
      <c r="D1748" s="1" t="s">
        <v>3409</v>
      </c>
      <c r="E1748" s="1">
        <v>2006</v>
      </c>
      <c r="F1748" s="1" t="s">
        <v>25</v>
      </c>
      <c r="G1748" s="1" t="s">
        <v>37</v>
      </c>
      <c r="H1748" s="1" t="s">
        <v>41</v>
      </c>
      <c r="I1748" s="1">
        <v>3665</v>
      </c>
      <c r="J1748" s="1" t="str">
        <f t="shared" si="180"/>
        <v>TYP115</v>
      </c>
      <c r="K1748" s="1">
        <v>115</v>
      </c>
      <c r="L1748" s="1" t="s">
        <v>17</v>
      </c>
      <c r="M1748" s="27">
        <v>963940093</v>
      </c>
      <c r="N1748" s="37" t="s">
        <v>992</v>
      </c>
      <c r="O1748" s="38">
        <v>0</v>
      </c>
      <c r="P1748" s="38">
        <v>72.97</v>
      </c>
      <c r="Q1748" s="38">
        <v>1</v>
      </c>
      <c r="R1748">
        <v>5.5</v>
      </c>
      <c r="S1748" s="38">
        <v>72.97</v>
      </c>
      <c r="T1748" s="24">
        <v>179</v>
      </c>
      <c r="U1748" s="24">
        <v>20</v>
      </c>
      <c r="V1748">
        <f t="shared" si="181"/>
        <v>27</v>
      </c>
      <c r="W1748" s="24" t="s">
        <v>4238</v>
      </c>
      <c r="X1748" s="8" t="e">
        <f>ROUND(T1748*(1-#REF!),2)</f>
        <v>#REF!</v>
      </c>
      <c r="Y1748">
        <f t="shared" si="177"/>
        <v>161.1</v>
      </c>
      <c r="Z1748">
        <f t="shared" si="178"/>
        <v>161.1</v>
      </c>
      <c r="AA1748" s="24">
        <v>0.1</v>
      </c>
      <c r="AB1748" s="24">
        <v>0.1</v>
      </c>
      <c r="AC1748" t="s">
        <v>2879</v>
      </c>
      <c r="AD1748" t="s">
        <v>2879</v>
      </c>
      <c r="AE1748" t="s">
        <v>2879</v>
      </c>
      <c r="AF1748" t="s">
        <v>2899</v>
      </c>
      <c r="AG1748" s="24"/>
      <c r="AI1748" s="11">
        <v>70.150000000000006</v>
      </c>
      <c r="AJ1748">
        <v>0.3</v>
      </c>
      <c r="AK1748">
        <f t="shared" si="176"/>
        <v>125.3</v>
      </c>
      <c r="AL1748" t="s">
        <v>4555</v>
      </c>
      <c r="AM1748" t="s">
        <v>4555</v>
      </c>
      <c r="AN1748" s="24">
        <v>0.1</v>
      </c>
      <c r="AO1748">
        <f t="shared" si="182"/>
        <v>161.1</v>
      </c>
      <c r="AS1748" t="s">
        <v>427</v>
      </c>
      <c r="AT1748" t="s">
        <v>583</v>
      </c>
    </row>
    <row r="1749" spans="1:46" customFormat="1" x14ac:dyDescent="0.3">
      <c r="A1749" t="e">
        <f>CONCATENATE(C1749,D1749,H1749,#REF!,L1749)</f>
        <v>#REF!</v>
      </c>
      <c r="B1749" t="str">
        <f t="shared" si="179"/>
        <v>VOLKSWAGENCRAFTER_2006L3H2</v>
      </c>
      <c r="C1749" s="1" t="s">
        <v>203</v>
      </c>
      <c r="D1749" s="1" t="s">
        <v>3409</v>
      </c>
      <c r="E1749" s="1">
        <v>2006</v>
      </c>
      <c r="F1749" s="1" t="s">
        <v>44</v>
      </c>
      <c r="G1749" s="1" t="s">
        <v>37</v>
      </c>
      <c r="H1749" s="1" t="s">
        <v>45</v>
      </c>
      <c r="I1749" s="1">
        <v>4325</v>
      </c>
      <c r="J1749" s="1" t="str">
        <f t="shared" si="180"/>
        <v>TYP116</v>
      </c>
      <c r="K1749" s="1">
        <v>116</v>
      </c>
      <c r="L1749" s="1" t="s">
        <v>17</v>
      </c>
      <c r="M1749" s="27" t="str">
        <f>N1749</f>
        <v>0963 940 737</v>
      </c>
      <c r="N1749" s="45" t="s">
        <v>3412</v>
      </c>
      <c r="O1749" s="38">
        <v>0</v>
      </c>
      <c r="P1749" s="38">
        <v>72.14</v>
      </c>
      <c r="Q1749" s="38">
        <v>1</v>
      </c>
      <c r="R1749" t="e">
        <v>#N/A</v>
      </c>
      <c r="S1749" s="38">
        <v>72.14</v>
      </c>
      <c r="T1749" s="24">
        <v>159</v>
      </c>
      <c r="U1749" s="24">
        <v>20</v>
      </c>
      <c r="V1749">
        <f t="shared" si="181"/>
        <v>27</v>
      </c>
      <c r="W1749" s="24" t="s">
        <v>4239</v>
      </c>
      <c r="X1749" s="8" t="e">
        <f>ROUND(T1749*(1-#REF!),2)</f>
        <v>#REF!</v>
      </c>
      <c r="Y1749">
        <f t="shared" si="177"/>
        <v>143.1</v>
      </c>
      <c r="Z1749">
        <f t="shared" si="178"/>
        <v>143.1</v>
      </c>
      <c r="AA1749" s="24">
        <v>0.1</v>
      </c>
      <c r="AB1749" s="24">
        <v>0.1</v>
      </c>
      <c r="AC1749" t="s">
        <v>2879</v>
      </c>
      <c r="AD1749" t="s">
        <v>2879</v>
      </c>
      <c r="AE1749" t="s">
        <v>2879</v>
      </c>
      <c r="AF1749" t="s">
        <v>2899</v>
      </c>
      <c r="AG1749" s="24"/>
      <c r="AI1749" s="11">
        <v>70.150000000000006</v>
      </c>
      <c r="AJ1749">
        <v>0.3</v>
      </c>
      <c r="AK1749">
        <f t="shared" si="176"/>
        <v>111.3</v>
      </c>
      <c r="AL1749" t="s">
        <v>4555</v>
      </c>
      <c r="AM1749" t="s">
        <v>4555</v>
      </c>
      <c r="AN1749" s="24">
        <v>0.1</v>
      </c>
      <c r="AO1749">
        <f t="shared" si="182"/>
        <v>143.1</v>
      </c>
      <c r="AS1749" t="s">
        <v>3684</v>
      </c>
      <c r="AT1749" t="s">
        <v>587</v>
      </c>
    </row>
    <row r="1750" spans="1:46" customFormat="1" x14ac:dyDescent="0.3">
      <c r="A1750" t="e">
        <f>CONCATENATE(C1750,D1750,H1750,#REF!,L1750)</f>
        <v>#REF!</v>
      </c>
      <c r="B1750" t="str">
        <f t="shared" si="179"/>
        <v>VOLKSWAGENCRAFTER_2006L3H2</v>
      </c>
      <c r="C1750" s="1" t="s">
        <v>203</v>
      </c>
      <c r="D1750" s="1" t="s">
        <v>3409</v>
      </c>
      <c r="E1750" s="1">
        <v>2006</v>
      </c>
      <c r="F1750" s="1" t="s">
        <v>44</v>
      </c>
      <c r="G1750" s="1" t="s">
        <v>37</v>
      </c>
      <c r="H1750" s="1" t="s">
        <v>45</v>
      </c>
      <c r="I1750" s="1">
        <v>4325</v>
      </c>
      <c r="J1750" s="1" t="str">
        <f t="shared" si="180"/>
        <v>TYP116</v>
      </c>
      <c r="K1750" s="1">
        <v>116</v>
      </c>
      <c r="L1750" s="1" t="s">
        <v>20</v>
      </c>
      <c r="M1750" s="27">
        <v>963940109</v>
      </c>
      <c r="N1750" s="37" t="s">
        <v>993</v>
      </c>
      <c r="O1750" s="38">
        <v>0</v>
      </c>
      <c r="P1750" s="38">
        <v>78.03</v>
      </c>
      <c r="Q1750" s="38">
        <v>1</v>
      </c>
      <c r="R1750">
        <v>5.5</v>
      </c>
      <c r="S1750" s="38">
        <v>78.03</v>
      </c>
      <c r="T1750" s="24">
        <v>209</v>
      </c>
      <c r="U1750" s="24">
        <v>20</v>
      </c>
      <c r="V1750">
        <f t="shared" si="181"/>
        <v>27</v>
      </c>
      <c r="W1750" s="24" t="s">
        <v>4240</v>
      </c>
      <c r="X1750" s="8" t="e">
        <f>ROUND(T1750*(1-#REF!),2)</f>
        <v>#REF!</v>
      </c>
      <c r="Y1750">
        <f t="shared" si="177"/>
        <v>188.1</v>
      </c>
      <c r="Z1750">
        <f t="shared" si="178"/>
        <v>188.1</v>
      </c>
      <c r="AA1750" s="24">
        <v>0.1</v>
      </c>
      <c r="AB1750" s="24">
        <v>0.1</v>
      </c>
      <c r="AC1750" t="s">
        <v>2879</v>
      </c>
      <c r="AD1750" t="s">
        <v>2879</v>
      </c>
      <c r="AE1750" t="s">
        <v>2879</v>
      </c>
      <c r="AF1750" t="s">
        <v>2899</v>
      </c>
      <c r="AG1750" s="24"/>
      <c r="AI1750" s="11">
        <v>94.5</v>
      </c>
      <c r="AJ1750">
        <v>0.3</v>
      </c>
      <c r="AK1750">
        <f t="shared" si="176"/>
        <v>146.29999999999998</v>
      </c>
      <c r="AL1750" t="s">
        <v>4555</v>
      </c>
      <c r="AM1750" t="s">
        <v>4555</v>
      </c>
      <c r="AN1750" s="24">
        <v>0.1</v>
      </c>
      <c r="AO1750">
        <f t="shared" si="182"/>
        <v>188.1</v>
      </c>
      <c r="AS1750" t="s">
        <v>428</v>
      </c>
      <c r="AT1750" t="s">
        <v>580</v>
      </c>
    </row>
    <row r="1751" spans="1:46" customFormat="1" x14ac:dyDescent="0.3">
      <c r="A1751" t="e">
        <f>CONCATENATE(C1751,D1751,H1751,#REF!,L1751)</f>
        <v>#REF!</v>
      </c>
      <c r="B1751" t="str">
        <f t="shared" si="179"/>
        <v>VOLKSWAGENCRAFTER_2006L3H3</v>
      </c>
      <c r="C1751" s="1" t="s">
        <v>203</v>
      </c>
      <c r="D1751" s="1" t="s">
        <v>3409</v>
      </c>
      <c r="E1751" s="1">
        <v>2006</v>
      </c>
      <c r="F1751" s="1" t="s">
        <v>44</v>
      </c>
      <c r="G1751" s="1" t="s">
        <v>52</v>
      </c>
      <c r="H1751" s="1" t="s">
        <v>53</v>
      </c>
      <c r="I1751" s="1">
        <v>4325</v>
      </c>
      <c r="J1751" s="1" t="str">
        <f t="shared" si="180"/>
        <v>TYP116</v>
      </c>
      <c r="K1751" s="1">
        <v>116</v>
      </c>
      <c r="L1751" s="1" t="s">
        <v>17</v>
      </c>
      <c r="M1751" s="27" t="str">
        <f>N1751</f>
        <v>0963 940 738</v>
      </c>
      <c r="N1751" s="45" t="s">
        <v>3413</v>
      </c>
      <c r="O1751" s="38">
        <v>0</v>
      </c>
      <c r="P1751" s="38">
        <v>72.14</v>
      </c>
      <c r="Q1751" s="38">
        <v>1</v>
      </c>
      <c r="R1751" t="e">
        <v>#N/A</v>
      </c>
      <c r="S1751" s="38">
        <v>72.14</v>
      </c>
      <c r="T1751" s="24">
        <v>159</v>
      </c>
      <c r="U1751" s="24">
        <v>20</v>
      </c>
      <c r="V1751">
        <f t="shared" si="181"/>
        <v>27</v>
      </c>
      <c r="W1751" s="24" t="s">
        <v>4241</v>
      </c>
      <c r="X1751" s="8" t="e">
        <f>ROUND(T1751*(1-#REF!),2)</f>
        <v>#REF!</v>
      </c>
      <c r="Y1751">
        <f t="shared" si="177"/>
        <v>143.1</v>
      </c>
      <c r="Z1751">
        <f t="shared" si="178"/>
        <v>143.1</v>
      </c>
      <c r="AA1751" s="24">
        <v>0.1</v>
      </c>
      <c r="AB1751" s="24">
        <v>0.1</v>
      </c>
      <c r="AC1751" t="s">
        <v>2879</v>
      </c>
      <c r="AD1751" t="s">
        <v>2879</v>
      </c>
      <c r="AE1751" t="s">
        <v>2879</v>
      </c>
      <c r="AF1751" t="s">
        <v>2899</v>
      </c>
      <c r="AG1751" s="24"/>
      <c r="AI1751" s="11">
        <v>70.150000000000006</v>
      </c>
      <c r="AJ1751">
        <v>0.3</v>
      </c>
      <c r="AK1751">
        <f t="shared" si="176"/>
        <v>111.3</v>
      </c>
      <c r="AL1751" t="s">
        <v>4555</v>
      </c>
      <c r="AM1751" t="s">
        <v>4555</v>
      </c>
      <c r="AN1751" s="24">
        <v>0.1</v>
      </c>
      <c r="AO1751">
        <f t="shared" si="182"/>
        <v>143.1</v>
      </c>
      <c r="AS1751" t="s">
        <v>3685</v>
      </c>
      <c r="AT1751" t="s">
        <v>587</v>
      </c>
    </row>
    <row r="1752" spans="1:46" customFormat="1" x14ac:dyDescent="0.3">
      <c r="A1752" t="e">
        <f>CONCATENATE(C1752,D1752,H1752,#REF!,L1752)</f>
        <v>#REF!</v>
      </c>
      <c r="B1752" t="str">
        <f t="shared" si="179"/>
        <v>VOLKSWAGENCRAFTER_2006L4H2</v>
      </c>
      <c r="C1752" s="1" t="s">
        <v>203</v>
      </c>
      <c r="D1752" s="1" t="s">
        <v>3409</v>
      </c>
      <c r="E1752" s="1">
        <v>2006</v>
      </c>
      <c r="F1752" s="1" t="s">
        <v>48</v>
      </c>
      <c r="G1752" s="1" t="s">
        <v>37</v>
      </c>
      <c r="H1752" s="1" t="s">
        <v>49</v>
      </c>
      <c r="I1752" s="1">
        <v>4325</v>
      </c>
      <c r="J1752" s="1" t="str">
        <f t="shared" si="180"/>
        <v>TYP117</v>
      </c>
      <c r="K1752" s="1">
        <v>117</v>
      </c>
      <c r="L1752" s="1" t="s">
        <v>17</v>
      </c>
      <c r="M1752" s="27" t="str">
        <f>N1752</f>
        <v>0963 940 739</v>
      </c>
      <c r="N1752" s="45" t="s">
        <v>3414</v>
      </c>
      <c r="O1752" s="38">
        <v>0</v>
      </c>
      <c r="P1752" s="38">
        <v>72.14</v>
      </c>
      <c r="Q1752" s="38">
        <v>1</v>
      </c>
      <c r="R1752" t="e">
        <v>#N/A</v>
      </c>
      <c r="S1752" s="38">
        <v>72.14</v>
      </c>
      <c r="T1752" s="24">
        <v>159</v>
      </c>
      <c r="U1752" s="24">
        <v>20</v>
      </c>
      <c r="V1752">
        <f t="shared" si="181"/>
        <v>27</v>
      </c>
      <c r="W1752" s="24" t="s">
        <v>4242</v>
      </c>
      <c r="X1752" s="8" t="e">
        <f>ROUND(T1752*(1-#REF!),2)</f>
        <v>#REF!</v>
      </c>
      <c r="Y1752">
        <f t="shared" si="177"/>
        <v>143.1</v>
      </c>
      <c r="Z1752">
        <f t="shared" si="178"/>
        <v>143.1</v>
      </c>
      <c r="AA1752" s="24">
        <v>0.1</v>
      </c>
      <c r="AB1752" s="24">
        <v>0.1</v>
      </c>
      <c r="AC1752" t="s">
        <v>2879</v>
      </c>
      <c r="AD1752" t="s">
        <v>2879</v>
      </c>
      <c r="AE1752" t="s">
        <v>2879</v>
      </c>
      <c r="AF1752" t="s">
        <v>2899</v>
      </c>
      <c r="AG1752" s="24"/>
      <c r="AI1752" s="11">
        <v>70.150000000000006</v>
      </c>
      <c r="AJ1752">
        <v>0.3</v>
      </c>
      <c r="AK1752">
        <f t="shared" si="176"/>
        <v>111.3</v>
      </c>
      <c r="AL1752" t="s">
        <v>4555</v>
      </c>
      <c r="AM1752" t="s">
        <v>4555</v>
      </c>
      <c r="AN1752" s="24">
        <v>0.1</v>
      </c>
      <c r="AO1752">
        <f t="shared" si="182"/>
        <v>143.1</v>
      </c>
      <c r="AS1752" t="s">
        <v>3686</v>
      </c>
      <c r="AT1752" t="s">
        <v>587</v>
      </c>
    </row>
    <row r="1753" spans="1:46" customFormat="1" x14ac:dyDescent="0.3">
      <c r="A1753" t="e">
        <f>CONCATENATE(C1753,D1753,H1753,#REF!,L1753)</f>
        <v>#REF!</v>
      </c>
      <c r="B1753" t="str">
        <f t="shared" si="179"/>
        <v>VOLKSWAGENCRAFTER_2006L4H2</v>
      </c>
      <c r="C1753" s="1" t="s">
        <v>203</v>
      </c>
      <c r="D1753" s="1" t="s">
        <v>3409</v>
      </c>
      <c r="E1753" s="1">
        <v>2006</v>
      </c>
      <c r="F1753" s="1" t="s">
        <v>48</v>
      </c>
      <c r="G1753" s="1" t="s">
        <v>37</v>
      </c>
      <c r="H1753" s="1" t="s">
        <v>49</v>
      </c>
      <c r="I1753" s="1">
        <v>4325</v>
      </c>
      <c r="J1753" s="1" t="str">
        <f t="shared" si="180"/>
        <v>TYP117</v>
      </c>
      <c r="K1753" s="1">
        <v>117</v>
      </c>
      <c r="L1753" s="1" t="s">
        <v>20</v>
      </c>
      <c r="M1753" s="27">
        <v>963940125</v>
      </c>
      <c r="N1753" s="37" t="s">
        <v>994</v>
      </c>
      <c r="O1753" s="38">
        <v>0</v>
      </c>
      <c r="P1753" s="38">
        <v>78.03</v>
      </c>
      <c r="Q1753" s="38">
        <v>1</v>
      </c>
      <c r="R1753">
        <v>5.5</v>
      </c>
      <c r="S1753" s="38">
        <v>78.03</v>
      </c>
      <c r="T1753" s="24">
        <v>209</v>
      </c>
      <c r="U1753" s="24">
        <v>20</v>
      </c>
      <c r="V1753">
        <f t="shared" si="181"/>
        <v>27</v>
      </c>
      <c r="W1753" s="24" t="s">
        <v>4243</v>
      </c>
      <c r="X1753" s="8" t="e">
        <f>ROUND(T1753*(1-#REF!),2)</f>
        <v>#REF!</v>
      </c>
      <c r="Y1753">
        <f t="shared" si="177"/>
        <v>188.1</v>
      </c>
      <c r="Z1753">
        <f t="shared" si="178"/>
        <v>188.1</v>
      </c>
      <c r="AA1753" s="24">
        <v>0.1</v>
      </c>
      <c r="AB1753" s="24">
        <v>0.1</v>
      </c>
      <c r="AC1753" t="s">
        <v>2879</v>
      </c>
      <c r="AD1753" t="s">
        <v>2879</v>
      </c>
      <c r="AE1753" t="s">
        <v>2879</v>
      </c>
      <c r="AF1753" t="s">
        <v>2899</v>
      </c>
      <c r="AG1753" s="24"/>
      <c r="AI1753" s="11">
        <v>94.5</v>
      </c>
      <c r="AJ1753">
        <v>0.3</v>
      </c>
      <c r="AK1753">
        <f t="shared" si="176"/>
        <v>146.29999999999998</v>
      </c>
      <c r="AL1753" t="s">
        <v>4555</v>
      </c>
      <c r="AM1753" t="s">
        <v>4555</v>
      </c>
      <c r="AN1753" s="24">
        <v>0.1</v>
      </c>
      <c r="AO1753">
        <f t="shared" si="182"/>
        <v>188.1</v>
      </c>
      <c r="AS1753" t="s">
        <v>429</v>
      </c>
      <c r="AT1753" t="s">
        <v>580</v>
      </c>
    </row>
    <row r="1754" spans="1:46" customFormat="1" x14ac:dyDescent="0.3">
      <c r="A1754" t="e">
        <f>CONCATENATE(C1754,D1754,H1754,#REF!,L1754)</f>
        <v>#REF!</v>
      </c>
      <c r="B1754" t="str">
        <f t="shared" si="179"/>
        <v>CITROENNEMOL1H1</v>
      </c>
      <c r="C1754" s="1" t="s">
        <v>12</v>
      </c>
      <c r="D1754" s="1" t="s">
        <v>13</v>
      </c>
      <c r="E1754" s="1">
        <v>2008</v>
      </c>
      <c r="F1754" s="1" t="s">
        <v>14</v>
      </c>
      <c r="G1754" s="1" t="s">
        <v>15</v>
      </c>
      <c r="H1754" s="1" t="s">
        <v>16</v>
      </c>
      <c r="I1754" s="1">
        <v>2513</v>
      </c>
      <c r="J1754" s="1" t="str">
        <f t="shared" si="180"/>
        <v>TYP128</v>
      </c>
      <c r="K1754" s="1">
        <v>128</v>
      </c>
      <c r="L1754" s="1" t="s">
        <v>17</v>
      </c>
      <c r="M1754" s="27">
        <v>963940233</v>
      </c>
      <c r="N1754" s="37" t="s">
        <v>1024</v>
      </c>
      <c r="O1754" s="38">
        <v>0</v>
      </c>
      <c r="P1754" s="38">
        <v>194.7</v>
      </c>
      <c r="Q1754" s="38">
        <v>1</v>
      </c>
      <c r="R1754">
        <v>28</v>
      </c>
      <c r="S1754" s="38">
        <v>194.7</v>
      </c>
      <c r="T1754" s="24">
        <v>379</v>
      </c>
      <c r="U1754" s="24">
        <v>85</v>
      </c>
      <c r="V1754">
        <f t="shared" si="181"/>
        <v>114</v>
      </c>
      <c r="W1754" s="24" t="s">
        <v>4274</v>
      </c>
      <c r="X1754" s="8" t="e">
        <f>ROUND(T1754*(1-#REF!),2)</f>
        <v>#REF!</v>
      </c>
      <c r="Y1754">
        <f t="shared" si="177"/>
        <v>341.1</v>
      </c>
      <c r="Z1754">
        <f t="shared" si="178"/>
        <v>341.1</v>
      </c>
      <c r="AA1754" s="24">
        <v>0.1</v>
      </c>
      <c r="AB1754" s="24">
        <v>0.1</v>
      </c>
      <c r="AC1754" t="s">
        <v>2879</v>
      </c>
      <c r="AD1754" t="s">
        <v>2879</v>
      </c>
      <c r="AE1754" t="s">
        <v>2879</v>
      </c>
      <c r="AF1754" t="s">
        <v>2899</v>
      </c>
      <c r="AG1754" s="24"/>
      <c r="AH1754" t="s">
        <v>13</v>
      </c>
      <c r="AI1754" s="11">
        <v>152.73000000000002</v>
      </c>
      <c r="AJ1754">
        <v>0.3</v>
      </c>
      <c r="AK1754">
        <f t="shared" si="176"/>
        <v>265.3</v>
      </c>
      <c r="AL1754" t="s">
        <v>4555</v>
      </c>
      <c r="AM1754" t="s">
        <v>4555</v>
      </c>
      <c r="AN1754" s="24">
        <v>0.1</v>
      </c>
      <c r="AO1754">
        <f t="shared" si="182"/>
        <v>341.1</v>
      </c>
      <c r="AS1754" t="s">
        <v>453</v>
      </c>
      <c r="AT1754" t="s">
        <v>1151</v>
      </c>
    </row>
    <row r="1755" spans="1:46" customFormat="1" x14ac:dyDescent="0.3">
      <c r="A1755" t="e">
        <f>CONCATENATE(C1755,D1755,H1755,#REF!,L1755)</f>
        <v>#REF!</v>
      </c>
      <c r="B1755" t="str">
        <f t="shared" si="179"/>
        <v>CITROENNEMOL1H1</v>
      </c>
      <c r="C1755" s="1" t="s">
        <v>12</v>
      </c>
      <c r="D1755" s="1" t="s">
        <v>13</v>
      </c>
      <c r="E1755" s="1">
        <v>2008</v>
      </c>
      <c r="F1755" s="1" t="s">
        <v>14</v>
      </c>
      <c r="G1755" s="1" t="s">
        <v>15</v>
      </c>
      <c r="H1755" s="1" t="s">
        <v>16</v>
      </c>
      <c r="I1755" s="1">
        <v>2513</v>
      </c>
      <c r="J1755" s="1" t="str">
        <f t="shared" si="180"/>
        <v>TYP128</v>
      </c>
      <c r="K1755" s="1">
        <v>128</v>
      </c>
      <c r="L1755" s="1" t="s">
        <v>20</v>
      </c>
      <c r="M1755" s="27">
        <v>963940234</v>
      </c>
      <c r="N1755" s="37" t="s">
        <v>1025</v>
      </c>
      <c r="O1755" s="38">
        <v>0</v>
      </c>
      <c r="P1755" s="38">
        <v>258.38</v>
      </c>
      <c r="Q1755" s="38">
        <v>1</v>
      </c>
      <c r="R1755">
        <v>31</v>
      </c>
      <c r="S1755" s="38">
        <v>258.38</v>
      </c>
      <c r="T1755" s="24">
        <v>579</v>
      </c>
      <c r="U1755" s="24">
        <v>85</v>
      </c>
      <c r="V1755">
        <f t="shared" si="181"/>
        <v>114</v>
      </c>
      <c r="W1755" s="24" t="s">
        <v>4275</v>
      </c>
      <c r="X1755" s="8" t="e">
        <f>ROUND(T1755*(1-#REF!),2)</f>
        <v>#REF!</v>
      </c>
      <c r="Y1755">
        <f t="shared" si="177"/>
        <v>521.1</v>
      </c>
      <c r="Z1755">
        <f t="shared" si="178"/>
        <v>521.1</v>
      </c>
      <c r="AA1755" s="24">
        <v>0.1</v>
      </c>
      <c r="AB1755" s="24">
        <v>0.1</v>
      </c>
      <c r="AC1755" t="s">
        <v>2879</v>
      </c>
      <c r="AD1755" t="s">
        <v>2879</v>
      </c>
      <c r="AE1755" t="s">
        <v>2879</v>
      </c>
      <c r="AF1755" t="s">
        <v>2899</v>
      </c>
      <c r="AG1755" s="24"/>
      <c r="AH1755" t="s">
        <v>13</v>
      </c>
      <c r="AI1755" s="11">
        <v>248.33999999999997</v>
      </c>
      <c r="AJ1755">
        <v>0.3</v>
      </c>
      <c r="AK1755">
        <f t="shared" si="176"/>
        <v>405.29999999999995</v>
      </c>
      <c r="AL1755" t="s">
        <v>4555</v>
      </c>
      <c r="AM1755" t="s">
        <v>4555</v>
      </c>
      <c r="AN1755" s="24">
        <v>0.1</v>
      </c>
      <c r="AO1755">
        <f t="shared" si="182"/>
        <v>521.1</v>
      </c>
      <c r="AS1755" t="s">
        <v>454</v>
      </c>
      <c r="AT1755" t="s">
        <v>586</v>
      </c>
    </row>
    <row r="1756" spans="1:46" customFormat="1" x14ac:dyDescent="0.3">
      <c r="A1756" t="e">
        <f>CONCATENATE(C1756,D1756,H1756,#REF!,L1756)</f>
        <v>#REF!</v>
      </c>
      <c r="B1756" t="str">
        <f t="shared" si="179"/>
        <v>CITROENBERLINGOL1H1</v>
      </c>
      <c r="C1756" s="1" t="s">
        <v>12</v>
      </c>
      <c r="D1756" s="1" t="s">
        <v>22</v>
      </c>
      <c r="E1756" s="1">
        <v>2008</v>
      </c>
      <c r="F1756" s="1" t="s">
        <v>14</v>
      </c>
      <c r="G1756" s="1" t="s">
        <v>15</v>
      </c>
      <c r="H1756" s="1" t="s">
        <v>16</v>
      </c>
      <c r="I1756" s="1">
        <v>2728</v>
      </c>
      <c r="J1756" s="1" t="str">
        <f t="shared" si="180"/>
        <v>TYP129</v>
      </c>
      <c r="K1756" s="1">
        <v>129</v>
      </c>
      <c r="L1756" s="1" t="s">
        <v>17</v>
      </c>
      <c r="M1756" s="27">
        <v>963940241</v>
      </c>
      <c r="N1756" s="37" t="s">
        <v>1026</v>
      </c>
      <c r="O1756" s="38">
        <v>0</v>
      </c>
      <c r="P1756" s="38">
        <v>217.79</v>
      </c>
      <c r="Q1756" s="38">
        <v>1</v>
      </c>
      <c r="R1756">
        <v>34</v>
      </c>
      <c r="S1756" s="38">
        <v>217.79</v>
      </c>
      <c r="T1756" s="24">
        <v>479</v>
      </c>
      <c r="U1756" s="24">
        <v>85</v>
      </c>
      <c r="V1756">
        <f t="shared" si="181"/>
        <v>114</v>
      </c>
      <c r="W1756" s="24" t="s">
        <v>4276</v>
      </c>
      <c r="X1756" s="8" t="e">
        <f>ROUND(T1756*(1-#REF!),2)</f>
        <v>#REF!</v>
      </c>
      <c r="Y1756">
        <f t="shared" si="177"/>
        <v>431.1</v>
      </c>
      <c r="Z1756">
        <f t="shared" si="178"/>
        <v>431.1</v>
      </c>
      <c r="AA1756" s="24">
        <v>0.1</v>
      </c>
      <c r="AB1756" s="24">
        <v>0.1</v>
      </c>
      <c r="AC1756" t="s">
        <v>2879</v>
      </c>
      <c r="AD1756" t="s">
        <v>2879</v>
      </c>
      <c r="AE1756" t="s">
        <v>2879</v>
      </c>
      <c r="AF1756" t="s">
        <v>2899</v>
      </c>
      <c r="AG1756" s="24"/>
      <c r="AH1756" t="s">
        <v>3383</v>
      </c>
      <c r="AI1756" s="11">
        <v>209.4</v>
      </c>
      <c r="AJ1756">
        <v>0.3</v>
      </c>
      <c r="AK1756">
        <f t="shared" si="176"/>
        <v>335.29999999999995</v>
      </c>
      <c r="AL1756" t="s">
        <v>4555</v>
      </c>
      <c r="AM1756" t="s">
        <v>4555</v>
      </c>
      <c r="AN1756" s="24">
        <v>0.1</v>
      </c>
      <c r="AO1756">
        <f t="shared" si="182"/>
        <v>431.1</v>
      </c>
      <c r="AS1756" t="s">
        <v>455</v>
      </c>
      <c r="AT1756" t="s">
        <v>1151</v>
      </c>
    </row>
    <row r="1757" spans="1:46" customFormat="1" x14ac:dyDescent="0.3">
      <c r="A1757" t="e">
        <f>CONCATENATE(C1757,D1757,H1757,#REF!,L1757)</f>
        <v>#REF!</v>
      </c>
      <c r="B1757" t="str">
        <f t="shared" si="179"/>
        <v>CITROENBERLINGOL1H1</v>
      </c>
      <c r="C1757" s="1" t="s">
        <v>12</v>
      </c>
      <c r="D1757" s="1" t="s">
        <v>22</v>
      </c>
      <c r="E1757" s="1">
        <v>2008</v>
      </c>
      <c r="F1757" s="1" t="s">
        <v>14</v>
      </c>
      <c r="G1757" s="1" t="s">
        <v>15</v>
      </c>
      <c r="H1757" s="1" t="s">
        <v>16</v>
      </c>
      <c r="I1757" s="1">
        <v>2728</v>
      </c>
      <c r="J1757" s="1" t="str">
        <f t="shared" si="180"/>
        <v>TYP129</v>
      </c>
      <c r="K1757" s="1">
        <v>129</v>
      </c>
      <c r="L1757" s="1" t="s">
        <v>20</v>
      </c>
      <c r="M1757" s="27">
        <v>963940242</v>
      </c>
      <c r="N1757" s="37" t="s">
        <v>1027</v>
      </c>
      <c r="O1757" s="38">
        <v>0</v>
      </c>
      <c r="P1757" s="38">
        <v>290.51</v>
      </c>
      <c r="Q1757" s="38">
        <v>1</v>
      </c>
      <c r="R1757">
        <v>34</v>
      </c>
      <c r="S1757" s="38">
        <v>290.51</v>
      </c>
      <c r="T1757" s="24">
        <v>639</v>
      </c>
      <c r="U1757" s="24">
        <v>85</v>
      </c>
      <c r="V1757">
        <f t="shared" si="181"/>
        <v>114</v>
      </c>
      <c r="W1757" s="24" t="s">
        <v>4277</v>
      </c>
      <c r="X1757" s="8" t="e">
        <f>ROUND(T1757*(1-#REF!),2)</f>
        <v>#REF!</v>
      </c>
      <c r="Y1757">
        <f t="shared" si="177"/>
        <v>575.1</v>
      </c>
      <c r="Z1757">
        <f t="shared" si="178"/>
        <v>575.1</v>
      </c>
      <c r="AA1757" s="24">
        <v>0.1</v>
      </c>
      <c r="AB1757" s="24">
        <v>0.1</v>
      </c>
      <c r="AC1757" t="s">
        <v>2879</v>
      </c>
      <c r="AD1757" t="s">
        <v>2879</v>
      </c>
      <c r="AE1757" t="s">
        <v>2879</v>
      </c>
      <c r="AF1757" t="s">
        <v>2899</v>
      </c>
      <c r="AG1757" s="24"/>
      <c r="AH1757" t="s">
        <v>3383</v>
      </c>
      <c r="AI1757" s="11">
        <v>279.33</v>
      </c>
      <c r="AJ1757">
        <v>0.3</v>
      </c>
      <c r="AK1757">
        <f t="shared" si="176"/>
        <v>447.29999999999995</v>
      </c>
      <c r="AL1757" t="s">
        <v>4555</v>
      </c>
      <c r="AM1757" t="s">
        <v>4555</v>
      </c>
      <c r="AN1757" s="24">
        <v>0.1</v>
      </c>
      <c r="AO1757">
        <f t="shared" si="182"/>
        <v>575.1</v>
      </c>
      <c r="AS1757" t="s">
        <v>456</v>
      </c>
      <c r="AT1757" t="s">
        <v>586</v>
      </c>
    </row>
    <row r="1758" spans="1:46" customFormat="1" x14ac:dyDescent="0.3">
      <c r="A1758" t="e">
        <f>CONCATENATE(C1758,D1758,H1758,#REF!,L1758)</f>
        <v>#REF!</v>
      </c>
      <c r="B1758" t="str">
        <f t="shared" si="179"/>
        <v>CITROENBERLINGOL2H1</v>
      </c>
      <c r="C1758" s="1" t="s">
        <v>12</v>
      </c>
      <c r="D1758" s="1" t="s">
        <v>22</v>
      </c>
      <c r="E1758" s="1">
        <v>2008</v>
      </c>
      <c r="F1758" s="1" t="s">
        <v>25</v>
      </c>
      <c r="G1758" s="1" t="s">
        <v>15</v>
      </c>
      <c r="H1758" s="1" t="s">
        <v>26</v>
      </c>
      <c r="I1758" s="1">
        <v>2728</v>
      </c>
      <c r="J1758" s="1" t="str">
        <f t="shared" si="180"/>
        <v>TYP131</v>
      </c>
      <c r="K1758" s="1">
        <v>131</v>
      </c>
      <c r="L1758" s="1" t="s">
        <v>17</v>
      </c>
      <c r="M1758" s="32">
        <v>963940249</v>
      </c>
      <c r="N1758" s="46" t="s">
        <v>3416</v>
      </c>
      <c r="O1758" s="38">
        <v>0</v>
      </c>
      <c r="P1758" s="38">
        <v>237.3</v>
      </c>
      <c r="Q1758" s="38">
        <v>1</v>
      </c>
      <c r="R1758" s="14">
        <v>32</v>
      </c>
      <c r="S1758" s="38">
        <v>237.3</v>
      </c>
      <c r="T1758" s="24">
        <v>529</v>
      </c>
      <c r="U1758" s="24">
        <v>95</v>
      </c>
      <c r="V1758">
        <f t="shared" si="181"/>
        <v>127</v>
      </c>
      <c r="W1758" s="24" t="s">
        <v>4278</v>
      </c>
      <c r="X1758" s="8" t="e">
        <f>ROUND(T1758*(1-#REF!),2)</f>
        <v>#REF!</v>
      </c>
      <c r="Y1758">
        <f t="shared" si="177"/>
        <v>476.1</v>
      </c>
      <c r="Z1758">
        <f t="shared" si="178"/>
        <v>476.1</v>
      </c>
      <c r="AA1758" s="24">
        <v>0.1</v>
      </c>
      <c r="AB1758" s="24">
        <v>0.1</v>
      </c>
      <c r="AC1758" t="s">
        <v>2879</v>
      </c>
      <c r="AD1758" t="s">
        <v>2879</v>
      </c>
      <c r="AE1758" t="s">
        <v>2879</v>
      </c>
      <c r="AF1758" t="s">
        <v>2899</v>
      </c>
      <c r="AG1758" s="24"/>
      <c r="AH1758" t="s">
        <v>3384</v>
      </c>
      <c r="AI1758" s="11">
        <v>228.16</v>
      </c>
      <c r="AJ1758">
        <v>0.3</v>
      </c>
      <c r="AK1758">
        <f t="shared" si="176"/>
        <v>370.29999999999995</v>
      </c>
      <c r="AL1758" t="s">
        <v>4555</v>
      </c>
      <c r="AM1758" t="s">
        <v>4555</v>
      </c>
      <c r="AN1758" s="24">
        <v>0.1</v>
      </c>
      <c r="AO1758">
        <f t="shared" si="182"/>
        <v>476.1</v>
      </c>
      <c r="AS1758" s="14" t="s">
        <v>3417</v>
      </c>
      <c r="AT1758" s="9" t="s">
        <v>1151</v>
      </c>
    </row>
    <row r="1759" spans="1:46" customFormat="1" x14ac:dyDescent="0.3">
      <c r="A1759" t="e">
        <f>CONCATENATE(C1759,D1759,H1759,#REF!,L1759)</f>
        <v>#REF!</v>
      </c>
      <c r="B1759" t="str">
        <f t="shared" si="179"/>
        <v>CITROENBERLINGOL2H1</v>
      </c>
      <c r="C1759" s="1" t="s">
        <v>12</v>
      </c>
      <c r="D1759" s="1" t="s">
        <v>22</v>
      </c>
      <c r="E1759" s="1">
        <v>2008</v>
      </c>
      <c r="F1759" s="1" t="s">
        <v>25</v>
      </c>
      <c r="G1759" s="1" t="s">
        <v>15</v>
      </c>
      <c r="H1759" s="1" t="s">
        <v>26</v>
      </c>
      <c r="I1759" s="1">
        <v>2728</v>
      </c>
      <c r="J1759" s="1" t="str">
        <f t="shared" si="180"/>
        <v>TYP131</v>
      </c>
      <c r="K1759" s="1">
        <v>131</v>
      </c>
      <c r="L1759" s="1" t="s">
        <v>20</v>
      </c>
      <c r="M1759" s="32">
        <v>963940250</v>
      </c>
      <c r="N1759" s="46" t="s">
        <v>3418</v>
      </c>
      <c r="O1759" s="38">
        <v>0</v>
      </c>
      <c r="P1759" s="38">
        <v>321.08</v>
      </c>
      <c r="Q1759" s="38">
        <v>1</v>
      </c>
      <c r="R1759" s="14">
        <v>36</v>
      </c>
      <c r="S1759" s="38">
        <v>321.08</v>
      </c>
      <c r="T1759" s="24">
        <v>709</v>
      </c>
      <c r="U1759" s="24">
        <v>95</v>
      </c>
      <c r="V1759">
        <f t="shared" si="181"/>
        <v>127</v>
      </c>
      <c r="W1759" s="24" t="s">
        <v>4279</v>
      </c>
      <c r="X1759" s="8" t="e">
        <f>ROUND(T1759*(1-#REF!),2)</f>
        <v>#REF!</v>
      </c>
      <c r="Y1759">
        <f t="shared" si="177"/>
        <v>638.1</v>
      </c>
      <c r="Z1759">
        <f t="shared" si="178"/>
        <v>638.1</v>
      </c>
      <c r="AA1759" s="24">
        <v>0.1</v>
      </c>
      <c r="AB1759" s="24">
        <v>0.1</v>
      </c>
      <c r="AC1759" t="s">
        <v>2879</v>
      </c>
      <c r="AD1759" t="s">
        <v>2879</v>
      </c>
      <c r="AE1759" t="s">
        <v>2879</v>
      </c>
      <c r="AF1759" t="s">
        <v>2899</v>
      </c>
      <c r="AG1759" s="24"/>
      <c r="AH1759" t="s">
        <v>3384</v>
      </c>
      <c r="AI1759" s="11">
        <v>308.71999999999997</v>
      </c>
      <c r="AJ1759">
        <v>0.3</v>
      </c>
      <c r="AK1759">
        <f t="shared" si="176"/>
        <v>496.29999999999995</v>
      </c>
      <c r="AL1759" t="s">
        <v>4555</v>
      </c>
      <c r="AM1759" t="s">
        <v>4555</v>
      </c>
      <c r="AN1759" s="24">
        <v>0.1</v>
      </c>
      <c r="AO1759">
        <f t="shared" si="182"/>
        <v>638.1</v>
      </c>
      <c r="AS1759" s="14" t="s">
        <v>3419</v>
      </c>
      <c r="AT1759" s="9" t="s">
        <v>586</v>
      </c>
    </row>
    <row r="1760" spans="1:46" s="5" customFormat="1" x14ac:dyDescent="0.3">
      <c r="A1760" s="5" t="e">
        <f>CONCATENATE(C1760,D1760,H1760,#REF!,L1760)</f>
        <v>#REF!</v>
      </c>
      <c r="B1760" s="5" t="str">
        <f t="shared" si="179"/>
        <v>CITROENJUMPYL2H1</v>
      </c>
      <c r="C1760" s="4" t="s">
        <v>12</v>
      </c>
      <c r="D1760" s="4" t="s">
        <v>29</v>
      </c>
      <c r="E1760" s="4">
        <v>2016</v>
      </c>
      <c r="F1760" s="4" t="s">
        <v>25</v>
      </c>
      <c r="G1760" s="4" t="s">
        <v>15</v>
      </c>
      <c r="H1760" s="4" t="s">
        <v>26</v>
      </c>
      <c r="I1760" s="4">
        <v>3275</v>
      </c>
      <c r="J1760" s="4" t="str">
        <f t="shared" si="180"/>
        <v>TYP173</v>
      </c>
      <c r="K1760" s="4">
        <v>173</v>
      </c>
      <c r="L1760" s="4" t="s">
        <v>17</v>
      </c>
      <c r="M1760" s="29">
        <v>963940689</v>
      </c>
      <c r="N1760" s="37" t="s">
        <v>1028</v>
      </c>
      <c r="O1760" s="38">
        <v>0</v>
      </c>
      <c r="P1760" s="38">
        <v>286.38</v>
      </c>
      <c r="Q1760" s="38">
        <v>1</v>
      </c>
      <c r="R1760" s="5">
        <v>57</v>
      </c>
      <c r="S1760" s="38">
        <v>286.38</v>
      </c>
      <c r="T1760" s="24">
        <v>589</v>
      </c>
      <c r="U1760" s="24">
        <v>95</v>
      </c>
      <c r="V1760">
        <f t="shared" si="181"/>
        <v>127</v>
      </c>
      <c r="W1760" s="24" t="s">
        <v>4280</v>
      </c>
      <c r="X1760" s="12" t="e">
        <f>ROUND(T1760*(1-#REF!),2)</f>
        <v>#REF!</v>
      </c>
      <c r="Y1760" s="5">
        <f t="shared" si="177"/>
        <v>530.1</v>
      </c>
      <c r="Z1760" s="5">
        <f t="shared" si="178"/>
        <v>530.1</v>
      </c>
      <c r="AA1760" s="24">
        <v>0.1</v>
      </c>
      <c r="AB1760" s="24">
        <v>0.1</v>
      </c>
      <c r="AC1760" s="5" t="s">
        <v>2879</v>
      </c>
      <c r="AD1760" s="5" t="s">
        <v>2879</v>
      </c>
      <c r="AE1760" s="5" t="s">
        <v>2879</v>
      </c>
      <c r="AF1760" s="5" t="s">
        <v>2899</v>
      </c>
      <c r="AG1760" s="24"/>
      <c r="AH1760" s="5" t="s">
        <v>3385</v>
      </c>
      <c r="AI1760" s="11">
        <v>275.36</v>
      </c>
      <c r="AJ1760">
        <v>0.3</v>
      </c>
      <c r="AK1760">
        <f t="shared" si="176"/>
        <v>412.29999999999995</v>
      </c>
      <c r="AL1760" t="s">
        <v>4555</v>
      </c>
      <c r="AM1760" t="s">
        <v>4555</v>
      </c>
      <c r="AN1760" s="24">
        <v>0.1</v>
      </c>
      <c r="AO1760">
        <f t="shared" si="182"/>
        <v>530.1</v>
      </c>
      <c r="AS1760" s="5" t="s">
        <v>457</v>
      </c>
      <c r="AT1760" s="5" t="s">
        <v>1151</v>
      </c>
    </row>
    <row r="1761" spans="1:46" s="5" customFormat="1" x14ac:dyDescent="0.3">
      <c r="A1761" s="5" t="e">
        <f>CONCATENATE(C1761,D1761,H1761,#REF!,L1761)</f>
        <v>#REF!</v>
      </c>
      <c r="B1761" s="5" t="str">
        <f t="shared" si="179"/>
        <v>CITROENJUMPYL2H1</v>
      </c>
      <c r="C1761" s="4" t="s">
        <v>12</v>
      </c>
      <c r="D1761" s="4" t="s">
        <v>29</v>
      </c>
      <c r="E1761" s="4">
        <v>2016</v>
      </c>
      <c r="F1761" s="4" t="s">
        <v>25</v>
      </c>
      <c r="G1761" s="4" t="s">
        <v>15</v>
      </c>
      <c r="H1761" s="4" t="s">
        <v>26</v>
      </c>
      <c r="I1761" s="4">
        <v>3275</v>
      </c>
      <c r="J1761" s="4" t="str">
        <f t="shared" si="180"/>
        <v>TYP173</v>
      </c>
      <c r="K1761" s="4">
        <v>173</v>
      </c>
      <c r="L1761" s="4" t="s">
        <v>20</v>
      </c>
      <c r="M1761" s="29">
        <v>963940696</v>
      </c>
      <c r="N1761" s="37" t="s">
        <v>1029</v>
      </c>
      <c r="O1761" s="38">
        <v>0</v>
      </c>
      <c r="P1761" s="38">
        <v>388.69</v>
      </c>
      <c r="Q1761" s="38">
        <v>1</v>
      </c>
      <c r="R1761" s="5">
        <v>53</v>
      </c>
      <c r="S1761" s="38">
        <v>388.69</v>
      </c>
      <c r="T1761" s="24">
        <v>809</v>
      </c>
      <c r="U1761" s="24">
        <v>95</v>
      </c>
      <c r="V1761">
        <f t="shared" si="181"/>
        <v>127</v>
      </c>
      <c r="W1761" s="24" t="s">
        <v>4281</v>
      </c>
      <c r="X1761" s="12" t="e">
        <f>ROUND(T1761*(1-#REF!),2)</f>
        <v>#REF!</v>
      </c>
      <c r="Y1761" s="5">
        <f t="shared" si="177"/>
        <v>728.1</v>
      </c>
      <c r="Z1761" s="5">
        <f t="shared" si="178"/>
        <v>728.1</v>
      </c>
      <c r="AA1761" s="24">
        <v>0.1</v>
      </c>
      <c r="AB1761" s="24">
        <v>0.1</v>
      </c>
      <c r="AC1761" s="5" t="s">
        <v>2879</v>
      </c>
      <c r="AD1761" s="5" t="s">
        <v>2879</v>
      </c>
      <c r="AE1761" s="5" t="s">
        <v>2879</v>
      </c>
      <c r="AF1761" s="5" t="s">
        <v>2899</v>
      </c>
      <c r="AG1761" s="24"/>
      <c r="AH1761" s="5" t="s">
        <v>3385</v>
      </c>
      <c r="AI1761" s="11">
        <v>373.73</v>
      </c>
      <c r="AJ1761">
        <v>0.3</v>
      </c>
      <c r="AK1761">
        <f t="shared" si="176"/>
        <v>566.29999999999995</v>
      </c>
      <c r="AL1761" t="s">
        <v>4555</v>
      </c>
      <c r="AM1761" t="s">
        <v>4555</v>
      </c>
      <c r="AN1761" s="24">
        <v>0.1</v>
      </c>
      <c r="AO1761">
        <f t="shared" si="182"/>
        <v>728.1</v>
      </c>
      <c r="AS1761" s="5" t="s">
        <v>458</v>
      </c>
      <c r="AT1761" s="5" t="s">
        <v>586</v>
      </c>
    </row>
    <row r="1762" spans="1:46" customFormat="1" x14ac:dyDescent="0.3">
      <c r="A1762" t="e">
        <f>CONCATENATE(C1762,D1762,H1762,#REF!,L1762)</f>
        <v>#REF!</v>
      </c>
      <c r="B1762" t="str">
        <f t="shared" si="179"/>
        <v>CITROENJUMPERL1H1</v>
      </c>
      <c r="C1762" s="1" t="s">
        <v>12</v>
      </c>
      <c r="D1762" s="1" t="s">
        <v>32</v>
      </c>
      <c r="E1762" s="1">
        <v>2006</v>
      </c>
      <c r="F1762" s="1" t="s">
        <v>14</v>
      </c>
      <c r="G1762" s="1" t="s">
        <v>15</v>
      </c>
      <c r="H1762" s="1" t="s">
        <v>16</v>
      </c>
      <c r="I1762" s="1">
        <v>3000</v>
      </c>
      <c r="J1762" s="1" t="str">
        <f t="shared" si="180"/>
        <v>TYP120</v>
      </c>
      <c r="K1762" s="1">
        <v>120</v>
      </c>
      <c r="L1762" s="1" t="s">
        <v>17</v>
      </c>
      <c r="M1762" s="27">
        <v>963940153</v>
      </c>
      <c r="N1762" s="37" t="s">
        <v>1030</v>
      </c>
      <c r="O1762" s="38">
        <v>0</v>
      </c>
      <c r="P1762" s="38">
        <v>341.58</v>
      </c>
      <c r="Q1762" s="38">
        <v>1</v>
      </c>
      <c r="R1762">
        <v>60</v>
      </c>
      <c r="S1762" s="38">
        <v>341.58</v>
      </c>
      <c r="T1762" s="24">
        <v>719</v>
      </c>
      <c r="U1762" s="24">
        <v>85</v>
      </c>
      <c r="V1762">
        <f t="shared" si="181"/>
        <v>114</v>
      </c>
      <c r="W1762" s="24" t="s">
        <v>4282</v>
      </c>
      <c r="X1762" s="8" t="e">
        <f>ROUND(T1762*(1-#REF!),2)</f>
        <v>#REF!</v>
      </c>
      <c r="Y1762">
        <f t="shared" si="177"/>
        <v>647.1</v>
      </c>
      <c r="Z1762">
        <f t="shared" si="178"/>
        <v>647.1</v>
      </c>
      <c r="AA1762" s="24">
        <v>0.1</v>
      </c>
      <c r="AB1762" s="24">
        <v>0.1</v>
      </c>
      <c r="AC1762" t="s">
        <v>2879</v>
      </c>
      <c r="AD1762" t="s">
        <v>2879</v>
      </c>
      <c r="AE1762" t="s">
        <v>2879</v>
      </c>
      <c r="AF1762" t="s">
        <v>2899</v>
      </c>
      <c r="AG1762" s="24"/>
      <c r="AH1762" t="str">
        <f t="shared" ref="AH1762:AH1775" si="183">CONCATENATE("JUMPER"," ",E1762)</f>
        <v>JUMPER 2006</v>
      </c>
      <c r="AI1762" s="11">
        <v>328.43</v>
      </c>
      <c r="AJ1762">
        <v>0.3</v>
      </c>
      <c r="AK1762">
        <f t="shared" si="176"/>
        <v>503.29999999999995</v>
      </c>
      <c r="AL1762" t="s">
        <v>4555</v>
      </c>
      <c r="AM1762" t="s">
        <v>4555</v>
      </c>
      <c r="AN1762" s="24">
        <v>0.1</v>
      </c>
      <c r="AO1762">
        <f t="shared" si="182"/>
        <v>647.1</v>
      </c>
      <c r="AS1762" t="s">
        <v>459</v>
      </c>
      <c r="AT1762" t="s">
        <v>1151</v>
      </c>
    </row>
    <row r="1763" spans="1:46" customFormat="1" x14ac:dyDescent="0.3">
      <c r="A1763" t="e">
        <f>CONCATENATE(C1763,D1763,H1763,#REF!,L1763)</f>
        <v>#REF!</v>
      </c>
      <c r="B1763" t="str">
        <f t="shared" si="179"/>
        <v>CITROENJUMPERL1H1</v>
      </c>
      <c r="C1763" s="1" t="s">
        <v>12</v>
      </c>
      <c r="D1763" s="1" t="s">
        <v>32</v>
      </c>
      <c r="E1763" s="1">
        <v>2006</v>
      </c>
      <c r="F1763" s="1" t="s">
        <v>14</v>
      </c>
      <c r="G1763" s="1" t="s">
        <v>15</v>
      </c>
      <c r="H1763" s="1" t="s">
        <v>16</v>
      </c>
      <c r="I1763" s="1">
        <v>3000</v>
      </c>
      <c r="J1763" s="1" t="str">
        <f t="shared" si="180"/>
        <v>TYP120</v>
      </c>
      <c r="K1763" s="1">
        <v>120</v>
      </c>
      <c r="L1763" s="1" t="s">
        <v>20</v>
      </c>
      <c r="M1763" s="27">
        <v>963940154</v>
      </c>
      <c r="N1763" s="37" t="s">
        <v>1031</v>
      </c>
      <c r="O1763" s="38">
        <v>0</v>
      </c>
      <c r="P1763" s="38">
        <v>466.49</v>
      </c>
      <c r="Q1763" s="38">
        <v>1</v>
      </c>
      <c r="R1763">
        <v>60</v>
      </c>
      <c r="S1763" s="38">
        <v>466.49</v>
      </c>
      <c r="T1763" s="24">
        <v>949</v>
      </c>
      <c r="U1763" s="24">
        <v>85</v>
      </c>
      <c r="V1763">
        <f t="shared" si="181"/>
        <v>114</v>
      </c>
      <c r="W1763" s="24" t="s">
        <v>4283</v>
      </c>
      <c r="X1763" s="8" t="e">
        <f>ROUND(T1763*(1-#REF!),2)</f>
        <v>#REF!</v>
      </c>
      <c r="Y1763">
        <f t="shared" si="177"/>
        <v>854.1</v>
      </c>
      <c r="Z1763">
        <f t="shared" si="178"/>
        <v>854.1</v>
      </c>
      <c r="AA1763" s="24">
        <v>0.1</v>
      </c>
      <c r="AB1763" s="24">
        <v>0.1</v>
      </c>
      <c r="AC1763" t="s">
        <v>2879</v>
      </c>
      <c r="AD1763" t="s">
        <v>2879</v>
      </c>
      <c r="AE1763" t="s">
        <v>2879</v>
      </c>
      <c r="AF1763" t="s">
        <v>2899</v>
      </c>
      <c r="AG1763" s="24"/>
      <c r="AH1763" t="str">
        <f t="shared" si="183"/>
        <v>JUMPER 2006</v>
      </c>
      <c r="AI1763" s="11">
        <v>448.53999999999996</v>
      </c>
      <c r="AJ1763">
        <v>0.3</v>
      </c>
      <c r="AK1763">
        <f t="shared" si="176"/>
        <v>664.3</v>
      </c>
      <c r="AL1763" t="s">
        <v>4555</v>
      </c>
      <c r="AM1763" t="s">
        <v>4555</v>
      </c>
      <c r="AN1763" s="24">
        <v>0.1</v>
      </c>
      <c r="AO1763">
        <f t="shared" si="182"/>
        <v>854.1</v>
      </c>
      <c r="AS1763" t="s">
        <v>460</v>
      </c>
      <c r="AT1763" t="s">
        <v>586</v>
      </c>
    </row>
    <row r="1764" spans="1:46" customFormat="1" x14ac:dyDescent="0.3">
      <c r="A1764" t="e">
        <f>CONCATENATE(C1764,D1764,H1764,#REF!,L1764)</f>
        <v>#REF!</v>
      </c>
      <c r="B1764" t="str">
        <f t="shared" si="179"/>
        <v>CITROENJUMPERL2H1</v>
      </c>
      <c r="C1764" s="1" t="s">
        <v>12</v>
      </c>
      <c r="D1764" s="1" t="s">
        <v>32</v>
      </c>
      <c r="E1764" s="1">
        <v>2006</v>
      </c>
      <c r="F1764" s="1" t="s">
        <v>25</v>
      </c>
      <c r="G1764" s="1" t="s">
        <v>15</v>
      </c>
      <c r="H1764" s="1" t="s">
        <v>26</v>
      </c>
      <c r="I1764" s="1">
        <v>3450</v>
      </c>
      <c r="J1764" s="1" t="str">
        <f t="shared" si="180"/>
        <v>TYP121</v>
      </c>
      <c r="K1764" s="1">
        <v>121</v>
      </c>
      <c r="L1764" s="1" t="s">
        <v>17</v>
      </c>
      <c r="M1764" s="27">
        <v>963940173</v>
      </c>
      <c r="N1764" s="37" t="s">
        <v>1032</v>
      </c>
      <c r="O1764" s="38">
        <v>0</v>
      </c>
      <c r="P1764" s="38">
        <v>365.66</v>
      </c>
      <c r="Q1764" s="38">
        <v>1</v>
      </c>
      <c r="R1764">
        <v>71</v>
      </c>
      <c r="S1764" s="38">
        <v>365.66</v>
      </c>
      <c r="T1764" s="24">
        <v>879</v>
      </c>
      <c r="U1764" s="24">
        <v>95</v>
      </c>
      <c r="V1764">
        <f t="shared" si="181"/>
        <v>127</v>
      </c>
      <c r="W1764" s="24" t="s">
        <v>4284</v>
      </c>
      <c r="X1764" s="8" t="e">
        <f>ROUND(T1764*(1-#REF!),2)</f>
        <v>#REF!</v>
      </c>
      <c r="Y1764">
        <f t="shared" si="177"/>
        <v>791.1</v>
      </c>
      <c r="Z1764">
        <f t="shared" si="178"/>
        <v>791.1</v>
      </c>
      <c r="AA1764" s="24">
        <v>0.1</v>
      </c>
      <c r="AB1764" s="24">
        <v>0.1</v>
      </c>
      <c r="AC1764" t="s">
        <v>2879</v>
      </c>
      <c r="AD1764" t="s">
        <v>2879</v>
      </c>
      <c r="AE1764" t="s">
        <v>2879</v>
      </c>
      <c r="AF1764" t="s">
        <v>2899</v>
      </c>
      <c r="AG1764" s="24"/>
      <c r="AH1764" t="str">
        <f t="shared" si="183"/>
        <v>JUMPER 2006</v>
      </c>
      <c r="AI1764" s="11">
        <v>396.24</v>
      </c>
      <c r="AJ1764">
        <v>0.3</v>
      </c>
      <c r="AK1764">
        <f t="shared" si="176"/>
        <v>615.29999999999995</v>
      </c>
      <c r="AL1764" t="s">
        <v>4555</v>
      </c>
      <c r="AM1764" t="s">
        <v>4555</v>
      </c>
      <c r="AN1764" s="24">
        <v>0.1</v>
      </c>
      <c r="AO1764">
        <f t="shared" si="182"/>
        <v>791.1</v>
      </c>
      <c r="AS1764" t="s">
        <v>461</v>
      </c>
      <c r="AT1764" t="s">
        <v>1151</v>
      </c>
    </row>
    <row r="1765" spans="1:46" customFormat="1" x14ac:dyDescent="0.3">
      <c r="A1765" t="e">
        <f>CONCATENATE(C1765,D1765,H1765,#REF!,L1765)</f>
        <v>#REF!</v>
      </c>
      <c r="B1765" t="str">
        <f t="shared" si="179"/>
        <v>CITROENJUMPERL2H1</v>
      </c>
      <c r="C1765" s="1" t="s">
        <v>12</v>
      </c>
      <c r="D1765" s="1" t="s">
        <v>32</v>
      </c>
      <c r="E1765" s="1">
        <v>2006</v>
      </c>
      <c r="F1765" s="1" t="s">
        <v>25</v>
      </c>
      <c r="G1765" s="1" t="s">
        <v>15</v>
      </c>
      <c r="H1765" s="1" t="s">
        <v>26</v>
      </c>
      <c r="I1765" s="1">
        <v>3450</v>
      </c>
      <c r="J1765" s="1" t="str">
        <f t="shared" si="180"/>
        <v>TYP121</v>
      </c>
      <c r="K1765" s="1">
        <v>121</v>
      </c>
      <c r="L1765" s="1" t="s">
        <v>20</v>
      </c>
      <c r="M1765" s="27">
        <v>963940174</v>
      </c>
      <c r="N1765" s="37" t="s">
        <v>1033</v>
      </c>
      <c r="O1765" s="38">
        <v>0</v>
      </c>
      <c r="P1765" s="38">
        <v>495.5</v>
      </c>
      <c r="Q1765" s="38">
        <v>1</v>
      </c>
      <c r="R1765">
        <v>69</v>
      </c>
      <c r="S1765" s="38">
        <v>495.5</v>
      </c>
      <c r="T1765" s="24">
        <v>1179</v>
      </c>
      <c r="U1765" s="24">
        <v>95</v>
      </c>
      <c r="V1765">
        <f t="shared" si="181"/>
        <v>127</v>
      </c>
      <c r="W1765" s="24" t="s">
        <v>4285</v>
      </c>
      <c r="X1765" s="8" t="e">
        <f>ROUND(T1765*(1-#REF!),2)</f>
        <v>#REF!</v>
      </c>
      <c r="Y1765">
        <f t="shared" si="177"/>
        <v>1061.0999999999999</v>
      </c>
      <c r="Z1765">
        <f t="shared" si="178"/>
        <v>1061.0999999999999</v>
      </c>
      <c r="AA1765" s="24">
        <v>0.1</v>
      </c>
      <c r="AB1765" s="24">
        <v>0.1</v>
      </c>
      <c r="AC1765" t="s">
        <v>2879</v>
      </c>
      <c r="AD1765" t="s">
        <v>2879</v>
      </c>
      <c r="AE1765" t="s">
        <v>2879</v>
      </c>
      <c r="AF1765" t="s">
        <v>2899</v>
      </c>
      <c r="AG1765" s="24"/>
      <c r="AH1765" t="str">
        <f t="shared" si="183"/>
        <v>JUMPER 2006</v>
      </c>
      <c r="AI1765" s="11">
        <v>483.34000000000003</v>
      </c>
      <c r="AJ1765">
        <v>0.3</v>
      </c>
      <c r="AK1765">
        <f t="shared" si="176"/>
        <v>825.3</v>
      </c>
      <c r="AL1765" t="s">
        <v>4555</v>
      </c>
      <c r="AM1765" t="s">
        <v>4555</v>
      </c>
      <c r="AN1765" s="24">
        <v>0.1</v>
      </c>
      <c r="AO1765">
        <f t="shared" si="182"/>
        <v>1061.0999999999999</v>
      </c>
      <c r="AS1765" t="s">
        <v>462</v>
      </c>
      <c r="AT1765" t="s">
        <v>586</v>
      </c>
    </row>
    <row r="1766" spans="1:46" customFormat="1" x14ac:dyDescent="0.3">
      <c r="A1766" t="e">
        <f>CONCATENATE(C1766,D1766,H1766,#REF!,L1766)</f>
        <v>#REF!</v>
      </c>
      <c r="B1766" t="str">
        <f t="shared" si="179"/>
        <v>CITROENJUMPERL1H2</v>
      </c>
      <c r="C1766" s="1" t="s">
        <v>12</v>
      </c>
      <c r="D1766" s="1" t="s">
        <v>32</v>
      </c>
      <c r="E1766" s="1">
        <v>2006</v>
      </c>
      <c r="F1766" s="1" t="s">
        <v>14</v>
      </c>
      <c r="G1766" s="1" t="s">
        <v>37</v>
      </c>
      <c r="H1766" s="1" t="s">
        <v>38</v>
      </c>
      <c r="I1766" s="1">
        <v>3000</v>
      </c>
      <c r="J1766" s="1" t="str">
        <f t="shared" si="180"/>
        <v>TYP120</v>
      </c>
      <c r="K1766" s="1">
        <v>120</v>
      </c>
      <c r="L1766" s="1" t="s">
        <v>20</v>
      </c>
      <c r="M1766" s="27">
        <v>963940156</v>
      </c>
      <c r="N1766" s="37" t="s">
        <v>1034</v>
      </c>
      <c r="O1766" s="38">
        <v>0</v>
      </c>
      <c r="P1766" s="38">
        <v>466.49</v>
      </c>
      <c r="Q1766" s="38">
        <v>1</v>
      </c>
      <c r="R1766">
        <v>60</v>
      </c>
      <c r="S1766" s="38">
        <v>466.49</v>
      </c>
      <c r="T1766" s="24">
        <v>949</v>
      </c>
      <c r="U1766" s="24">
        <v>95</v>
      </c>
      <c r="V1766">
        <f t="shared" si="181"/>
        <v>127</v>
      </c>
      <c r="W1766" s="24" t="s">
        <v>4286</v>
      </c>
      <c r="X1766" s="8" t="e">
        <f>ROUND(T1766*(1-#REF!),2)</f>
        <v>#REF!</v>
      </c>
      <c r="Y1766">
        <f t="shared" si="177"/>
        <v>854.1</v>
      </c>
      <c r="Z1766">
        <f t="shared" si="178"/>
        <v>854.1</v>
      </c>
      <c r="AA1766" s="24">
        <v>0.1</v>
      </c>
      <c r="AB1766" s="24">
        <v>0.1</v>
      </c>
      <c r="AC1766" t="s">
        <v>2879</v>
      </c>
      <c r="AD1766" t="s">
        <v>2879</v>
      </c>
      <c r="AE1766" t="s">
        <v>2879</v>
      </c>
      <c r="AF1766" t="s">
        <v>2899</v>
      </c>
      <c r="AG1766" s="24"/>
      <c r="AH1766" t="str">
        <f t="shared" si="183"/>
        <v>JUMPER 2006</v>
      </c>
      <c r="AI1766" s="11">
        <v>448.53999999999996</v>
      </c>
      <c r="AJ1766">
        <v>0.3</v>
      </c>
      <c r="AK1766">
        <f t="shared" si="176"/>
        <v>664.3</v>
      </c>
      <c r="AL1766" t="s">
        <v>4555</v>
      </c>
      <c r="AM1766" t="s">
        <v>4555</v>
      </c>
      <c r="AN1766" s="24">
        <v>0.1</v>
      </c>
      <c r="AO1766">
        <f t="shared" si="182"/>
        <v>854.1</v>
      </c>
      <c r="AS1766" t="s">
        <v>463</v>
      </c>
      <c r="AT1766" t="s">
        <v>586</v>
      </c>
    </row>
    <row r="1767" spans="1:46" customFormat="1" x14ac:dyDescent="0.3">
      <c r="A1767" t="e">
        <f>CONCATENATE(C1767,D1767,H1767,#REF!,L1767)</f>
        <v>#REF!</v>
      </c>
      <c r="B1767" t="str">
        <f t="shared" si="179"/>
        <v>CITROENJUMPERL2H2</v>
      </c>
      <c r="C1767" s="1" t="s">
        <v>12</v>
      </c>
      <c r="D1767" s="1" t="s">
        <v>32</v>
      </c>
      <c r="E1767" s="1">
        <v>2006</v>
      </c>
      <c r="F1767" s="1" t="s">
        <v>25</v>
      </c>
      <c r="G1767" s="1" t="s">
        <v>37</v>
      </c>
      <c r="H1767" s="1" t="s">
        <v>41</v>
      </c>
      <c r="I1767" s="1">
        <v>3450</v>
      </c>
      <c r="J1767" s="1" t="str">
        <f t="shared" si="180"/>
        <v>TYP121</v>
      </c>
      <c r="K1767" s="1">
        <v>121</v>
      </c>
      <c r="L1767" s="1" t="s">
        <v>17</v>
      </c>
      <c r="M1767" s="27">
        <v>963940175</v>
      </c>
      <c r="N1767" s="37" t="s">
        <v>1035</v>
      </c>
      <c r="O1767" s="38">
        <v>0</v>
      </c>
      <c r="P1767" s="38">
        <v>412.1</v>
      </c>
      <c r="Q1767" s="38">
        <v>1</v>
      </c>
      <c r="R1767">
        <v>71</v>
      </c>
      <c r="S1767" s="38">
        <v>412.1</v>
      </c>
      <c r="T1767" s="24">
        <v>899</v>
      </c>
      <c r="U1767" s="24">
        <v>115</v>
      </c>
      <c r="V1767">
        <f t="shared" si="181"/>
        <v>154</v>
      </c>
      <c r="W1767" s="24" t="s">
        <v>4287</v>
      </c>
      <c r="X1767" s="8" t="e">
        <f>ROUND(T1767*(1-#REF!),2)</f>
        <v>#REF!</v>
      </c>
      <c r="Y1767">
        <f t="shared" si="177"/>
        <v>809.1</v>
      </c>
      <c r="Z1767">
        <f t="shared" si="178"/>
        <v>809.1</v>
      </c>
      <c r="AA1767" s="24">
        <v>0.1</v>
      </c>
      <c r="AB1767" s="24">
        <v>0.1</v>
      </c>
      <c r="AC1767" t="s">
        <v>2879</v>
      </c>
      <c r="AD1767" t="s">
        <v>2879</v>
      </c>
      <c r="AE1767" t="s">
        <v>2879</v>
      </c>
      <c r="AF1767" t="s">
        <v>2899</v>
      </c>
      <c r="AG1767" s="24"/>
      <c r="AH1767" t="str">
        <f t="shared" si="183"/>
        <v>JUMPER 2006</v>
      </c>
      <c r="AI1767" s="11">
        <v>396.24</v>
      </c>
      <c r="AJ1767">
        <v>0.3</v>
      </c>
      <c r="AK1767">
        <f t="shared" si="176"/>
        <v>629.29999999999995</v>
      </c>
      <c r="AL1767" t="s">
        <v>4555</v>
      </c>
      <c r="AM1767" t="s">
        <v>4555</v>
      </c>
      <c r="AN1767" s="24">
        <v>0.1</v>
      </c>
      <c r="AO1767">
        <f t="shared" si="182"/>
        <v>809.1</v>
      </c>
      <c r="AS1767" t="s">
        <v>464</v>
      </c>
      <c r="AT1767" t="s">
        <v>1151</v>
      </c>
    </row>
    <row r="1768" spans="1:46" customFormat="1" x14ac:dyDescent="0.3">
      <c r="A1768" t="e">
        <f>CONCATENATE(C1768,D1768,H1768,#REF!,L1768)</f>
        <v>#REF!</v>
      </c>
      <c r="B1768" t="str">
        <f t="shared" si="179"/>
        <v>CITROENJUMPERL2H2</v>
      </c>
      <c r="C1768" s="1" t="s">
        <v>12</v>
      </c>
      <c r="D1768" s="1" t="s">
        <v>32</v>
      </c>
      <c r="E1768" s="1">
        <v>2006</v>
      </c>
      <c r="F1768" s="1" t="s">
        <v>25</v>
      </c>
      <c r="G1768" s="1" t="s">
        <v>37</v>
      </c>
      <c r="H1768" s="1" t="s">
        <v>41</v>
      </c>
      <c r="I1768" s="1">
        <v>3450</v>
      </c>
      <c r="J1768" s="1" t="str">
        <f t="shared" si="180"/>
        <v>TYP121</v>
      </c>
      <c r="K1768" s="1">
        <v>121</v>
      </c>
      <c r="L1768" s="1" t="s">
        <v>20</v>
      </c>
      <c r="M1768" s="27">
        <v>963940176</v>
      </c>
      <c r="N1768" s="37" t="s">
        <v>1036</v>
      </c>
      <c r="O1768" s="38">
        <v>0</v>
      </c>
      <c r="P1768" s="38">
        <v>502.68</v>
      </c>
      <c r="Q1768" s="38">
        <v>1</v>
      </c>
      <c r="R1768">
        <v>69</v>
      </c>
      <c r="S1768" s="38">
        <v>502.68</v>
      </c>
      <c r="T1768" s="24">
        <v>1179</v>
      </c>
      <c r="U1768" s="24">
        <v>115</v>
      </c>
      <c r="V1768">
        <f t="shared" si="181"/>
        <v>154</v>
      </c>
      <c r="W1768" s="24" t="s">
        <v>4288</v>
      </c>
      <c r="X1768" s="8" t="e">
        <f>ROUND(T1768*(1-#REF!),2)</f>
        <v>#REF!</v>
      </c>
      <c r="Y1768">
        <f t="shared" si="177"/>
        <v>1061.0999999999999</v>
      </c>
      <c r="Z1768">
        <f t="shared" si="178"/>
        <v>1061.0999999999999</v>
      </c>
      <c r="AA1768" s="24">
        <v>0.1</v>
      </c>
      <c r="AB1768" s="24">
        <v>0.1</v>
      </c>
      <c r="AC1768" t="s">
        <v>2879</v>
      </c>
      <c r="AD1768" t="s">
        <v>2879</v>
      </c>
      <c r="AE1768" t="s">
        <v>2879</v>
      </c>
      <c r="AF1768" t="s">
        <v>2899</v>
      </c>
      <c r="AG1768" s="24"/>
      <c r="AH1768" t="str">
        <f t="shared" si="183"/>
        <v>JUMPER 2006</v>
      </c>
      <c r="AI1768" s="11">
        <v>483.34000000000003</v>
      </c>
      <c r="AJ1768">
        <v>0.3</v>
      </c>
      <c r="AK1768">
        <f t="shared" si="176"/>
        <v>825.3</v>
      </c>
      <c r="AL1768" t="s">
        <v>4555</v>
      </c>
      <c r="AM1768" t="s">
        <v>4555</v>
      </c>
      <c r="AN1768" s="24">
        <v>0.1</v>
      </c>
      <c r="AO1768">
        <f t="shared" si="182"/>
        <v>1061.0999999999999</v>
      </c>
      <c r="AS1768" t="s">
        <v>465</v>
      </c>
      <c r="AT1768" t="s">
        <v>586</v>
      </c>
    </row>
    <row r="1769" spans="1:46" customFormat="1" x14ac:dyDescent="0.3">
      <c r="A1769" t="e">
        <f>CONCATENATE(C1769,D1769,H1769,#REF!,L1769)</f>
        <v>#REF!</v>
      </c>
      <c r="B1769" t="str">
        <f t="shared" si="179"/>
        <v>CITROENJUMPERL3H2</v>
      </c>
      <c r="C1769" s="1" t="s">
        <v>12</v>
      </c>
      <c r="D1769" s="1" t="s">
        <v>32</v>
      </c>
      <c r="E1769" s="1">
        <v>2006</v>
      </c>
      <c r="F1769" s="1" t="s">
        <v>44</v>
      </c>
      <c r="G1769" s="1" t="s">
        <v>37</v>
      </c>
      <c r="H1769" s="1" t="s">
        <v>45</v>
      </c>
      <c r="I1769" s="1">
        <v>4035</v>
      </c>
      <c r="J1769" s="1" t="str">
        <f t="shared" si="180"/>
        <v>TYP122</v>
      </c>
      <c r="K1769" s="1">
        <v>122</v>
      </c>
      <c r="L1769" s="1" t="s">
        <v>17</v>
      </c>
      <c r="M1769" s="27" t="str">
        <f>N1769</f>
        <v>0963 940 774</v>
      </c>
      <c r="N1769" s="45" t="s">
        <v>3420</v>
      </c>
      <c r="O1769" s="38">
        <v>0</v>
      </c>
      <c r="P1769" s="38">
        <v>430.62</v>
      </c>
      <c r="Q1769" s="38">
        <v>1</v>
      </c>
      <c r="R1769" t="e">
        <v>#N/A</v>
      </c>
      <c r="S1769" s="38">
        <v>430.62</v>
      </c>
      <c r="T1769" s="24">
        <v>909</v>
      </c>
      <c r="U1769" s="24">
        <v>120</v>
      </c>
      <c r="V1769">
        <f t="shared" si="181"/>
        <v>160</v>
      </c>
      <c r="W1769" s="24" t="s">
        <v>4289</v>
      </c>
      <c r="X1769" s="8" t="e">
        <f>ROUND(T1769*(1-#REF!),2)</f>
        <v>#REF!</v>
      </c>
      <c r="Y1769">
        <f t="shared" si="177"/>
        <v>818.1</v>
      </c>
      <c r="Z1769">
        <f t="shared" si="178"/>
        <v>818.1</v>
      </c>
      <c r="AA1769" s="24">
        <v>0.1</v>
      </c>
      <c r="AB1769" s="24">
        <v>0.1</v>
      </c>
      <c r="AC1769" t="s">
        <v>2879</v>
      </c>
      <c r="AD1769" t="s">
        <v>2879</v>
      </c>
      <c r="AE1769" t="s">
        <v>2879</v>
      </c>
      <c r="AF1769" t="s">
        <v>2899</v>
      </c>
      <c r="AG1769" s="24"/>
      <c r="AH1769" t="str">
        <f t="shared" si="183"/>
        <v>JUMPER 2006</v>
      </c>
      <c r="AI1769" s="11">
        <v>414.05</v>
      </c>
      <c r="AJ1769">
        <v>0.3</v>
      </c>
      <c r="AK1769">
        <f t="shared" si="176"/>
        <v>636.29999999999995</v>
      </c>
      <c r="AL1769" t="s">
        <v>4555</v>
      </c>
      <c r="AM1769" t="s">
        <v>4555</v>
      </c>
      <c r="AN1769" s="24">
        <v>0.1</v>
      </c>
      <c r="AO1769">
        <f t="shared" si="182"/>
        <v>818.1</v>
      </c>
      <c r="AS1769" t="s">
        <v>3694</v>
      </c>
      <c r="AT1769" t="s">
        <v>3695</v>
      </c>
    </row>
    <row r="1770" spans="1:46" customFormat="1" x14ac:dyDescent="0.3">
      <c r="A1770" t="e">
        <f>CONCATENATE(C1770,D1770,H1770,#REF!,L1770)</f>
        <v>#REF!</v>
      </c>
      <c r="B1770" t="str">
        <f t="shared" si="179"/>
        <v>CITROENJUMPERL3H2</v>
      </c>
      <c r="C1770" s="1" t="s">
        <v>12</v>
      </c>
      <c r="D1770" s="1" t="s">
        <v>32</v>
      </c>
      <c r="E1770" s="1">
        <v>2006</v>
      </c>
      <c r="F1770" s="1" t="s">
        <v>44</v>
      </c>
      <c r="G1770" s="1" t="s">
        <v>37</v>
      </c>
      <c r="H1770" s="1" t="s">
        <v>45</v>
      </c>
      <c r="I1770" s="1">
        <v>4035</v>
      </c>
      <c r="J1770" s="1" t="str">
        <f t="shared" si="180"/>
        <v>TYP122</v>
      </c>
      <c r="K1770" s="1">
        <v>122</v>
      </c>
      <c r="L1770" s="1" t="s">
        <v>20</v>
      </c>
      <c r="M1770" s="27">
        <v>963940189</v>
      </c>
      <c r="N1770" s="37" t="s">
        <v>1037</v>
      </c>
      <c r="O1770" s="38">
        <v>0</v>
      </c>
      <c r="P1770" s="38">
        <v>611.49</v>
      </c>
      <c r="Q1770" s="38">
        <v>1</v>
      </c>
      <c r="R1770">
        <v>81</v>
      </c>
      <c r="S1770" s="38">
        <v>611.49</v>
      </c>
      <c r="T1770" s="24">
        <v>1309</v>
      </c>
      <c r="U1770" s="24">
        <v>120</v>
      </c>
      <c r="V1770">
        <f t="shared" si="181"/>
        <v>160</v>
      </c>
      <c r="W1770" s="24" t="s">
        <v>4290</v>
      </c>
      <c r="X1770" s="8" t="e">
        <f>ROUND(T1770*(1-#REF!),2)</f>
        <v>#REF!</v>
      </c>
      <c r="Y1770">
        <f t="shared" si="177"/>
        <v>1178.0999999999999</v>
      </c>
      <c r="Z1770">
        <f t="shared" si="178"/>
        <v>1178.0999999999999</v>
      </c>
      <c r="AA1770" s="24">
        <v>0.1</v>
      </c>
      <c r="AB1770" s="24">
        <v>0.1</v>
      </c>
      <c r="AC1770" t="s">
        <v>2879</v>
      </c>
      <c r="AD1770" t="s">
        <v>2879</v>
      </c>
      <c r="AE1770" t="s">
        <v>2879</v>
      </c>
      <c r="AF1770" t="s">
        <v>2899</v>
      </c>
      <c r="AG1770" s="24"/>
      <c r="AH1770" t="str">
        <f t="shared" si="183"/>
        <v>JUMPER 2006</v>
      </c>
      <c r="AI1770" s="11">
        <v>587.96</v>
      </c>
      <c r="AJ1770">
        <v>0.3</v>
      </c>
      <c r="AK1770">
        <f t="shared" si="176"/>
        <v>916.3</v>
      </c>
      <c r="AL1770" t="s">
        <v>4555</v>
      </c>
      <c r="AM1770" t="s">
        <v>4555</v>
      </c>
      <c r="AN1770" s="24">
        <v>0.1</v>
      </c>
      <c r="AO1770">
        <f t="shared" si="182"/>
        <v>1178.0999999999999</v>
      </c>
      <c r="AS1770" t="s">
        <v>466</v>
      </c>
      <c r="AT1770" t="s">
        <v>586</v>
      </c>
    </row>
    <row r="1771" spans="1:46" customFormat="1" x14ac:dyDescent="0.3">
      <c r="A1771" t="e">
        <f>CONCATENATE(C1771,D1771,H1771,#REF!,L1771)</f>
        <v>#REF!</v>
      </c>
      <c r="B1771" t="str">
        <f t="shared" si="179"/>
        <v>CITROENJUMPERL4H2</v>
      </c>
      <c r="C1771" s="1" t="s">
        <v>12</v>
      </c>
      <c r="D1771" s="1" t="s">
        <v>32</v>
      </c>
      <c r="E1771" s="1">
        <v>2006</v>
      </c>
      <c r="F1771" s="1" t="s">
        <v>48</v>
      </c>
      <c r="G1771" s="1" t="s">
        <v>37</v>
      </c>
      <c r="H1771" s="1" t="s">
        <v>49</v>
      </c>
      <c r="I1771" s="3" t="s">
        <v>50</v>
      </c>
      <c r="J1771" s="1" t="str">
        <f t="shared" si="180"/>
        <v>TYP123</v>
      </c>
      <c r="K1771" s="1">
        <v>123</v>
      </c>
      <c r="L1771" s="1" t="s">
        <v>17</v>
      </c>
      <c r="M1771" s="27" t="str">
        <f>N1771</f>
        <v>0963 940 775</v>
      </c>
      <c r="N1771" s="45" t="s">
        <v>3421</v>
      </c>
      <c r="O1771" s="38">
        <v>0</v>
      </c>
      <c r="P1771" s="38">
        <v>192.22</v>
      </c>
      <c r="Q1771" s="38">
        <v>1</v>
      </c>
      <c r="R1771" t="e">
        <v>#N/A</v>
      </c>
      <c r="S1771" s="38">
        <v>192.22</v>
      </c>
      <c r="T1771" s="24">
        <v>409</v>
      </c>
      <c r="U1771" s="24">
        <v>135</v>
      </c>
      <c r="V1771">
        <f t="shared" si="181"/>
        <v>180</v>
      </c>
      <c r="W1771" s="24" t="s">
        <v>4291</v>
      </c>
      <c r="X1771" s="8" t="e">
        <f>ROUND(T1771*(1-#REF!),2)</f>
        <v>#REF!</v>
      </c>
      <c r="Y1771">
        <f t="shared" si="177"/>
        <v>368.1</v>
      </c>
      <c r="Z1771">
        <f t="shared" si="178"/>
        <v>368.1</v>
      </c>
      <c r="AA1771" s="24">
        <v>0.1</v>
      </c>
      <c r="AB1771" s="24">
        <v>0.1</v>
      </c>
      <c r="AC1771" t="s">
        <v>2879</v>
      </c>
      <c r="AD1771" t="s">
        <v>2879</v>
      </c>
      <c r="AE1771" t="s">
        <v>2879</v>
      </c>
      <c r="AF1771" t="s">
        <v>2899</v>
      </c>
      <c r="AG1771" s="24"/>
      <c r="AH1771" t="str">
        <f t="shared" si="183"/>
        <v>JUMPER 2006</v>
      </c>
      <c r="AI1771" s="11">
        <v>478.04999999999995</v>
      </c>
      <c r="AJ1771">
        <v>0.3</v>
      </c>
      <c r="AK1771">
        <f t="shared" si="176"/>
        <v>286.29999999999995</v>
      </c>
      <c r="AL1771" t="s">
        <v>4555</v>
      </c>
      <c r="AM1771" t="s">
        <v>4555</v>
      </c>
      <c r="AN1771" s="24">
        <v>0.1</v>
      </c>
      <c r="AO1771">
        <f t="shared" si="182"/>
        <v>368.1</v>
      </c>
      <c r="AS1771" t="s">
        <v>3696</v>
      </c>
      <c r="AT1771" t="s">
        <v>3695</v>
      </c>
    </row>
    <row r="1772" spans="1:46" customFormat="1" x14ac:dyDescent="0.3">
      <c r="A1772" t="e">
        <f>CONCATENATE(C1772,D1772,H1772,#REF!,L1772)</f>
        <v>#REF!</v>
      </c>
      <c r="B1772" t="str">
        <f t="shared" si="179"/>
        <v>CITROENJUMPERL3H3</v>
      </c>
      <c r="C1772" s="1" t="s">
        <v>12</v>
      </c>
      <c r="D1772" s="1" t="s">
        <v>32</v>
      </c>
      <c r="E1772" s="1">
        <v>2006</v>
      </c>
      <c r="F1772" s="1" t="s">
        <v>44</v>
      </c>
      <c r="G1772" s="1" t="s">
        <v>52</v>
      </c>
      <c r="H1772" s="1" t="s">
        <v>53</v>
      </c>
      <c r="I1772" s="1">
        <v>4035</v>
      </c>
      <c r="J1772" s="1" t="str">
        <f t="shared" si="180"/>
        <v>TYP122</v>
      </c>
      <c r="K1772" s="1">
        <v>122</v>
      </c>
      <c r="L1772" s="1" t="s">
        <v>17</v>
      </c>
      <c r="M1772" s="27" t="str">
        <f>N1772</f>
        <v>0963 940 777</v>
      </c>
      <c r="N1772" s="45" t="s">
        <v>3422</v>
      </c>
      <c r="O1772" s="38">
        <v>0</v>
      </c>
      <c r="P1772" s="38">
        <v>192.22</v>
      </c>
      <c r="Q1772" s="38">
        <v>1</v>
      </c>
      <c r="R1772" t="e">
        <v>#N/A</v>
      </c>
      <c r="S1772" s="38">
        <v>192.22</v>
      </c>
      <c r="T1772" s="24">
        <v>409</v>
      </c>
      <c r="U1772" s="24">
        <v>120</v>
      </c>
      <c r="V1772">
        <f t="shared" si="181"/>
        <v>160</v>
      </c>
      <c r="W1772" s="24" t="s">
        <v>4292</v>
      </c>
      <c r="X1772" s="8" t="e">
        <f>ROUND(T1772*(1-#REF!),2)</f>
        <v>#REF!</v>
      </c>
      <c r="Y1772">
        <f t="shared" si="177"/>
        <v>368.1</v>
      </c>
      <c r="Z1772">
        <f t="shared" si="178"/>
        <v>368.1</v>
      </c>
      <c r="AA1772" s="24">
        <v>0.1</v>
      </c>
      <c r="AB1772" s="24">
        <v>0.1</v>
      </c>
      <c r="AC1772" t="s">
        <v>2879</v>
      </c>
      <c r="AD1772" t="s">
        <v>2879</v>
      </c>
      <c r="AE1772" t="s">
        <v>2879</v>
      </c>
      <c r="AF1772" t="s">
        <v>2899</v>
      </c>
      <c r="AG1772" s="24"/>
      <c r="AH1772" t="str">
        <f t="shared" si="183"/>
        <v>JUMPER 2006</v>
      </c>
      <c r="AI1772" s="11">
        <v>414.05</v>
      </c>
      <c r="AJ1772">
        <v>0.3</v>
      </c>
      <c r="AK1772">
        <f t="shared" si="176"/>
        <v>286.29999999999995</v>
      </c>
      <c r="AL1772" t="s">
        <v>4555</v>
      </c>
      <c r="AM1772" t="s">
        <v>4555</v>
      </c>
      <c r="AN1772" s="24">
        <v>0.1</v>
      </c>
      <c r="AO1772">
        <f t="shared" si="182"/>
        <v>368.1</v>
      </c>
      <c r="AS1772" t="s">
        <v>3697</v>
      </c>
      <c r="AT1772" t="s">
        <v>3695</v>
      </c>
    </row>
    <row r="1773" spans="1:46" customFormat="1" x14ac:dyDescent="0.3">
      <c r="A1773" t="e">
        <f>CONCATENATE(C1773,D1773,H1773,#REF!,L1773)</f>
        <v>#REF!</v>
      </c>
      <c r="B1773" t="str">
        <f t="shared" si="179"/>
        <v>CITROENJUMPERL3H3</v>
      </c>
      <c r="C1773" s="1" t="s">
        <v>12</v>
      </c>
      <c r="D1773" s="1" t="s">
        <v>32</v>
      </c>
      <c r="E1773" s="1">
        <v>2006</v>
      </c>
      <c r="F1773" s="1" t="s">
        <v>44</v>
      </c>
      <c r="G1773" s="1" t="s">
        <v>52</v>
      </c>
      <c r="H1773" s="1" t="s">
        <v>53</v>
      </c>
      <c r="I1773" s="1">
        <v>4035</v>
      </c>
      <c r="J1773" s="1" t="str">
        <f t="shared" si="180"/>
        <v>TYP122</v>
      </c>
      <c r="K1773" s="1">
        <v>122</v>
      </c>
      <c r="L1773" s="1" t="s">
        <v>20</v>
      </c>
      <c r="M1773" s="27">
        <v>963940190</v>
      </c>
      <c r="N1773" s="37" t="s">
        <v>1038</v>
      </c>
      <c r="O1773" s="38">
        <v>0</v>
      </c>
      <c r="P1773" s="38">
        <v>611.49</v>
      </c>
      <c r="Q1773" s="38">
        <v>1</v>
      </c>
      <c r="R1773">
        <v>81</v>
      </c>
      <c r="S1773" s="38">
        <v>611.49</v>
      </c>
      <c r="T1773" s="24">
        <v>1309</v>
      </c>
      <c r="U1773" s="24">
        <v>120</v>
      </c>
      <c r="V1773">
        <f t="shared" si="181"/>
        <v>160</v>
      </c>
      <c r="W1773" s="24" t="s">
        <v>4293</v>
      </c>
      <c r="X1773" s="8" t="e">
        <f>ROUND(T1773*(1-#REF!),2)</f>
        <v>#REF!</v>
      </c>
      <c r="Y1773">
        <f t="shared" si="177"/>
        <v>1178.0999999999999</v>
      </c>
      <c r="Z1773">
        <f t="shared" si="178"/>
        <v>1178.0999999999999</v>
      </c>
      <c r="AA1773" s="24">
        <v>0.1</v>
      </c>
      <c r="AB1773" s="24">
        <v>0.1</v>
      </c>
      <c r="AC1773" t="s">
        <v>2879</v>
      </c>
      <c r="AD1773" t="s">
        <v>2879</v>
      </c>
      <c r="AE1773" t="s">
        <v>2879</v>
      </c>
      <c r="AF1773" t="s">
        <v>2899</v>
      </c>
      <c r="AG1773" s="24"/>
      <c r="AH1773" t="str">
        <f t="shared" si="183"/>
        <v>JUMPER 2006</v>
      </c>
      <c r="AI1773" s="11">
        <v>587.96</v>
      </c>
      <c r="AJ1773">
        <v>0.3</v>
      </c>
      <c r="AK1773">
        <f t="shared" si="176"/>
        <v>916.3</v>
      </c>
      <c r="AL1773" t="s">
        <v>4555</v>
      </c>
      <c r="AM1773" t="s">
        <v>4555</v>
      </c>
      <c r="AN1773" s="24">
        <v>0.1</v>
      </c>
      <c r="AO1773">
        <f t="shared" si="182"/>
        <v>1178.0999999999999</v>
      </c>
      <c r="AS1773" t="s">
        <v>467</v>
      </c>
      <c r="AT1773" t="s">
        <v>586</v>
      </c>
    </row>
    <row r="1774" spans="1:46" customFormat="1" x14ac:dyDescent="0.3">
      <c r="A1774" t="e">
        <f>CONCATENATE(C1774,D1774,H1774,#REF!,L1774)</f>
        <v>#REF!</v>
      </c>
      <c r="B1774" t="str">
        <f t="shared" si="179"/>
        <v>CITROENJUMPERL4H3</v>
      </c>
      <c r="C1774" s="1" t="s">
        <v>12</v>
      </c>
      <c r="D1774" s="1" t="s">
        <v>32</v>
      </c>
      <c r="E1774" s="1">
        <v>2006</v>
      </c>
      <c r="F1774" s="1" t="s">
        <v>48</v>
      </c>
      <c r="G1774" s="1" t="s">
        <v>52</v>
      </c>
      <c r="H1774" s="1" t="s">
        <v>55</v>
      </c>
      <c r="I1774" s="3" t="s">
        <v>50</v>
      </c>
      <c r="J1774" s="1" t="str">
        <f t="shared" si="180"/>
        <v>TYP123</v>
      </c>
      <c r="K1774" s="1">
        <v>123</v>
      </c>
      <c r="L1774" s="1" t="s">
        <v>17</v>
      </c>
      <c r="M1774" s="27" t="str">
        <f>N1774</f>
        <v>0963 940 778</v>
      </c>
      <c r="N1774" s="45" t="s">
        <v>3423</v>
      </c>
      <c r="O1774" s="38">
        <v>0</v>
      </c>
      <c r="P1774" s="38">
        <v>192.22</v>
      </c>
      <c r="Q1774" s="38">
        <v>1</v>
      </c>
      <c r="R1774" t="e">
        <v>#N/A</v>
      </c>
      <c r="S1774" s="38">
        <v>192.22</v>
      </c>
      <c r="T1774" s="24">
        <v>409</v>
      </c>
      <c r="U1774" s="24">
        <v>135</v>
      </c>
      <c r="V1774">
        <f t="shared" si="181"/>
        <v>180</v>
      </c>
      <c r="W1774" s="24" t="s">
        <v>4294</v>
      </c>
      <c r="X1774" s="8" t="e">
        <f>ROUND(T1774*(1-#REF!),2)</f>
        <v>#REF!</v>
      </c>
      <c r="Y1774">
        <f t="shared" si="177"/>
        <v>368.1</v>
      </c>
      <c r="Z1774">
        <f t="shared" si="178"/>
        <v>368.1</v>
      </c>
      <c r="AA1774" s="24">
        <v>0.1</v>
      </c>
      <c r="AB1774" s="24">
        <v>0.1</v>
      </c>
      <c r="AC1774" t="s">
        <v>2879</v>
      </c>
      <c r="AD1774" t="s">
        <v>2879</v>
      </c>
      <c r="AE1774" t="s">
        <v>2879</v>
      </c>
      <c r="AF1774" t="s">
        <v>2899</v>
      </c>
      <c r="AG1774" s="24"/>
      <c r="AH1774" t="str">
        <f t="shared" si="183"/>
        <v>JUMPER 2006</v>
      </c>
      <c r="AI1774" s="11">
        <v>478.04999999999995</v>
      </c>
      <c r="AJ1774">
        <v>0.3</v>
      </c>
      <c r="AK1774">
        <f t="shared" si="176"/>
        <v>286.29999999999995</v>
      </c>
      <c r="AL1774" t="s">
        <v>4555</v>
      </c>
      <c r="AM1774" t="s">
        <v>4555</v>
      </c>
      <c r="AN1774" s="24">
        <v>0.1</v>
      </c>
      <c r="AO1774">
        <f t="shared" si="182"/>
        <v>368.1</v>
      </c>
      <c r="AS1774" t="s">
        <v>3698</v>
      </c>
      <c r="AT1774" t="s">
        <v>3695</v>
      </c>
    </row>
    <row r="1775" spans="1:46" customFormat="1" x14ac:dyDescent="0.3">
      <c r="A1775" t="e">
        <f>CONCATENATE(C1775,D1775,H1775,#REF!,L1775)</f>
        <v>#REF!</v>
      </c>
      <c r="B1775" t="str">
        <f t="shared" si="179"/>
        <v>CITROENJUMPERL4H3</v>
      </c>
      <c r="C1775" s="1" t="s">
        <v>12</v>
      </c>
      <c r="D1775" s="1" t="s">
        <v>32</v>
      </c>
      <c r="E1775" s="1">
        <v>2006</v>
      </c>
      <c r="F1775" s="1" t="s">
        <v>48</v>
      </c>
      <c r="G1775" s="1" t="s">
        <v>52</v>
      </c>
      <c r="H1775" s="1" t="s">
        <v>55</v>
      </c>
      <c r="I1775" s="3" t="s">
        <v>50</v>
      </c>
      <c r="J1775" s="1" t="str">
        <f t="shared" si="180"/>
        <v>TYP123</v>
      </c>
      <c r="K1775" s="1">
        <v>123</v>
      </c>
      <c r="L1775" s="1" t="s">
        <v>20</v>
      </c>
      <c r="M1775" s="27">
        <v>963940202</v>
      </c>
      <c r="N1775" s="37" t="s">
        <v>1039</v>
      </c>
      <c r="O1775" s="38">
        <v>0</v>
      </c>
      <c r="P1775" s="38">
        <v>658.34</v>
      </c>
      <c r="Q1775" s="38">
        <v>1</v>
      </c>
      <c r="R1775">
        <v>85</v>
      </c>
      <c r="S1775" s="38">
        <v>658.34</v>
      </c>
      <c r="T1775" s="24">
        <v>1519</v>
      </c>
      <c r="U1775" s="24">
        <v>135</v>
      </c>
      <c r="V1775">
        <f t="shared" si="181"/>
        <v>180</v>
      </c>
      <c r="W1775" s="24" t="s">
        <v>4295</v>
      </c>
      <c r="X1775" s="8" t="e">
        <f>ROUND(T1775*(1-#REF!),2)</f>
        <v>#REF!</v>
      </c>
      <c r="Y1775">
        <f t="shared" si="177"/>
        <v>1367.1</v>
      </c>
      <c r="Z1775">
        <f t="shared" si="178"/>
        <v>1367.1</v>
      </c>
      <c r="AA1775" s="24">
        <v>0.1</v>
      </c>
      <c r="AB1775" s="24">
        <v>0.1</v>
      </c>
      <c r="AC1775" t="s">
        <v>2879</v>
      </c>
      <c r="AD1775" t="s">
        <v>2879</v>
      </c>
      <c r="AE1775" t="s">
        <v>2879</v>
      </c>
      <c r="AF1775" t="s">
        <v>2899</v>
      </c>
      <c r="AG1775" s="24"/>
      <c r="AH1775" t="str">
        <f t="shared" si="183"/>
        <v>JUMPER 2006</v>
      </c>
      <c r="AI1775" s="11">
        <v>652.27</v>
      </c>
      <c r="AJ1775">
        <v>0.3</v>
      </c>
      <c r="AK1775">
        <f t="shared" si="176"/>
        <v>1063.3</v>
      </c>
      <c r="AL1775" t="s">
        <v>4555</v>
      </c>
      <c r="AM1775" t="s">
        <v>4555</v>
      </c>
      <c r="AN1775" s="24">
        <v>0.1</v>
      </c>
      <c r="AO1775">
        <f t="shared" si="182"/>
        <v>1367.1</v>
      </c>
      <c r="AS1775" t="s">
        <v>468</v>
      </c>
      <c r="AT1775" t="s">
        <v>586</v>
      </c>
    </row>
    <row r="1776" spans="1:46" customFormat="1" x14ac:dyDescent="0.3">
      <c r="A1776" t="e">
        <f>CONCATENATE(C1776,D1776,H1776,#REF!,L1776)</f>
        <v>#REF!</v>
      </c>
      <c r="B1776" t="str">
        <f t="shared" si="179"/>
        <v>DACIADOKKERL1H1</v>
      </c>
      <c r="C1776" s="1" t="s">
        <v>57</v>
      </c>
      <c r="D1776" s="1" t="s">
        <v>590</v>
      </c>
      <c r="E1776" s="1">
        <v>2009</v>
      </c>
      <c r="F1776" s="1" t="s">
        <v>14</v>
      </c>
      <c r="G1776" s="1" t="s">
        <v>15</v>
      </c>
      <c r="H1776" s="1" t="s">
        <v>16</v>
      </c>
      <c r="I1776" s="1">
        <v>2810</v>
      </c>
      <c r="J1776" s="1" t="str">
        <f t="shared" si="180"/>
        <v>TYP146</v>
      </c>
      <c r="K1776" s="1">
        <v>146</v>
      </c>
      <c r="L1776" s="1" t="s">
        <v>17</v>
      </c>
      <c r="M1776" s="27">
        <v>963940425</v>
      </c>
      <c r="N1776" s="37" t="s">
        <v>1040</v>
      </c>
      <c r="O1776" s="38">
        <v>0</v>
      </c>
      <c r="P1776" s="38">
        <v>217.86</v>
      </c>
      <c r="Q1776" s="38">
        <v>1</v>
      </c>
      <c r="R1776">
        <v>64</v>
      </c>
      <c r="S1776" s="38">
        <v>217.86</v>
      </c>
      <c r="T1776" s="24">
        <v>479</v>
      </c>
      <c r="U1776" s="24">
        <v>85</v>
      </c>
      <c r="V1776">
        <f t="shared" si="181"/>
        <v>114</v>
      </c>
      <c r="W1776" s="24" t="s">
        <v>4296</v>
      </c>
      <c r="X1776" s="8" t="e">
        <f>ROUND(T1776*(1-#REF!),2)</f>
        <v>#REF!</v>
      </c>
      <c r="Y1776">
        <f t="shared" si="177"/>
        <v>431.1</v>
      </c>
      <c r="Z1776">
        <f t="shared" si="178"/>
        <v>431.1</v>
      </c>
      <c r="AA1776" s="24">
        <v>0.1</v>
      </c>
      <c r="AB1776" s="24">
        <v>0.1</v>
      </c>
      <c r="AC1776" t="s">
        <v>2879</v>
      </c>
      <c r="AD1776" t="s">
        <v>2879</v>
      </c>
      <c r="AE1776" t="s">
        <v>2879</v>
      </c>
      <c r="AF1776" t="s">
        <v>2899</v>
      </c>
      <c r="AG1776" s="24"/>
      <c r="AH1776" t="s">
        <v>3394</v>
      </c>
      <c r="AI1776" s="11">
        <v>209.4</v>
      </c>
      <c r="AJ1776">
        <v>0.3</v>
      </c>
      <c r="AK1776">
        <f t="shared" si="176"/>
        <v>335.29999999999995</v>
      </c>
      <c r="AL1776" t="s">
        <v>4555</v>
      </c>
      <c r="AM1776" t="s">
        <v>4555</v>
      </c>
      <c r="AN1776" s="24">
        <v>0.1</v>
      </c>
      <c r="AO1776">
        <f t="shared" si="182"/>
        <v>431.1</v>
      </c>
      <c r="AS1776" t="s">
        <v>469</v>
      </c>
      <c r="AT1776" t="s">
        <v>1151</v>
      </c>
    </row>
    <row r="1777" spans="1:46" customFormat="1" x14ac:dyDescent="0.3">
      <c r="A1777" t="e">
        <f>CONCATENATE(C1777,D1777,H1777,#REF!,L1777)</f>
        <v>#REF!</v>
      </c>
      <c r="B1777" t="str">
        <f t="shared" si="179"/>
        <v>DACIADOKKERL1H1</v>
      </c>
      <c r="C1777" s="1" t="s">
        <v>57</v>
      </c>
      <c r="D1777" s="1" t="s">
        <v>590</v>
      </c>
      <c r="E1777" s="1">
        <v>2009</v>
      </c>
      <c r="F1777" s="1" t="s">
        <v>14</v>
      </c>
      <c r="G1777" s="1" t="s">
        <v>15</v>
      </c>
      <c r="H1777" s="1" t="s">
        <v>16</v>
      </c>
      <c r="I1777" s="1">
        <v>2810</v>
      </c>
      <c r="J1777" s="1" t="str">
        <f t="shared" si="180"/>
        <v>TYP146</v>
      </c>
      <c r="K1777" s="1">
        <v>146</v>
      </c>
      <c r="L1777" s="1" t="s">
        <v>20</v>
      </c>
      <c r="M1777" s="27">
        <v>963940432</v>
      </c>
      <c r="N1777" s="37" t="s">
        <v>1041</v>
      </c>
      <c r="O1777" s="38">
        <v>0</v>
      </c>
      <c r="P1777" s="38">
        <v>290.62</v>
      </c>
      <c r="Q1777" s="38">
        <v>1</v>
      </c>
      <c r="R1777">
        <v>30</v>
      </c>
      <c r="S1777" s="38">
        <v>290.62</v>
      </c>
      <c r="T1777" s="24">
        <v>639</v>
      </c>
      <c r="U1777" s="24">
        <v>85</v>
      </c>
      <c r="V1777">
        <f t="shared" si="181"/>
        <v>114</v>
      </c>
      <c r="W1777" s="24" t="s">
        <v>4297</v>
      </c>
      <c r="X1777" s="8" t="e">
        <f>ROUND(T1777*(1-#REF!),2)</f>
        <v>#REF!</v>
      </c>
      <c r="Y1777">
        <f t="shared" si="177"/>
        <v>575.1</v>
      </c>
      <c r="Z1777">
        <f t="shared" si="178"/>
        <v>575.1</v>
      </c>
      <c r="AA1777" s="24">
        <v>0.1</v>
      </c>
      <c r="AB1777" s="24">
        <v>0.1</v>
      </c>
      <c r="AC1777" t="s">
        <v>2879</v>
      </c>
      <c r="AD1777" t="s">
        <v>2879</v>
      </c>
      <c r="AE1777" t="s">
        <v>2879</v>
      </c>
      <c r="AF1777" t="s">
        <v>2899</v>
      </c>
      <c r="AG1777" s="24"/>
      <c r="AH1777" t="s">
        <v>3394</v>
      </c>
      <c r="AI1777" s="11">
        <v>279.33</v>
      </c>
      <c r="AJ1777">
        <v>0.3</v>
      </c>
      <c r="AK1777">
        <f t="shared" si="176"/>
        <v>447.29999999999995</v>
      </c>
      <c r="AL1777" t="s">
        <v>4555</v>
      </c>
      <c r="AM1777" t="s">
        <v>4555</v>
      </c>
      <c r="AN1777" s="24">
        <v>0.1</v>
      </c>
      <c r="AO1777">
        <f t="shared" si="182"/>
        <v>575.1</v>
      </c>
      <c r="AS1777" t="s">
        <v>470</v>
      </c>
      <c r="AT1777" t="s">
        <v>586</v>
      </c>
    </row>
    <row r="1778" spans="1:46" customFormat="1" x14ac:dyDescent="0.3">
      <c r="A1778" t="e">
        <f>CONCATENATE(C1778,D1778,H1778,#REF!,L1778)</f>
        <v>#REF!</v>
      </c>
      <c r="B1778" t="str">
        <f t="shared" si="179"/>
        <v>FIATFIORINOL1H1</v>
      </c>
      <c r="C1778" s="1" t="s">
        <v>60</v>
      </c>
      <c r="D1778" s="1" t="s">
        <v>61</v>
      </c>
      <c r="E1778" s="1">
        <v>2008</v>
      </c>
      <c r="F1778" s="1" t="s">
        <v>14</v>
      </c>
      <c r="G1778" s="1" t="s">
        <v>15</v>
      </c>
      <c r="H1778" s="1" t="s">
        <v>16</v>
      </c>
      <c r="I1778" s="1">
        <v>2513</v>
      </c>
      <c r="J1778" s="1" t="str">
        <f t="shared" si="180"/>
        <v>TYP128</v>
      </c>
      <c r="K1778" s="1">
        <v>128</v>
      </c>
      <c r="L1778" s="1" t="s">
        <v>17</v>
      </c>
      <c r="M1778" s="27">
        <v>963940233</v>
      </c>
      <c r="N1778" s="37" t="s">
        <v>1024</v>
      </c>
      <c r="O1778" s="38">
        <v>0</v>
      </c>
      <c r="P1778" s="38">
        <v>194.7</v>
      </c>
      <c r="Q1778" s="38">
        <v>1</v>
      </c>
      <c r="R1778">
        <v>28</v>
      </c>
      <c r="S1778" s="38">
        <v>194.7</v>
      </c>
      <c r="T1778" s="24">
        <v>379</v>
      </c>
      <c r="U1778" s="24">
        <v>85</v>
      </c>
      <c r="V1778">
        <f t="shared" si="181"/>
        <v>114</v>
      </c>
      <c r="W1778" s="24" t="s">
        <v>4274</v>
      </c>
      <c r="X1778" s="8" t="e">
        <f>ROUND(T1778*(1-#REF!),2)</f>
        <v>#REF!</v>
      </c>
      <c r="Y1778">
        <f t="shared" si="177"/>
        <v>341.1</v>
      </c>
      <c r="Z1778">
        <f t="shared" si="178"/>
        <v>341.1</v>
      </c>
      <c r="AA1778" s="24">
        <v>0.1</v>
      </c>
      <c r="AB1778" s="24">
        <v>0.1</v>
      </c>
      <c r="AC1778" t="s">
        <v>2879</v>
      </c>
      <c r="AD1778" t="s">
        <v>2879</v>
      </c>
      <c r="AE1778" t="s">
        <v>2879</v>
      </c>
      <c r="AF1778" t="s">
        <v>2899</v>
      </c>
      <c r="AG1778" s="24"/>
      <c r="AH1778" t="s">
        <v>3395</v>
      </c>
      <c r="AI1778" s="11">
        <v>152.73000000000002</v>
      </c>
      <c r="AJ1778">
        <v>0.3</v>
      </c>
      <c r="AK1778">
        <f t="shared" si="176"/>
        <v>265.3</v>
      </c>
      <c r="AL1778" t="s">
        <v>4555</v>
      </c>
      <c r="AM1778" t="s">
        <v>4555</v>
      </c>
      <c r="AN1778" s="24">
        <v>0.1</v>
      </c>
      <c r="AO1778">
        <f t="shared" si="182"/>
        <v>341.1</v>
      </c>
      <c r="AS1778" t="s">
        <v>453</v>
      </c>
      <c r="AT1778" t="s">
        <v>1151</v>
      </c>
    </row>
    <row r="1779" spans="1:46" customFormat="1" x14ac:dyDescent="0.3">
      <c r="A1779" t="e">
        <f>CONCATENATE(C1779,D1779,H1779,#REF!,L1779)</f>
        <v>#REF!</v>
      </c>
      <c r="B1779" t="str">
        <f t="shared" si="179"/>
        <v>FIATFIORINOL1H1</v>
      </c>
      <c r="C1779" s="1" t="s">
        <v>60</v>
      </c>
      <c r="D1779" s="1" t="s">
        <v>61</v>
      </c>
      <c r="E1779" s="1">
        <v>2008</v>
      </c>
      <c r="F1779" s="1" t="s">
        <v>14</v>
      </c>
      <c r="G1779" s="1" t="s">
        <v>15</v>
      </c>
      <c r="H1779" s="1" t="s">
        <v>16</v>
      </c>
      <c r="I1779" s="1">
        <v>2513</v>
      </c>
      <c r="J1779" s="1" t="str">
        <f t="shared" si="180"/>
        <v>TYP128</v>
      </c>
      <c r="K1779" s="1">
        <v>128</v>
      </c>
      <c r="L1779" s="1" t="s">
        <v>20</v>
      </c>
      <c r="M1779" s="27">
        <v>963940234</v>
      </c>
      <c r="N1779" s="37" t="s">
        <v>1025</v>
      </c>
      <c r="O1779" s="38">
        <v>0</v>
      </c>
      <c r="P1779" s="38">
        <v>258.38</v>
      </c>
      <c r="Q1779" s="38">
        <v>1</v>
      </c>
      <c r="R1779">
        <v>31</v>
      </c>
      <c r="S1779" s="38">
        <v>258.38</v>
      </c>
      <c r="T1779" s="24">
        <v>579</v>
      </c>
      <c r="U1779" s="24">
        <v>85</v>
      </c>
      <c r="V1779">
        <f t="shared" si="181"/>
        <v>114</v>
      </c>
      <c r="W1779" s="24" t="s">
        <v>4275</v>
      </c>
      <c r="X1779" s="8" t="e">
        <f>ROUND(T1779*(1-#REF!),2)</f>
        <v>#REF!</v>
      </c>
      <c r="Y1779">
        <f t="shared" si="177"/>
        <v>521.1</v>
      </c>
      <c r="Z1779">
        <f t="shared" si="178"/>
        <v>521.1</v>
      </c>
      <c r="AA1779" s="24">
        <v>0.1</v>
      </c>
      <c r="AB1779" s="24">
        <v>0.1</v>
      </c>
      <c r="AC1779" t="s">
        <v>2879</v>
      </c>
      <c r="AD1779" t="s">
        <v>2879</v>
      </c>
      <c r="AE1779" t="s">
        <v>2879</v>
      </c>
      <c r="AF1779" t="s">
        <v>2899</v>
      </c>
      <c r="AG1779" s="24"/>
      <c r="AH1779" t="s">
        <v>3395</v>
      </c>
      <c r="AI1779" s="11">
        <v>248.33999999999997</v>
      </c>
      <c r="AJ1779">
        <v>0.3</v>
      </c>
      <c r="AK1779">
        <f t="shared" si="176"/>
        <v>405.29999999999995</v>
      </c>
      <c r="AL1779" t="s">
        <v>4555</v>
      </c>
      <c r="AM1779" t="s">
        <v>4555</v>
      </c>
      <c r="AN1779" s="24">
        <v>0.1</v>
      </c>
      <c r="AO1779">
        <f t="shared" si="182"/>
        <v>521.1</v>
      </c>
      <c r="AS1779" t="s">
        <v>454</v>
      </c>
      <c r="AT1779" t="s">
        <v>586</v>
      </c>
    </row>
    <row r="1780" spans="1:46" customFormat="1" x14ac:dyDescent="0.3">
      <c r="A1780" t="e">
        <f>CONCATENATE(C1780,D1780,H1780,#REF!,L1780)</f>
        <v>#REF!</v>
      </c>
      <c r="B1780" t="str">
        <f t="shared" si="179"/>
        <v>FIATDOBLOL1H1</v>
      </c>
      <c r="C1780" s="1" t="s">
        <v>60</v>
      </c>
      <c r="D1780" s="1" t="s">
        <v>62</v>
      </c>
      <c r="E1780" s="1">
        <v>2010</v>
      </c>
      <c r="F1780" s="1" t="s">
        <v>14</v>
      </c>
      <c r="G1780" s="1" t="s">
        <v>15</v>
      </c>
      <c r="H1780" s="1" t="s">
        <v>16</v>
      </c>
      <c r="I1780" s="1">
        <v>2755</v>
      </c>
      <c r="J1780" s="1" t="str">
        <f t="shared" si="180"/>
        <v>TYP134</v>
      </c>
      <c r="K1780" s="1">
        <v>134</v>
      </c>
      <c r="L1780" s="1" t="s">
        <v>17</v>
      </c>
      <c r="M1780" s="27">
        <v>963940271</v>
      </c>
      <c r="N1780" s="37" t="s">
        <v>1042</v>
      </c>
      <c r="O1780" s="38">
        <v>0</v>
      </c>
      <c r="P1780" s="38">
        <v>217.87</v>
      </c>
      <c r="Q1780" s="38">
        <v>1</v>
      </c>
      <c r="R1780">
        <v>33</v>
      </c>
      <c r="S1780" s="38">
        <v>217.87</v>
      </c>
      <c r="T1780" s="24">
        <v>479</v>
      </c>
      <c r="U1780" s="24">
        <v>85</v>
      </c>
      <c r="V1780">
        <f t="shared" si="181"/>
        <v>114</v>
      </c>
      <c r="W1780" s="24" t="s">
        <v>4298</v>
      </c>
      <c r="X1780" s="8" t="e">
        <f>ROUND(T1780*(1-#REF!),2)</f>
        <v>#REF!</v>
      </c>
      <c r="Y1780">
        <f t="shared" si="177"/>
        <v>431.1</v>
      </c>
      <c r="Z1780">
        <f t="shared" si="178"/>
        <v>431.1</v>
      </c>
      <c r="AA1780" s="24">
        <v>0.1</v>
      </c>
      <c r="AB1780" s="24">
        <v>0.1</v>
      </c>
      <c r="AC1780" t="s">
        <v>2879</v>
      </c>
      <c r="AD1780" t="s">
        <v>2879</v>
      </c>
      <c r="AE1780" t="s">
        <v>2879</v>
      </c>
      <c r="AF1780" t="s">
        <v>2899</v>
      </c>
      <c r="AG1780" s="24"/>
      <c r="AH1780" t="s">
        <v>3396</v>
      </c>
      <c r="AI1780" s="11">
        <v>209.4</v>
      </c>
      <c r="AJ1780">
        <v>0.3</v>
      </c>
      <c r="AK1780">
        <f t="shared" ref="AK1780:AK1843" si="184">T1780*(1*(1-AJ1780))</f>
        <v>335.29999999999995</v>
      </c>
      <c r="AL1780" t="s">
        <v>4555</v>
      </c>
      <c r="AM1780" t="s">
        <v>4555</v>
      </c>
      <c r="AN1780" s="24">
        <v>0.1</v>
      </c>
      <c r="AO1780">
        <f t="shared" si="182"/>
        <v>431.1</v>
      </c>
      <c r="AS1780" t="s">
        <v>471</v>
      </c>
      <c r="AT1780" t="s">
        <v>1151</v>
      </c>
    </row>
    <row r="1781" spans="1:46" customFormat="1" x14ac:dyDescent="0.3">
      <c r="A1781" t="e">
        <f>CONCATENATE(C1781,D1781,H1781,#REF!,L1781)</f>
        <v>#REF!</v>
      </c>
      <c r="B1781" t="str">
        <f t="shared" si="179"/>
        <v>FIATDOBLOL1H1</v>
      </c>
      <c r="C1781" s="1" t="s">
        <v>60</v>
      </c>
      <c r="D1781" s="1" t="s">
        <v>62</v>
      </c>
      <c r="E1781" s="1">
        <v>2010</v>
      </c>
      <c r="F1781" s="1" t="s">
        <v>14</v>
      </c>
      <c r="G1781" s="1" t="s">
        <v>15</v>
      </c>
      <c r="H1781" s="1" t="s">
        <v>16</v>
      </c>
      <c r="I1781" s="1">
        <v>2755</v>
      </c>
      <c r="J1781" s="1" t="str">
        <f t="shared" si="180"/>
        <v>TYP134</v>
      </c>
      <c r="K1781" s="1">
        <v>134</v>
      </c>
      <c r="L1781" s="1" t="s">
        <v>20</v>
      </c>
      <c r="M1781" s="27">
        <v>963940278</v>
      </c>
      <c r="N1781" s="37" t="s">
        <v>1043</v>
      </c>
      <c r="O1781" s="38">
        <v>0</v>
      </c>
      <c r="P1781" s="38">
        <v>290.62</v>
      </c>
      <c r="Q1781" s="38">
        <v>1</v>
      </c>
      <c r="R1781">
        <v>30</v>
      </c>
      <c r="S1781" s="38">
        <v>290.62</v>
      </c>
      <c r="T1781" s="24">
        <v>639</v>
      </c>
      <c r="U1781" s="24">
        <v>85</v>
      </c>
      <c r="V1781">
        <f t="shared" si="181"/>
        <v>114</v>
      </c>
      <c r="W1781" s="24" t="s">
        <v>4299</v>
      </c>
      <c r="X1781" s="8" t="e">
        <f>ROUND(T1781*(1-#REF!),2)</f>
        <v>#REF!</v>
      </c>
      <c r="Y1781">
        <f t="shared" si="177"/>
        <v>575.1</v>
      </c>
      <c r="Z1781">
        <f t="shared" si="178"/>
        <v>575.1</v>
      </c>
      <c r="AA1781" s="24">
        <v>0.1</v>
      </c>
      <c r="AB1781" s="24">
        <v>0.1</v>
      </c>
      <c r="AC1781" t="s">
        <v>2879</v>
      </c>
      <c r="AD1781" t="s">
        <v>2879</v>
      </c>
      <c r="AE1781" t="s">
        <v>2879</v>
      </c>
      <c r="AF1781" t="s">
        <v>2899</v>
      </c>
      <c r="AG1781" s="24"/>
      <c r="AH1781" t="s">
        <v>3396</v>
      </c>
      <c r="AI1781" s="11">
        <v>279.33</v>
      </c>
      <c r="AJ1781">
        <v>0.3</v>
      </c>
      <c r="AK1781">
        <f t="shared" si="184"/>
        <v>447.29999999999995</v>
      </c>
      <c r="AL1781" t="s">
        <v>4555</v>
      </c>
      <c r="AM1781" t="s">
        <v>4555</v>
      </c>
      <c r="AN1781" s="24">
        <v>0.1</v>
      </c>
      <c r="AO1781">
        <f t="shared" si="182"/>
        <v>575.1</v>
      </c>
      <c r="AS1781" t="s">
        <v>472</v>
      </c>
      <c r="AT1781" t="s">
        <v>586</v>
      </c>
    </row>
    <row r="1782" spans="1:46" customFormat="1" x14ac:dyDescent="0.3">
      <c r="A1782" t="e">
        <f>CONCATENATE(C1782,D1782,H1782,#REF!,L1782)</f>
        <v>#REF!</v>
      </c>
      <c r="B1782" t="str">
        <f t="shared" si="179"/>
        <v>FIATDOBLOL1H2</v>
      </c>
      <c r="C1782" s="1" t="s">
        <v>60</v>
      </c>
      <c r="D1782" s="1" t="s">
        <v>62</v>
      </c>
      <c r="E1782" s="1">
        <v>2010</v>
      </c>
      <c r="F1782" s="1" t="s">
        <v>14</v>
      </c>
      <c r="G1782" s="1" t="s">
        <v>37</v>
      </c>
      <c r="H1782" s="1" t="s">
        <v>38</v>
      </c>
      <c r="I1782" s="1">
        <v>2755</v>
      </c>
      <c r="J1782" s="1" t="str">
        <f t="shared" si="180"/>
        <v>TYP134</v>
      </c>
      <c r="K1782" s="1">
        <v>134</v>
      </c>
      <c r="L1782" s="1" t="s">
        <v>17</v>
      </c>
      <c r="M1782" s="27">
        <v>963940279</v>
      </c>
      <c r="N1782" s="37" t="s">
        <v>1044</v>
      </c>
      <c r="O1782" s="38">
        <v>0</v>
      </c>
      <c r="P1782" s="38">
        <v>236.37</v>
      </c>
      <c r="Q1782" s="38">
        <v>1</v>
      </c>
      <c r="R1782">
        <v>42</v>
      </c>
      <c r="S1782" s="38">
        <v>236.37</v>
      </c>
      <c r="T1782" s="24">
        <v>479</v>
      </c>
      <c r="U1782" s="24">
        <v>95</v>
      </c>
      <c r="V1782">
        <f t="shared" si="181"/>
        <v>127</v>
      </c>
      <c r="W1782" s="24" t="s">
        <v>4300</v>
      </c>
      <c r="X1782" s="8" t="e">
        <f>ROUND(T1782*(1-#REF!),2)</f>
        <v>#REF!</v>
      </c>
      <c r="Y1782">
        <f t="shared" si="177"/>
        <v>431.1</v>
      </c>
      <c r="Z1782">
        <f t="shared" si="178"/>
        <v>431.1</v>
      </c>
      <c r="AA1782" s="24">
        <v>0.1</v>
      </c>
      <c r="AB1782" s="24">
        <v>0.1</v>
      </c>
      <c r="AC1782" t="s">
        <v>2879</v>
      </c>
      <c r="AD1782" t="s">
        <v>2879</v>
      </c>
      <c r="AE1782" t="s">
        <v>2879</v>
      </c>
      <c r="AF1782" t="s">
        <v>2899</v>
      </c>
      <c r="AG1782" s="24"/>
      <c r="AH1782" t="s">
        <v>3396</v>
      </c>
      <c r="AI1782" s="11">
        <v>209.4</v>
      </c>
      <c r="AJ1782">
        <v>0.3</v>
      </c>
      <c r="AK1782">
        <f t="shared" si="184"/>
        <v>335.29999999999995</v>
      </c>
      <c r="AL1782" t="s">
        <v>4555</v>
      </c>
      <c r="AM1782" t="s">
        <v>4555</v>
      </c>
      <c r="AN1782" s="24">
        <v>0.1</v>
      </c>
      <c r="AO1782">
        <f t="shared" si="182"/>
        <v>431.1</v>
      </c>
      <c r="AS1782" t="s">
        <v>473</v>
      </c>
      <c r="AT1782" t="s">
        <v>1151</v>
      </c>
    </row>
    <row r="1783" spans="1:46" customFormat="1" x14ac:dyDescent="0.3">
      <c r="A1783" t="e">
        <f>CONCATENATE(C1783,D1783,H1783,#REF!,L1783)</f>
        <v>#REF!</v>
      </c>
      <c r="B1783" t="str">
        <f t="shared" si="179"/>
        <v>FIATDOBLOL1H2</v>
      </c>
      <c r="C1783" s="1" t="s">
        <v>60</v>
      </c>
      <c r="D1783" s="1" t="s">
        <v>62</v>
      </c>
      <c r="E1783" s="1">
        <v>2010</v>
      </c>
      <c r="F1783" s="1" t="s">
        <v>14</v>
      </c>
      <c r="G1783" s="1" t="s">
        <v>37</v>
      </c>
      <c r="H1783" s="1" t="s">
        <v>38</v>
      </c>
      <c r="I1783" s="1">
        <v>2755</v>
      </c>
      <c r="J1783" s="1" t="str">
        <f t="shared" si="180"/>
        <v>TYP134</v>
      </c>
      <c r="K1783" s="1">
        <v>134</v>
      </c>
      <c r="L1783" s="1" t="s">
        <v>20</v>
      </c>
      <c r="M1783" s="27">
        <v>963940280</v>
      </c>
      <c r="N1783" s="37" t="s">
        <v>1045</v>
      </c>
      <c r="O1783" s="38">
        <v>0</v>
      </c>
      <c r="P1783" s="38">
        <v>315.62</v>
      </c>
      <c r="Q1783" s="38">
        <v>1</v>
      </c>
      <c r="R1783">
        <v>46</v>
      </c>
      <c r="S1783" s="38">
        <v>315.62</v>
      </c>
      <c r="T1783" s="24">
        <v>639</v>
      </c>
      <c r="U1783" s="24">
        <v>95</v>
      </c>
      <c r="V1783">
        <f t="shared" si="181"/>
        <v>127</v>
      </c>
      <c r="W1783" s="24" t="s">
        <v>4301</v>
      </c>
      <c r="X1783" s="8" t="e">
        <f>ROUND(T1783*(1-#REF!),2)</f>
        <v>#REF!</v>
      </c>
      <c r="Y1783">
        <f t="shared" si="177"/>
        <v>575.1</v>
      </c>
      <c r="Z1783">
        <f t="shared" si="178"/>
        <v>575.1</v>
      </c>
      <c r="AA1783" s="24">
        <v>0.1</v>
      </c>
      <c r="AB1783" s="24">
        <v>0.1</v>
      </c>
      <c r="AC1783" t="s">
        <v>2879</v>
      </c>
      <c r="AD1783" t="s">
        <v>2879</v>
      </c>
      <c r="AE1783" t="s">
        <v>2879</v>
      </c>
      <c r="AF1783" t="s">
        <v>2899</v>
      </c>
      <c r="AG1783" s="24"/>
      <c r="AH1783" t="s">
        <v>3396</v>
      </c>
      <c r="AI1783" s="11">
        <v>279.33</v>
      </c>
      <c r="AJ1783">
        <v>0.3</v>
      </c>
      <c r="AK1783">
        <f t="shared" si="184"/>
        <v>447.29999999999995</v>
      </c>
      <c r="AL1783" t="s">
        <v>4555</v>
      </c>
      <c r="AM1783" t="s">
        <v>4555</v>
      </c>
      <c r="AN1783" s="24">
        <v>0.1</v>
      </c>
      <c r="AO1783">
        <f t="shared" si="182"/>
        <v>575.1</v>
      </c>
      <c r="AS1783" t="s">
        <v>474</v>
      </c>
      <c r="AT1783" t="s">
        <v>586</v>
      </c>
    </row>
    <row r="1784" spans="1:46" customFormat="1" x14ac:dyDescent="0.3">
      <c r="A1784" t="e">
        <f>CONCATENATE(C1784,D1784,H1784,#REF!,L1784)</f>
        <v>#REF!</v>
      </c>
      <c r="B1784" t="str">
        <f t="shared" si="179"/>
        <v>FIATDOBLOL2H1</v>
      </c>
      <c r="C1784" s="1" t="s">
        <v>60</v>
      </c>
      <c r="D1784" s="1" t="s">
        <v>62</v>
      </c>
      <c r="E1784" s="1">
        <v>2010</v>
      </c>
      <c r="F1784" s="1" t="s">
        <v>25</v>
      </c>
      <c r="G1784" s="1" t="s">
        <v>15</v>
      </c>
      <c r="H1784" s="1" t="s">
        <v>26</v>
      </c>
      <c r="I1784" s="1">
        <v>3105</v>
      </c>
      <c r="J1784" s="1" t="str">
        <f t="shared" si="180"/>
        <v>TYP135</v>
      </c>
      <c r="K1784" s="1">
        <v>135</v>
      </c>
      <c r="L1784" s="1" t="s">
        <v>17</v>
      </c>
      <c r="M1784" s="27">
        <v>963940295</v>
      </c>
      <c r="N1784" s="37" t="s">
        <v>1046</v>
      </c>
      <c r="O1784" s="38">
        <v>0</v>
      </c>
      <c r="P1784" s="38">
        <v>237.3</v>
      </c>
      <c r="Q1784" s="38">
        <v>1</v>
      </c>
      <c r="R1784">
        <v>36</v>
      </c>
      <c r="S1784" s="38">
        <v>237.3</v>
      </c>
      <c r="T1784" s="24">
        <v>529</v>
      </c>
      <c r="U1784" s="24">
        <v>95</v>
      </c>
      <c r="V1784">
        <f t="shared" si="181"/>
        <v>127</v>
      </c>
      <c r="W1784" s="24" t="s">
        <v>4302</v>
      </c>
      <c r="X1784" s="8" t="e">
        <f>ROUND(T1784*(1-#REF!),2)</f>
        <v>#REF!</v>
      </c>
      <c r="Y1784">
        <f t="shared" si="177"/>
        <v>476.1</v>
      </c>
      <c r="Z1784">
        <f t="shared" si="178"/>
        <v>476.1</v>
      </c>
      <c r="AA1784" s="24">
        <v>0.1</v>
      </c>
      <c r="AB1784" s="24">
        <v>0.1</v>
      </c>
      <c r="AC1784" t="s">
        <v>2879</v>
      </c>
      <c r="AD1784" t="s">
        <v>2879</v>
      </c>
      <c r="AE1784" t="s">
        <v>2879</v>
      </c>
      <c r="AF1784" t="s">
        <v>2899</v>
      </c>
      <c r="AG1784" s="24"/>
      <c r="AH1784" t="s">
        <v>3397</v>
      </c>
      <c r="AI1784" s="11">
        <v>228.16</v>
      </c>
      <c r="AJ1784">
        <v>0.3</v>
      </c>
      <c r="AK1784">
        <f t="shared" si="184"/>
        <v>370.29999999999995</v>
      </c>
      <c r="AL1784" t="s">
        <v>4555</v>
      </c>
      <c r="AM1784" t="s">
        <v>4555</v>
      </c>
      <c r="AN1784" s="24">
        <v>0.1</v>
      </c>
      <c r="AO1784">
        <f t="shared" si="182"/>
        <v>476.1</v>
      </c>
      <c r="AS1784" t="s">
        <v>475</v>
      </c>
      <c r="AT1784" t="s">
        <v>1151</v>
      </c>
    </row>
    <row r="1785" spans="1:46" customFormat="1" x14ac:dyDescent="0.3">
      <c r="A1785" t="e">
        <f>CONCATENATE(C1785,D1785,H1785,#REF!,L1785)</f>
        <v>#REF!</v>
      </c>
      <c r="B1785" t="str">
        <f t="shared" si="179"/>
        <v>FIATDOBLOL2H1</v>
      </c>
      <c r="C1785" s="1" t="s">
        <v>60</v>
      </c>
      <c r="D1785" s="1" t="s">
        <v>62</v>
      </c>
      <c r="E1785" s="1">
        <v>2010</v>
      </c>
      <c r="F1785" s="1" t="s">
        <v>25</v>
      </c>
      <c r="G1785" s="1" t="s">
        <v>15</v>
      </c>
      <c r="H1785" s="1" t="s">
        <v>26</v>
      </c>
      <c r="I1785" s="1">
        <v>3105</v>
      </c>
      <c r="J1785" s="1" t="str">
        <f t="shared" si="180"/>
        <v>TYP135</v>
      </c>
      <c r="K1785" s="1">
        <v>135</v>
      </c>
      <c r="L1785" s="1" t="s">
        <v>20</v>
      </c>
      <c r="M1785" s="27">
        <v>963940296</v>
      </c>
      <c r="N1785" s="37" t="s">
        <v>1047</v>
      </c>
      <c r="O1785" s="38">
        <v>0</v>
      </c>
      <c r="P1785" s="38">
        <v>330.83</v>
      </c>
      <c r="Q1785" s="38">
        <v>1</v>
      </c>
      <c r="R1785">
        <v>40</v>
      </c>
      <c r="S1785" s="38">
        <v>330.83</v>
      </c>
      <c r="T1785" s="24">
        <v>709</v>
      </c>
      <c r="U1785" s="24">
        <v>95</v>
      </c>
      <c r="V1785">
        <f t="shared" si="181"/>
        <v>127</v>
      </c>
      <c r="W1785" s="24" t="s">
        <v>4303</v>
      </c>
      <c r="X1785" s="8" t="e">
        <f>ROUND(T1785*(1-#REF!),2)</f>
        <v>#REF!</v>
      </c>
      <c r="Y1785">
        <f t="shared" si="177"/>
        <v>638.1</v>
      </c>
      <c r="Z1785">
        <f t="shared" si="178"/>
        <v>638.1</v>
      </c>
      <c r="AA1785" s="24">
        <v>0.1</v>
      </c>
      <c r="AB1785" s="24">
        <v>0.1</v>
      </c>
      <c r="AC1785" t="s">
        <v>2879</v>
      </c>
      <c r="AD1785" t="s">
        <v>2879</v>
      </c>
      <c r="AE1785" t="s">
        <v>2879</v>
      </c>
      <c r="AF1785" t="s">
        <v>2899</v>
      </c>
      <c r="AG1785" s="24"/>
      <c r="AH1785" t="s">
        <v>3397</v>
      </c>
      <c r="AI1785" s="11">
        <v>308.71999999999997</v>
      </c>
      <c r="AJ1785">
        <v>0.3</v>
      </c>
      <c r="AK1785">
        <f t="shared" si="184"/>
        <v>496.29999999999995</v>
      </c>
      <c r="AL1785" t="s">
        <v>4555</v>
      </c>
      <c r="AM1785" t="s">
        <v>4555</v>
      </c>
      <c r="AN1785" s="24">
        <v>0.1</v>
      </c>
      <c r="AO1785">
        <f t="shared" si="182"/>
        <v>638.1</v>
      </c>
      <c r="AS1785" t="s">
        <v>476</v>
      </c>
      <c r="AT1785" t="s">
        <v>586</v>
      </c>
    </row>
    <row r="1786" spans="1:46" customFormat="1" x14ac:dyDescent="0.3">
      <c r="A1786" t="e">
        <f>CONCATENATE(C1786,D1786,H1786,#REF!,L1786)</f>
        <v>#REF!</v>
      </c>
      <c r="B1786" t="str">
        <f t="shared" si="179"/>
        <v>FIATTALENTOL1H1</v>
      </c>
      <c r="C1786" s="1" t="s">
        <v>60</v>
      </c>
      <c r="D1786" s="1" t="s">
        <v>69</v>
      </c>
      <c r="E1786" s="1">
        <v>2016</v>
      </c>
      <c r="F1786" s="1" t="s">
        <v>14</v>
      </c>
      <c r="G1786" s="1" t="s">
        <v>15</v>
      </c>
      <c r="H1786" s="1" t="s">
        <v>16</v>
      </c>
      <c r="I1786" s="1">
        <v>3098</v>
      </c>
      <c r="J1786" s="1" t="str">
        <f t="shared" si="180"/>
        <v>TYP164</v>
      </c>
      <c r="K1786" s="1">
        <v>164</v>
      </c>
      <c r="L1786" s="1" t="s">
        <v>17</v>
      </c>
      <c r="M1786" s="27">
        <v>963940601</v>
      </c>
      <c r="N1786" s="37" t="s">
        <v>1048</v>
      </c>
      <c r="O1786" s="38">
        <v>0</v>
      </c>
      <c r="P1786" s="38">
        <v>280.49</v>
      </c>
      <c r="Q1786" s="38">
        <v>1</v>
      </c>
      <c r="R1786">
        <v>47</v>
      </c>
      <c r="S1786" s="38">
        <v>280.49</v>
      </c>
      <c r="T1786" s="24">
        <v>599</v>
      </c>
      <c r="U1786" s="24">
        <v>85</v>
      </c>
      <c r="V1786">
        <f t="shared" si="181"/>
        <v>114</v>
      </c>
      <c r="W1786" s="24" t="s">
        <v>4304</v>
      </c>
      <c r="X1786" s="8" t="e">
        <f>ROUND(T1786*(1-#REF!),2)</f>
        <v>#REF!</v>
      </c>
      <c r="Y1786">
        <f t="shared" si="177"/>
        <v>539.1</v>
      </c>
      <c r="Z1786">
        <f t="shared" si="178"/>
        <v>539.1</v>
      </c>
      <c r="AA1786" s="24">
        <v>0.1</v>
      </c>
      <c r="AB1786" s="24">
        <v>0.1</v>
      </c>
      <c r="AC1786" t="s">
        <v>2879</v>
      </c>
      <c r="AD1786" t="s">
        <v>2879</v>
      </c>
      <c r="AE1786" t="s">
        <v>2879</v>
      </c>
      <c r="AF1786" t="s">
        <v>2899</v>
      </c>
      <c r="AG1786" s="24"/>
      <c r="AH1786" t="s">
        <v>3398</v>
      </c>
      <c r="AI1786" s="11">
        <v>269.69</v>
      </c>
      <c r="AJ1786">
        <v>0.3</v>
      </c>
      <c r="AK1786">
        <f t="shared" si="184"/>
        <v>419.29999999999995</v>
      </c>
      <c r="AL1786" t="s">
        <v>4555</v>
      </c>
      <c r="AM1786" t="s">
        <v>4555</v>
      </c>
      <c r="AN1786" s="24">
        <v>0.1</v>
      </c>
      <c r="AO1786">
        <f t="shared" si="182"/>
        <v>539.1</v>
      </c>
      <c r="AS1786" t="s">
        <v>477</v>
      </c>
      <c r="AT1786" t="s">
        <v>1151</v>
      </c>
    </row>
    <row r="1787" spans="1:46" customFormat="1" x14ac:dyDescent="0.3">
      <c r="A1787" t="e">
        <f>CONCATENATE(C1787,D1787,H1787,#REF!,L1787)</f>
        <v>#REF!</v>
      </c>
      <c r="B1787" t="str">
        <f t="shared" si="179"/>
        <v>FIATTALENTOL1H1</v>
      </c>
      <c r="C1787" s="1" t="s">
        <v>60</v>
      </c>
      <c r="D1787" s="1" t="s">
        <v>69</v>
      </c>
      <c r="E1787" s="1">
        <v>2016</v>
      </c>
      <c r="F1787" s="1" t="s">
        <v>14</v>
      </c>
      <c r="G1787" s="1" t="s">
        <v>15</v>
      </c>
      <c r="H1787" s="1" t="s">
        <v>16</v>
      </c>
      <c r="I1787" s="1">
        <v>3098</v>
      </c>
      <c r="J1787" s="1" t="str">
        <f t="shared" si="180"/>
        <v>TYP164</v>
      </c>
      <c r="K1787" s="1">
        <v>164</v>
      </c>
      <c r="L1787" s="1" t="s">
        <v>20</v>
      </c>
      <c r="M1787" s="27">
        <v>963940608</v>
      </c>
      <c r="N1787" s="37" t="s">
        <v>1049</v>
      </c>
      <c r="O1787" s="38">
        <v>0</v>
      </c>
      <c r="P1787" s="38">
        <v>383.87</v>
      </c>
      <c r="Q1787" s="38">
        <v>1</v>
      </c>
      <c r="R1787">
        <v>42</v>
      </c>
      <c r="S1787" s="38">
        <v>383.87</v>
      </c>
      <c r="T1787" s="24">
        <v>809</v>
      </c>
      <c r="U1787" s="24">
        <v>85</v>
      </c>
      <c r="V1787">
        <f t="shared" si="181"/>
        <v>114</v>
      </c>
      <c r="W1787" s="24" t="s">
        <v>4305</v>
      </c>
      <c r="X1787" s="8" t="e">
        <f>ROUND(T1787*(1-#REF!),2)</f>
        <v>#REF!</v>
      </c>
      <c r="Y1787">
        <f t="shared" si="177"/>
        <v>728.1</v>
      </c>
      <c r="Z1787">
        <f t="shared" si="178"/>
        <v>728.1</v>
      </c>
      <c r="AA1787" s="24">
        <v>0.1</v>
      </c>
      <c r="AB1787" s="24">
        <v>0.1</v>
      </c>
      <c r="AC1787" t="s">
        <v>2879</v>
      </c>
      <c r="AD1787" t="s">
        <v>2879</v>
      </c>
      <c r="AE1787" t="s">
        <v>2879</v>
      </c>
      <c r="AF1787" t="s">
        <v>2899</v>
      </c>
      <c r="AG1787" s="24"/>
      <c r="AH1787" t="s">
        <v>3398</v>
      </c>
      <c r="AI1787" s="11">
        <v>369.1</v>
      </c>
      <c r="AJ1787">
        <v>0.3</v>
      </c>
      <c r="AK1787">
        <f t="shared" si="184"/>
        <v>566.29999999999995</v>
      </c>
      <c r="AL1787" t="s">
        <v>4555</v>
      </c>
      <c r="AM1787" t="s">
        <v>4555</v>
      </c>
      <c r="AN1787" s="24">
        <v>0.1</v>
      </c>
      <c r="AO1787">
        <f t="shared" si="182"/>
        <v>728.1</v>
      </c>
      <c r="AS1787" t="s">
        <v>478</v>
      </c>
      <c r="AT1787" t="s">
        <v>586</v>
      </c>
    </row>
    <row r="1788" spans="1:46" customFormat="1" x14ac:dyDescent="0.3">
      <c r="A1788" t="e">
        <f>CONCATENATE(C1788,D1788,H1788,#REF!,L1788)</f>
        <v>#REF!</v>
      </c>
      <c r="B1788" t="str">
        <f t="shared" si="179"/>
        <v>FIATTALENTOL1H2</v>
      </c>
      <c r="C1788" s="1" t="s">
        <v>60</v>
      </c>
      <c r="D1788" s="1" t="s">
        <v>69</v>
      </c>
      <c r="E1788" s="1">
        <v>2016</v>
      </c>
      <c r="F1788" s="1" t="s">
        <v>14</v>
      </c>
      <c r="G1788" s="1" t="s">
        <v>37</v>
      </c>
      <c r="H1788" s="1" t="s">
        <v>38</v>
      </c>
      <c r="I1788" s="1">
        <v>3098</v>
      </c>
      <c r="J1788" s="1" t="str">
        <f t="shared" si="180"/>
        <v>TYP164</v>
      </c>
      <c r="K1788" s="1">
        <v>164</v>
      </c>
      <c r="L1788" s="1" t="s">
        <v>17</v>
      </c>
      <c r="M1788" s="27">
        <v>963940609</v>
      </c>
      <c r="N1788" s="37" t="s">
        <v>1050</v>
      </c>
      <c r="O1788" s="38">
        <v>0</v>
      </c>
      <c r="P1788" s="38">
        <v>280.58</v>
      </c>
      <c r="Q1788" s="38">
        <v>1</v>
      </c>
      <c r="R1788">
        <v>47</v>
      </c>
      <c r="S1788" s="38">
        <v>280.58</v>
      </c>
      <c r="T1788" s="24">
        <v>589</v>
      </c>
      <c r="U1788" s="24">
        <v>95</v>
      </c>
      <c r="V1788">
        <f t="shared" si="181"/>
        <v>127</v>
      </c>
      <c r="W1788" s="24" t="s">
        <v>4306</v>
      </c>
      <c r="X1788" s="8" t="e">
        <f>ROUND(T1788*(1-#REF!),2)</f>
        <v>#REF!</v>
      </c>
      <c r="Y1788">
        <f t="shared" si="177"/>
        <v>530.1</v>
      </c>
      <c r="Z1788">
        <f t="shared" si="178"/>
        <v>530.1</v>
      </c>
      <c r="AA1788" s="24">
        <v>0.1</v>
      </c>
      <c r="AB1788" s="24">
        <v>0.1</v>
      </c>
      <c r="AC1788" t="s">
        <v>2879</v>
      </c>
      <c r="AD1788" t="s">
        <v>2879</v>
      </c>
      <c r="AE1788" t="s">
        <v>2879</v>
      </c>
      <c r="AF1788" t="s">
        <v>2899</v>
      </c>
      <c r="AG1788" s="24"/>
      <c r="AH1788" t="s">
        <v>3398</v>
      </c>
      <c r="AI1788" s="11">
        <v>269.69</v>
      </c>
      <c r="AJ1788">
        <v>0.3</v>
      </c>
      <c r="AK1788">
        <f t="shared" si="184"/>
        <v>412.29999999999995</v>
      </c>
      <c r="AL1788" t="s">
        <v>4555</v>
      </c>
      <c r="AM1788" t="s">
        <v>4555</v>
      </c>
      <c r="AN1788" s="24">
        <v>0.1</v>
      </c>
      <c r="AO1788">
        <f t="shared" si="182"/>
        <v>530.1</v>
      </c>
      <c r="AS1788" t="s">
        <v>479</v>
      </c>
      <c r="AT1788" t="s">
        <v>1151</v>
      </c>
    </row>
    <row r="1789" spans="1:46" customFormat="1" x14ac:dyDescent="0.3">
      <c r="A1789" t="e">
        <f>CONCATENATE(C1789,D1789,H1789,#REF!,L1789)</f>
        <v>#REF!</v>
      </c>
      <c r="B1789" t="str">
        <f t="shared" si="179"/>
        <v>FIATTALENTOL1H2</v>
      </c>
      <c r="C1789" s="1" t="s">
        <v>60</v>
      </c>
      <c r="D1789" s="1" t="s">
        <v>69</v>
      </c>
      <c r="E1789" s="1">
        <v>2016</v>
      </c>
      <c r="F1789" s="1" t="s">
        <v>14</v>
      </c>
      <c r="G1789" s="1" t="s">
        <v>37</v>
      </c>
      <c r="H1789" s="1" t="s">
        <v>38</v>
      </c>
      <c r="I1789" s="1">
        <v>3098</v>
      </c>
      <c r="J1789" s="1" t="str">
        <f t="shared" si="180"/>
        <v>TYP164</v>
      </c>
      <c r="K1789" s="1">
        <v>164</v>
      </c>
      <c r="L1789" s="1" t="s">
        <v>20</v>
      </c>
      <c r="M1789" s="27">
        <v>963940616</v>
      </c>
      <c r="N1789" s="37" t="s">
        <v>1051</v>
      </c>
      <c r="O1789" s="38">
        <v>0</v>
      </c>
      <c r="P1789" s="38">
        <v>383.87</v>
      </c>
      <c r="Q1789" s="38">
        <v>1</v>
      </c>
      <c r="R1789">
        <v>35</v>
      </c>
      <c r="S1789" s="38">
        <v>383.87</v>
      </c>
      <c r="T1789" s="24">
        <v>809</v>
      </c>
      <c r="U1789" s="24">
        <v>95</v>
      </c>
      <c r="V1789">
        <f t="shared" si="181"/>
        <v>127</v>
      </c>
      <c r="W1789" s="24" t="s">
        <v>4307</v>
      </c>
      <c r="X1789" s="8" t="e">
        <f>ROUND(T1789*(1-#REF!),2)</f>
        <v>#REF!</v>
      </c>
      <c r="Y1789">
        <f t="shared" si="177"/>
        <v>728.1</v>
      </c>
      <c r="Z1789">
        <f t="shared" si="178"/>
        <v>728.1</v>
      </c>
      <c r="AA1789" s="24">
        <v>0.1</v>
      </c>
      <c r="AB1789" s="24">
        <v>0.1</v>
      </c>
      <c r="AC1789" t="s">
        <v>2879</v>
      </c>
      <c r="AD1789" t="s">
        <v>2879</v>
      </c>
      <c r="AE1789" t="s">
        <v>2879</v>
      </c>
      <c r="AF1789" t="s">
        <v>2899</v>
      </c>
      <c r="AG1789" s="24"/>
      <c r="AH1789" t="s">
        <v>3398</v>
      </c>
      <c r="AI1789" s="11">
        <v>369.1</v>
      </c>
      <c r="AJ1789">
        <v>0.3</v>
      </c>
      <c r="AK1789">
        <f t="shared" si="184"/>
        <v>566.29999999999995</v>
      </c>
      <c r="AL1789" t="s">
        <v>4555</v>
      </c>
      <c r="AM1789" t="s">
        <v>4555</v>
      </c>
      <c r="AN1789" s="24">
        <v>0.1</v>
      </c>
      <c r="AO1789">
        <f t="shared" si="182"/>
        <v>728.1</v>
      </c>
      <c r="AS1789" t="s">
        <v>480</v>
      </c>
      <c r="AT1789" t="s">
        <v>586</v>
      </c>
    </row>
    <row r="1790" spans="1:46" customFormat="1" x14ac:dyDescent="0.3">
      <c r="A1790" t="e">
        <f>CONCATENATE(C1790,D1790,H1790,#REF!,L1790)</f>
        <v>#REF!</v>
      </c>
      <c r="B1790" t="str">
        <f t="shared" ref="B1790:B1851" si="185">CONCATENATE(C1790,D1790,H1790)</f>
        <v>FIATTALENTOL2H1</v>
      </c>
      <c r="C1790" s="1" t="s">
        <v>60</v>
      </c>
      <c r="D1790" s="1" t="s">
        <v>69</v>
      </c>
      <c r="E1790" s="1">
        <v>2016</v>
      </c>
      <c r="F1790" s="1" t="s">
        <v>25</v>
      </c>
      <c r="G1790" s="1" t="s">
        <v>15</v>
      </c>
      <c r="H1790" s="1" t="s">
        <v>26</v>
      </c>
      <c r="I1790" s="1">
        <v>3498</v>
      </c>
      <c r="J1790" s="1" t="str">
        <f t="shared" si="180"/>
        <v>TYP165</v>
      </c>
      <c r="K1790" s="1">
        <v>165</v>
      </c>
      <c r="L1790" s="1" t="s">
        <v>17</v>
      </c>
      <c r="M1790" s="27">
        <v>963940617</v>
      </c>
      <c r="N1790" s="37" t="s">
        <v>1052</v>
      </c>
      <c r="O1790" s="38">
        <v>0</v>
      </c>
      <c r="P1790" s="38">
        <v>307.88</v>
      </c>
      <c r="Q1790" s="38">
        <v>1</v>
      </c>
      <c r="R1790">
        <v>55</v>
      </c>
      <c r="S1790" s="38">
        <v>307.88</v>
      </c>
      <c r="T1790" s="24">
        <v>649</v>
      </c>
      <c r="U1790" s="24">
        <v>95</v>
      </c>
      <c r="V1790">
        <f t="shared" si="181"/>
        <v>127</v>
      </c>
      <c r="W1790" s="24" t="s">
        <v>4308</v>
      </c>
      <c r="X1790" s="8" t="e">
        <f>ROUND(T1790*(1-#REF!),2)</f>
        <v>#REF!</v>
      </c>
      <c r="Y1790">
        <f t="shared" si="177"/>
        <v>584.1</v>
      </c>
      <c r="Z1790">
        <f t="shared" si="178"/>
        <v>584.1</v>
      </c>
      <c r="AA1790" s="24">
        <v>0.1</v>
      </c>
      <c r="AB1790" s="24">
        <v>0.1</v>
      </c>
      <c r="AC1790" t="s">
        <v>2879</v>
      </c>
      <c r="AD1790" t="s">
        <v>2879</v>
      </c>
      <c r="AE1790" t="s">
        <v>2879</v>
      </c>
      <c r="AF1790" t="s">
        <v>2899</v>
      </c>
      <c r="AG1790" s="24"/>
      <c r="AH1790" t="s">
        <v>3399</v>
      </c>
      <c r="AI1790" s="11">
        <v>296.02999999999997</v>
      </c>
      <c r="AJ1790">
        <v>0.3</v>
      </c>
      <c r="AK1790">
        <f t="shared" si="184"/>
        <v>454.29999999999995</v>
      </c>
      <c r="AL1790" t="s">
        <v>4555</v>
      </c>
      <c r="AM1790" t="s">
        <v>4555</v>
      </c>
      <c r="AN1790" s="24">
        <v>0.1</v>
      </c>
      <c r="AO1790">
        <f t="shared" si="182"/>
        <v>584.1</v>
      </c>
      <c r="AS1790" t="s">
        <v>481</v>
      </c>
      <c r="AT1790" t="s">
        <v>1151</v>
      </c>
    </row>
    <row r="1791" spans="1:46" customFormat="1" x14ac:dyDescent="0.3">
      <c r="A1791" t="e">
        <f>CONCATENATE(C1791,D1791,H1791,#REF!,L1791)</f>
        <v>#REF!</v>
      </c>
      <c r="B1791" t="str">
        <f t="shared" si="185"/>
        <v>FIATTALENTOL2H1</v>
      </c>
      <c r="C1791" s="1" t="s">
        <v>60</v>
      </c>
      <c r="D1791" s="1" t="s">
        <v>69</v>
      </c>
      <c r="E1791" s="1">
        <v>2016</v>
      </c>
      <c r="F1791" s="1" t="s">
        <v>25</v>
      </c>
      <c r="G1791" s="1" t="s">
        <v>15</v>
      </c>
      <c r="H1791" s="1" t="s">
        <v>26</v>
      </c>
      <c r="I1791" s="1">
        <v>3498</v>
      </c>
      <c r="J1791" s="1" t="str">
        <f t="shared" ref="J1791:J1852" si="186">CONCATENATE("TYP",K1791)</f>
        <v>TYP165</v>
      </c>
      <c r="K1791" s="1">
        <v>165</v>
      </c>
      <c r="L1791" s="1" t="s">
        <v>20</v>
      </c>
      <c r="M1791" s="27">
        <v>963940624</v>
      </c>
      <c r="N1791" s="37" t="s">
        <v>1053</v>
      </c>
      <c r="O1791" s="38">
        <v>0</v>
      </c>
      <c r="P1791" s="38">
        <v>418.27</v>
      </c>
      <c r="Q1791" s="38">
        <v>1</v>
      </c>
      <c r="R1791">
        <v>55</v>
      </c>
      <c r="S1791" s="38">
        <v>418.27</v>
      </c>
      <c r="T1791" s="24">
        <v>879</v>
      </c>
      <c r="U1791" s="24">
        <v>95</v>
      </c>
      <c r="V1791">
        <f t="shared" si="181"/>
        <v>127</v>
      </c>
      <c r="W1791" s="24" t="s">
        <v>4309</v>
      </c>
      <c r="X1791" s="8" t="e">
        <f>ROUND(T1791*(1-#REF!),2)</f>
        <v>#REF!</v>
      </c>
      <c r="Y1791">
        <f t="shared" si="177"/>
        <v>791.1</v>
      </c>
      <c r="Z1791">
        <f t="shared" si="178"/>
        <v>791.1</v>
      </c>
      <c r="AA1791" s="24">
        <v>0.1</v>
      </c>
      <c r="AB1791" s="24">
        <v>0.1</v>
      </c>
      <c r="AC1791" t="s">
        <v>2879</v>
      </c>
      <c r="AD1791" t="s">
        <v>2879</v>
      </c>
      <c r="AE1791" t="s">
        <v>2879</v>
      </c>
      <c r="AF1791" t="s">
        <v>2899</v>
      </c>
      <c r="AG1791" s="24"/>
      <c r="AH1791" t="s">
        <v>3399</v>
      </c>
      <c r="AI1791" s="11">
        <v>402.16999999999996</v>
      </c>
      <c r="AJ1791">
        <v>0.3</v>
      </c>
      <c r="AK1791">
        <f t="shared" si="184"/>
        <v>615.29999999999995</v>
      </c>
      <c r="AL1791" t="s">
        <v>4555</v>
      </c>
      <c r="AM1791" t="s">
        <v>4555</v>
      </c>
      <c r="AN1791" s="24">
        <v>0.1</v>
      </c>
      <c r="AO1791">
        <f t="shared" si="182"/>
        <v>791.1</v>
      </c>
      <c r="AS1791" t="s">
        <v>482</v>
      </c>
      <c r="AT1791" t="s">
        <v>586</v>
      </c>
    </row>
    <row r="1792" spans="1:46" customFormat="1" x14ac:dyDescent="0.3">
      <c r="A1792" t="e">
        <f>CONCATENATE(C1792,D1792,H1792,#REF!,L1792)</f>
        <v>#REF!</v>
      </c>
      <c r="B1792" t="str">
        <f t="shared" si="185"/>
        <v>FIATTALENTOL2H2</v>
      </c>
      <c r="C1792" s="1" t="s">
        <v>60</v>
      </c>
      <c r="D1792" s="1" t="s">
        <v>69</v>
      </c>
      <c r="E1792" s="1">
        <v>2016</v>
      </c>
      <c r="F1792" s="1" t="s">
        <v>25</v>
      </c>
      <c r="G1792" s="1" t="s">
        <v>37</v>
      </c>
      <c r="H1792" s="1" t="s">
        <v>41</v>
      </c>
      <c r="I1792" s="1">
        <v>3498</v>
      </c>
      <c r="J1792" s="1" t="str">
        <f t="shared" si="186"/>
        <v>TYP165</v>
      </c>
      <c r="K1792" s="1">
        <v>165</v>
      </c>
      <c r="L1792" s="1" t="s">
        <v>17</v>
      </c>
      <c r="M1792" s="27">
        <v>963940625</v>
      </c>
      <c r="N1792" s="37" t="s">
        <v>1054</v>
      </c>
      <c r="O1792" s="38">
        <v>0</v>
      </c>
      <c r="P1792" s="38">
        <v>307.99</v>
      </c>
      <c r="Q1792" s="38">
        <v>1</v>
      </c>
      <c r="R1792">
        <v>55</v>
      </c>
      <c r="S1792" s="38">
        <v>307.99</v>
      </c>
      <c r="T1792" s="24">
        <v>649</v>
      </c>
      <c r="U1792" s="24">
        <v>115</v>
      </c>
      <c r="V1792">
        <f t="shared" si="181"/>
        <v>154</v>
      </c>
      <c r="W1792" s="24" t="s">
        <v>4310</v>
      </c>
      <c r="X1792" s="8" t="e">
        <f>ROUND(T1792*(1-#REF!),2)</f>
        <v>#REF!</v>
      </c>
      <c r="Y1792">
        <f t="shared" si="177"/>
        <v>584.1</v>
      </c>
      <c r="Z1792">
        <f t="shared" si="178"/>
        <v>584.1</v>
      </c>
      <c r="AA1792" s="24">
        <v>0.1</v>
      </c>
      <c r="AB1792" s="24">
        <v>0.1</v>
      </c>
      <c r="AC1792" t="s">
        <v>2879</v>
      </c>
      <c r="AD1792" t="s">
        <v>2879</v>
      </c>
      <c r="AE1792" t="s">
        <v>2879</v>
      </c>
      <c r="AF1792" t="s">
        <v>2899</v>
      </c>
      <c r="AG1792" s="24"/>
      <c r="AH1792" t="s">
        <v>3399</v>
      </c>
      <c r="AI1792" s="11">
        <v>296.02999999999997</v>
      </c>
      <c r="AJ1792">
        <v>0.3</v>
      </c>
      <c r="AK1792">
        <f t="shared" si="184"/>
        <v>454.29999999999995</v>
      </c>
      <c r="AL1792" t="s">
        <v>4555</v>
      </c>
      <c r="AM1792" t="s">
        <v>4555</v>
      </c>
      <c r="AN1792" s="24">
        <v>0.1</v>
      </c>
      <c r="AO1792">
        <f t="shared" si="182"/>
        <v>584.1</v>
      </c>
      <c r="AS1792" t="s">
        <v>483</v>
      </c>
      <c r="AT1792" t="s">
        <v>1151</v>
      </c>
    </row>
    <row r="1793" spans="1:46" customFormat="1" x14ac:dyDescent="0.3">
      <c r="A1793" t="e">
        <f>CONCATENATE(C1793,D1793,H1793,#REF!,L1793)</f>
        <v>#REF!</v>
      </c>
      <c r="B1793" t="str">
        <f t="shared" si="185"/>
        <v>FIATTALENTOL2H2</v>
      </c>
      <c r="C1793" s="1" t="s">
        <v>60</v>
      </c>
      <c r="D1793" s="1" t="s">
        <v>69</v>
      </c>
      <c r="E1793" s="1">
        <v>2016</v>
      </c>
      <c r="F1793" s="1" t="s">
        <v>25</v>
      </c>
      <c r="G1793" s="1" t="s">
        <v>37</v>
      </c>
      <c r="H1793" s="1" t="s">
        <v>41</v>
      </c>
      <c r="I1793" s="1">
        <v>3498</v>
      </c>
      <c r="J1793" s="1" t="str">
        <f t="shared" si="186"/>
        <v>TYP165</v>
      </c>
      <c r="K1793" s="1">
        <v>165</v>
      </c>
      <c r="L1793" s="1" t="s">
        <v>20</v>
      </c>
      <c r="M1793" s="27">
        <v>963940632</v>
      </c>
      <c r="N1793" s="37" t="s">
        <v>1055</v>
      </c>
      <c r="O1793" s="38">
        <v>0</v>
      </c>
      <c r="P1793" s="38">
        <v>418.27</v>
      </c>
      <c r="Q1793" s="38">
        <v>1</v>
      </c>
      <c r="R1793">
        <v>57</v>
      </c>
      <c r="S1793" s="38">
        <v>418.27</v>
      </c>
      <c r="T1793" s="24">
        <v>909</v>
      </c>
      <c r="U1793" s="24">
        <v>115</v>
      </c>
      <c r="V1793">
        <f t="shared" si="181"/>
        <v>154</v>
      </c>
      <c r="W1793" s="24" t="s">
        <v>4311</v>
      </c>
      <c r="X1793" s="8" t="e">
        <f>ROUND(T1793*(1-#REF!),2)</f>
        <v>#REF!</v>
      </c>
      <c r="Y1793">
        <f t="shared" si="177"/>
        <v>818.1</v>
      </c>
      <c r="Z1793">
        <f t="shared" si="178"/>
        <v>818.1</v>
      </c>
      <c r="AA1793" s="24">
        <v>0.1</v>
      </c>
      <c r="AB1793" s="24">
        <v>0.1</v>
      </c>
      <c r="AC1793" t="s">
        <v>2879</v>
      </c>
      <c r="AD1793" t="s">
        <v>2879</v>
      </c>
      <c r="AE1793" t="s">
        <v>2879</v>
      </c>
      <c r="AF1793" t="s">
        <v>2899</v>
      </c>
      <c r="AG1793" s="24"/>
      <c r="AH1793" t="s">
        <v>3399</v>
      </c>
      <c r="AI1793" s="11">
        <v>402.16999999999996</v>
      </c>
      <c r="AJ1793">
        <v>0.3</v>
      </c>
      <c r="AK1793">
        <f t="shared" si="184"/>
        <v>636.29999999999995</v>
      </c>
      <c r="AL1793" t="s">
        <v>4555</v>
      </c>
      <c r="AM1793" t="s">
        <v>4555</v>
      </c>
      <c r="AN1793" s="24">
        <v>0.1</v>
      </c>
      <c r="AO1793">
        <f t="shared" si="182"/>
        <v>818.1</v>
      </c>
      <c r="AS1793" t="s">
        <v>484</v>
      </c>
      <c r="AT1793" t="s">
        <v>586</v>
      </c>
    </row>
    <row r="1794" spans="1:46" customFormat="1" x14ac:dyDescent="0.3">
      <c r="A1794" t="e">
        <f>CONCATENATE(C1794,D1794,H1794,#REF!,L1794)</f>
        <v>#REF!</v>
      </c>
      <c r="B1794" t="str">
        <f t="shared" si="185"/>
        <v>FIATDUCATOL1H1</v>
      </c>
      <c r="C1794" s="1" t="s">
        <v>60</v>
      </c>
      <c r="D1794" s="1" t="s">
        <v>78</v>
      </c>
      <c r="E1794" s="1">
        <v>2006</v>
      </c>
      <c r="F1794" s="1" t="s">
        <v>14</v>
      </c>
      <c r="G1794" s="1" t="s">
        <v>15</v>
      </c>
      <c r="H1794" s="1" t="s">
        <v>16</v>
      </c>
      <c r="I1794" s="1">
        <v>3000</v>
      </c>
      <c r="J1794" s="1" t="str">
        <f t="shared" si="186"/>
        <v>TYP120</v>
      </c>
      <c r="K1794" s="1">
        <v>120</v>
      </c>
      <c r="L1794" s="1" t="s">
        <v>17</v>
      </c>
      <c r="M1794" s="27">
        <v>963940153</v>
      </c>
      <c r="N1794" s="37" t="s">
        <v>1030</v>
      </c>
      <c r="O1794" s="38">
        <v>0</v>
      </c>
      <c r="P1794" s="38">
        <v>341.58</v>
      </c>
      <c r="Q1794" s="38">
        <v>1</v>
      </c>
      <c r="R1794">
        <v>60</v>
      </c>
      <c r="S1794" s="38">
        <v>341.58</v>
      </c>
      <c r="T1794" s="24">
        <v>719</v>
      </c>
      <c r="U1794" s="24">
        <v>85</v>
      </c>
      <c r="V1794">
        <f t="shared" si="181"/>
        <v>114</v>
      </c>
      <c r="W1794" s="24" t="s">
        <v>4282</v>
      </c>
      <c r="X1794" s="8" t="e">
        <f>ROUND(T1794*(1-#REF!),2)</f>
        <v>#REF!</v>
      </c>
      <c r="Y1794">
        <f t="shared" ref="Y1794:Y1857" si="187">ROUND(T1794*(1-AA1794),2)</f>
        <v>647.1</v>
      </c>
      <c r="Z1794">
        <f t="shared" ref="Z1794:Z1857" si="188">ROUND(T1794*(1-AB1794),2)</f>
        <v>647.1</v>
      </c>
      <c r="AA1794" s="24">
        <v>0.1</v>
      </c>
      <c r="AB1794" s="24">
        <v>0.1</v>
      </c>
      <c r="AC1794" t="s">
        <v>2879</v>
      </c>
      <c r="AD1794" t="s">
        <v>2879</v>
      </c>
      <c r="AE1794" t="s">
        <v>2879</v>
      </c>
      <c r="AF1794" t="s">
        <v>2899</v>
      </c>
      <c r="AG1794" s="24"/>
      <c r="AH1794" t="s">
        <v>3400</v>
      </c>
      <c r="AI1794" s="11">
        <v>328.43</v>
      </c>
      <c r="AJ1794">
        <v>0.3</v>
      </c>
      <c r="AK1794">
        <f t="shared" si="184"/>
        <v>503.29999999999995</v>
      </c>
      <c r="AL1794" t="s">
        <v>4555</v>
      </c>
      <c r="AM1794" t="s">
        <v>4555</v>
      </c>
      <c r="AN1794" s="24">
        <v>0.1</v>
      </c>
      <c r="AO1794">
        <f t="shared" si="182"/>
        <v>647.1</v>
      </c>
      <c r="AS1794" t="s">
        <v>459</v>
      </c>
      <c r="AT1794" t="s">
        <v>1151</v>
      </c>
    </row>
    <row r="1795" spans="1:46" customFormat="1" x14ac:dyDescent="0.3">
      <c r="A1795" t="e">
        <f>CONCATENATE(C1795,D1795,H1795,#REF!,L1795)</f>
        <v>#REF!</v>
      </c>
      <c r="B1795" t="str">
        <f t="shared" si="185"/>
        <v>FIATDUCATOL1H1</v>
      </c>
      <c r="C1795" s="1" t="s">
        <v>60</v>
      </c>
      <c r="D1795" s="1" t="s">
        <v>78</v>
      </c>
      <c r="E1795" s="1">
        <v>2006</v>
      </c>
      <c r="F1795" s="1" t="s">
        <v>14</v>
      </c>
      <c r="G1795" s="1" t="s">
        <v>15</v>
      </c>
      <c r="H1795" s="1" t="s">
        <v>16</v>
      </c>
      <c r="I1795" s="1">
        <v>3000</v>
      </c>
      <c r="J1795" s="1" t="str">
        <f t="shared" si="186"/>
        <v>TYP120</v>
      </c>
      <c r="K1795" s="1">
        <v>120</v>
      </c>
      <c r="L1795" s="1" t="s">
        <v>20</v>
      </c>
      <c r="M1795" s="27">
        <v>963940154</v>
      </c>
      <c r="N1795" s="37" t="s">
        <v>1031</v>
      </c>
      <c r="O1795" s="38">
        <v>0</v>
      </c>
      <c r="P1795" s="38">
        <v>466.49</v>
      </c>
      <c r="Q1795" s="38">
        <v>1</v>
      </c>
      <c r="R1795">
        <v>60</v>
      </c>
      <c r="S1795" s="38">
        <v>466.49</v>
      </c>
      <c r="T1795" s="24">
        <v>949</v>
      </c>
      <c r="U1795" s="24">
        <v>85</v>
      </c>
      <c r="V1795">
        <f t="shared" si="181"/>
        <v>114</v>
      </c>
      <c r="W1795" s="24" t="s">
        <v>4283</v>
      </c>
      <c r="X1795" s="8" t="e">
        <f>ROUND(T1795*(1-#REF!),2)</f>
        <v>#REF!</v>
      </c>
      <c r="Y1795">
        <f t="shared" si="187"/>
        <v>854.1</v>
      </c>
      <c r="Z1795">
        <f t="shared" si="188"/>
        <v>854.1</v>
      </c>
      <c r="AA1795" s="24">
        <v>0.1</v>
      </c>
      <c r="AB1795" s="24">
        <v>0.1</v>
      </c>
      <c r="AC1795" t="s">
        <v>2879</v>
      </c>
      <c r="AD1795" t="s">
        <v>2879</v>
      </c>
      <c r="AE1795" t="s">
        <v>2879</v>
      </c>
      <c r="AF1795" t="s">
        <v>2899</v>
      </c>
      <c r="AG1795" s="24"/>
      <c r="AH1795" t="s">
        <v>3400</v>
      </c>
      <c r="AI1795" s="11">
        <v>448.53999999999996</v>
      </c>
      <c r="AJ1795">
        <v>0.3</v>
      </c>
      <c r="AK1795">
        <f t="shared" si="184"/>
        <v>664.3</v>
      </c>
      <c r="AL1795" t="s">
        <v>4555</v>
      </c>
      <c r="AM1795" t="s">
        <v>4555</v>
      </c>
      <c r="AN1795" s="24">
        <v>0.1</v>
      </c>
      <c r="AO1795">
        <f t="shared" si="182"/>
        <v>854.1</v>
      </c>
      <c r="AS1795" t="s">
        <v>460</v>
      </c>
      <c r="AT1795" t="s">
        <v>586</v>
      </c>
    </row>
    <row r="1796" spans="1:46" customFormat="1" x14ac:dyDescent="0.3">
      <c r="A1796" t="e">
        <f>CONCATENATE(C1796,D1796,H1796,#REF!,L1796)</f>
        <v>#REF!</v>
      </c>
      <c r="B1796" t="str">
        <f t="shared" si="185"/>
        <v>FIATDUCATOL2H1</v>
      </c>
      <c r="C1796" s="1" t="s">
        <v>60</v>
      </c>
      <c r="D1796" s="1" t="s">
        <v>78</v>
      </c>
      <c r="E1796" s="1">
        <v>2006</v>
      </c>
      <c r="F1796" s="1" t="s">
        <v>25</v>
      </c>
      <c r="G1796" s="1" t="s">
        <v>15</v>
      </c>
      <c r="H1796" s="1" t="s">
        <v>26</v>
      </c>
      <c r="I1796" s="1">
        <v>3450</v>
      </c>
      <c r="J1796" s="1" t="str">
        <f t="shared" si="186"/>
        <v>TYP121</v>
      </c>
      <c r="K1796" s="1">
        <v>121</v>
      </c>
      <c r="L1796" s="1" t="s">
        <v>17</v>
      </c>
      <c r="M1796" s="27">
        <v>963940173</v>
      </c>
      <c r="N1796" s="37" t="s">
        <v>1032</v>
      </c>
      <c r="O1796" s="38">
        <v>0</v>
      </c>
      <c r="P1796" s="38">
        <v>365.66</v>
      </c>
      <c r="Q1796" s="38">
        <v>1</v>
      </c>
      <c r="R1796">
        <v>71</v>
      </c>
      <c r="S1796" s="38">
        <v>365.66</v>
      </c>
      <c r="T1796" s="24">
        <v>879</v>
      </c>
      <c r="U1796" s="24">
        <v>95</v>
      </c>
      <c r="V1796">
        <f t="shared" si="181"/>
        <v>127</v>
      </c>
      <c r="W1796" s="24" t="s">
        <v>4284</v>
      </c>
      <c r="X1796" s="8" t="e">
        <f>ROUND(T1796*(1-#REF!),2)</f>
        <v>#REF!</v>
      </c>
      <c r="Y1796">
        <f t="shared" si="187"/>
        <v>791.1</v>
      </c>
      <c r="Z1796">
        <f t="shared" si="188"/>
        <v>791.1</v>
      </c>
      <c r="AA1796" s="24">
        <v>0.1</v>
      </c>
      <c r="AB1796" s="24">
        <v>0.1</v>
      </c>
      <c r="AC1796" t="s">
        <v>2879</v>
      </c>
      <c r="AD1796" t="s">
        <v>2879</v>
      </c>
      <c r="AE1796" t="s">
        <v>2879</v>
      </c>
      <c r="AF1796" t="s">
        <v>2899</v>
      </c>
      <c r="AG1796" s="24"/>
      <c r="AH1796" t="s">
        <v>3401</v>
      </c>
      <c r="AI1796" s="11">
        <v>396.24</v>
      </c>
      <c r="AJ1796">
        <v>0.3</v>
      </c>
      <c r="AK1796">
        <f t="shared" si="184"/>
        <v>615.29999999999995</v>
      </c>
      <c r="AL1796" t="s">
        <v>4555</v>
      </c>
      <c r="AM1796" t="s">
        <v>4555</v>
      </c>
      <c r="AN1796" s="24">
        <v>0.1</v>
      </c>
      <c r="AO1796">
        <f t="shared" si="182"/>
        <v>791.1</v>
      </c>
      <c r="AS1796" t="s">
        <v>461</v>
      </c>
      <c r="AT1796" t="s">
        <v>1151</v>
      </c>
    </row>
    <row r="1797" spans="1:46" customFormat="1" x14ac:dyDescent="0.3">
      <c r="A1797" t="e">
        <f>CONCATENATE(C1797,D1797,H1797,#REF!,L1797)</f>
        <v>#REF!</v>
      </c>
      <c r="B1797" t="str">
        <f t="shared" si="185"/>
        <v>FIATDUCATOL2H1</v>
      </c>
      <c r="C1797" s="1" t="s">
        <v>60</v>
      </c>
      <c r="D1797" s="1" t="s">
        <v>78</v>
      </c>
      <c r="E1797" s="1">
        <v>2006</v>
      </c>
      <c r="F1797" s="1" t="s">
        <v>25</v>
      </c>
      <c r="G1797" s="1" t="s">
        <v>15</v>
      </c>
      <c r="H1797" s="1" t="s">
        <v>26</v>
      </c>
      <c r="I1797" s="1">
        <v>3450</v>
      </c>
      <c r="J1797" s="1" t="str">
        <f t="shared" si="186"/>
        <v>TYP121</v>
      </c>
      <c r="K1797" s="1">
        <v>121</v>
      </c>
      <c r="L1797" s="1" t="s">
        <v>20</v>
      </c>
      <c r="M1797" s="27">
        <v>963940174</v>
      </c>
      <c r="N1797" s="37" t="s">
        <v>1033</v>
      </c>
      <c r="O1797" s="38">
        <v>0</v>
      </c>
      <c r="P1797" s="38">
        <v>495.5</v>
      </c>
      <c r="Q1797" s="38">
        <v>1</v>
      </c>
      <c r="R1797">
        <v>69</v>
      </c>
      <c r="S1797" s="38">
        <v>495.5</v>
      </c>
      <c r="T1797" s="24">
        <v>1179</v>
      </c>
      <c r="U1797" s="24">
        <v>95</v>
      </c>
      <c r="V1797">
        <f t="shared" si="181"/>
        <v>127</v>
      </c>
      <c r="W1797" s="24" t="s">
        <v>4285</v>
      </c>
      <c r="X1797" s="8" t="e">
        <f>ROUND(T1797*(1-#REF!),2)</f>
        <v>#REF!</v>
      </c>
      <c r="Y1797">
        <f t="shared" si="187"/>
        <v>1061.0999999999999</v>
      </c>
      <c r="Z1797">
        <f t="shared" si="188"/>
        <v>1061.0999999999999</v>
      </c>
      <c r="AA1797" s="24">
        <v>0.1</v>
      </c>
      <c r="AB1797" s="24">
        <v>0.1</v>
      </c>
      <c r="AC1797" t="s">
        <v>2879</v>
      </c>
      <c r="AD1797" t="s">
        <v>2879</v>
      </c>
      <c r="AE1797" t="s">
        <v>2879</v>
      </c>
      <c r="AF1797" t="s">
        <v>2899</v>
      </c>
      <c r="AG1797" s="24"/>
      <c r="AH1797" t="s">
        <v>3401</v>
      </c>
      <c r="AI1797" s="11">
        <v>483.34000000000003</v>
      </c>
      <c r="AJ1797">
        <v>0.3</v>
      </c>
      <c r="AK1797">
        <f t="shared" si="184"/>
        <v>825.3</v>
      </c>
      <c r="AL1797" t="s">
        <v>4555</v>
      </c>
      <c r="AM1797" t="s">
        <v>4555</v>
      </c>
      <c r="AN1797" s="24">
        <v>0.1</v>
      </c>
      <c r="AO1797">
        <f t="shared" si="182"/>
        <v>1061.0999999999999</v>
      </c>
      <c r="AS1797" t="s">
        <v>462</v>
      </c>
      <c r="AT1797" t="s">
        <v>586</v>
      </c>
    </row>
    <row r="1798" spans="1:46" customFormat="1" x14ac:dyDescent="0.3">
      <c r="A1798" t="e">
        <f>CONCATENATE(C1798,D1798,H1798,#REF!,L1798)</f>
        <v>#REF!</v>
      </c>
      <c r="B1798" t="str">
        <f t="shared" si="185"/>
        <v>FIATDUCATOL1H2</v>
      </c>
      <c r="C1798" s="1" t="s">
        <v>60</v>
      </c>
      <c r="D1798" s="1" t="s">
        <v>78</v>
      </c>
      <c r="E1798" s="1">
        <v>2006</v>
      </c>
      <c r="F1798" s="1" t="s">
        <v>14</v>
      </c>
      <c r="G1798" s="1" t="s">
        <v>37</v>
      </c>
      <c r="H1798" s="1" t="s">
        <v>38</v>
      </c>
      <c r="I1798" s="1">
        <v>3000</v>
      </c>
      <c r="J1798" s="1" t="str">
        <f t="shared" si="186"/>
        <v>TYP120</v>
      </c>
      <c r="K1798" s="1">
        <v>120</v>
      </c>
      <c r="L1798" s="1" t="s">
        <v>20</v>
      </c>
      <c r="M1798" s="27">
        <v>963940156</v>
      </c>
      <c r="N1798" s="37" t="s">
        <v>1034</v>
      </c>
      <c r="O1798" s="38">
        <v>0</v>
      </c>
      <c r="P1798" s="38">
        <v>466.49</v>
      </c>
      <c r="Q1798" s="38">
        <v>1</v>
      </c>
      <c r="R1798">
        <v>60</v>
      </c>
      <c r="S1798" s="38">
        <v>466.49</v>
      </c>
      <c r="T1798" s="24">
        <v>949</v>
      </c>
      <c r="U1798" s="24">
        <v>95</v>
      </c>
      <c r="V1798">
        <f t="shared" si="181"/>
        <v>127</v>
      </c>
      <c r="W1798" s="24" t="s">
        <v>4286</v>
      </c>
      <c r="X1798" s="8" t="e">
        <f>ROUND(T1798*(1-#REF!),2)</f>
        <v>#REF!</v>
      </c>
      <c r="Y1798">
        <f t="shared" si="187"/>
        <v>854.1</v>
      </c>
      <c r="Z1798">
        <f t="shared" si="188"/>
        <v>854.1</v>
      </c>
      <c r="AA1798" s="24">
        <v>0.1</v>
      </c>
      <c r="AB1798" s="24">
        <v>0.1</v>
      </c>
      <c r="AC1798" t="s">
        <v>2879</v>
      </c>
      <c r="AD1798" t="s">
        <v>2879</v>
      </c>
      <c r="AE1798" t="s">
        <v>2879</v>
      </c>
      <c r="AF1798" t="s">
        <v>2899</v>
      </c>
      <c r="AG1798" s="24"/>
      <c r="AH1798" t="s">
        <v>3402</v>
      </c>
      <c r="AI1798" s="11">
        <v>448.53999999999996</v>
      </c>
      <c r="AJ1798">
        <v>0.3</v>
      </c>
      <c r="AK1798">
        <f t="shared" si="184"/>
        <v>664.3</v>
      </c>
      <c r="AL1798" t="s">
        <v>4555</v>
      </c>
      <c r="AM1798" t="s">
        <v>4555</v>
      </c>
      <c r="AN1798" s="24">
        <v>0.1</v>
      </c>
      <c r="AO1798">
        <f t="shared" si="182"/>
        <v>854.1</v>
      </c>
      <c r="AS1798" t="s">
        <v>463</v>
      </c>
      <c r="AT1798" t="s">
        <v>586</v>
      </c>
    </row>
    <row r="1799" spans="1:46" customFormat="1" x14ac:dyDescent="0.3">
      <c r="A1799" t="e">
        <f>CONCATENATE(C1799,D1799,H1799,#REF!,L1799)</f>
        <v>#REF!</v>
      </c>
      <c r="B1799" t="str">
        <f t="shared" si="185"/>
        <v>FIATDUCATOL2H2</v>
      </c>
      <c r="C1799" s="1" t="s">
        <v>60</v>
      </c>
      <c r="D1799" s="1" t="s">
        <v>78</v>
      </c>
      <c r="E1799" s="1">
        <v>2006</v>
      </c>
      <c r="F1799" s="1" t="s">
        <v>25</v>
      </c>
      <c r="G1799" s="1" t="s">
        <v>37</v>
      </c>
      <c r="H1799" s="1" t="s">
        <v>41</v>
      </c>
      <c r="I1799" s="1">
        <v>3450</v>
      </c>
      <c r="J1799" s="1" t="str">
        <f t="shared" si="186"/>
        <v>TYP121</v>
      </c>
      <c r="K1799" s="1">
        <v>121</v>
      </c>
      <c r="L1799" s="1" t="s">
        <v>17</v>
      </c>
      <c r="M1799" s="27">
        <v>963940175</v>
      </c>
      <c r="N1799" s="37" t="s">
        <v>1035</v>
      </c>
      <c r="O1799" s="38">
        <v>0</v>
      </c>
      <c r="P1799" s="38">
        <v>412.1</v>
      </c>
      <c r="Q1799" s="38">
        <v>1</v>
      </c>
      <c r="R1799">
        <v>71</v>
      </c>
      <c r="S1799" s="38">
        <v>412.1</v>
      </c>
      <c r="T1799" s="24">
        <v>899</v>
      </c>
      <c r="U1799" s="24">
        <v>115</v>
      </c>
      <c r="V1799">
        <f t="shared" si="181"/>
        <v>154</v>
      </c>
      <c r="W1799" s="24" t="s">
        <v>4287</v>
      </c>
      <c r="X1799" s="8" t="e">
        <f>ROUND(T1799*(1-#REF!),2)</f>
        <v>#REF!</v>
      </c>
      <c r="Y1799">
        <f t="shared" si="187"/>
        <v>809.1</v>
      </c>
      <c r="Z1799">
        <f t="shared" si="188"/>
        <v>809.1</v>
      </c>
      <c r="AA1799" s="24">
        <v>0.1</v>
      </c>
      <c r="AB1799" s="24">
        <v>0.1</v>
      </c>
      <c r="AC1799" t="s">
        <v>2879</v>
      </c>
      <c r="AD1799" t="s">
        <v>2879</v>
      </c>
      <c r="AE1799" t="s">
        <v>2879</v>
      </c>
      <c r="AF1799" t="s">
        <v>2899</v>
      </c>
      <c r="AG1799" s="24"/>
      <c r="AH1799" t="s">
        <v>3403</v>
      </c>
      <c r="AI1799" s="11">
        <v>396.24</v>
      </c>
      <c r="AJ1799">
        <v>0.3</v>
      </c>
      <c r="AK1799">
        <f t="shared" si="184"/>
        <v>629.29999999999995</v>
      </c>
      <c r="AL1799" t="s">
        <v>4555</v>
      </c>
      <c r="AM1799" t="s">
        <v>4555</v>
      </c>
      <c r="AN1799" s="24">
        <v>0.1</v>
      </c>
      <c r="AO1799">
        <f t="shared" ref="AO1799:AO1861" si="189">ROUND(T1799*(1-AN1799),2)</f>
        <v>809.1</v>
      </c>
      <c r="AS1799" t="s">
        <v>464</v>
      </c>
      <c r="AT1799" t="s">
        <v>1151</v>
      </c>
    </row>
    <row r="1800" spans="1:46" customFormat="1" x14ac:dyDescent="0.3">
      <c r="A1800" t="e">
        <f>CONCATENATE(C1800,D1800,H1800,#REF!,L1800)</f>
        <v>#REF!</v>
      </c>
      <c r="B1800" t="str">
        <f t="shared" si="185"/>
        <v>FIATDUCATOL2H2</v>
      </c>
      <c r="C1800" s="1" t="s">
        <v>60</v>
      </c>
      <c r="D1800" s="1" t="s">
        <v>78</v>
      </c>
      <c r="E1800" s="1">
        <v>2006</v>
      </c>
      <c r="F1800" s="1" t="s">
        <v>25</v>
      </c>
      <c r="G1800" s="1" t="s">
        <v>37</v>
      </c>
      <c r="H1800" s="1" t="s">
        <v>41</v>
      </c>
      <c r="I1800" s="1">
        <v>3450</v>
      </c>
      <c r="J1800" s="1" t="str">
        <f t="shared" si="186"/>
        <v>TYP121</v>
      </c>
      <c r="K1800" s="1">
        <v>121</v>
      </c>
      <c r="L1800" s="1" t="s">
        <v>20</v>
      </c>
      <c r="M1800" s="27">
        <v>963940176</v>
      </c>
      <c r="N1800" s="37" t="s">
        <v>1036</v>
      </c>
      <c r="O1800" s="38">
        <v>0</v>
      </c>
      <c r="P1800" s="38">
        <v>502.68</v>
      </c>
      <c r="Q1800" s="38">
        <v>1</v>
      </c>
      <c r="R1800">
        <v>69</v>
      </c>
      <c r="S1800" s="38">
        <v>502.68</v>
      </c>
      <c r="T1800" s="24">
        <v>1179</v>
      </c>
      <c r="U1800" s="24">
        <v>115</v>
      </c>
      <c r="V1800">
        <f t="shared" si="181"/>
        <v>154</v>
      </c>
      <c r="W1800" s="24" t="s">
        <v>4288</v>
      </c>
      <c r="X1800" s="8" t="e">
        <f>ROUND(T1800*(1-#REF!),2)</f>
        <v>#REF!</v>
      </c>
      <c r="Y1800">
        <f t="shared" si="187"/>
        <v>1061.0999999999999</v>
      </c>
      <c r="Z1800">
        <f t="shared" si="188"/>
        <v>1061.0999999999999</v>
      </c>
      <c r="AA1800" s="24">
        <v>0.1</v>
      </c>
      <c r="AB1800" s="24">
        <v>0.1</v>
      </c>
      <c r="AC1800" t="s">
        <v>2879</v>
      </c>
      <c r="AD1800" t="s">
        <v>2879</v>
      </c>
      <c r="AE1800" t="s">
        <v>2879</v>
      </c>
      <c r="AF1800" t="s">
        <v>2899</v>
      </c>
      <c r="AG1800" s="24"/>
      <c r="AH1800" t="s">
        <v>3403</v>
      </c>
      <c r="AI1800" s="11">
        <v>483.34000000000003</v>
      </c>
      <c r="AJ1800">
        <v>0.3</v>
      </c>
      <c r="AK1800">
        <f t="shared" si="184"/>
        <v>825.3</v>
      </c>
      <c r="AL1800" t="s">
        <v>4555</v>
      </c>
      <c r="AM1800" t="s">
        <v>4555</v>
      </c>
      <c r="AN1800" s="24">
        <v>0.1</v>
      </c>
      <c r="AO1800">
        <f t="shared" si="189"/>
        <v>1061.0999999999999</v>
      </c>
      <c r="AS1800" t="s">
        <v>465</v>
      </c>
      <c r="AT1800" t="s">
        <v>586</v>
      </c>
    </row>
    <row r="1801" spans="1:46" customFormat="1" x14ac:dyDescent="0.3">
      <c r="A1801" t="e">
        <f>CONCATENATE(C1801,D1801,H1801,#REF!,L1801)</f>
        <v>#REF!</v>
      </c>
      <c r="B1801" t="str">
        <f t="shared" si="185"/>
        <v>FIATDUCATOL4H2</v>
      </c>
      <c r="C1801" s="1" t="s">
        <v>60</v>
      </c>
      <c r="D1801" s="1" t="s">
        <v>78</v>
      </c>
      <c r="E1801" s="1">
        <v>2006</v>
      </c>
      <c r="F1801" s="1" t="s">
        <v>48</v>
      </c>
      <c r="G1801" s="1" t="s">
        <v>37</v>
      </c>
      <c r="H1801" s="1" t="s">
        <v>49</v>
      </c>
      <c r="I1801" s="1">
        <v>4035</v>
      </c>
      <c r="J1801" s="1" t="str">
        <f t="shared" si="186"/>
        <v>TYP122</v>
      </c>
      <c r="K1801" s="1">
        <v>122</v>
      </c>
      <c r="L1801" s="1" t="s">
        <v>17</v>
      </c>
      <c r="M1801" s="27" t="str">
        <f>N1801</f>
        <v>0963 940 774</v>
      </c>
      <c r="N1801" s="45" t="s">
        <v>3420</v>
      </c>
      <c r="O1801" s="38">
        <v>0</v>
      </c>
      <c r="P1801" s="38">
        <v>430.62</v>
      </c>
      <c r="Q1801" s="38">
        <v>1</v>
      </c>
      <c r="R1801" t="e">
        <v>#N/A</v>
      </c>
      <c r="S1801" s="38">
        <v>430.62</v>
      </c>
      <c r="T1801" s="24">
        <v>909</v>
      </c>
      <c r="U1801" s="24">
        <v>135</v>
      </c>
      <c r="V1801">
        <f t="shared" ref="V1801:V1863" si="190">IFERROR(ROUNDUP(U1801*(80/60),0),"")</f>
        <v>180</v>
      </c>
      <c r="W1801" s="24" t="s">
        <v>4312</v>
      </c>
      <c r="X1801" s="8" t="e">
        <f>ROUND(T1801*(1-#REF!),2)</f>
        <v>#REF!</v>
      </c>
      <c r="Y1801">
        <f t="shared" si="187"/>
        <v>818.1</v>
      </c>
      <c r="Z1801">
        <f t="shared" si="188"/>
        <v>818.1</v>
      </c>
      <c r="AA1801" s="24">
        <v>0.1</v>
      </c>
      <c r="AB1801" s="24">
        <v>0.1</v>
      </c>
      <c r="AC1801" t="s">
        <v>2879</v>
      </c>
      <c r="AD1801" t="s">
        <v>2879</v>
      </c>
      <c r="AE1801" t="s">
        <v>2879</v>
      </c>
      <c r="AF1801" t="s">
        <v>2899</v>
      </c>
      <c r="AG1801" s="24"/>
      <c r="AH1801" t="s">
        <v>3404</v>
      </c>
      <c r="AI1801" s="11">
        <v>414.05</v>
      </c>
      <c r="AJ1801">
        <v>0.3</v>
      </c>
      <c r="AK1801">
        <f t="shared" si="184"/>
        <v>636.29999999999995</v>
      </c>
      <c r="AL1801" t="s">
        <v>4555</v>
      </c>
      <c r="AM1801" t="s">
        <v>4555</v>
      </c>
      <c r="AN1801" s="24">
        <v>0.1</v>
      </c>
      <c r="AO1801">
        <f t="shared" si="189"/>
        <v>818.1</v>
      </c>
      <c r="AS1801" t="s">
        <v>3694</v>
      </c>
      <c r="AT1801" t="s">
        <v>3695</v>
      </c>
    </row>
    <row r="1802" spans="1:46" customFormat="1" x14ac:dyDescent="0.3">
      <c r="A1802" t="e">
        <f>CONCATENATE(C1802,D1802,H1802,#REF!,L1802)</f>
        <v>#REF!</v>
      </c>
      <c r="B1802" t="str">
        <f t="shared" si="185"/>
        <v>FIATDUCATOL4H2</v>
      </c>
      <c r="C1802" s="1" t="s">
        <v>60</v>
      </c>
      <c r="D1802" s="1" t="s">
        <v>78</v>
      </c>
      <c r="E1802" s="1">
        <v>2006</v>
      </c>
      <c r="F1802" s="1" t="s">
        <v>48</v>
      </c>
      <c r="G1802" s="1" t="s">
        <v>37</v>
      </c>
      <c r="H1802" s="1" t="s">
        <v>49</v>
      </c>
      <c r="I1802" s="1">
        <v>4035</v>
      </c>
      <c r="J1802" s="1" t="str">
        <f t="shared" si="186"/>
        <v>TYP122</v>
      </c>
      <c r="K1802" s="1">
        <v>122</v>
      </c>
      <c r="L1802" s="1" t="s">
        <v>20</v>
      </c>
      <c r="M1802" s="27">
        <v>963940189</v>
      </c>
      <c r="N1802" s="37" t="s">
        <v>1037</v>
      </c>
      <c r="O1802" s="38">
        <v>0</v>
      </c>
      <c r="P1802" s="38">
        <v>611.49</v>
      </c>
      <c r="Q1802" s="38">
        <v>1</v>
      </c>
      <c r="R1802">
        <v>81</v>
      </c>
      <c r="S1802" s="38">
        <v>611.49</v>
      </c>
      <c r="T1802" s="24">
        <v>1309</v>
      </c>
      <c r="U1802" s="24">
        <v>135</v>
      </c>
      <c r="V1802">
        <f t="shared" si="190"/>
        <v>180</v>
      </c>
      <c r="W1802" s="24" t="s">
        <v>4313</v>
      </c>
      <c r="X1802" s="8" t="e">
        <f>ROUND(T1802*(1-#REF!),2)</f>
        <v>#REF!</v>
      </c>
      <c r="Y1802">
        <f t="shared" si="187"/>
        <v>1178.0999999999999</v>
      </c>
      <c r="Z1802">
        <f t="shared" si="188"/>
        <v>1178.0999999999999</v>
      </c>
      <c r="AA1802" s="24">
        <v>0.1</v>
      </c>
      <c r="AB1802" s="24">
        <v>0.1</v>
      </c>
      <c r="AC1802" t="s">
        <v>2879</v>
      </c>
      <c r="AD1802" t="s">
        <v>2879</v>
      </c>
      <c r="AE1802" t="s">
        <v>2879</v>
      </c>
      <c r="AF1802" t="s">
        <v>2899</v>
      </c>
      <c r="AG1802" s="24"/>
      <c r="AH1802" t="s">
        <v>3404</v>
      </c>
      <c r="AI1802" s="11">
        <v>587.96</v>
      </c>
      <c r="AJ1802">
        <v>0.3</v>
      </c>
      <c r="AK1802">
        <f t="shared" si="184"/>
        <v>916.3</v>
      </c>
      <c r="AL1802" t="s">
        <v>4555</v>
      </c>
      <c r="AM1802" t="s">
        <v>4555</v>
      </c>
      <c r="AN1802" s="24">
        <v>0.1</v>
      </c>
      <c r="AO1802">
        <f t="shared" si="189"/>
        <v>1178.0999999999999</v>
      </c>
      <c r="AS1802" t="s">
        <v>466</v>
      </c>
      <c r="AT1802" t="s">
        <v>586</v>
      </c>
    </row>
    <row r="1803" spans="1:46" customFormat="1" x14ac:dyDescent="0.3">
      <c r="A1803" t="e">
        <f>CONCATENATE(C1803,D1803,H1803,#REF!,L1803)</f>
        <v>#REF!</v>
      </c>
      <c r="B1803" t="str">
        <f t="shared" si="185"/>
        <v>FIATDUCATOL5H2</v>
      </c>
      <c r="C1803" s="1" t="s">
        <v>60</v>
      </c>
      <c r="D1803" s="1" t="s">
        <v>78</v>
      </c>
      <c r="E1803" s="1">
        <v>2006</v>
      </c>
      <c r="F1803" s="1" t="s">
        <v>79</v>
      </c>
      <c r="G1803" s="1" t="s">
        <v>37</v>
      </c>
      <c r="H1803" s="1" t="s">
        <v>80</v>
      </c>
      <c r="I1803" s="3" t="s">
        <v>50</v>
      </c>
      <c r="J1803" s="1" t="str">
        <f t="shared" si="186"/>
        <v>TYP123</v>
      </c>
      <c r="K1803" s="1">
        <v>123</v>
      </c>
      <c r="L1803" s="1" t="s">
        <v>17</v>
      </c>
      <c r="M1803" s="27" t="str">
        <f>N1803</f>
        <v>0963 940 775</v>
      </c>
      <c r="N1803" s="45" t="s">
        <v>3421</v>
      </c>
      <c r="O1803" s="38">
        <v>0</v>
      </c>
      <c r="P1803" s="38">
        <v>192.22</v>
      </c>
      <c r="Q1803" s="38">
        <v>1</v>
      </c>
      <c r="R1803" t="e">
        <v>#N/A</v>
      </c>
      <c r="S1803" s="38">
        <v>192.22</v>
      </c>
      <c r="T1803" s="24">
        <v>409</v>
      </c>
      <c r="U1803" s="24">
        <v>135</v>
      </c>
      <c r="V1803">
        <f t="shared" si="190"/>
        <v>180</v>
      </c>
      <c r="W1803" s="24" t="s">
        <v>4314</v>
      </c>
      <c r="X1803" s="8" t="e">
        <f>ROUND(T1803*(1-#REF!),2)</f>
        <v>#REF!</v>
      </c>
      <c r="Y1803">
        <f t="shared" si="187"/>
        <v>368.1</v>
      </c>
      <c r="Z1803">
        <f t="shared" si="188"/>
        <v>368.1</v>
      </c>
      <c r="AA1803" s="24">
        <v>0.1</v>
      </c>
      <c r="AB1803" s="24">
        <v>0.1</v>
      </c>
      <c r="AC1803" t="s">
        <v>2879</v>
      </c>
      <c r="AD1803" t="s">
        <v>2879</v>
      </c>
      <c r="AE1803" t="s">
        <v>2879</v>
      </c>
      <c r="AF1803" t="s">
        <v>2899</v>
      </c>
      <c r="AG1803" s="24"/>
      <c r="AH1803" t="s">
        <v>3405</v>
      </c>
      <c r="AI1803" s="11">
        <v>478.04999999999995</v>
      </c>
      <c r="AJ1803">
        <v>0.3</v>
      </c>
      <c r="AK1803">
        <f t="shared" si="184"/>
        <v>286.29999999999995</v>
      </c>
      <c r="AL1803" t="s">
        <v>4555</v>
      </c>
      <c r="AM1803" t="s">
        <v>4555</v>
      </c>
      <c r="AN1803" s="24">
        <v>0.1</v>
      </c>
      <c r="AO1803">
        <f t="shared" si="189"/>
        <v>368.1</v>
      </c>
      <c r="AS1803" t="s">
        <v>3696</v>
      </c>
      <c r="AT1803" t="s">
        <v>3695</v>
      </c>
    </row>
    <row r="1804" spans="1:46" customFormat="1" x14ac:dyDescent="0.3">
      <c r="A1804" t="e">
        <f>CONCATENATE(C1804,D1804,H1804,#REF!,L1804)</f>
        <v>#REF!</v>
      </c>
      <c r="B1804" t="str">
        <f t="shared" si="185"/>
        <v>FIATDUCATOL4H3</v>
      </c>
      <c r="C1804" s="1" t="s">
        <v>60</v>
      </c>
      <c r="D1804" s="1" t="s">
        <v>78</v>
      </c>
      <c r="E1804" s="1">
        <v>2006</v>
      </c>
      <c r="F1804" s="1" t="s">
        <v>48</v>
      </c>
      <c r="G1804" s="1" t="s">
        <v>52</v>
      </c>
      <c r="H1804" s="1" t="s">
        <v>55</v>
      </c>
      <c r="I1804" s="1">
        <v>4035</v>
      </c>
      <c r="J1804" s="1" t="str">
        <f t="shared" si="186"/>
        <v>TYP122</v>
      </c>
      <c r="K1804" s="1">
        <v>122</v>
      </c>
      <c r="L1804" s="1" t="s">
        <v>17</v>
      </c>
      <c r="M1804" s="27" t="str">
        <f>N1804</f>
        <v>0963 940 777</v>
      </c>
      <c r="N1804" s="45" t="s">
        <v>3422</v>
      </c>
      <c r="O1804" s="38">
        <v>0</v>
      </c>
      <c r="P1804" s="38">
        <v>192.22</v>
      </c>
      <c r="Q1804" s="38">
        <v>1</v>
      </c>
      <c r="R1804" t="e">
        <v>#N/A</v>
      </c>
      <c r="S1804" s="38">
        <v>192.22</v>
      </c>
      <c r="T1804" s="24">
        <v>409</v>
      </c>
      <c r="U1804" s="24">
        <v>135</v>
      </c>
      <c r="V1804">
        <f t="shared" si="190"/>
        <v>180</v>
      </c>
      <c r="W1804" s="24" t="s">
        <v>4315</v>
      </c>
      <c r="X1804" s="8" t="e">
        <f>ROUND(T1804*(1-#REF!),2)</f>
        <v>#REF!</v>
      </c>
      <c r="Y1804">
        <f t="shared" si="187"/>
        <v>368.1</v>
      </c>
      <c r="Z1804">
        <f t="shared" si="188"/>
        <v>368.1</v>
      </c>
      <c r="AA1804" s="24">
        <v>0.1</v>
      </c>
      <c r="AB1804" s="24">
        <v>0.1</v>
      </c>
      <c r="AC1804" t="s">
        <v>2879</v>
      </c>
      <c r="AD1804" t="s">
        <v>2879</v>
      </c>
      <c r="AE1804" t="s">
        <v>2879</v>
      </c>
      <c r="AF1804" t="s">
        <v>2899</v>
      </c>
      <c r="AG1804" s="24"/>
      <c r="AH1804" t="s">
        <v>3406</v>
      </c>
      <c r="AI1804" s="11">
        <v>414.05</v>
      </c>
      <c r="AJ1804">
        <v>0.3</v>
      </c>
      <c r="AK1804">
        <f t="shared" si="184"/>
        <v>286.29999999999995</v>
      </c>
      <c r="AL1804" t="s">
        <v>4555</v>
      </c>
      <c r="AM1804" t="s">
        <v>4555</v>
      </c>
      <c r="AN1804" s="24">
        <v>0.1</v>
      </c>
      <c r="AO1804">
        <f t="shared" si="189"/>
        <v>368.1</v>
      </c>
      <c r="AS1804" t="s">
        <v>3697</v>
      </c>
      <c r="AT1804" t="s">
        <v>3695</v>
      </c>
    </row>
    <row r="1805" spans="1:46" customFormat="1" x14ac:dyDescent="0.3">
      <c r="A1805" t="e">
        <f>CONCATENATE(C1805,D1805,H1805,#REF!,L1805)</f>
        <v>#REF!</v>
      </c>
      <c r="B1805" t="str">
        <f t="shared" si="185"/>
        <v>FIATDUCATOL4H3</v>
      </c>
      <c r="C1805" s="1" t="s">
        <v>60</v>
      </c>
      <c r="D1805" s="1" t="s">
        <v>78</v>
      </c>
      <c r="E1805" s="1">
        <v>2006</v>
      </c>
      <c r="F1805" s="1" t="s">
        <v>48</v>
      </c>
      <c r="G1805" s="1" t="s">
        <v>52</v>
      </c>
      <c r="H1805" s="1" t="s">
        <v>55</v>
      </c>
      <c r="I1805" s="1">
        <v>4035</v>
      </c>
      <c r="J1805" s="1" t="str">
        <f t="shared" si="186"/>
        <v>TYP122</v>
      </c>
      <c r="K1805" s="1">
        <v>122</v>
      </c>
      <c r="L1805" s="1" t="s">
        <v>20</v>
      </c>
      <c r="M1805" s="27">
        <v>963940190</v>
      </c>
      <c r="N1805" s="37" t="s">
        <v>1038</v>
      </c>
      <c r="O1805" s="38">
        <v>0</v>
      </c>
      <c r="P1805" s="38">
        <v>611.49</v>
      </c>
      <c r="Q1805" s="38">
        <v>1</v>
      </c>
      <c r="R1805">
        <v>81</v>
      </c>
      <c r="S1805" s="38">
        <v>611.49</v>
      </c>
      <c r="T1805" s="24">
        <v>1309</v>
      </c>
      <c r="U1805" s="24">
        <v>135</v>
      </c>
      <c r="V1805">
        <f t="shared" si="190"/>
        <v>180</v>
      </c>
      <c r="W1805" s="24" t="s">
        <v>4316</v>
      </c>
      <c r="X1805" s="8" t="e">
        <f>ROUND(T1805*(1-#REF!),2)</f>
        <v>#REF!</v>
      </c>
      <c r="Y1805">
        <f t="shared" si="187"/>
        <v>1178.0999999999999</v>
      </c>
      <c r="Z1805">
        <f t="shared" si="188"/>
        <v>1178.0999999999999</v>
      </c>
      <c r="AA1805" s="24">
        <v>0.1</v>
      </c>
      <c r="AB1805" s="24">
        <v>0.1</v>
      </c>
      <c r="AC1805" t="s">
        <v>2879</v>
      </c>
      <c r="AD1805" t="s">
        <v>2879</v>
      </c>
      <c r="AE1805" t="s">
        <v>2879</v>
      </c>
      <c r="AF1805" t="s">
        <v>2899</v>
      </c>
      <c r="AG1805" s="24"/>
      <c r="AH1805" t="s">
        <v>3406</v>
      </c>
      <c r="AI1805" s="11">
        <v>587.96</v>
      </c>
      <c r="AJ1805">
        <v>0.3</v>
      </c>
      <c r="AK1805">
        <f t="shared" si="184"/>
        <v>916.3</v>
      </c>
      <c r="AL1805" t="s">
        <v>4555</v>
      </c>
      <c r="AM1805" t="s">
        <v>4555</v>
      </c>
      <c r="AN1805" s="24">
        <v>0.1</v>
      </c>
      <c r="AO1805">
        <f t="shared" si="189"/>
        <v>1178.0999999999999</v>
      </c>
      <c r="AS1805" t="s">
        <v>467</v>
      </c>
      <c r="AT1805" t="s">
        <v>586</v>
      </c>
    </row>
    <row r="1806" spans="1:46" customFormat="1" x14ac:dyDescent="0.3">
      <c r="A1806" t="e">
        <f>CONCATENATE(C1806,D1806,H1806,#REF!,L1806)</f>
        <v>#REF!</v>
      </c>
      <c r="B1806" t="str">
        <f t="shared" si="185"/>
        <v>FIATDUCATOL5H3</v>
      </c>
      <c r="C1806" s="1" t="s">
        <v>60</v>
      </c>
      <c r="D1806" s="1" t="s">
        <v>78</v>
      </c>
      <c r="E1806" s="1">
        <v>2006</v>
      </c>
      <c r="F1806" s="1" t="s">
        <v>79</v>
      </c>
      <c r="G1806" s="1" t="s">
        <v>52</v>
      </c>
      <c r="H1806" s="1" t="s">
        <v>81</v>
      </c>
      <c r="I1806" s="3" t="s">
        <v>50</v>
      </c>
      <c r="J1806" s="1" t="str">
        <f t="shared" si="186"/>
        <v>TYP123</v>
      </c>
      <c r="K1806" s="1">
        <v>123</v>
      </c>
      <c r="L1806" s="1" t="s">
        <v>17</v>
      </c>
      <c r="M1806" s="27" t="str">
        <f>N1806</f>
        <v>0963 940 778</v>
      </c>
      <c r="N1806" s="45" t="s">
        <v>3423</v>
      </c>
      <c r="O1806" s="38">
        <v>0</v>
      </c>
      <c r="P1806" s="38">
        <v>192.22</v>
      </c>
      <c r="Q1806" s="38">
        <v>1</v>
      </c>
      <c r="R1806" t="e">
        <v>#N/A</v>
      </c>
      <c r="S1806" s="38">
        <v>192.22</v>
      </c>
      <c r="T1806" s="24">
        <v>409</v>
      </c>
      <c r="U1806" s="24">
        <v>135</v>
      </c>
      <c r="V1806">
        <f t="shared" si="190"/>
        <v>180</v>
      </c>
      <c r="W1806" s="24" t="s">
        <v>4317</v>
      </c>
      <c r="X1806" s="8" t="e">
        <f>ROUND(T1806*(1-#REF!),2)</f>
        <v>#REF!</v>
      </c>
      <c r="Y1806">
        <f t="shared" si="187"/>
        <v>368.1</v>
      </c>
      <c r="Z1806">
        <f t="shared" si="188"/>
        <v>368.1</v>
      </c>
      <c r="AA1806" s="24">
        <v>0.1</v>
      </c>
      <c r="AB1806" s="24">
        <v>0.1</v>
      </c>
      <c r="AC1806" t="s">
        <v>2879</v>
      </c>
      <c r="AD1806" t="s">
        <v>2879</v>
      </c>
      <c r="AE1806" t="s">
        <v>2879</v>
      </c>
      <c r="AF1806" t="s">
        <v>2899</v>
      </c>
      <c r="AG1806" s="24"/>
      <c r="AH1806" t="s">
        <v>3407</v>
      </c>
      <c r="AI1806" s="11">
        <v>478.04999999999995</v>
      </c>
      <c r="AJ1806">
        <v>0.3</v>
      </c>
      <c r="AK1806">
        <f t="shared" si="184"/>
        <v>286.29999999999995</v>
      </c>
      <c r="AL1806" t="s">
        <v>4555</v>
      </c>
      <c r="AM1806" t="s">
        <v>4555</v>
      </c>
      <c r="AN1806" s="24">
        <v>0.1</v>
      </c>
      <c r="AO1806">
        <f t="shared" si="189"/>
        <v>368.1</v>
      </c>
      <c r="AS1806" t="s">
        <v>3698</v>
      </c>
      <c r="AT1806" t="s">
        <v>3695</v>
      </c>
    </row>
    <row r="1807" spans="1:46" customFormat="1" x14ac:dyDescent="0.3">
      <c r="A1807" t="e">
        <f>CONCATENATE(C1807,D1807,H1807,#REF!,L1807)</f>
        <v>#REF!</v>
      </c>
      <c r="B1807" t="str">
        <f t="shared" si="185"/>
        <v>FIATDUCATOL5H3</v>
      </c>
      <c r="C1807" s="1" t="s">
        <v>60</v>
      </c>
      <c r="D1807" s="1" t="s">
        <v>78</v>
      </c>
      <c r="E1807" s="1">
        <v>2006</v>
      </c>
      <c r="F1807" s="1" t="s">
        <v>79</v>
      </c>
      <c r="G1807" s="1" t="s">
        <v>52</v>
      </c>
      <c r="H1807" s="1" t="s">
        <v>81</v>
      </c>
      <c r="I1807" s="3" t="s">
        <v>50</v>
      </c>
      <c r="J1807" s="1" t="str">
        <f t="shared" si="186"/>
        <v>TYP123</v>
      </c>
      <c r="K1807" s="1">
        <v>123</v>
      </c>
      <c r="L1807" s="1" t="s">
        <v>20</v>
      </c>
      <c r="M1807" s="27">
        <v>963940202</v>
      </c>
      <c r="N1807" s="37" t="s">
        <v>1039</v>
      </c>
      <c r="O1807" s="38">
        <v>0</v>
      </c>
      <c r="P1807" s="38">
        <v>658.34</v>
      </c>
      <c r="Q1807" s="38">
        <v>1</v>
      </c>
      <c r="R1807">
        <v>85</v>
      </c>
      <c r="S1807" s="38">
        <v>658.34</v>
      </c>
      <c r="T1807" s="24">
        <v>1519</v>
      </c>
      <c r="U1807" s="24">
        <v>135</v>
      </c>
      <c r="V1807">
        <f t="shared" si="190"/>
        <v>180</v>
      </c>
      <c r="W1807" s="24" t="s">
        <v>4318</v>
      </c>
      <c r="X1807" s="8" t="e">
        <f>ROUND(T1807*(1-#REF!),2)</f>
        <v>#REF!</v>
      </c>
      <c r="Y1807">
        <f t="shared" si="187"/>
        <v>1367.1</v>
      </c>
      <c r="Z1807">
        <f t="shared" si="188"/>
        <v>1367.1</v>
      </c>
      <c r="AA1807" s="24">
        <v>0.1</v>
      </c>
      <c r="AB1807" s="24">
        <v>0.1</v>
      </c>
      <c r="AC1807" t="s">
        <v>2879</v>
      </c>
      <c r="AD1807" t="s">
        <v>2879</v>
      </c>
      <c r="AE1807" t="s">
        <v>2879</v>
      </c>
      <c r="AF1807" t="s">
        <v>2899</v>
      </c>
      <c r="AG1807" s="24"/>
      <c r="AH1807" t="s">
        <v>3407</v>
      </c>
      <c r="AI1807" s="11">
        <v>652.27</v>
      </c>
      <c r="AJ1807">
        <v>0.3</v>
      </c>
      <c r="AK1807">
        <f t="shared" si="184"/>
        <v>1063.3</v>
      </c>
      <c r="AL1807" t="s">
        <v>4555</v>
      </c>
      <c r="AM1807" t="s">
        <v>4555</v>
      </c>
      <c r="AN1807" s="24">
        <v>0.1</v>
      </c>
      <c r="AO1807">
        <f t="shared" si="189"/>
        <v>1367.1</v>
      </c>
      <c r="AS1807" t="s">
        <v>468</v>
      </c>
      <c r="AT1807" t="s">
        <v>586</v>
      </c>
    </row>
    <row r="1808" spans="1:46" customFormat="1" x14ac:dyDescent="0.3">
      <c r="A1808" t="e">
        <f>CONCATENATE(C1808,D1808,H1808,#REF!,L1808)</f>
        <v>#REF!</v>
      </c>
      <c r="B1808" t="str">
        <f t="shared" si="185"/>
        <v>FORDTRANSIT_COURIERL1H1</v>
      </c>
      <c r="C1808" s="1" t="s">
        <v>82</v>
      </c>
      <c r="D1808" s="1" t="s">
        <v>602</v>
      </c>
      <c r="E1808" s="1">
        <v>2014</v>
      </c>
      <c r="F1808" s="1" t="s">
        <v>14</v>
      </c>
      <c r="G1808" s="1" t="s">
        <v>15</v>
      </c>
      <c r="H1808" s="1" t="s">
        <v>16</v>
      </c>
      <c r="I1808" s="1">
        <v>2489</v>
      </c>
      <c r="J1808" s="1" t="str">
        <f t="shared" si="186"/>
        <v>TYP160</v>
      </c>
      <c r="K1808" s="1">
        <v>160</v>
      </c>
      <c r="L1808" s="1" t="s">
        <v>20</v>
      </c>
      <c r="M1808" s="27">
        <v>963940576</v>
      </c>
      <c r="N1808" s="37" t="s">
        <v>1056</v>
      </c>
      <c r="O1808" s="38">
        <v>0</v>
      </c>
      <c r="P1808" s="38">
        <v>258.27999999999997</v>
      </c>
      <c r="Q1808" s="38">
        <v>1</v>
      </c>
      <c r="R1808">
        <v>34</v>
      </c>
      <c r="S1808" s="38">
        <v>258.27999999999997</v>
      </c>
      <c r="T1808" s="24">
        <v>579</v>
      </c>
      <c r="U1808" s="24">
        <v>85</v>
      </c>
      <c r="V1808">
        <f t="shared" si="190"/>
        <v>114</v>
      </c>
      <c r="W1808" s="24" t="s">
        <v>4319</v>
      </c>
      <c r="X1808" s="8" t="e">
        <f>ROUND(T1808*(1-#REF!),2)</f>
        <v>#REF!</v>
      </c>
      <c r="Y1808">
        <f t="shared" si="187"/>
        <v>521.1</v>
      </c>
      <c r="Z1808">
        <f t="shared" si="188"/>
        <v>521.1</v>
      </c>
      <c r="AA1808" s="24">
        <v>0.1</v>
      </c>
      <c r="AB1808" s="24">
        <v>0.1</v>
      </c>
      <c r="AC1808" t="s">
        <v>2879</v>
      </c>
      <c r="AD1808" t="s">
        <v>2879</v>
      </c>
      <c r="AE1808" t="s">
        <v>2879</v>
      </c>
      <c r="AF1808" t="s">
        <v>2899</v>
      </c>
      <c r="AG1808" s="24"/>
      <c r="AH1808" t="s">
        <v>3663</v>
      </c>
      <c r="AI1808" s="11">
        <v>248.33999999999997</v>
      </c>
      <c r="AJ1808">
        <v>0.3</v>
      </c>
      <c r="AK1808">
        <f t="shared" si="184"/>
        <v>405.29999999999995</v>
      </c>
      <c r="AL1808" t="s">
        <v>4555</v>
      </c>
      <c r="AM1808" t="s">
        <v>4555</v>
      </c>
      <c r="AN1808" s="24">
        <v>0.1</v>
      </c>
      <c r="AO1808">
        <f t="shared" si="189"/>
        <v>521.1</v>
      </c>
      <c r="AS1808" t="s">
        <v>485</v>
      </c>
      <c r="AT1808" t="s">
        <v>586</v>
      </c>
    </row>
    <row r="1809" spans="1:46" customFormat="1" x14ac:dyDescent="0.3">
      <c r="A1809" t="e">
        <f>CONCATENATE(C1809,D1809,H1809,#REF!,L1809)</f>
        <v>#REF!</v>
      </c>
      <c r="B1809" t="str">
        <f t="shared" si="185"/>
        <v>FORDTRANSIT_COURIERL1H1</v>
      </c>
      <c r="C1809" s="1" t="s">
        <v>82</v>
      </c>
      <c r="D1809" s="1" t="s">
        <v>602</v>
      </c>
      <c r="E1809" s="1">
        <v>2014</v>
      </c>
      <c r="F1809" s="1" t="s">
        <v>14</v>
      </c>
      <c r="G1809" s="1" t="s">
        <v>15</v>
      </c>
      <c r="H1809" s="1" t="s">
        <v>16</v>
      </c>
      <c r="I1809" s="1">
        <v>2489</v>
      </c>
      <c r="J1809" s="1" t="str">
        <f t="shared" si="186"/>
        <v>TYP160</v>
      </c>
      <c r="K1809" s="1">
        <v>160</v>
      </c>
      <c r="L1809" s="1" t="s">
        <v>17</v>
      </c>
      <c r="M1809" s="27">
        <v>963940569</v>
      </c>
      <c r="N1809" s="47" t="s">
        <v>4320</v>
      </c>
      <c r="O1809" s="38">
        <v>0</v>
      </c>
      <c r="P1809" s="38">
        <v>194.7</v>
      </c>
      <c r="Q1809" s="38">
        <v>1</v>
      </c>
      <c r="R1809">
        <v>54</v>
      </c>
      <c r="S1809" s="38">
        <v>194.7</v>
      </c>
      <c r="T1809" s="24">
        <v>409</v>
      </c>
      <c r="U1809" s="24">
        <v>85</v>
      </c>
      <c r="V1809">
        <f t="shared" si="190"/>
        <v>114</v>
      </c>
      <c r="W1809" s="24" t="s">
        <v>4321</v>
      </c>
      <c r="X1809" s="8" t="e">
        <f>ROUND(T1809*(1-#REF!),2)</f>
        <v>#REF!</v>
      </c>
      <c r="Y1809">
        <f t="shared" si="187"/>
        <v>368.1</v>
      </c>
      <c r="Z1809">
        <f t="shared" si="188"/>
        <v>368.1</v>
      </c>
      <c r="AA1809" s="24">
        <v>0.1</v>
      </c>
      <c r="AB1809" s="24">
        <v>0.1</v>
      </c>
      <c r="AC1809" t="s">
        <v>2879</v>
      </c>
      <c r="AD1809" t="s">
        <v>2879</v>
      </c>
      <c r="AE1809" t="s">
        <v>2879</v>
      </c>
      <c r="AF1809" t="s">
        <v>2899</v>
      </c>
      <c r="AG1809" s="24"/>
      <c r="AH1809" t="s">
        <v>3663</v>
      </c>
      <c r="AI1809" s="11">
        <v>152.72999999999999</v>
      </c>
      <c r="AJ1809">
        <v>0.3</v>
      </c>
      <c r="AK1809">
        <f t="shared" si="184"/>
        <v>286.29999999999995</v>
      </c>
      <c r="AL1809" t="s">
        <v>4555</v>
      </c>
      <c r="AM1809" t="s">
        <v>4555</v>
      </c>
      <c r="AN1809" s="24">
        <v>0.1</v>
      </c>
      <c r="AO1809">
        <f t="shared" si="189"/>
        <v>368.1</v>
      </c>
      <c r="AS1809" t="s">
        <v>3746</v>
      </c>
      <c r="AT1809" t="s">
        <v>1151</v>
      </c>
    </row>
    <row r="1810" spans="1:46" customFormat="1" x14ac:dyDescent="0.3">
      <c r="A1810" t="e">
        <f>CONCATENATE(C1810,D1810,H1810,#REF!,L1810)</f>
        <v>#REF!</v>
      </c>
      <c r="B1810" t="str">
        <f t="shared" si="185"/>
        <v>FORDTRANSIT_CONNECTL1H1</v>
      </c>
      <c r="C1810" s="1" t="s">
        <v>82</v>
      </c>
      <c r="D1810" s="1" t="s">
        <v>601</v>
      </c>
      <c r="E1810" s="1">
        <v>2014</v>
      </c>
      <c r="F1810" s="1" t="s">
        <v>14</v>
      </c>
      <c r="G1810" s="1" t="s">
        <v>15</v>
      </c>
      <c r="H1810" s="1" t="s">
        <v>16</v>
      </c>
      <c r="I1810" s="1">
        <v>2662</v>
      </c>
      <c r="J1810" s="1" t="str">
        <f t="shared" si="186"/>
        <v>TYP147</v>
      </c>
      <c r="K1810" s="1">
        <v>147</v>
      </c>
      <c r="L1810" s="1" t="s">
        <v>17</v>
      </c>
      <c r="M1810" s="27">
        <v>963940433</v>
      </c>
      <c r="N1810" s="37" t="s">
        <v>1058</v>
      </c>
      <c r="O1810" s="38">
        <v>0</v>
      </c>
      <c r="P1810" s="38">
        <v>217.79</v>
      </c>
      <c r="Q1810" s="38">
        <v>1</v>
      </c>
      <c r="R1810">
        <v>34</v>
      </c>
      <c r="S1810" s="38">
        <v>217.79</v>
      </c>
      <c r="T1810" s="24">
        <v>479</v>
      </c>
      <c r="U1810" s="24">
        <v>85</v>
      </c>
      <c r="V1810">
        <f t="shared" si="190"/>
        <v>114</v>
      </c>
      <c r="W1810" s="24" t="s">
        <v>4322</v>
      </c>
      <c r="X1810" s="8" t="e">
        <f>ROUND(T1810*(1-#REF!),2)</f>
        <v>#REF!</v>
      </c>
      <c r="Y1810">
        <f t="shared" si="187"/>
        <v>431.1</v>
      </c>
      <c r="Z1810">
        <f t="shared" si="188"/>
        <v>431.1</v>
      </c>
      <c r="AA1810" s="24">
        <v>0.1</v>
      </c>
      <c r="AB1810" s="24">
        <v>0.1</v>
      </c>
      <c r="AC1810" t="s">
        <v>2879</v>
      </c>
      <c r="AD1810" t="s">
        <v>2879</v>
      </c>
      <c r="AE1810" t="s">
        <v>2879</v>
      </c>
      <c r="AF1810" t="s">
        <v>2899</v>
      </c>
      <c r="AG1810" s="24"/>
      <c r="AH1810" t="s">
        <v>3664</v>
      </c>
      <c r="AI1810" s="11">
        <v>209.4</v>
      </c>
      <c r="AJ1810">
        <v>0.3</v>
      </c>
      <c r="AK1810">
        <f t="shared" si="184"/>
        <v>335.29999999999995</v>
      </c>
      <c r="AL1810" t="s">
        <v>4555</v>
      </c>
      <c r="AM1810" t="s">
        <v>4555</v>
      </c>
      <c r="AN1810" s="24">
        <v>0.1</v>
      </c>
      <c r="AO1810">
        <f t="shared" si="189"/>
        <v>431.1</v>
      </c>
      <c r="AS1810" t="s">
        <v>487</v>
      </c>
      <c r="AT1810" t="s">
        <v>1151</v>
      </c>
    </row>
    <row r="1811" spans="1:46" customFormat="1" x14ac:dyDescent="0.3">
      <c r="A1811" t="e">
        <f>CONCATENATE(C1811,D1811,H1811,#REF!,L1811)</f>
        <v>#REF!</v>
      </c>
      <c r="B1811" t="str">
        <f t="shared" si="185"/>
        <v>FORDTRANSIT_CONNECTL1H1</v>
      </c>
      <c r="C1811" s="1" t="s">
        <v>82</v>
      </c>
      <c r="D1811" s="1" t="s">
        <v>601</v>
      </c>
      <c r="E1811" s="1">
        <v>2014</v>
      </c>
      <c r="F1811" s="1" t="s">
        <v>14</v>
      </c>
      <c r="G1811" s="1" t="s">
        <v>15</v>
      </c>
      <c r="H1811" s="1" t="s">
        <v>16</v>
      </c>
      <c r="I1811" s="1">
        <v>2662</v>
      </c>
      <c r="J1811" s="1" t="str">
        <f t="shared" si="186"/>
        <v>TYP147</v>
      </c>
      <c r="K1811" s="1">
        <v>147</v>
      </c>
      <c r="L1811" s="1" t="s">
        <v>20</v>
      </c>
      <c r="M1811" s="27">
        <v>963940440</v>
      </c>
      <c r="N1811" s="37" t="s">
        <v>1059</v>
      </c>
      <c r="O1811" s="38">
        <v>0</v>
      </c>
      <c r="P1811" s="38">
        <v>290.51</v>
      </c>
      <c r="Q1811" s="38">
        <v>1</v>
      </c>
      <c r="R1811">
        <v>38</v>
      </c>
      <c r="S1811" s="38">
        <v>290.51</v>
      </c>
      <c r="T1811" s="24">
        <v>639</v>
      </c>
      <c r="U1811" s="24">
        <v>85</v>
      </c>
      <c r="V1811">
        <f t="shared" si="190"/>
        <v>114</v>
      </c>
      <c r="W1811" s="24" t="s">
        <v>4323</v>
      </c>
      <c r="X1811" s="8" t="e">
        <f>ROUND(T1811*(1-#REF!),2)</f>
        <v>#REF!</v>
      </c>
      <c r="Y1811">
        <f t="shared" si="187"/>
        <v>575.1</v>
      </c>
      <c r="Z1811">
        <f t="shared" si="188"/>
        <v>575.1</v>
      </c>
      <c r="AA1811" s="24">
        <v>0.1</v>
      </c>
      <c r="AB1811" s="24">
        <v>0.1</v>
      </c>
      <c r="AC1811" t="s">
        <v>2879</v>
      </c>
      <c r="AD1811" t="s">
        <v>2879</v>
      </c>
      <c r="AE1811" t="s">
        <v>2879</v>
      </c>
      <c r="AF1811" t="s">
        <v>2899</v>
      </c>
      <c r="AG1811" s="24"/>
      <c r="AH1811" t="s">
        <v>3664</v>
      </c>
      <c r="AI1811" s="11">
        <v>279.33</v>
      </c>
      <c r="AJ1811">
        <v>0.3</v>
      </c>
      <c r="AK1811">
        <f t="shared" si="184"/>
        <v>447.29999999999995</v>
      </c>
      <c r="AL1811" t="s">
        <v>4555</v>
      </c>
      <c r="AM1811" t="s">
        <v>4555</v>
      </c>
      <c r="AN1811" s="24">
        <v>0.1</v>
      </c>
      <c r="AO1811">
        <f t="shared" si="189"/>
        <v>575.1</v>
      </c>
      <c r="AS1811" t="s">
        <v>488</v>
      </c>
      <c r="AT1811" t="s">
        <v>586</v>
      </c>
    </row>
    <row r="1812" spans="1:46" customFormat="1" x14ac:dyDescent="0.3">
      <c r="A1812" t="e">
        <f>CONCATENATE(C1812,D1812,H1812,#REF!,L1812)</f>
        <v>#REF!</v>
      </c>
      <c r="B1812" t="str">
        <f t="shared" si="185"/>
        <v>FORDTRANSIT_CONNECTL2H1</v>
      </c>
      <c r="C1812" s="1" t="s">
        <v>82</v>
      </c>
      <c r="D1812" s="1" t="s">
        <v>601</v>
      </c>
      <c r="E1812" s="1">
        <v>2014</v>
      </c>
      <c r="F1812" s="1" t="s">
        <v>25</v>
      </c>
      <c r="G1812" s="1" t="s">
        <v>15</v>
      </c>
      <c r="H1812" s="1" t="s">
        <v>26</v>
      </c>
      <c r="I1812" s="1">
        <v>3062</v>
      </c>
      <c r="J1812" s="1" t="str">
        <f t="shared" si="186"/>
        <v>TYP148</v>
      </c>
      <c r="K1812" s="1">
        <v>148</v>
      </c>
      <c r="L1812" s="1" t="s">
        <v>17</v>
      </c>
      <c r="M1812" s="27">
        <v>963940441</v>
      </c>
      <c r="N1812" s="37" t="s">
        <v>1060</v>
      </c>
      <c r="O1812" s="38">
        <v>0</v>
      </c>
      <c r="P1812" s="38">
        <v>237.3</v>
      </c>
      <c r="Q1812" s="38">
        <v>1</v>
      </c>
      <c r="R1812">
        <v>46</v>
      </c>
      <c r="S1812" s="38">
        <v>237.3</v>
      </c>
      <c r="T1812" s="24">
        <v>529</v>
      </c>
      <c r="U1812" s="24">
        <v>95</v>
      </c>
      <c r="V1812">
        <f t="shared" si="190"/>
        <v>127</v>
      </c>
      <c r="W1812" s="24" t="s">
        <v>4324</v>
      </c>
      <c r="X1812" s="8" t="e">
        <f>ROUND(T1812*(1-#REF!),2)</f>
        <v>#REF!</v>
      </c>
      <c r="Y1812">
        <f t="shared" si="187"/>
        <v>476.1</v>
      </c>
      <c r="Z1812">
        <f t="shared" si="188"/>
        <v>476.1</v>
      </c>
      <c r="AA1812" s="24">
        <v>0.1</v>
      </c>
      <c r="AB1812" s="24">
        <v>0.1</v>
      </c>
      <c r="AC1812" t="s">
        <v>2879</v>
      </c>
      <c r="AD1812" t="s">
        <v>2879</v>
      </c>
      <c r="AE1812" t="s">
        <v>2879</v>
      </c>
      <c r="AF1812" t="s">
        <v>2899</v>
      </c>
      <c r="AG1812" s="24"/>
      <c r="AH1812" t="s">
        <v>3665</v>
      </c>
      <c r="AI1812" s="11">
        <v>228.16</v>
      </c>
      <c r="AJ1812">
        <v>0.3</v>
      </c>
      <c r="AK1812">
        <f t="shared" si="184"/>
        <v>370.29999999999995</v>
      </c>
      <c r="AL1812" t="s">
        <v>4555</v>
      </c>
      <c r="AM1812" t="s">
        <v>4555</v>
      </c>
      <c r="AN1812" s="24">
        <v>0.1</v>
      </c>
      <c r="AO1812">
        <f t="shared" si="189"/>
        <v>476.1</v>
      </c>
      <c r="AS1812" t="s">
        <v>489</v>
      </c>
      <c r="AT1812" t="s">
        <v>1151</v>
      </c>
    </row>
    <row r="1813" spans="1:46" customFormat="1" x14ac:dyDescent="0.3">
      <c r="A1813" t="e">
        <f>CONCATENATE(C1813,D1813,H1813,#REF!,L1813)</f>
        <v>#REF!</v>
      </c>
      <c r="B1813" t="str">
        <f t="shared" si="185"/>
        <v>FORDTRANSIT_CONNECTL2H1</v>
      </c>
      <c r="C1813" s="1" t="s">
        <v>82</v>
      </c>
      <c r="D1813" s="1" t="s">
        <v>601</v>
      </c>
      <c r="E1813" s="1">
        <v>2014</v>
      </c>
      <c r="F1813" s="1" t="s">
        <v>25</v>
      </c>
      <c r="G1813" s="1" t="s">
        <v>15</v>
      </c>
      <c r="H1813" s="1" t="s">
        <v>26</v>
      </c>
      <c r="I1813" s="1">
        <v>3062</v>
      </c>
      <c r="J1813" s="1" t="str">
        <f t="shared" si="186"/>
        <v>TYP148</v>
      </c>
      <c r="K1813" s="1">
        <v>148</v>
      </c>
      <c r="L1813" s="1" t="s">
        <v>20</v>
      </c>
      <c r="M1813" s="27">
        <v>963940448</v>
      </c>
      <c r="N1813" s="37" t="s">
        <v>1061</v>
      </c>
      <c r="O1813" s="38">
        <v>0</v>
      </c>
      <c r="P1813" s="38">
        <v>321.19</v>
      </c>
      <c r="Q1813" s="38">
        <v>1</v>
      </c>
      <c r="R1813">
        <v>42</v>
      </c>
      <c r="S1813" s="38">
        <v>321.19</v>
      </c>
      <c r="T1813" s="24">
        <v>709</v>
      </c>
      <c r="U1813" s="24">
        <v>95</v>
      </c>
      <c r="V1813">
        <f t="shared" si="190"/>
        <v>127</v>
      </c>
      <c r="W1813" s="24" t="s">
        <v>4325</v>
      </c>
      <c r="X1813" s="8" t="e">
        <f>ROUND(T1813*(1-#REF!),2)</f>
        <v>#REF!</v>
      </c>
      <c r="Y1813">
        <f t="shared" si="187"/>
        <v>638.1</v>
      </c>
      <c r="Z1813">
        <f t="shared" si="188"/>
        <v>638.1</v>
      </c>
      <c r="AA1813" s="24">
        <v>0.1</v>
      </c>
      <c r="AB1813" s="24">
        <v>0.1</v>
      </c>
      <c r="AC1813" t="s">
        <v>2879</v>
      </c>
      <c r="AD1813" t="s">
        <v>2879</v>
      </c>
      <c r="AE1813" t="s">
        <v>2879</v>
      </c>
      <c r="AF1813" t="s">
        <v>2899</v>
      </c>
      <c r="AG1813" s="24"/>
      <c r="AH1813" t="s">
        <v>3665</v>
      </c>
      <c r="AI1813" s="11">
        <v>308.71999999999997</v>
      </c>
      <c r="AJ1813">
        <v>0.3</v>
      </c>
      <c r="AK1813">
        <f t="shared" si="184"/>
        <v>496.29999999999995</v>
      </c>
      <c r="AL1813" t="s">
        <v>4555</v>
      </c>
      <c r="AM1813" t="s">
        <v>4555</v>
      </c>
      <c r="AN1813" s="24">
        <v>0.1</v>
      </c>
      <c r="AO1813">
        <f t="shared" si="189"/>
        <v>638.1</v>
      </c>
      <c r="AS1813" t="s">
        <v>490</v>
      </c>
      <c r="AT1813" t="s">
        <v>586</v>
      </c>
    </row>
    <row r="1814" spans="1:46" customFormat="1" x14ac:dyDescent="0.3">
      <c r="A1814" t="e">
        <f>CONCATENATE(C1814,D1814,H1814,#REF!,L1814)</f>
        <v>#REF!</v>
      </c>
      <c r="B1814" t="str">
        <f t="shared" si="185"/>
        <v>FORDCUSTOML1H1</v>
      </c>
      <c r="C1814" s="1" t="s">
        <v>82</v>
      </c>
      <c r="D1814" s="1" t="s">
        <v>89</v>
      </c>
      <c r="E1814" s="1">
        <v>2012</v>
      </c>
      <c r="F1814" s="1" t="s">
        <v>14</v>
      </c>
      <c r="G1814" s="1" t="s">
        <v>15</v>
      </c>
      <c r="H1814" s="1" t="s">
        <v>16</v>
      </c>
      <c r="I1814" s="1">
        <v>2933</v>
      </c>
      <c r="J1814" s="1" t="str">
        <f t="shared" si="186"/>
        <v>TYP144</v>
      </c>
      <c r="K1814" s="1">
        <v>144</v>
      </c>
      <c r="L1814" s="1" t="s">
        <v>17</v>
      </c>
      <c r="M1814" s="27">
        <v>963940406</v>
      </c>
      <c r="N1814" s="37" t="s">
        <v>1062</v>
      </c>
      <c r="O1814" s="38">
        <v>0</v>
      </c>
      <c r="P1814" s="38">
        <v>280.49</v>
      </c>
      <c r="Q1814" s="38">
        <v>1</v>
      </c>
      <c r="R1814">
        <v>57</v>
      </c>
      <c r="S1814" s="38">
        <v>280.49</v>
      </c>
      <c r="T1814" s="24">
        <v>589</v>
      </c>
      <c r="U1814" s="24">
        <v>85</v>
      </c>
      <c r="V1814">
        <f t="shared" si="190"/>
        <v>114</v>
      </c>
      <c r="W1814" s="24" t="s">
        <v>4326</v>
      </c>
      <c r="X1814" s="8" t="e">
        <f>ROUND(T1814*(1-#REF!),2)</f>
        <v>#REF!</v>
      </c>
      <c r="Y1814">
        <f t="shared" si="187"/>
        <v>530.1</v>
      </c>
      <c r="Z1814">
        <f t="shared" si="188"/>
        <v>530.1</v>
      </c>
      <c r="AA1814" s="24">
        <v>0.1</v>
      </c>
      <c r="AB1814" s="24">
        <v>0.1</v>
      </c>
      <c r="AC1814" t="s">
        <v>2879</v>
      </c>
      <c r="AD1814" t="s">
        <v>2879</v>
      </c>
      <c r="AE1814" t="s">
        <v>2879</v>
      </c>
      <c r="AF1814" t="s">
        <v>2899</v>
      </c>
      <c r="AG1814" s="24"/>
      <c r="AH1814" t="s">
        <v>3666</v>
      </c>
      <c r="AI1814" s="11">
        <v>269.69</v>
      </c>
      <c r="AJ1814">
        <v>0.3</v>
      </c>
      <c r="AK1814">
        <f t="shared" si="184"/>
        <v>412.29999999999995</v>
      </c>
      <c r="AL1814" t="s">
        <v>4555</v>
      </c>
      <c r="AM1814" t="s">
        <v>4555</v>
      </c>
      <c r="AN1814" s="24">
        <v>0.1</v>
      </c>
      <c r="AO1814">
        <f t="shared" si="189"/>
        <v>530.1</v>
      </c>
      <c r="AS1814" t="s">
        <v>491</v>
      </c>
      <c r="AT1814" t="s">
        <v>1151</v>
      </c>
    </row>
    <row r="1815" spans="1:46" customFormat="1" x14ac:dyDescent="0.3">
      <c r="A1815" t="e">
        <f>CONCATENATE(C1815,D1815,H1815,#REF!,L1815)</f>
        <v>#REF!</v>
      </c>
      <c r="B1815" t="str">
        <f t="shared" si="185"/>
        <v>FORDCUSTOML1H1</v>
      </c>
      <c r="C1815" s="1" t="s">
        <v>82</v>
      </c>
      <c r="D1815" s="1" t="s">
        <v>89</v>
      </c>
      <c r="E1815" s="1">
        <v>2012</v>
      </c>
      <c r="F1815" s="1" t="s">
        <v>14</v>
      </c>
      <c r="G1815" s="1" t="s">
        <v>15</v>
      </c>
      <c r="H1815" s="1" t="s">
        <v>16</v>
      </c>
      <c r="I1815" s="1">
        <v>2933</v>
      </c>
      <c r="J1815" s="1" t="str">
        <f t="shared" si="186"/>
        <v>TYP144</v>
      </c>
      <c r="K1815" s="1">
        <v>144</v>
      </c>
      <c r="L1815" s="1" t="s">
        <v>20</v>
      </c>
      <c r="M1815" s="27">
        <v>963940407</v>
      </c>
      <c r="N1815" s="37" t="s">
        <v>1063</v>
      </c>
      <c r="O1815" s="38">
        <v>0</v>
      </c>
      <c r="P1815" s="38">
        <v>380.69</v>
      </c>
      <c r="Q1815" s="38">
        <v>1</v>
      </c>
      <c r="R1815">
        <v>56</v>
      </c>
      <c r="S1815" s="38">
        <v>380.69</v>
      </c>
      <c r="T1815" s="24">
        <v>819</v>
      </c>
      <c r="U1815" s="24">
        <v>85</v>
      </c>
      <c r="V1815">
        <f t="shared" si="190"/>
        <v>114</v>
      </c>
      <c r="W1815" s="24" t="s">
        <v>4327</v>
      </c>
      <c r="X1815" s="8" t="e">
        <f>ROUND(T1815*(1-#REF!),2)</f>
        <v>#REF!</v>
      </c>
      <c r="Y1815">
        <f t="shared" si="187"/>
        <v>737.1</v>
      </c>
      <c r="Z1815">
        <f t="shared" si="188"/>
        <v>737.1</v>
      </c>
      <c r="AA1815" s="24">
        <v>0.1</v>
      </c>
      <c r="AB1815" s="24">
        <v>0.1</v>
      </c>
      <c r="AC1815" t="s">
        <v>2879</v>
      </c>
      <c r="AD1815" t="s">
        <v>2879</v>
      </c>
      <c r="AE1815" t="s">
        <v>2879</v>
      </c>
      <c r="AF1815" t="s">
        <v>2899</v>
      </c>
      <c r="AG1815" s="24"/>
      <c r="AH1815" t="s">
        <v>3666</v>
      </c>
      <c r="AI1815" s="11">
        <v>366.04</v>
      </c>
      <c r="AJ1815">
        <v>0.3</v>
      </c>
      <c r="AK1815">
        <f t="shared" si="184"/>
        <v>573.29999999999995</v>
      </c>
      <c r="AL1815" t="s">
        <v>4555</v>
      </c>
      <c r="AM1815" t="s">
        <v>4555</v>
      </c>
      <c r="AN1815" s="24">
        <v>0.1</v>
      </c>
      <c r="AO1815">
        <f t="shared" si="189"/>
        <v>737.1</v>
      </c>
      <c r="AS1815" t="s">
        <v>492</v>
      </c>
      <c r="AT1815" t="s">
        <v>586</v>
      </c>
    </row>
    <row r="1816" spans="1:46" customFormat="1" x14ac:dyDescent="0.3">
      <c r="A1816" t="e">
        <f>CONCATENATE(C1816,D1816,H1816,#REF!,L1816)</f>
        <v>#REF!</v>
      </c>
      <c r="B1816" t="str">
        <f t="shared" si="185"/>
        <v>FORDCUSTOML1H2</v>
      </c>
      <c r="C1816" s="1" t="s">
        <v>82</v>
      </c>
      <c r="D1816" s="1" t="s">
        <v>89</v>
      </c>
      <c r="E1816" s="1">
        <v>2012</v>
      </c>
      <c r="F1816" s="1" t="s">
        <v>14</v>
      </c>
      <c r="G1816" s="1" t="s">
        <v>37</v>
      </c>
      <c r="H1816" s="1" t="s">
        <v>38</v>
      </c>
      <c r="I1816" s="1">
        <v>2933</v>
      </c>
      <c r="J1816" s="1" t="str">
        <f t="shared" si="186"/>
        <v>TYP144</v>
      </c>
      <c r="K1816" s="1">
        <v>144</v>
      </c>
      <c r="L1816" s="1" t="s">
        <v>17</v>
      </c>
      <c r="M1816" s="27">
        <v>963940408</v>
      </c>
      <c r="N1816" s="37" t="s">
        <v>1064</v>
      </c>
      <c r="O1816" s="38">
        <v>0</v>
      </c>
      <c r="P1816" s="38">
        <v>280.58</v>
      </c>
      <c r="Q1816" s="38">
        <v>1</v>
      </c>
      <c r="R1816">
        <v>57</v>
      </c>
      <c r="S1816" s="38">
        <v>280.58</v>
      </c>
      <c r="T1816" s="24">
        <v>589</v>
      </c>
      <c r="U1816" s="24">
        <v>95</v>
      </c>
      <c r="V1816">
        <f t="shared" si="190"/>
        <v>127</v>
      </c>
      <c r="W1816" s="24" t="s">
        <v>4328</v>
      </c>
      <c r="X1816" s="8" t="e">
        <f>ROUND(T1816*(1-#REF!),2)</f>
        <v>#REF!</v>
      </c>
      <c r="Y1816">
        <f t="shared" si="187"/>
        <v>530.1</v>
      </c>
      <c r="Z1816">
        <f t="shared" si="188"/>
        <v>530.1</v>
      </c>
      <c r="AA1816" s="24">
        <v>0.1</v>
      </c>
      <c r="AB1816" s="24">
        <v>0.1</v>
      </c>
      <c r="AC1816" t="s">
        <v>2879</v>
      </c>
      <c r="AD1816" t="s">
        <v>2879</v>
      </c>
      <c r="AE1816" t="s">
        <v>2879</v>
      </c>
      <c r="AF1816" t="s">
        <v>2899</v>
      </c>
      <c r="AG1816" s="24"/>
      <c r="AH1816" t="s">
        <v>3666</v>
      </c>
      <c r="AI1816" s="11">
        <v>269.69</v>
      </c>
      <c r="AJ1816">
        <v>0.3</v>
      </c>
      <c r="AK1816">
        <f t="shared" si="184"/>
        <v>412.29999999999995</v>
      </c>
      <c r="AL1816" t="s">
        <v>4555</v>
      </c>
      <c r="AM1816" t="s">
        <v>4555</v>
      </c>
      <c r="AN1816" s="24">
        <v>0.1</v>
      </c>
      <c r="AO1816">
        <f t="shared" si="189"/>
        <v>530.1</v>
      </c>
      <c r="AS1816" t="s">
        <v>493</v>
      </c>
      <c r="AT1816" t="s">
        <v>1151</v>
      </c>
    </row>
    <row r="1817" spans="1:46" customFormat="1" x14ac:dyDescent="0.3">
      <c r="A1817" t="e">
        <f>CONCATENATE(C1817,D1817,H1817,#REF!,L1817)</f>
        <v>#REF!</v>
      </c>
      <c r="B1817" t="str">
        <f t="shared" si="185"/>
        <v>FORDCUSTOML1H2</v>
      </c>
      <c r="C1817" s="1" t="s">
        <v>82</v>
      </c>
      <c r="D1817" s="1" t="s">
        <v>89</v>
      </c>
      <c r="E1817" s="1">
        <v>2012</v>
      </c>
      <c r="F1817" s="1" t="s">
        <v>14</v>
      </c>
      <c r="G1817" s="1" t="s">
        <v>37</v>
      </c>
      <c r="H1817" s="1" t="s">
        <v>38</v>
      </c>
      <c r="I1817" s="1">
        <v>2933</v>
      </c>
      <c r="J1817" s="1" t="str">
        <f t="shared" si="186"/>
        <v>TYP144</v>
      </c>
      <c r="K1817" s="1">
        <v>144</v>
      </c>
      <c r="L1817" s="1" t="s">
        <v>20</v>
      </c>
      <c r="M1817" s="27">
        <v>963940409</v>
      </c>
      <c r="N1817" s="37" t="s">
        <v>1065</v>
      </c>
      <c r="O1817" s="38">
        <v>0</v>
      </c>
      <c r="P1817" s="38">
        <v>380.69</v>
      </c>
      <c r="Q1817" s="38">
        <v>1</v>
      </c>
      <c r="R1817">
        <v>56</v>
      </c>
      <c r="S1817" s="38">
        <v>380.69</v>
      </c>
      <c r="T1817" s="24">
        <v>809</v>
      </c>
      <c r="U1817" s="24">
        <v>95</v>
      </c>
      <c r="V1817">
        <f t="shared" si="190"/>
        <v>127</v>
      </c>
      <c r="W1817" s="24" t="s">
        <v>4329</v>
      </c>
      <c r="X1817" s="8" t="e">
        <f>ROUND(T1817*(1-#REF!),2)</f>
        <v>#REF!</v>
      </c>
      <c r="Y1817">
        <f t="shared" si="187"/>
        <v>728.1</v>
      </c>
      <c r="Z1817">
        <f t="shared" si="188"/>
        <v>728.1</v>
      </c>
      <c r="AA1817" s="24">
        <v>0.1</v>
      </c>
      <c r="AB1817" s="24">
        <v>0.1</v>
      </c>
      <c r="AC1817" t="s">
        <v>2879</v>
      </c>
      <c r="AD1817" t="s">
        <v>2879</v>
      </c>
      <c r="AE1817" t="s">
        <v>2879</v>
      </c>
      <c r="AF1817" t="s">
        <v>2899</v>
      </c>
      <c r="AG1817" s="24"/>
      <c r="AH1817" t="s">
        <v>3666</v>
      </c>
      <c r="AI1817" s="11">
        <v>366.04</v>
      </c>
      <c r="AJ1817">
        <v>0.3</v>
      </c>
      <c r="AK1817">
        <f t="shared" si="184"/>
        <v>566.29999999999995</v>
      </c>
      <c r="AL1817" t="s">
        <v>4555</v>
      </c>
      <c r="AM1817" t="s">
        <v>4555</v>
      </c>
      <c r="AN1817" s="24">
        <v>0.1</v>
      </c>
      <c r="AO1817">
        <f t="shared" si="189"/>
        <v>728.1</v>
      </c>
      <c r="AS1817" t="s">
        <v>494</v>
      </c>
      <c r="AT1817" t="s">
        <v>586</v>
      </c>
    </row>
    <row r="1818" spans="1:46" customFormat="1" x14ac:dyDescent="0.3">
      <c r="A1818" t="e">
        <f>CONCATENATE(C1818,D1818,H1818,#REF!,L1818)</f>
        <v>#REF!</v>
      </c>
      <c r="B1818" t="str">
        <f t="shared" si="185"/>
        <v>FORDCUSTOML2H1</v>
      </c>
      <c r="C1818" s="1" t="s">
        <v>82</v>
      </c>
      <c r="D1818" s="1" t="s">
        <v>89</v>
      </c>
      <c r="E1818" s="1">
        <v>2012</v>
      </c>
      <c r="F1818" s="1" t="s">
        <v>25</v>
      </c>
      <c r="G1818" s="1" t="s">
        <v>15</v>
      </c>
      <c r="H1818" s="1" t="s">
        <v>26</v>
      </c>
      <c r="I1818" s="1">
        <v>3300</v>
      </c>
      <c r="J1818" s="1" t="str">
        <f t="shared" si="186"/>
        <v>TYP145</v>
      </c>
      <c r="K1818" s="1">
        <v>145</v>
      </c>
      <c r="L1818" s="1" t="s">
        <v>17</v>
      </c>
      <c r="M1818" s="27">
        <v>963940422</v>
      </c>
      <c r="N1818" s="37" t="s">
        <v>1066</v>
      </c>
      <c r="O1818" s="38">
        <v>0</v>
      </c>
      <c r="P1818" s="38">
        <v>307.88</v>
      </c>
      <c r="Q1818" s="38">
        <v>1</v>
      </c>
      <c r="R1818">
        <v>64</v>
      </c>
      <c r="S1818" s="38">
        <v>307.88</v>
      </c>
      <c r="T1818" s="24">
        <v>649</v>
      </c>
      <c r="U1818" s="24">
        <v>95</v>
      </c>
      <c r="V1818">
        <f t="shared" si="190"/>
        <v>127</v>
      </c>
      <c r="W1818" s="24" t="s">
        <v>4330</v>
      </c>
      <c r="X1818" s="8" t="e">
        <f>ROUND(T1818*(1-#REF!),2)</f>
        <v>#REF!</v>
      </c>
      <c r="Y1818">
        <f t="shared" si="187"/>
        <v>584.1</v>
      </c>
      <c r="Z1818">
        <f t="shared" si="188"/>
        <v>584.1</v>
      </c>
      <c r="AA1818" s="24">
        <v>0.1</v>
      </c>
      <c r="AB1818" s="24">
        <v>0.1</v>
      </c>
      <c r="AC1818" t="s">
        <v>2879</v>
      </c>
      <c r="AD1818" t="s">
        <v>2879</v>
      </c>
      <c r="AE1818" t="s">
        <v>2879</v>
      </c>
      <c r="AF1818" t="s">
        <v>2899</v>
      </c>
      <c r="AG1818" s="24"/>
      <c r="AH1818" t="s">
        <v>3667</v>
      </c>
      <c r="AI1818" s="11">
        <v>296.02999999999997</v>
      </c>
      <c r="AJ1818">
        <v>0.3</v>
      </c>
      <c r="AK1818">
        <f t="shared" si="184"/>
        <v>454.29999999999995</v>
      </c>
      <c r="AL1818" t="s">
        <v>4555</v>
      </c>
      <c r="AM1818" t="s">
        <v>4555</v>
      </c>
      <c r="AN1818" s="24">
        <v>0.1</v>
      </c>
      <c r="AO1818">
        <f t="shared" si="189"/>
        <v>584.1</v>
      </c>
      <c r="AS1818" t="s">
        <v>495</v>
      </c>
      <c r="AT1818" t="s">
        <v>1151</v>
      </c>
    </row>
    <row r="1819" spans="1:46" customFormat="1" x14ac:dyDescent="0.3">
      <c r="A1819" t="e">
        <f>CONCATENATE(C1819,D1819,H1819,#REF!,L1819)</f>
        <v>#REF!</v>
      </c>
      <c r="B1819" t="str">
        <f t="shared" si="185"/>
        <v>FORDCUSTOML2H1</v>
      </c>
      <c r="C1819" s="1" t="s">
        <v>82</v>
      </c>
      <c r="D1819" s="1" t="s">
        <v>89</v>
      </c>
      <c r="E1819" s="1">
        <v>2012</v>
      </c>
      <c r="F1819" s="1" t="s">
        <v>25</v>
      </c>
      <c r="G1819" s="1" t="s">
        <v>15</v>
      </c>
      <c r="H1819" s="1" t="s">
        <v>26</v>
      </c>
      <c r="I1819" s="1">
        <v>3300</v>
      </c>
      <c r="J1819" s="1" t="str">
        <f t="shared" si="186"/>
        <v>TYP145</v>
      </c>
      <c r="K1819" s="1">
        <v>145</v>
      </c>
      <c r="L1819" s="1" t="s">
        <v>20</v>
      </c>
      <c r="M1819" s="27">
        <v>963940423</v>
      </c>
      <c r="N1819" s="37" t="s">
        <v>1067</v>
      </c>
      <c r="O1819" s="38">
        <v>0</v>
      </c>
      <c r="P1819" s="38">
        <v>418.27</v>
      </c>
      <c r="Q1819" s="38">
        <v>1</v>
      </c>
      <c r="R1819">
        <v>62</v>
      </c>
      <c r="S1819" s="38">
        <v>418.27</v>
      </c>
      <c r="T1819" s="24">
        <v>879</v>
      </c>
      <c r="U1819" s="24">
        <v>95</v>
      </c>
      <c r="V1819">
        <f t="shared" si="190"/>
        <v>127</v>
      </c>
      <c r="W1819" s="24" t="s">
        <v>4331</v>
      </c>
      <c r="X1819" s="8" t="e">
        <f>ROUND(T1819*(1-#REF!),2)</f>
        <v>#REF!</v>
      </c>
      <c r="Y1819">
        <f t="shared" si="187"/>
        <v>791.1</v>
      </c>
      <c r="Z1819">
        <f t="shared" si="188"/>
        <v>791.1</v>
      </c>
      <c r="AA1819" s="24">
        <v>0.1</v>
      </c>
      <c r="AB1819" s="24">
        <v>0.1</v>
      </c>
      <c r="AC1819" t="s">
        <v>2879</v>
      </c>
      <c r="AD1819" t="s">
        <v>2879</v>
      </c>
      <c r="AE1819" t="s">
        <v>2879</v>
      </c>
      <c r="AF1819" t="s">
        <v>2899</v>
      </c>
      <c r="AG1819" s="24"/>
      <c r="AH1819" t="s">
        <v>3667</v>
      </c>
      <c r="AI1819" s="11">
        <v>402.16999999999996</v>
      </c>
      <c r="AJ1819">
        <v>0.3</v>
      </c>
      <c r="AK1819">
        <f t="shared" si="184"/>
        <v>615.29999999999995</v>
      </c>
      <c r="AL1819" t="s">
        <v>4555</v>
      </c>
      <c r="AM1819" t="s">
        <v>4555</v>
      </c>
      <c r="AN1819" s="24">
        <v>0.1</v>
      </c>
      <c r="AO1819">
        <f t="shared" si="189"/>
        <v>791.1</v>
      </c>
      <c r="AS1819" t="s">
        <v>496</v>
      </c>
      <c r="AT1819" t="s">
        <v>586</v>
      </c>
    </row>
    <row r="1820" spans="1:46" customFormat="1" x14ac:dyDescent="0.3">
      <c r="A1820" t="e">
        <f>CONCATENATE(C1820,D1820,H1820,#REF!,L1820)</f>
        <v>#REF!</v>
      </c>
      <c r="B1820" t="str">
        <f t="shared" si="185"/>
        <v>FORDCUSTOML2H2</v>
      </c>
      <c r="C1820" s="1" t="s">
        <v>82</v>
      </c>
      <c r="D1820" s="1" t="s">
        <v>89</v>
      </c>
      <c r="E1820" s="1">
        <v>2012</v>
      </c>
      <c r="F1820" s="1" t="s">
        <v>25</v>
      </c>
      <c r="G1820" s="1" t="s">
        <v>37</v>
      </c>
      <c r="H1820" s="1" t="s">
        <v>41</v>
      </c>
      <c r="I1820" s="1">
        <v>3300</v>
      </c>
      <c r="J1820" s="1" t="str">
        <f t="shared" si="186"/>
        <v>TYP145</v>
      </c>
      <c r="K1820" s="1">
        <v>145</v>
      </c>
      <c r="L1820" s="1" t="s">
        <v>20</v>
      </c>
      <c r="M1820" s="27">
        <v>963940424</v>
      </c>
      <c r="N1820" s="37" t="s">
        <v>1068</v>
      </c>
      <c r="O1820" s="38">
        <v>0</v>
      </c>
      <c r="P1820" s="38">
        <v>418.27</v>
      </c>
      <c r="Q1820" s="38">
        <v>1</v>
      </c>
      <c r="R1820">
        <v>62</v>
      </c>
      <c r="S1820" s="38">
        <v>418.27</v>
      </c>
      <c r="T1820" s="24">
        <v>879</v>
      </c>
      <c r="U1820" s="24">
        <v>115</v>
      </c>
      <c r="V1820">
        <f t="shared" si="190"/>
        <v>154</v>
      </c>
      <c r="W1820" s="24" t="s">
        <v>4332</v>
      </c>
      <c r="X1820" s="8" t="e">
        <f>ROUND(T1820*(1-#REF!),2)</f>
        <v>#REF!</v>
      </c>
      <c r="Y1820">
        <f t="shared" si="187"/>
        <v>791.1</v>
      </c>
      <c r="Z1820">
        <f t="shared" si="188"/>
        <v>791.1</v>
      </c>
      <c r="AA1820" s="24">
        <v>0.1</v>
      </c>
      <c r="AB1820" s="24">
        <v>0.1</v>
      </c>
      <c r="AC1820" t="s">
        <v>2879</v>
      </c>
      <c r="AD1820" t="s">
        <v>2879</v>
      </c>
      <c r="AE1820" t="s">
        <v>2879</v>
      </c>
      <c r="AF1820" t="s">
        <v>2899</v>
      </c>
      <c r="AG1820" s="24"/>
      <c r="AH1820" t="s">
        <v>3667</v>
      </c>
      <c r="AI1820" s="11">
        <v>402.16999999999996</v>
      </c>
      <c r="AJ1820">
        <v>0.3</v>
      </c>
      <c r="AK1820">
        <f t="shared" si="184"/>
        <v>615.29999999999995</v>
      </c>
      <c r="AL1820" t="s">
        <v>4555</v>
      </c>
      <c r="AM1820" t="s">
        <v>4555</v>
      </c>
      <c r="AN1820" s="24">
        <v>0.1</v>
      </c>
      <c r="AO1820">
        <f t="shared" si="189"/>
        <v>791.1</v>
      </c>
      <c r="AS1820" t="s">
        <v>497</v>
      </c>
      <c r="AT1820" t="s">
        <v>586</v>
      </c>
    </row>
    <row r="1821" spans="1:46" customFormat="1" x14ac:dyDescent="0.3">
      <c r="A1821" t="e">
        <f>CONCATENATE(C1821,D1821,H1821,#REF!,L1821)</f>
        <v>#REF!</v>
      </c>
      <c r="B1821" t="str">
        <f t="shared" si="185"/>
        <v>FORDCUSTOML2H2</v>
      </c>
      <c r="C1821" s="1" t="s">
        <v>82</v>
      </c>
      <c r="D1821" s="1" t="s">
        <v>89</v>
      </c>
      <c r="E1821" s="1">
        <v>2012</v>
      </c>
      <c r="F1821" s="1" t="s">
        <v>25</v>
      </c>
      <c r="G1821" s="1" t="s">
        <v>37</v>
      </c>
      <c r="H1821" s="1" t="s">
        <v>41</v>
      </c>
      <c r="I1821" s="1">
        <v>3300</v>
      </c>
      <c r="J1821" s="1" t="str">
        <f t="shared" si="186"/>
        <v>TYP145</v>
      </c>
      <c r="K1821" s="1">
        <v>145</v>
      </c>
      <c r="L1821" s="1" t="s">
        <v>17</v>
      </c>
      <c r="M1821" s="27">
        <v>963940990</v>
      </c>
      <c r="N1821" s="48" t="s">
        <v>4333</v>
      </c>
      <c r="O1821" s="38">
        <v>0</v>
      </c>
      <c r="P1821" s="38">
        <v>100</v>
      </c>
      <c r="Q1821" s="38">
        <v>1</v>
      </c>
      <c r="R1821">
        <v>64</v>
      </c>
      <c r="S1821" s="38">
        <v>100</v>
      </c>
      <c r="T1821" s="24">
        <v>219</v>
      </c>
      <c r="U1821" s="24">
        <v>115</v>
      </c>
      <c r="V1821">
        <f t="shared" si="190"/>
        <v>154</v>
      </c>
      <c r="W1821" s="24" t="s">
        <v>4334</v>
      </c>
      <c r="X1821" s="8" t="e">
        <f>ROUND(T1821*(1-#REF!),2)</f>
        <v>#REF!</v>
      </c>
      <c r="Y1821">
        <f t="shared" si="187"/>
        <v>197.1</v>
      </c>
      <c r="Z1821">
        <f t="shared" si="188"/>
        <v>197.1</v>
      </c>
      <c r="AA1821" s="24">
        <v>0.1</v>
      </c>
      <c r="AB1821" s="24">
        <v>0.1</v>
      </c>
      <c r="AC1821" t="s">
        <v>2879</v>
      </c>
      <c r="AD1821" t="s">
        <v>2879</v>
      </c>
      <c r="AE1821" t="s">
        <v>2879</v>
      </c>
      <c r="AF1821" t="s">
        <v>2899</v>
      </c>
      <c r="AG1821" s="24"/>
      <c r="AH1821" t="s">
        <v>3667</v>
      </c>
      <c r="AI1821" s="11">
        <v>296.02999999999997</v>
      </c>
      <c r="AJ1821">
        <v>0.3</v>
      </c>
      <c r="AK1821">
        <f t="shared" si="184"/>
        <v>153.29999999999998</v>
      </c>
      <c r="AL1821" t="s">
        <v>4555</v>
      </c>
      <c r="AM1821" t="s">
        <v>4555</v>
      </c>
      <c r="AN1821" s="24">
        <v>0.1</v>
      </c>
      <c r="AO1821">
        <f t="shared" si="189"/>
        <v>197.1</v>
      </c>
      <c r="AS1821" t="s">
        <v>3747</v>
      </c>
      <c r="AT1821" t="s">
        <v>1151</v>
      </c>
    </row>
    <row r="1822" spans="1:46" customFormat="1" x14ac:dyDescent="0.3">
      <c r="A1822" t="e">
        <f>CONCATENATE(C1822,D1822,H1822,#REF!,L1822)</f>
        <v>#REF!</v>
      </c>
      <c r="B1822" t="str">
        <f t="shared" si="185"/>
        <v>FORDTRANSIT_TRACTIONL2H2</v>
      </c>
      <c r="C1822" s="1" t="s">
        <v>82</v>
      </c>
      <c r="D1822" s="1" t="s">
        <v>600</v>
      </c>
      <c r="E1822" s="1">
        <v>2014</v>
      </c>
      <c r="F1822" s="1" t="s">
        <v>25</v>
      </c>
      <c r="G1822" s="1" t="s">
        <v>37</v>
      </c>
      <c r="H1822" s="1" t="s">
        <v>41</v>
      </c>
      <c r="I1822" s="1">
        <v>3300</v>
      </c>
      <c r="J1822" s="1" t="str">
        <f t="shared" si="186"/>
        <v>TYP150</v>
      </c>
      <c r="K1822" s="1">
        <v>150</v>
      </c>
      <c r="L1822" s="1" t="s">
        <v>17</v>
      </c>
      <c r="M1822" s="27">
        <v>963940449</v>
      </c>
      <c r="N1822" s="37" t="s">
        <v>1069</v>
      </c>
      <c r="O1822" s="38">
        <v>0</v>
      </c>
      <c r="P1822" s="38">
        <v>341.58</v>
      </c>
      <c r="Q1822" s="38">
        <v>1</v>
      </c>
      <c r="R1822">
        <v>46</v>
      </c>
      <c r="S1822" s="38">
        <v>341.58</v>
      </c>
      <c r="T1822" s="24">
        <v>749</v>
      </c>
      <c r="U1822" s="24">
        <v>115</v>
      </c>
      <c r="V1822">
        <f t="shared" si="190"/>
        <v>154</v>
      </c>
      <c r="W1822" s="24" t="s">
        <v>4335</v>
      </c>
      <c r="X1822" s="8" t="e">
        <f>ROUND(T1822*(1-#REF!),2)</f>
        <v>#REF!</v>
      </c>
      <c r="Y1822">
        <f t="shared" si="187"/>
        <v>674.1</v>
      </c>
      <c r="Z1822">
        <f t="shared" si="188"/>
        <v>674.1</v>
      </c>
      <c r="AA1822" s="24">
        <v>0.1</v>
      </c>
      <c r="AB1822" s="24">
        <v>0.1</v>
      </c>
      <c r="AC1822" t="s">
        <v>2879</v>
      </c>
      <c r="AD1822" t="s">
        <v>2879</v>
      </c>
      <c r="AE1822" t="s">
        <v>2879</v>
      </c>
      <c r="AF1822" t="s">
        <v>2899</v>
      </c>
      <c r="AG1822" s="24"/>
      <c r="AH1822" t="s">
        <v>3668</v>
      </c>
      <c r="AI1822" s="11">
        <v>328.43</v>
      </c>
      <c r="AJ1822">
        <v>0.3</v>
      </c>
      <c r="AK1822">
        <f t="shared" si="184"/>
        <v>524.29999999999995</v>
      </c>
      <c r="AL1822" t="s">
        <v>4555</v>
      </c>
      <c r="AM1822" t="s">
        <v>4555</v>
      </c>
      <c r="AN1822" s="24">
        <v>0.1</v>
      </c>
      <c r="AO1822">
        <f t="shared" si="189"/>
        <v>674.1</v>
      </c>
      <c r="AS1822" t="s">
        <v>498</v>
      </c>
      <c r="AT1822" t="s">
        <v>1151</v>
      </c>
    </row>
    <row r="1823" spans="1:46" customFormat="1" x14ac:dyDescent="0.3">
      <c r="A1823" t="e">
        <f>CONCATENATE(C1823,D1823,H1823,#REF!,L1823)</f>
        <v>#REF!</v>
      </c>
      <c r="B1823" t="str">
        <f t="shared" si="185"/>
        <v>FORDTRANSIT_TRACTIONL2H2</v>
      </c>
      <c r="C1823" s="1" t="s">
        <v>82</v>
      </c>
      <c r="D1823" s="1" t="s">
        <v>600</v>
      </c>
      <c r="E1823" s="1">
        <v>2014</v>
      </c>
      <c r="F1823" s="1" t="s">
        <v>25</v>
      </c>
      <c r="G1823" s="1" t="s">
        <v>37</v>
      </c>
      <c r="H1823" s="1" t="s">
        <v>41</v>
      </c>
      <c r="I1823" s="1">
        <v>3300</v>
      </c>
      <c r="J1823" s="1" t="str">
        <f t="shared" si="186"/>
        <v>TYP150</v>
      </c>
      <c r="K1823" s="1">
        <v>150</v>
      </c>
      <c r="L1823" s="1" t="s">
        <v>20</v>
      </c>
      <c r="M1823" s="27">
        <v>963940456</v>
      </c>
      <c r="N1823" s="37" t="s">
        <v>1070</v>
      </c>
      <c r="O1823" s="38">
        <v>0</v>
      </c>
      <c r="P1823" s="38">
        <v>466.49</v>
      </c>
      <c r="Q1823" s="38">
        <v>1</v>
      </c>
      <c r="R1823">
        <v>64</v>
      </c>
      <c r="S1823" s="38">
        <v>466.49</v>
      </c>
      <c r="T1823" s="24">
        <v>979</v>
      </c>
      <c r="U1823" s="24">
        <v>115</v>
      </c>
      <c r="V1823">
        <f t="shared" si="190"/>
        <v>154</v>
      </c>
      <c r="W1823" s="24" t="s">
        <v>4336</v>
      </c>
      <c r="X1823" s="8" t="e">
        <f>ROUND(T1823*(1-#REF!),2)</f>
        <v>#REF!</v>
      </c>
      <c r="Y1823">
        <f t="shared" si="187"/>
        <v>881.1</v>
      </c>
      <c r="Z1823">
        <f t="shared" si="188"/>
        <v>881.1</v>
      </c>
      <c r="AA1823" s="24">
        <v>0.1</v>
      </c>
      <c r="AB1823" s="24">
        <v>0.1</v>
      </c>
      <c r="AC1823" t="s">
        <v>2879</v>
      </c>
      <c r="AD1823" t="s">
        <v>2879</v>
      </c>
      <c r="AE1823" t="s">
        <v>2879</v>
      </c>
      <c r="AF1823" t="s">
        <v>2899</v>
      </c>
      <c r="AG1823" s="24"/>
      <c r="AH1823" t="s">
        <v>3668</v>
      </c>
      <c r="AI1823" s="11">
        <v>448.53999999999996</v>
      </c>
      <c r="AJ1823">
        <v>0.3</v>
      </c>
      <c r="AK1823">
        <f t="shared" si="184"/>
        <v>685.3</v>
      </c>
      <c r="AL1823" t="s">
        <v>4555</v>
      </c>
      <c r="AM1823" t="s">
        <v>4555</v>
      </c>
      <c r="AN1823" s="24">
        <v>0.1</v>
      </c>
      <c r="AO1823">
        <f t="shared" si="189"/>
        <v>881.1</v>
      </c>
      <c r="AS1823" t="s">
        <v>499</v>
      </c>
      <c r="AT1823" t="s">
        <v>586</v>
      </c>
    </row>
    <row r="1824" spans="1:46" customFormat="1" x14ac:dyDescent="0.3">
      <c r="A1824" t="e">
        <f>CONCATENATE(C1824,D1824,H1824,#REF!,L1824)</f>
        <v>#REF!</v>
      </c>
      <c r="B1824" t="str">
        <f t="shared" si="185"/>
        <v>FORDTRANSIT_PROPULSIONL2H2</v>
      </c>
      <c r="C1824" s="1" t="s">
        <v>82</v>
      </c>
      <c r="D1824" s="1" t="s">
        <v>603</v>
      </c>
      <c r="E1824" s="1">
        <v>2014</v>
      </c>
      <c r="F1824" s="1" t="s">
        <v>25</v>
      </c>
      <c r="G1824" s="1" t="s">
        <v>37</v>
      </c>
      <c r="H1824" s="1" t="s">
        <v>41</v>
      </c>
      <c r="I1824" s="1">
        <v>3300</v>
      </c>
      <c r="J1824" s="1" t="str">
        <f t="shared" si="186"/>
        <v>TYP151</v>
      </c>
      <c r="K1824" s="1">
        <v>151</v>
      </c>
      <c r="L1824" s="1" t="s">
        <v>17</v>
      </c>
      <c r="M1824" s="27">
        <v>963940465</v>
      </c>
      <c r="N1824" s="37" t="s">
        <v>1071</v>
      </c>
      <c r="O1824" s="38">
        <v>0</v>
      </c>
      <c r="P1824" s="38">
        <v>323.06</v>
      </c>
      <c r="Q1824" s="38">
        <v>1</v>
      </c>
      <c r="R1824">
        <v>77</v>
      </c>
      <c r="S1824" s="38">
        <v>323.06</v>
      </c>
      <c r="T1824" s="24">
        <v>719</v>
      </c>
      <c r="U1824" s="24">
        <v>115</v>
      </c>
      <c r="V1824">
        <f t="shared" si="190"/>
        <v>154</v>
      </c>
      <c r="W1824" s="24" t="s">
        <v>4337</v>
      </c>
      <c r="X1824" s="8" t="e">
        <f>ROUND(T1824*(1-#REF!),2)</f>
        <v>#REF!</v>
      </c>
      <c r="Y1824">
        <f t="shared" si="187"/>
        <v>647.1</v>
      </c>
      <c r="Z1824">
        <f t="shared" si="188"/>
        <v>647.1</v>
      </c>
      <c r="AA1824" s="24">
        <v>0.1</v>
      </c>
      <c r="AB1824" s="24">
        <v>0.1</v>
      </c>
      <c r="AC1824" t="s">
        <v>2879</v>
      </c>
      <c r="AD1824" t="s">
        <v>2879</v>
      </c>
      <c r="AE1824" t="s">
        <v>2879</v>
      </c>
      <c r="AF1824" t="s">
        <v>2899</v>
      </c>
      <c r="AG1824" s="24"/>
      <c r="AH1824" t="s">
        <v>3668</v>
      </c>
      <c r="AI1824" s="11">
        <v>328.43</v>
      </c>
      <c r="AJ1824">
        <v>0.3</v>
      </c>
      <c r="AK1824">
        <f t="shared" si="184"/>
        <v>503.29999999999995</v>
      </c>
      <c r="AL1824" t="s">
        <v>4555</v>
      </c>
      <c r="AM1824" t="s">
        <v>4555</v>
      </c>
      <c r="AN1824" s="24">
        <v>0.1</v>
      </c>
      <c r="AO1824">
        <f t="shared" si="189"/>
        <v>647.1</v>
      </c>
      <c r="AS1824" t="s">
        <v>500</v>
      </c>
      <c r="AT1824" t="s">
        <v>1151</v>
      </c>
    </row>
    <row r="1825" spans="1:46" customFormat="1" x14ac:dyDescent="0.3">
      <c r="A1825" t="e">
        <f>CONCATENATE(C1825,D1825,H1825,#REF!,L1825)</f>
        <v>#REF!</v>
      </c>
      <c r="B1825" t="str">
        <f t="shared" si="185"/>
        <v>FORDTRANSIT_PROPULSIONL2H2</v>
      </c>
      <c r="C1825" s="1" t="s">
        <v>82</v>
      </c>
      <c r="D1825" s="1" t="s">
        <v>603</v>
      </c>
      <c r="E1825" s="1">
        <v>2014</v>
      </c>
      <c r="F1825" s="1" t="s">
        <v>25</v>
      </c>
      <c r="G1825" s="1" t="s">
        <v>37</v>
      </c>
      <c r="H1825" s="1" t="s">
        <v>41</v>
      </c>
      <c r="I1825" s="1">
        <v>3300</v>
      </c>
      <c r="J1825" s="1" t="str">
        <f t="shared" si="186"/>
        <v>TYP151</v>
      </c>
      <c r="K1825" s="1">
        <v>151</v>
      </c>
      <c r="L1825" s="1" t="s">
        <v>20</v>
      </c>
      <c r="M1825" s="27">
        <v>963940472</v>
      </c>
      <c r="N1825" s="37" t="s">
        <v>1072</v>
      </c>
      <c r="O1825" s="38">
        <v>0</v>
      </c>
      <c r="P1825" s="38">
        <v>450.55</v>
      </c>
      <c r="Q1825" s="38">
        <v>1</v>
      </c>
      <c r="R1825">
        <v>67</v>
      </c>
      <c r="S1825" s="38">
        <v>450.55</v>
      </c>
      <c r="T1825" s="24">
        <v>949</v>
      </c>
      <c r="U1825" s="24">
        <v>115</v>
      </c>
      <c r="V1825">
        <f t="shared" si="190"/>
        <v>154</v>
      </c>
      <c r="W1825" s="24" t="s">
        <v>4338</v>
      </c>
      <c r="X1825" s="8" t="e">
        <f>ROUND(T1825*(1-#REF!),2)</f>
        <v>#REF!</v>
      </c>
      <c r="Y1825">
        <f t="shared" si="187"/>
        <v>854.1</v>
      </c>
      <c r="Z1825">
        <f t="shared" si="188"/>
        <v>854.1</v>
      </c>
      <c r="AA1825" s="24">
        <v>0.1</v>
      </c>
      <c r="AB1825" s="24">
        <v>0.1</v>
      </c>
      <c r="AC1825" t="s">
        <v>2879</v>
      </c>
      <c r="AD1825" t="s">
        <v>2879</v>
      </c>
      <c r="AE1825" t="s">
        <v>2879</v>
      </c>
      <c r="AF1825" t="s">
        <v>2899</v>
      </c>
      <c r="AG1825" s="24"/>
      <c r="AH1825" t="s">
        <v>3668</v>
      </c>
      <c r="AI1825" s="11">
        <v>448.53999999999996</v>
      </c>
      <c r="AJ1825">
        <v>0.3</v>
      </c>
      <c r="AK1825">
        <f t="shared" si="184"/>
        <v>664.3</v>
      </c>
      <c r="AL1825" t="s">
        <v>4555</v>
      </c>
      <c r="AM1825" t="s">
        <v>4555</v>
      </c>
      <c r="AN1825" s="24">
        <v>0.1</v>
      </c>
      <c r="AO1825">
        <f t="shared" si="189"/>
        <v>854.1</v>
      </c>
      <c r="AS1825" t="s">
        <v>501</v>
      </c>
      <c r="AT1825" t="s">
        <v>586</v>
      </c>
    </row>
    <row r="1826" spans="1:46" customFormat="1" x14ac:dyDescent="0.3">
      <c r="A1826" t="e">
        <f>CONCATENATE(C1826,D1826,H1826,#REF!,L1826)</f>
        <v>#REF!</v>
      </c>
      <c r="B1826" t="str">
        <f t="shared" si="185"/>
        <v>FORDTRANSIT_TRACTIONL3H2</v>
      </c>
      <c r="C1826" s="1" t="s">
        <v>82</v>
      </c>
      <c r="D1826" s="1" t="s">
        <v>600</v>
      </c>
      <c r="E1826" s="1">
        <v>2014</v>
      </c>
      <c r="F1826" s="1" t="s">
        <v>44</v>
      </c>
      <c r="G1826" s="1" t="s">
        <v>37</v>
      </c>
      <c r="H1826" s="1" t="s">
        <v>45</v>
      </c>
      <c r="I1826" s="1">
        <v>3750</v>
      </c>
      <c r="J1826" s="1" t="str">
        <f t="shared" si="186"/>
        <v>TYP152</v>
      </c>
      <c r="K1826" s="1">
        <v>152</v>
      </c>
      <c r="L1826" s="1" t="s">
        <v>17</v>
      </c>
      <c r="M1826" s="27">
        <v>963940481</v>
      </c>
      <c r="N1826" s="37" t="s">
        <v>1073</v>
      </c>
      <c r="O1826" s="38">
        <v>0</v>
      </c>
      <c r="P1826" s="38">
        <v>412.1</v>
      </c>
      <c r="Q1826" s="38">
        <v>1</v>
      </c>
      <c r="R1826">
        <v>67</v>
      </c>
      <c r="S1826" s="38">
        <v>412.1</v>
      </c>
      <c r="T1826" s="24">
        <v>889</v>
      </c>
      <c r="U1826" s="24">
        <v>120</v>
      </c>
      <c r="V1826">
        <f t="shared" si="190"/>
        <v>160</v>
      </c>
      <c r="W1826" s="24" t="s">
        <v>4339</v>
      </c>
      <c r="X1826" s="8" t="e">
        <f>ROUND(T1826*(1-#REF!),2)</f>
        <v>#REF!</v>
      </c>
      <c r="Y1826">
        <f t="shared" si="187"/>
        <v>800.1</v>
      </c>
      <c r="Z1826">
        <f t="shared" si="188"/>
        <v>800.1</v>
      </c>
      <c r="AA1826" s="24">
        <v>0.1</v>
      </c>
      <c r="AB1826" s="24">
        <v>0.1</v>
      </c>
      <c r="AC1826" t="s">
        <v>2879</v>
      </c>
      <c r="AD1826" t="s">
        <v>2879</v>
      </c>
      <c r="AE1826" t="s">
        <v>2879</v>
      </c>
      <c r="AF1826" t="s">
        <v>2899</v>
      </c>
      <c r="AG1826" s="24"/>
      <c r="AH1826" t="s">
        <v>3669</v>
      </c>
      <c r="AI1826" s="11">
        <v>396.24</v>
      </c>
      <c r="AJ1826">
        <v>0.3</v>
      </c>
      <c r="AK1826">
        <f t="shared" si="184"/>
        <v>622.29999999999995</v>
      </c>
      <c r="AL1826" t="s">
        <v>4555</v>
      </c>
      <c r="AM1826" t="s">
        <v>4555</v>
      </c>
      <c r="AN1826" s="24">
        <v>0.1</v>
      </c>
      <c r="AO1826">
        <f t="shared" si="189"/>
        <v>800.1</v>
      </c>
      <c r="AS1826" t="s">
        <v>502</v>
      </c>
      <c r="AT1826" t="s">
        <v>3695</v>
      </c>
    </row>
    <row r="1827" spans="1:46" customFormat="1" x14ac:dyDescent="0.3">
      <c r="A1827" t="e">
        <f>CONCATENATE(C1827,D1827,H1827,#REF!,L1827)</f>
        <v>#REF!</v>
      </c>
      <c r="B1827" t="str">
        <f t="shared" si="185"/>
        <v>FORDTRANSIT_TRACTIONL3H2</v>
      </c>
      <c r="C1827" s="1" t="s">
        <v>82</v>
      </c>
      <c r="D1827" s="1" t="s">
        <v>600</v>
      </c>
      <c r="E1827" s="1">
        <v>2014</v>
      </c>
      <c r="F1827" s="1" t="s">
        <v>44</v>
      </c>
      <c r="G1827" s="1" t="s">
        <v>37</v>
      </c>
      <c r="H1827" s="1" t="s">
        <v>45</v>
      </c>
      <c r="I1827" s="1">
        <v>3750</v>
      </c>
      <c r="J1827" s="1" t="str">
        <f t="shared" si="186"/>
        <v>TYP152</v>
      </c>
      <c r="K1827" s="1">
        <v>152</v>
      </c>
      <c r="L1827" s="1" t="s">
        <v>20</v>
      </c>
      <c r="M1827" s="27">
        <v>963940488</v>
      </c>
      <c r="N1827" s="37" t="s">
        <v>1074</v>
      </c>
      <c r="O1827" s="38">
        <v>0</v>
      </c>
      <c r="P1827" s="38">
        <v>502.68</v>
      </c>
      <c r="Q1827" s="38">
        <v>1</v>
      </c>
      <c r="R1827">
        <v>67</v>
      </c>
      <c r="S1827" s="38">
        <v>502.68</v>
      </c>
      <c r="T1827" s="24">
        <v>1189</v>
      </c>
      <c r="U1827" s="24">
        <v>120</v>
      </c>
      <c r="V1827">
        <f t="shared" si="190"/>
        <v>160</v>
      </c>
      <c r="W1827" s="24" t="s">
        <v>4340</v>
      </c>
      <c r="X1827" s="8" t="e">
        <f>ROUND(T1827*(1-#REF!),2)</f>
        <v>#REF!</v>
      </c>
      <c r="Y1827">
        <f t="shared" si="187"/>
        <v>1070.0999999999999</v>
      </c>
      <c r="Z1827">
        <f t="shared" si="188"/>
        <v>1070.0999999999999</v>
      </c>
      <c r="AA1827" s="24">
        <v>0.1</v>
      </c>
      <c r="AB1827" s="24">
        <v>0.1</v>
      </c>
      <c r="AC1827" t="s">
        <v>2879</v>
      </c>
      <c r="AD1827" t="s">
        <v>2879</v>
      </c>
      <c r="AE1827" t="s">
        <v>2879</v>
      </c>
      <c r="AF1827" t="s">
        <v>2899</v>
      </c>
      <c r="AG1827" s="24"/>
      <c r="AH1827" t="s">
        <v>3669</v>
      </c>
      <c r="AI1827" s="11">
        <v>483.34000000000003</v>
      </c>
      <c r="AJ1827">
        <v>0.3</v>
      </c>
      <c r="AK1827">
        <f t="shared" si="184"/>
        <v>832.3</v>
      </c>
      <c r="AL1827" t="s">
        <v>4555</v>
      </c>
      <c r="AM1827" t="s">
        <v>4555</v>
      </c>
      <c r="AN1827" s="24">
        <v>0.1</v>
      </c>
      <c r="AO1827">
        <f t="shared" si="189"/>
        <v>1070.0999999999999</v>
      </c>
      <c r="AS1827" t="s">
        <v>503</v>
      </c>
      <c r="AT1827" t="s">
        <v>586</v>
      </c>
    </row>
    <row r="1828" spans="1:46" customFormat="1" x14ac:dyDescent="0.3">
      <c r="A1828" t="e">
        <f>CONCATENATE(C1828,D1828,H1828,#REF!,L1828)</f>
        <v>#REF!</v>
      </c>
      <c r="B1828" t="str">
        <f t="shared" si="185"/>
        <v>FORDTRANSIT_TRACTIONL2H3</v>
      </c>
      <c r="C1828" s="1" t="s">
        <v>82</v>
      </c>
      <c r="D1828" s="1" t="s">
        <v>600</v>
      </c>
      <c r="E1828" s="1">
        <v>2014</v>
      </c>
      <c r="F1828" s="1" t="s">
        <v>25</v>
      </c>
      <c r="G1828" s="1" t="s">
        <v>52</v>
      </c>
      <c r="H1828" s="1" t="s">
        <v>104</v>
      </c>
      <c r="I1828" s="1">
        <v>3300</v>
      </c>
      <c r="J1828" s="1" t="str">
        <f t="shared" si="186"/>
        <v>TYP150</v>
      </c>
      <c r="K1828" s="1">
        <v>150</v>
      </c>
      <c r="L1828" s="1" t="s">
        <v>17</v>
      </c>
      <c r="M1828" s="27">
        <v>963940457</v>
      </c>
      <c r="N1828" s="37" t="s">
        <v>1075</v>
      </c>
      <c r="O1828" s="38">
        <v>0</v>
      </c>
      <c r="P1828" s="38">
        <v>323.14</v>
      </c>
      <c r="Q1828" s="38">
        <v>1</v>
      </c>
      <c r="R1828">
        <v>67</v>
      </c>
      <c r="S1828" s="38">
        <v>323.14</v>
      </c>
      <c r="T1828" s="24">
        <v>719</v>
      </c>
      <c r="U1828" s="24">
        <v>115</v>
      </c>
      <c r="V1828">
        <f t="shared" si="190"/>
        <v>154</v>
      </c>
      <c r="W1828" s="24" t="s">
        <v>4341</v>
      </c>
      <c r="X1828" s="8" t="e">
        <f>ROUND(T1828*(1-#REF!),2)</f>
        <v>#REF!</v>
      </c>
      <c r="Y1828">
        <f t="shared" si="187"/>
        <v>647.1</v>
      </c>
      <c r="Z1828">
        <f t="shared" si="188"/>
        <v>647.1</v>
      </c>
      <c r="AA1828" s="24">
        <v>0.1</v>
      </c>
      <c r="AB1828" s="24">
        <v>0.1</v>
      </c>
      <c r="AC1828" t="s">
        <v>2879</v>
      </c>
      <c r="AD1828" t="s">
        <v>2879</v>
      </c>
      <c r="AE1828" t="s">
        <v>2879</v>
      </c>
      <c r="AF1828" t="s">
        <v>2899</v>
      </c>
      <c r="AG1828" s="24"/>
      <c r="AH1828" t="s">
        <v>3668</v>
      </c>
      <c r="AI1828" s="11">
        <v>328.43</v>
      </c>
      <c r="AJ1828">
        <v>0.3</v>
      </c>
      <c r="AK1828">
        <f t="shared" si="184"/>
        <v>503.29999999999995</v>
      </c>
      <c r="AL1828" t="s">
        <v>4555</v>
      </c>
      <c r="AM1828" t="s">
        <v>4555</v>
      </c>
      <c r="AN1828" s="24">
        <v>0.1</v>
      </c>
      <c r="AO1828">
        <f t="shared" si="189"/>
        <v>647.1</v>
      </c>
      <c r="AS1828" t="s">
        <v>504</v>
      </c>
      <c r="AT1828" t="s">
        <v>1151</v>
      </c>
    </row>
    <row r="1829" spans="1:46" customFormat="1" x14ac:dyDescent="0.3">
      <c r="A1829" t="e">
        <f>CONCATENATE(C1829,D1829,H1829,#REF!,L1829)</f>
        <v>#REF!</v>
      </c>
      <c r="B1829" t="str">
        <f t="shared" si="185"/>
        <v>FORDTRANSIT_TRACTIONL2H3</v>
      </c>
      <c r="C1829" s="1" t="s">
        <v>82</v>
      </c>
      <c r="D1829" s="1" t="s">
        <v>600</v>
      </c>
      <c r="E1829" s="1">
        <v>2014</v>
      </c>
      <c r="F1829" s="1" t="s">
        <v>25</v>
      </c>
      <c r="G1829" s="1" t="s">
        <v>52</v>
      </c>
      <c r="H1829" s="1" t="s">
        <v>104</v>
      </c>
      <c r="I1829" s="1">
        <v>3300</v>
      </c>
      <c r="J1829" s="1" t="str">
        <f t="shared" si="186"/>
        <v>TYP150</v>
      </c>
      <c r="K1829" s="1">
        <v>150</v>
      </c>
      <c r="L1829" s="1" t="s">
        <v>20</v>
      </c>
      <c r="M1829" s="27">
        <v>963940464</v>
      </c>
      <c r="N1829" s="37" t="s">
        <v>1076</v>
      </c>
      <c r="O1829" s="38">
        <v>0</v>
      </c>
      <c r="P1829" s="38">
        <v>450.55</v>
      </c>
      <c r="Q1829" s="38">
        <v>1</v>
      </c>
      <c r="R1829">
        <v>64</v>
      </c>
      <c r="S1829" s="38">
        <v>450.55</v>
      </c>
      <c r="T1829" s="24">
        <v>949</v>
      </c>
      <c r="U1829" s="24">
        <v>115</v>
      </c>
      <c r="V1829">
        <f t="shared" si="190"/>
        <v>154</v>
      </c>
      <c r="W1829" s="24" t="s">
        <v>4342</v>
      </c>
      <c r="X1829" s="8" t="e">
        <f>ROUND(T1829*(1-#REF!),2)</f>
        <v>#REF!</v>
      </c>
      <c r="Y1829">
        <f t="shared" si="187"/>
        <v>854.1</v>
      </c>
      <c r="Z1829">
        <f t="shared" si="188"/>
        <v>854.1</v>
      </c>
      <c r="AA1829" s="24">
        <v>0.1</v>
      </c>
      <c r="AB1829" s="24">
        <v>0.1</v>
      </c>
      <c r="AC1829" t="s">
        <v>2879</v>
      </c>
      <c r="AD1829" t="s">
        <v>2879</v>
      </c>
      <c r="AE1829" t="s">
        <v>2879</v>
      </c>
      <c r="AF1829" t="s">
        <v>2899</v>
      </c>
      <c r="AG1829" s="24"/>
      <c r="AH1829" t="s">
        <v>3668</v>
      </c>
      <c r="AI1829" s="11">
        <v>448.53999999999996</v>
      </c>
      <c r="AJ1829">
        <v>0.3</v>
      </c>
      <c r="AK1829">
        <f t="shared" si="184"/>
        <v>664.3</v>
      </c>
      <c r="AL1829" t="s">
        <v>4555</v>
      </c>
      <c r="AM1829" t="s">
        <v>4555</v>
      </c>
      <c r="AN1829" s="24">
        <v>0.1</v>
      </c>
      <c r="AO1829">
        <f t="shared" si="189"/>
        <v>854.1</v>
      </c>
      <c r="AS1829" t="s">
        <v>505</v>
      </c>
      <c r="AT1829" t="s">
        <v>586</v>
      </c>
    </row>
    <row r="1830" spans="1:46" customFormat="1" x14ac:dyDescent="0.3">
      <c r="A1830" t="e">
        <f>CONCATENATE(C1830,D1830,H1830,#REF!,L1830)</f>
        <v>#REF!</v>
      </c>
      <c r="B1830" t="str">
        <f t="shared" si="185"/>
        <v>FORDTRANSIT_PROPULSIONL2H3</v>
      </c>
      <c r="C1830" s="1" t="s">
        <v>82</v>
      </c>
      <c r="D1830" s="1" t="s">
        <v>603</v>
      </c>
      <c r="E1830" s="1">
        <v>2014</v>
      </c>
      <c r="F1830" s="1" t="s">
        <v>25</v>
      </c>
      <c r="G1830" s="1" t="s">
        <v>52</v>
      </c>
      <c r="H1830" s="1" t="s">
        <v>104</v>
      </c>
      <c r="I1830" s="1">
        <v>3300</v>
      </c>
      <c r="J1830" s="1" t="str">
        <f t="shared" si="186"/>
        <v>TYP151</v>
      </c>
      <c r="K1830" s="1">
        <v>151</v>
      </c>
      <c r="L1830" s="1" t="s">
        <v>17</v>
      </c>
      <c r="M1830" s="27">
        <v>963940473</v>
      </c>
      <c r="N1830" s="37" t="s">
        <v>1077</v>
      </c>
      <c r="O1830" s="38">
        <v>0</v>
      </c>
      <c r="P1830" s="38">
        <v>323.06</v>
      </c>
      <c r="Q1830" s="38">
        <v>1</v>
      </c>
      <c r="R1830">
        <v>67</v>
      </c>
      <c r="S1830" s="38">
        <v>323.06</v>
      </c>
      <c r="T1830" s="24">
        <v>719</v>
      </c>
      <c r="U1830" s="24">
        <v>115</v>
      </c>
      <c r="V1830">
        <f t="shared" si="190"/>
        <v>154</v>
      </c>
      <c r="W1830" s="24" t="s">
        <v>4343</v>
      </c>
      <c r="X1830" s="8" t="e">
        <f>ROUND(T1830*(1-#REF!),2)</f>
        <v>#REF!</v>
      </c>
      <c r="Y1830">
        <f t="shared" si="187"/>
        <v>647.1</v>
      </c>
      <c r="Z1830">
        <f t="shared" si="188"/>
        <v>647.1</v>
      </c>
      <c r="AA1830" s="24">
        <v>0.1</v>
      </c>
      <c r="AB1830" s="24">
        <v>0.1</v>
      </c>
      <c r="AC1830" t="s">
        <v>2879</v>
      </c>
      <c r="AD1830" t="s">
        <v>2879</v>
      </c>
      <c r="AE1830" t="s">
        <v>2879</v>
      </c>
      <c r="AF1830" t="s">
        <v>2899</v>
      </c>
      <c r="AG1830" s="24"/>
      <c r="AH1830" t="s">
        <v>3668</v>
      </c>
      <c r="AI1830" s="11">
        <v>328.43</v>
      </c>
      <c r="AJ1830">
        <v>0.3</v>
      </c>
      <c r="AK1830">
        <f t="shared" si="184"/>
        <v>503.29999999999995</v>
      </c>
      <c r="AL1830" t="s">
        <v>4555</v>
      </c>
      <c r="AM1830" t="s">
        <v>4555</v>
      </c>
      <c r="AN1830" s="24">
        <v>0.1</v>
      </c>
      <c r="AO1830">
        <f t="shared" si="189"/>
        <v>647.1</v>
      </c>
      <c r="AS1830" t="s">
        <v>506</v>
      </c>
      <c r="AT1830" t="s">
        <v>1151</v>
      </c>
    </row>
    <row r="1831" spans="1:46" customFormat="1" x14ac:dyDescent="0.3">
      <c r="A1831" t="e">
        <f>CONCATENATE(C1831,D1831,H1831,#REF!,L1831)</f>
        <v>#REF!</v>
      </c>
      <c r="B1831" t="str">
        <f t="shared" si="185"/>
        <v>FORDTRANSIT_PROPULSIONL2H3</v>
      </c>
      <c r="C1831" s="1" t="s">
        <v>82</v>
      </c>
      <c r="D1831" s="1" t="s">
        <v>603</v>
      </c>
      <c r="E1831" s="1">
        <v>2014</v>
      </c>
      <c r="F1831" s="1" t="s">
        <v>25</v>
      </c>
      <c r="G1831" s="1" t="s">
        <v>52</v>
      </c>
      <c r="H1831" s="1" t="s">
        <v>104</v>
      </c>
      <c r="I1831" s="1">
        <v>3300</v>
      </c>
      <c r="J1831" s="1" t="str">
        <f t="shared" si="186"/>
        <v>TYP151</v>
      </c>
      <c r="K1831" s="1">
        <v>151</v>
      </c>
      <c r="L1831" s="1" t="s">
        <v>20</v>
      </c>
      <c r="M1831" s="27">
        <v>963940480</v>
      </c>
      <c r="N1831" s="37" t="s">
        <v>1078</v>
      </c>
      <c r="O1831" s="38">
        <v>0</v>
      </c>
      <c r="P1831" s="38">
        <v>450.55</v>
      </c>
      <c r="Q1831" s="38">
        <v>1</v>
      </c>
      <c r="R1831">
        <v>67</v>
      </c>
      <c r="S1831" s="38">
        <v>450.55</v>
      </c>
      <c r="T1831" s="24">
        <v>949</v>
      </c>
      <c r="U1831" s="24">
        <v>115</v>
      </c>
      <c r="V1831">
        <f t="shared" si="190"/>
        <v>154</v>
      </c>
      <c r="W1831" s="24" t="s">
        <v>4344</v>
      </c>
      <c r="X1831" s="8" t="e">
        <f>ROUND(T1831*(1-#REF!),2)</f>
        <v>#REF!</v>
      </c>
      <c r="Y1831">
        <f t="shared" si="187"/>
        <v>854.1</v>
      </c>
      <c r="Z1831">
        <f t="shared" si="188"/>
        <v>854.1</v>
      </c>
      <c r="AA1831" s="24">
        <v>0.1</v>
      </c>
      <c r="AB1831" s="24">
        <v>0.1</v>
      </c>
      <c r="AC1831" t="s">
        <v>2879</v>
      </c>
      <c r="AD1831" t="s">
        <v>2879</v>
      </c>
      <c r="AE1831" t="s">
        <v>2879</v>
      </c>
      <c r="AF1831" t="s">
        <v>2899</v>
      </c>
      <c r="AG1831" s="24"/>
      <c r="AH1831" t="s">
        <v>3668</v>
      </c>
      <c r="AI1831" s="11">
        <v>448.53999999999996</v>
      </c>
      <c r="AJ1831">
        <v>0.3</v>
      </c>
      <c r="AK1831">
        <f t="shared" si="184"/>
        <v>664.3</v>
      </c>
      <c r="AL1831" t="s">
        <v>4555</v>
      </c>
      <c r="AM1831" t="s">
        <v>4555</v>
      </c>
      <c r="AN1831" s="24">
        <v>0.1</v>
      </c>
      <c r="AO1831">
        <f t="shared" si="189"/>
        <v>854.1</v>
      </c>
      <c r="AS1831" t="s">
        <v>507</v>
      </c>
      <c r="AT1831" t="s">
        <v>586</v>
      </c>
    </row>
    <row r="1832" spans="1:46" customFormat="1" x14ac:dyDescent="0.3">
      <c r="A1832" t="e">
        <f>CONCATENATE(C1832,D1832,H1832,#REF!,L1832)</f>
        <v>#REF!</v>
      </c>
      <c r="B1832" t="str">
        <f t="shared" si="185"/>
        <v>FORDTRANSIT_PROPULSIONL3H2</v>
      </c>
      <c r="C1832" s="1" t="s">
        <v>82</v>
      </c>
      <c r="D1832" s="1" t="s">
        <v>603</v>
      </c>
      <c r="E1832" s="1">
        <v>2014</v>
      </c>
      <c r="F1832" s="1" t="s">
        <v>44</v>
      </c>
      <c r="G1832" s="1" t="s">
        <v>37</v>
      </c>
      <c r="H1832" s="1" t="s">
        <v>45</v>
      </c>
      <c r="I1832" s="1">
        <v>3750</v>
      </c>
      <c r="J1832" s="1" t="str">
        <f t="shared" si="186"/>
        <v>TYP153</v>
      </c>
      <c r="K1832" s="1">
        <v>153</v>
      </c>
      <c r="L1832" s="1" t="s">
        <v>17</v>
      </c>
      <c r="M1832" s="27">
        <v>963940497</v>
      </c>
      <c r="N1832" s="37" t="s">
        <v>1079</v>
      </c>
      <c r="O1832" s="38">
        <v>0</v>
      </c>
      <c r="P1832" s="38">
        <v>427.42</v>
      </c>
      <c r="Q1832" s="38">
        <v>1</v>
      </c>
      <c r="R1832">
        <v>61</v>
      </c>
      <c r="S1832" s="38">
        <v>427.42</v>
      </c>
      <c r="T1832" s="24">
        <v>879</v>
      </c>
      <c r="U1832" s="24">
        <v>120</v>
      </c>
      <c r="V1832">
        <f t="shared" si="190"/>
        <v>160</v>
      </c>
      <c r="W1832" s="24" t="s">
        <v>4345</v>
      </c>
      <c r="X1832" s="8" t="e">
        <f>ROUND(T1832*(1-#REF!),2)</f>
        <v>#REF!</v>
      </c>
      <c r="Y1832">
        <f t="shared" si="187"/>
        <v>791.1</v>
      </c>
      <c r="Z1832">
        <f t="shared" si="188"/>
        <v>791.1</v>
      </c>
      <c r="AA1832" s="24">
        <v>0.1</v>
      </c>
      <c r="AB1832" s="24">
        <v>0.1</v>
      </c>
      <c r="AC1832" t="s">
        <v>2879</v>
      </c>
      <c r="AD1832" t="s">
        <v>2879</v>
      </c>
      <c r="AE1832" t="s">
        <v>2879</v>
      </c>
      <c r="AF1832" t="s">
        <v>2899</v>
      </c>
      <c r="AG1832" s="24"/>
      <c r="AH1832" t="s">
        <v>3669</v>
      </c>
      <c r="AI1832" s="11">
        <v>396.24</v>
      </c>
      <c r="AJ1832">
        <v>0.3</v>
      </c>
      <c r="AK1832">
        <f t="shared" si="184"/>
        <v>615.29999999999995</v>
      </c>
      <c r="AL1832" t="s">
        <v>4555</v>
      </c>
      <c r="AM1832" t="s">
        <v>4555</v>
      </c>
      <c r="AN1832" s="24">
        <v>0.1</v>
      </c>
      <c r="AO1832">
        <f t="shared" si="189"/>
        <v>791.1</v>
      </c>
      <c r="AS1832" t="s">
        <v>508</v>
      </c>
      <c r="AT1832" t="s">
        <v>3695</v>
      </c>
    </row>
    <row r="1833" spans="1:46" customFormat="1" x14ac:dyDescent="0.3">
      <c r="A1833" t="e">
        <f>CONCATENATE(C1833,D1833,H1833,#REF!,L1833)</f>
        <v>#REF!</v>
      </c>
      <c r="B1833" t="str">
        <f t="shared" si="185"/>
        <v>FORDTRANSIT_PROPULSIONL3H2</v>
      </c>
      <c r="C1833" s="1" t="s">
        <v>82</v>
      </c>
      <c r="D1833" s="1" t="s">
        <v>603</v>
      </c>
      <c r="E1833" s="1">
        <v>2014</v>
      </c>
      <c r="F1833" s="1" t="s">
        <v>44</v>
      </c>
      <c r="G1833" s="1" t="s">
        <v>37</v>
      </c>
      <c r="H1833" s="1" t="s">
        <v>45</v>
      </c>
      <c r="I1833" s="1">
        <v>3750</v>
      </c>
      <c r="J1833" s="1" t="str">
        <f t="shared" si="186"/>
        <v>TYP153</v>
      </c>
      <c r="K1833" s="1">
        <v>153</v>
      </c>
      <c r="L1833" s="1" t="s">
        <v>20</v>
      </c>
      <c r="M1833" s="27">
        <v>963940504</v>
      </c>
      <c r="N1833" s="37" t="s">
        <v>1080</v>
      </c>
      <c r="O1833" s="38">
        <v>0</v>
      </c>
      <c r="P1833" s="38">
        <v>502.68</v>
      </c>
      <c r="Q1833" s="38">
        <v>1</v>
      </c>
      <c r="R1833">
        <v>69</v>
      </c>
      <c r="S1833" s="38">
        <v>502.68</v>
      </c>
      <c r="T1833" s="24">
        <v>1179</v>
      </c>
      <c r="U1833" s="24">
        <v>120</v>
      </c>
      <c r="V1833">
        <f t="shared" si="190"/>
        <v>160</v>
      </c>
      <c r="W1833" s="24" t="s">
        <v>4346</v>
      </c>
      <c r="X1833" s="8" t="e">
        <f>ROUND(T1833*(1-#REF!),2)</f>
        <v>#REF!</v>
      </c>
      <c r="Y1833">
        <f t="shared" si="187"/>
        <v>1061.0999999999999</v>
      </c>
      <c r="Z1833">
        <f t="shared" si="188"/>
        <v>1061.0999999999999</v>
      </c>
      <c r="AA1833" s="24">
        <v>0.1</v>
      </c>
      <c r="AB1833" s="24">
        <v>0.1</v>
      </c>
      <c r="AC1833" t="s">
        <v>2879</v>
      </c>
      <c r="AD1833" t="s">
        <v>2879</v>
      </c>
      <c r="AE1833" t="s">
        <v>2879</v>
      </c>
      <c r="AF1833" t="s">
        <v>2899</v>
      </c>
      <c r="AG1833" s="24"/>
      <c r="AH1833" t="s">
        <v>3669</v>
      </c>
      <c r="AI1833" s="11">
        <v>483.34000000000003</v>
      </c>
      <c r="AJ1833">
        <v>0.3</v>
      </c>
      <c r="AK1833">
        <f t="shared" si="184"/>
        <v>825.3</v>
      </c>
      <c r="AL1833" t="s">
        <v>4555</v>
      </c>
      <c r="AM1833" t="s">
        <v>4555</v>
      </c>
      <c r="AN1833" s="24">
        <v>0.1</v>
      </c>
      <c r="AO1833">
        <f t="shared" si="189"/>
        <v>1061.0999999999999</v>
      </c>
      <c r="AS1833" t="s">
        <v>509</v>
      </c>
      <c r="AT1833" t="s">
        <v>586</v>
      </c>
    </row>
    <row r="1834" spans="1:46" customFormat="1" x14ac:dyDescent="0.3">
      <c r="A1834" t="e">
        <f>CONCATENATE(C1834,D1834,H1834,#REF!,L1834)</f>
        <v>#REF!</v>
      </c>
      <c r="B1834" t="str">
        <f t="shared" si="185"/>
        <v>FORDTRANSIT_TRACTIONL3H3</v>
      </c>
      <c r="C1834" s="1" t="s">
        <v>82</v>
      </c>
      <c r="D1834" s="1" t="s">
        <v>600</v>
      </c>
      <c r="E1834" s="1">
        <v>2014</v>
      </c>
      <c r="F1834" s="1" t="s">
        <v>44</v>
      </c>
      <c r="G1834" s="1" t="s">
        <v>52</v>
      </c>
      <c r="H1834" s="1" t="s">
        <v>53</v>
      </c>
      <c r="I1834" s="1">
        <v>3750</v>
      </c>
      <c r="J1834" s="1" t="str">
        <f t="shared" si="186"/>
        <v>TYP152</v>
      </c>
      <c r="K1834" s="1">
        <v>152</v>
      </c>
      <c r="L1834" s="1" t="s">
        <v>17</v>
      </c>
      <c r="M1834" s="27">
        <v>963940489</v>
      </c>
      <c r="N1834" s="37" t="s">
        <v>1081</v>
      </c>
      <c r="O1834" s="38">
        <v>0</v>
      </c>
      <c r="P1834" s="38">
        <v>427.42</v>
      </c>
      <c r="Q1834" s="38">
        <v>1</v>
      </c>
      <c r="R1834">
        <v>72</v>
      </c>
      <c r="S1834" s="38">
        <v>427.42</v>
      </c>
      <c r="T1834" s="24">
        <v>879</v>
      </c>
      <c r="U1834" s="24">
        <v>120</v>
      </c>
      <c r="V1834">
        <f t="shared" si="190"/>
        <v>160</v>
      </c>
      <c r="W1834" s="24" t="s">
        <v>4347</v>
      </c>
      <c r="X1834" s="8" t="e">
        <f>ROUND(T1834*(1-#REF!),2)</f>
        <v>#REF!</v>
      </c>
      <c r="Y1834">
        <f t="shared" si="187"/>
        <v>791.1</v>
      </c>
      <c r="Z1834">
        <f t="shared" si="188"/>
        <v>791.1</v>
      </c>
      <c r="AA1834" s="24">
        <v>0.1</v>
      </c>
      <c r="AB1834" s="24">
        <v>0.1</v>
      </c>
      <c r="AC1834" t="s">
        <v>2879</v>
      </c>
      <c r="AD1834" t="s">
        <v>2879</v>
      </c>
      <c r="AE1834" t="s">
        <v>2879</v>
      </c>
      <c r="AF1834" t="s">
        <v>2899</v>
      </c>
      <c r="AG1834" s="24"/>
      <c r="AH1834" t="s">
        <v>3669</v>
      </c>
      <c r="AI1834" s="11">
        <v>396.24</v>
      </c>
      <c r="AJ1834">
        <v>0.3</v>
      </c>
      <c r="AK1834">
        <f t="shared" si="184"/>
        <v>615.29999999999995</v>
      </c>
      <c r="AL1834" t="s">
        <v>4555</v>
      </c>
      <c r="AM1834" t="s">
        <v>4555</v>
      </c>
      <c r="AN1834" s="24">
        <v>0.1</v>
      </c>
      <c r="AO1834">
        <f t="shared" si="189"/>
        <v>791.1</v>
      </c>
      <c r="AS1834" t="s">
        <v>510</v>
      </c>
      <c r="AT1834" t="s">
        <v>3695</v>
      </c>
    </row>
    <row r="1835" spans="1:46" customFormat="1" x14ac:dyDescent="0.3">
      <c r="A1835" t="e">
        <f>CONCATENATE(C1835,D1835,H1835,#REF!,L1835)</f>
        <v>#REF!</v>
      </c>
      <c r="B1835" t="str">
        <f t="shared" si="185"/>
        <v>FORDTRANSIT_TRACTIONL3H3</v>
      </c>
      <c r="C1835" s="1" t="s">
        <v>82</v>
      </c>
      <c r="D1835" s="1" t="s">
        <v>600</v>
      </c>
      <c r="E1835" s="1">
        <v>2014</v>
      </c>
      <c r="F1835" s="1" t="s">
        <v>44</v>
      </c>
      <c r="G1835" s="1" t="s">
        <v>52</v>
      </c>
      <c r="H1835" s="1" t="s">
        <v>53</v>
      </c>
      <c r="I1835" s="1">
        <v>3750</v>
      </c>
      <c r="J1835" s="1" t="str">
        <f t="shared" si="186"/>
        <v>TYP152</v>
      </c>
      <c r="K1835" s="1">
        <v>152</v>
      </c>
      <c r="L1835" s="1" t="s">
        <v>20</v>
      </c>
      <c r="M1835" s="27">
        <v>963940496</v>
      </c>
      <c r="N1835" s="37" t="s">
        <v>1082</v>
      </c>
      <c r="O1835" s="38">
        <v>0</v>
      </c>
      <c r="P1835" s="38">
        <v>502.68</v>
      </c>
      <c r="Q1835" s="38">
        <v>1</v>
      </c>
      <c r="R1835">
        <v>67</v>
      </c>
      <c r="S1835" s="38">
        <v>502.68</v>
      </c>
      <c r="T1835" s="24">
        <v>1179</v>
      </c>
      <c r="U1835" s="24">
        <v>120</v>
      </c>
      <c r="V1835">
        <f t="shared" si="190"/>
        <v>160</v>
      </c>
      <c r="W1835" s="24" t="s">
        <v>4348</v>
      </c>
      <c r="X1835" s="8" t="e">
        <f>ROUND(T1835*(1-#REF!),2)</f>
        <v>#REF!</v>
      </c>
      <c r="Y1835">
        <f t="shared" si="187"/>
        <v>1061.0999999999999</v>
      </c>
      <c r="Z1835">
        <f t="shared" si="188"/>
        <v>1061.0999999999999</v>
      </c>
      <c r="AA1835" s="24">
        <v>0.1</v>
      </c>
      <c r="AB1835" s="24">
        <v>0.1</v>
      </c>
      <c r="AC1835" t="s">
        <v>2879</v>
      </c>
      <c r="AD1835" t="s">
        <v>2879</v>
      </c>
      <c r="AE1835" t="s">
        <v>2879</v>
      </c>
      <c r="AF1835" t="s">
        <v>2899</v>
      </c>
      <c r="AG1835" s="24"/>
      <c r="AH1835" t="s">
        <v>3669</v>
      </c>
      <c r="AI1835" s="11">
        <v>483.34000000000003</v>
      </c>
      <c r="AJ1835">
        <v>0.3</v>
      </c>
      <c r="AK1835">
        <f t="shared" si="184"/>
        <v>825.3</v>
      </c>
      <c r="AL1835" t="s">
        <v>4555</v>
      </c>
      <c r="AM1835" t="s">
        <v>4555</v>
      </c>
      <c r="AN1835" s="24">
        <v>0.1</v>
      </c>
      <c r="AO1835">
        <f t="shared" si="189"/>
        <v>1061.0999999999999</v>
      </c>
      <c r="AS1835" t="s">
        <v>511</v>
      </c>
      <c r="AT1835" t="s">
        <v>586</v>
      </c>
    </row>
    <row r="1836" spans="1:46" customFormat="1" x14ac:dyDescent="0.3">
      <c r="A1836" t="e">
        <f>CONCATENATE(C1836,D1836,H1836,#REF!,L1836)</f>
        <v>#REF!</v>
      </c>
      <c r="B1836" t="str">
        <f t="shared" si="185"/>
        <v>FORDTRANSIT_PROPULSIONL3H3</v>
      </c>
      <c r="C1836" s="1" t="s">
        <v>82</v>
      </c>
      <c r="D1836" s="1" t="s">
        <v>603</v>
      </c>
      <c r="E1836" s="1">
        <v>2014</v>
      </c>
      <c r="F1836" s="1" t="s">
        <v>44</v>
      </c>
      <c r="G1836" s="1" t="s">
        <v>52</v>
      </c>
      <c r="H1836" s="1" t="s">
        <v>53</v>
      </c>
      <c r="I1836" s="1">
        <v>3750</v>
      </c>
      <c r="J1836" s="1" t="str">
        <f t="shared" si="186"/>
        <v>TYP153</v>
      </c>
      <c r="K1836" s="1">
        <v>153</v>
      </c>
      <c r="L1836" s="1" t="s">
        <v>17</v>
      </c>
      <c r="M1836" s="27">
        <v>963940505</v>
      </c>
      <c r="N1836" s="37" t="s">
        <v>1083</v>
      </c>
      <c r="O1836" s="38">
        <v>0</v>
      </c>
      <c r="P1836" s="38">
        <v>427.42</v>
      </c>
      <c r="Q1836" s="38">
        <v>1</v>
      </c>
      <c r="R1836">
        <v>61</v>
      </c>
      <c r="S1836" s="38">
        <v>427.42</v>
      </c>
      <c r="T1836" s="24">
        <v>879</v>
      </c>
      <c r="U1836" s="24">
        <v>120</v>
      </c>
      <c r="V1836">
        <f t="shared" si="190"/>
        <v>160</v>
      </c>
      <c r="W1836" s="24" t="s">
        <v>4349</v>
      </c>
      <c r="X1836" s="8" t="e">
        <f>ROUND(T1836*(1-#REF!),2)</f>
        <v>#REF!</v>
      </c>
      <c r="Y1836">
        <f t="shared" si="187"/>
        <v>791.1</v>
      </c>
      <c r="Z1836">
        <f t="shared" si="188"/>
        <v>791.1</v>
      </c>
      <c r="AA1836" s="24">
        <v>0.1</v>
      </c>
      <c r="AB1836" s="24">
        <v>0.1</v>
      </c>
      <c r="AC1836" t="s">
        <v>2879</v>
      </c>
      <c r="AD1836" t="s">
        <v>2879</v>
      </c>
      <c r="AE1836" t="s">
        <v>2879</v>
      </c>
      <c r="AF1836" t="s">
        <v>2899</v>
      </c>
      <c r="AG1836" s="24"/>
      <c r="AH1836" t="s">
        <v>3669</v>
      </c>
      <c r="AI1836" s="11">
        <v>396.24</v>
      </c>
      <c r="AJ1836">
        <v>0.3</v>
      </c>
      <c r="AK1836">
        <f t="shared" si="184"/>
        <v>615.29999999999995</v>
      </c>
      <c r="AL1836" t="s">
        <v>4555</v>
      </c>
      <c r="AM1836" t="s">
        <v>4555</v>
      </c>
      <c r="AN1836" s="24">
        <v>0.1</v>
      </c>
      <c r="AO1836">
        <f t="shared" si="189"/>
        <v>791.1</v>
      </c>
      <c r="AS1836" t="s">
        <v>512</v>
      </c>
      <c r="AT1836" t="s">
        <v>3695</v>
      </c>
    </row>
    <row r="1837" spans="1:46" customFormat="1" x14ac:dyDescent="0.3">
      <c r="A1837" t="e">
        <f>CONCATENATE(C1837,D1837,H1837,#REF!,L1837)</f>
        <v>#REF!</v>
      </c>
      <c r="B1837" t="str">
        <f t="shared" si="185"/>
        <v>FORDTRANSIT_PROPULSIONL3H3</v>
      </c>
      <c r="C1837" s="1" t="s">
        <v>82</v>
      </c>
      <c r="D1837" s="1" t="s">
        <v>603</v>
      </c>
      <c r="E1837" s="1">
        <v>2014</v>
      </c>
      <c r="F1837" s="1" t="s">
        <v>44</v>
      </c>
      <c r="G1837" s="1" t="s">
        <v>52</v>
      </c>
      <c r="H1837" s="1" t="s">
        <v>53</v>
      </c>
      <c r="I1837" s="1">
        <v>3750</v>
      </c>
      <c r="J1837" s="1" t="str">
        <f t="shared" si="186"/>
        <v>TYP153</v>
      </c>
      <c r="K1837" s="1">
        <v>153</v>
      </c>
      <c r="L1837" s="1" t="s">
        <v>20</v>
      </c>
      <c r="M1837" s="27">
        <v>963940512</v>
      </c>
      <c r="N1837" s="37" t="s">
        <v>1084</v>
      </c>
      <c r="O1837" s="38">
        <v>0</v>
      </c>
      <c r="P1837" s="38">
        <v>566.01</v>
      </c>
      <c r="Q1837" s="38">
        <v>1</v>
      </c>
      <c r="R1837">
        <v>69</v>
      </c>
      <c r="S1837" s="38">
        <v>566.01</v>
      </c>
      <c r="T1837" s="24">
        <v>1179</v>
      </c>
      <c r="U1837" s="24">
        <v>120</v>
      </c>
      <c r="V1837">
        <f t="shared" si="190"/>
        <v>160</v>
      </c>
      <c r="W1837" s="24" t="s">
        <v>4350</v>
      </c>
      <c r="X1837" s="8" t="e">
        <f>ROUND(T1837*(1-#REF!),2)</f>
        <v>#REF!</v>
      </c>
      <c r="Y1837">
        <f t="shared" si="187"/>
        <v>1061.0999999999999</v>
      </c>
      <c r="Z1837">
        <f t="shared" si="188"/>
        <v>1061.0999999999999</v>
      </c>
      <c r="AA1837" s="24">
        <v>0.1</v>
      </c>
      <c r="AB1837" s="24">
        <v>0.1</v>
      </c>
      <c r="AC1837" t="s">
        <v>2879</v>
      </c>
      <c r="AD1837" t="s">
        <v>2879</v>
      </c>
      <c r="AE1837" t="s">
        <v>2879</v>
      </c>
      <c r="AF1837" t="s">
        <v>2899</v>
      </c>
      <c r="AG1837" s="24"/>
      <c r="AH1837" t="s">
        <v>3669</v>
      </c>
      <c r="AI1837" s="11">
        <v>483.34000000000003</v>
      </c>
      <c r="AJ1837">
        <v>0.3</v>
      </c>
      <c r="AK1837">
        <f t="shared" si="184"/>
        <v>825.3</v>
      </c>
      <c r="AL1837" t="s">
        <v>4555</v>
      </c>
      <c r="AM1837" t="s">
        <v>4555</v>
      </c>
      <c r="AN1837" s="24">
        <v>0.1</v>
      </c>
      <c r="AO1837">
        <f t="shared" si="189"/>
        <v>1061.0999999999999</v>
      </c>
      <c r="AS1837" t="s">
        <v>513</v>
      </c>
      <c r="AT1837" t="s">
        <v>586</v>
      </c>
    </row>
    <row r="1838" spans="1:46" customFormat="1" x14ac:dyDescent="0.3">
      <c r="A1838" t="e">
        <f>CONCATENATE(C1838,D1838,H1838,#REF!,L1838)</f>
        <v>#REF!</v>
      </c>
      <c r="B1838" t="str">
        <f t="shared" si="185"/>
        <v>FORDTRANSIT_PROPULSIONL4H3</v>
      </c>
      <c r="C1838" s="1" t="s">
        <v>82</v>
      </c>
      <c r="D1838" s="1" t="s">
        <v>603</v>
      </c>
      <c r="E1838" s="1">
        <v>2014</v>
      </c>
      <c r="F1838" s="1" t="s">
        <v>48</v>
      </c>
      <c r="G1838" s="1" t="s">
        <v>52</v>
      </c>
      <c r="H1838" s="1" t="s">
        <v>55</v>
      </c>
      <c r="I1838" s="1">
        <v>3750</v>
      </c>
      <c r="J1838" s="1" t="str">
        <f t="shared" si="186"/>
        <v>TYP154</v>
      </c>
      <c r="K1838" s="1">
        <v>154</v>
      </c>
      <c r="L1838" s="1" t="s">
        <v>17</v>
      </c>
      <c r="M1838" s="27">
        <v>963940513</v>
      </c>
      <c r="N1838" s="37" t="s">
        <v>1085</v>
      </c>
      <c r="O1838" s="38">
        <v>0</v>
      </c>
      <c r="P1838" s="38">
        <v>528.71</v>
      </c>
      <c r="Q1838" s="38">
        <v>1</v>
      </c>
      <c r="R1838">
        <v>114</v>
      </c>
      <c r="S1838" s="38">
        <v>528.71</v>
      </c>
      <c r="T1838" s="24">
        <v>1109</v>
      </c>
      <c r="U1838" s="24">
        <v>135</v>
      </c>
      <c r="V1838">
        <f t="shared" si="190"/>
        <v>180</v>
      </c>
      <c r="W1838" s="24" t="s">
        <v>4351</v>
      </c>
      <c r="X1838" s="8" t="e">
        <f>ROUND(T1838*(1-#REF!),2)</f>
        <v>#REF!</v>
      </c>
      <c r="Y1838">
        <f t="shared" si="187"/>
        <v>998.1</v>
      </c>
      <c r="Z1838">
        <f t="shared" si="188"/>
        <v>998.1</v>
      </c>
      <c r="AA1838" s="24">
        <v>0.1</v>
      </c>
      <c r="AB1838" s="24">
        <v>0.1</v>
      </c>
      <c r="AC1838" t="s">
        <v>2879</v>
      </c>
      <c r="AD1838" t="s">
        <v>2879</v>
      </c>
      <c r="AE1838" t="s">
        <v>2879</v>
      </c>
      <c r="AF1838" t="s">
        <v>2899</v>
      </c>
      <c r="AG1838" s="24"/>
      <c r="AH1838" t="s">
        <v>3670</v>
      </c>
      <c r="AI1838" s="11">
        <v>478.04999999999995</v>
      </c>
      <c r="AJ1838">
        <v>0.3</v>
      </c>
      <c r="AK1838">
        <f t="shared" si="184"/>
        <v>776.3</v>
      </c>
      <c r="AL1838" t="s">
        <v>4555</v>
      </c>
      <c r="AM1838" t="s">
        <v>4555</v>
      </c>
      <c r="AN1838" s="24">
        <v>0.1</v>
      </c>
      <c r="AO1838">
        <f t="shared" si="189"/>
        <v>998.1</v>
      </c>
      <c r="AS1838" t="s">
        <v>514</v>
      </c>
      <c r="AT1838" t="s">
        <v>3695</v>
      </c>
    </row>
    <row r="1839" spans="1:46" customFormat="1" x14ac:dyDescent="0.3">
      <c r="A1839" t="e">
        <f>CONCATENATE(C1839,D1839,H1839,#REF!,L1839)</f>
        <v>#REF!</v>
      </c>
      <c r="B1839" t="str">
        <f t="shared" si="185"/>
        <v>FORDTRANSIT_PROPULSIONL4H3</v>
      </c>
      <c r="C1839" s="1" t="s">
        <v>82</v>
      </c>
      <c r="D1839" s="1" t="s">
        <v>603</v>
      </c>
      <c r="E1839" s="1">
        <v>2014</v>
      </c>
      <c r="F1839" s="1" t="s">
        <v>48</v>
      </c>
      <c r="G1839" s="1" t="s">
        <v>52</v>
      </c>
      <c r="H1839" s="1" t="s">
        <v>55</v>
      </c>
      <c r="I1839" s="1">
        <v>3750</v>
      </c>
      <c r="J1839" s="1" t="str">
        <f t="shared" si="186"/>
        <v>TYP154</v>
      </c>
      <c r="K1839" s="1">
        <v>154</v>
      </c>
      <c r="L1839" s="1" t="s">
        <v>20</v>
      </c>
      <c r="M1839" s="27">
        <v>963940520</v>
      </c>
      <c r="N1839" s="37" t="s">
        <v>1086</v>
      </c>
      <c r="O1839" s="38">
        <v>0</v>
      </c>
      <c r="P1839" s="38">
        <v>669.34</v>
      </c>
      <c r="Q1839" s="38">
        <v>1</v>
      </c>
      <c r="R1839">
        <v>83</v>
      </c>
      <c r="S1839" s="38">
        <v>669.34</v>
      </c>
      <c r="T1839" s="24">
        <v>1519</v>
      </c>
      <c r="U1839" s="24">
        <v>135</v>
      </c>
      <c r="V1839">
        <f t="shared" si="190"/>
        <v>180</v>
      </c>
      <c r="W1839" s="24" t="s">
        <v>4352</v>
      </c>
      <c r="X1839" s="8" t="e">
        <f>ROUND(T1839*(1-#REF!),2)</f>
        <v>#REF!</v>
      </c>
      <c r="Y1839">
        <f t="shared" si="187"/>
        <v>1367.1</v>
      </c>
      <c r="Z1839">
        <f t="shared" si="188"/>
        <v>1367.1</v>
      </c>
      <c r="AA1839" s="24">
        <v>0.1</v>
      </c>
      <c r="AB1839" s="24">
        <v>0.1</v>
      </c>
      <c r="AC1839" t="s">
        <v>2879</v>
      </c>
      <c r="AD1839" t="s">
        <v>2879</v>
      </c>
      <c r="AE1839" t="s">
        <v>2879</v>
      </c>
      <c r="AF1839" t="s">
        <v>2899</v>
      </c>
      <c r="AG1839" s="24"/>
      <c r="AH1839" t="s">
        <v>3670</v>
      </c>
      <c r="AI1839" s="11">
        <v>652.27</v>
      </c>
      <c r="AJ1839">
        <v>0.3</v>
      </c>
      <c r="AK1839">
        <f t="shared" si="184"/>
        <v>1063.3</v>
      </c>
      <c r="AL1839" t="s">
        <v>4555</v>
      </c>
      <c r="AM1839" t="s">
        <v>4555</v>
      </c>
      <c r="AN1839" s="24">
        <v>0.1</v>
      </c>
      <c r="AO1839">
        <f t="shared" si="189"/>
        <v>1367.1</v>
      </c>
      <c r="AS1839" t="s">
        <v>515</v>
      </c>
      <c r="AT1839" t="s">
        <v>586</v>
      </c>
    </row>
    <row r="1840" spans="1:46" customFormat="1" x14ac:dyDescent="0.3">
      <c r="A1840" t="e">
        <f>CONCATENATE(C1840,D1840,H1840,#REF!,L1840)</f>
        <v>#REF!</v>
      </c>
      <c r="B1840" t="str">
        <f t="shared" si="185"/>
        <v>IVECODAILYL2H1</v>
      </c>
      <c r="C1840" s="1" t="s">
        <v>117</v>
      </c>
      <c r="D1840" s="1" t="s">
        <v>118</v>
      </c>
      <c r="E1840" s="1">
        <v>2014</v>
      </c>
      <c r="F1840" s="1" t="s">
        <v>25</v>
      </c>
      <c r="G1840" s="1" t="s">
        <v>15</v>
      </c>
      <c r="H1840" s="1" t="s">
        <v>26</v>
      </c>
      <c r="I1840" s="1">
        <v>3520</v>
      </c>
      <c r="J1840" s="1" t="str">
        <f t="shared" si="186"/>
        <v>TYP156</v>
      </c>
      <c r="K1840" s="1">
        <v>156</v>
      </c>
      <c r="L1840" s="1" t="s">
        <v>17</v>
      </c>
      <c r="M1840" s="27">
        <v>963940521</v>
      </c>
      <c r="N1840" s="37" t="s">
        <v>1087</v>
      </c>
      <c r="O1840" s="38">
        <v>0</v>
      </c>
      <c r="P1840" s="38">
        <v>365.75</v>
      </c>
      <c r="Q1840" s="38">
        <v>1</v>
      </c>
      <c r="R1840">
        <v>37</v>
      </c>
      <c r="S1840" s="38">
        <v>365.75</v>
      </c>
      <c r="T1840" s="24">
        <v>799</v>
      </c>
      <c r="U1840" s="24">
        <v>95</v>
      </c>
      <c r="V1840">
        <f t="shared" si="190"/>
        <v>127</v>
      </c>
      <c r="W1840" s="24" t="s">
        <v>4353</v>
      </c>
      <c r="X1840" s="8" t="e">
        <f>ROUND(T1840*(1-#REF!),2)</f>
        <v>#REF!</v>
      </c>
      <c r="Y1840">
        <f t="shared" si="187"/>
        <v>719.1</v>
      </c>
      <c r="Z1840">
        <f t="shared" si="188"/>
        <v>719.1</v>
      </c>
      <c r="AA1840" s="24">
        <v>0.1</v>
      </c>
      <c r="AB1840" s="24">
        <v>0.1</v>
      </c>
      <c r="AC1840" t="s">
        <v>2879</v>
      </c>
      <c r="AD1840" t="s">
        <v>2879</v>
      </c>
      <c r="AE1840" t="s">
        <v>2879</v>
      </c>
      <c r="AF1840" t="s">
        <v>2899</v>
      </c>
      <c r="AG1840" s="24"/>
      <c r="AH1840" t="str">
        <f t="shared" ref="AH1840:AH1851" si="191">CONCATENATE("Iveco New Daily"," ",C1840)</f>
        <v>Iveco New Daily IVECO</v>
      </c>
      <c r="AI1840" s="11">
        <v>328.43</v>
      </c>
      <c r="AJ1840">
        <v>0.3</v>
      </c>
      <c r="AK1840">
        <f t="shared" si="184"/>
        <v>559.29999999999995</v>
      </c>
      <c r="AL1840" t="s">
        <v>4555</v>
      </c>
      <c r="AM1840" t="s">
        <v>4555</v>
      </c>
      <c r="AN1840" s="24">
        <v>0.1</v>
      </c>
      <c r="AO1840">
        <f t="shared" si="189"/>
        <v>719.1</v>
      </c>
      <c r="AS1840" t="s">
        <v>516</v>
      </c>
      <c r="AT1840" t="s">
        <v>1151</v>
      </c>
    </row>
    <row r="1841" spans="1:46" customFormat="1" x14ac:dyDescent="0.3">
      <c r="A1841" t="e">
        <f>CONCATENATE(C1841,D1841,H1841,#REF!,L1841)</f>
        <v>#REF!</v>
      </c>
      <c r="B1841" t="str">
        <f t="shared" si="185"/>
        <v>IVECODAILYL2H1</v>
      </c>
      <c r="C1841" s="1" t="s">
        <v>117</v>
      </c>
      <c r="D1841" s="1" t="s">
        <v>118</v>
      </c>
      <c r="E1841" s="1">
        <v>2014</v>
      </c>
      <c r="F1841" s="1" t="s">
        <v>25</v>
      </c>
      <c r="G1841" s="1" t="s">
        <v>15</v>
      </c>
      <c r="H1841" s="1" t="s">
        <v>26</v>
      </c>
      <c r="I1841" s="1">
        <v>3520</v>
      </c>
      <c r="J1841" s="1" t="str">
        <f t="shared" si="186"/>
        <v>TYP156</v>
      </c>
      <c r="K1841" s="1">
        <v>156</v>
      </c>
      <c r="L1841" s="1" t="s">
        <v>20</v>
      </c>
      <c r="M1841" s="27">
        <v>963940528</v>
      </c>
      <c r="N1841" s="37" t="s">
        <v>1088</v>
      </c>
      <c r="O1841" s="38">
        <v>0</v>
      </c>
      <c r="P1841" s="38">
        <v>495.61</v>
      </c>
      <c r="Q1841" s="38">
        <v>1</v>
      </c>
      <c r="R1841">
        <v>68</v>
      </c>
      <c r="S1841" s="38">
        <v>495.61</v>
      </c>
      <c r="T1841" s="24">
        <v>1089</v>
      </c>
      <c r="U1841" s="24">
        <v>95</v>
      </c>
      <c r="V1841">
        <f t="shared" si="190"/>
        <v>127</v>
      </c>
      <c r="W1841" s="24" t="s">
        <v>4354</v>
      </c>
      <c r="X1841" s="8" t="e">
        <f>ROUND(T1841*(1-#REF!),2)</f>
        <v>#REF!</v>
      </c>
      <c r="Y1841">
        <f t="shared" si="187"/>
        <v>980.1</v>
      </c>
      <c r="Z1841">
        <f t="shared" si="188"/>
        <v>980.1</v>
      </c>
      <c r="AA1841" s="24">
        <v>0.1</v>
      </c>
      <c r="AB1841" s="24">
        <v>0.1</v>
      </c>
      <c r="AC1841" t="s">
        <v>2879</v>
      </c>
      <c r="AD1841" t="s">
        <v>2879</v>
      </c>
      <c r="AE1841" t="s">
        <v>2879</v>
      </c>
      <c r="AF1841" t="s">
        <v>2899</v>
      </c>
      <c r="AG1841" s="24"/>
      <c r="AH1841" t="str">
        <f t="shared" si="191"/>
        <v>Iveco New Daily IVECO</v>
      </c>
      <c r="AI1841" s="11">
        <v>448.53999999999996</v>
      </c>
      <c r="AJ1841">
        <v>0.3</v>
      </c>
      <c r="AK1841">
        <f t="shared" si="184"/>
        <v>762.3</v>
      </c>
      <c r="AL1841" t="s">
        <v>4555</v>
      </c>
      <c r="AM1841" t="s">
        <v>4555</v>
      </c>
      <c r="AN1841" s="24">
        <v>0.1</v>
      </c>
      <c r="AO1841">
        <f t="shared" si="189"/>
        <v>980.1</v>
      </c>
      <c r="AS1841" t="s">
        <v>517</v>
      </c>
      <c r="AT1841" t="s">
        <v>586</v>
      </c>
    </row>
    <row r="1842" spans="1:46" customFormat="1" x14ac:dyDescent="0.3">
      <c r="A1842" t="e">
        <f>CONCATENATE(C1842,D1842,H1842,#REF!,L1842)</f>
        <v>#REF!</v>
      </c>
      <c r="B1842" t="str">
        <f t="shared" si="185"/>
        <v>IVECODAILYL2H2</v>
      </c>
      <c r="C1842" s="1" t="s">
        <v>117</v>
      </c>
      <c r="D1842" s="1" t="s">
        <v>118</v>
      </c>
      <c r="E1842" s="1">
        <v>2014</v>
      </c>
      <c r="F1842" s="1" t="s">
        <v>25</v>
      </c>
      <c r="G1842" s="1" t="s">
        <v>37</v>
      </c>
      <c r="H1842" s="1" t="s">
        <v>41</v>
      </c>
      <c r="I1842" s="1">
        <v>3520</v>
      </c>
      <c r="J1842" s="1" t="str">
        <f t="shared" si="186"/>
        <v>TYP156</v>
      </c>
      <c r="K1842" s="1">
        <v>156</v>
      </c>
      <c r="L1842" s="1" t="s">
        <v>17</v>
      </c>
      <c r="M1842" s="27">
        <v>963940529</v>
      </c>
      <c r="N1842" s="37" t="s">
        <v>1089</v>
      </c>
      <c r="O1842" s="38">
        <v>0</v>
      </c>
      <c r="P1842" s="38">
        <v>341.58</v>
      </c>
      <c r="Q1842" s="38">
        <v>1</v>
      </c>
      <c r="R1842">
        <v>58</v>
      </c>
      <c r="S1842" s="38">
        <v>341.58</v>
      </c>
      <c r="T1842" s="24">
        <v>719</v>
      </c>
      <c r="U1842" s="24">
        <v>115</v>
      </c>
      <c r="V1842">
        <f t="shared" si="190"/>
        <v>154</v>
      </c>
      <c r="W1842" s="24" t="s">
        <v>4355</v>
      </c>
      <c r="X1842" s="8" t="e">
        <f>ROUND(T1842*(1-#REF!),2)</f>
        <v>#REF!</v>
      </c>
      <c r="Y1842">
        <f t="shared" si="187"/>
        <v>647.1</v>
      </c>
      <c r="Z1842">
        <f t="shared" si="188"/>
        <v>647.1</v>
      </c>
      <c r="AA1842" s="24">
        <v>0.1</v>
      </c>
      <c r="AB1842" s="24">
        <v>0.1</v>
      </c>
      <c r="AC1842" t="s">
        <v>2879</v>
      </c>
      <c r="AD1842" t="s">
        <v>2879</v>
      </c>
      <c r="AE1842" t="s">
        <v>2879</v>
      </c>
      <c r="AF1842" t="s">
        <v>2899</v>
      </c>
      <c r="AG1842" s="24"/>
      <c r="AH1842" t="str">
        <f t="shared" si="191"/>
        <v>Iveco New Daily IVECO</v>
      </c>
      <c r="AI1842" s="11">
        <v>328.43</v>
      </c>
      <c r="AJ1842">
        <v>0.3</v>
      </c>
      <c r="AK1842">
        <f t="shared" si="184"/>
        <v>503.29999999999995</v>
      </c>
      <c r="AL1842" t="s">
        <v>4555</v>
      </c>
      <c r="AM1842" t="s">
        <v>4555</v>
      </c>
      <c r="AN1842" s="24">
        <v>0.1</v>
      </c>
      <c r="AO1842">
        <f t="shared" si="189"/>
        <v>647.1</v>
      </c>
      <c r="AS1842" t="s">
        <v>518</v>
      </c>
      <c r="AT1842" t="s">
        <v>1151</v>
      </c>
    </row>
    <row r="1843" spans="1:46" customFormat="1" x14ac:dyDescent="0.3">
      <c r="A1843" t="e">
        <f>CONCATENATE(C1843,D1843,H1843,#REF!,L1843)</f>
        <v>#REF!</v>
      </c>
      <c r="B1843" t="str">
        <f t="shared" si="185"/>
        <v>IVECODAILYL2H2</v>
      </c>
      <c r="C1843" s="1" t="s">
        <v>117</v>
      </c>
      <c r="D1843" s="1" t="s">
        <v>118</v>
      </c>
      <c r="E1843" s="1">
        <v>2014</v>
      </c>
      <c r="F1843" s="1" t="s">
        <v>25</v>
      </c>
      <c r="G1843" s="1" t="s">
        <v>37</v>
      </c>
      <c r="H1843" s="1" t="s">
        <v>41</v>
      </c>
      <c r="I1843" s="1">
        <v>3520</v>
      </c>
      <c r="J1843" s="1" t="str">
        <f t="shared" si="186"/>
        <v>TYP156</v>
      </c>
      <c r="K1843" s="1">
        <v>156</v>
      </c>
      <c r="L1843" s="1" t="s">
        <v>20</v>
      </c>
      <c r="M1843" s="27">
        <v>963940536</v>
      </c>
      <c r="N1843" s="37" t="s">
        <v>1090</v>
      </c>
      <c r="O1843" s="38">
        <v>0</v>
      </c>
      <c r="P1843" s="38">
        <v>466.49</v>
      </c>
      <c r="Q1843" s="38">
        <v>1</v>
      </c>
      <c r="R1843">
        <v>68</v>
      </c>
      <c r="S1843" s="38">
        <v>466.49</v>
      </c>
      <c r="T1843" s="24">
        <v>989</v>
      </c>
      <c r="U1843" s="24">
        <v>115</v>
      </c>
      <c r="V1843">
        <f t="shared" si="190"/>
        <v>154</v>
      </c>
      <c r="W1843" s="24" t="s">
        <v>4356</v>
      </c>
      <c r="X1843" s="8" t="e">
        <f>ROUND(T1843*(1-#REF!),2)</f>
        <v>#REF!</v>
      </c>
      <c r="Y1843">
        <f t="shared" si="187"/>
        <v>890.1</v>
      </c>
      <c r="Z1843">
        <f t="shared" si="188"/>
        <v>890.1</v>
      </c>
      <c r="AA1843" s="24">
        <v>0.1</v>
      </c>
      <c r="AB1843" s="24">
        <v>0.1</v>
      </c>
      <c r="AC1843" t="s">
        <v>2879</v>
      </c>
      <c r="AD1843" t="s">
        <v>2879</v>
      </c>
      <c r="AE1843" t="s">
        <v>2879</v>
      </c>
      <c r="AF1843" t="s">
        <v>2899</v>
      </c>
      <c r="AG1843" s="24"/>
      <c r="AH1843" t="str">
        <f t="shared" si="191"/>
        <v>Iveco New Daily IVECO</v>
      </c>
      <c r="AI1843" s="11">
        <v>448.53999999999996</v>
      </c>
      <c r="AJ1843">
        <v>0.3</v>
      </c>
      <c r="AK1843">
        <f t="shared" si="184"/>
        <v>692.3</v>
      </c>
      <c r="AL1843" t="s">
        <v>4555</v>
      </c>
      <c r="AM1843" t="s">
        <v>4555</v>
      </c>
      <c r="AN1843" s="24">
        <v>0.1</v>
      </c>
      <c r="AO1843">
        <f t="shared" si="189"/>
        <v>890.1</v>
      </c>
      <c r="AS1843" t="s">
        <v>519</v>
      </c>
      <c r="AT1843" t="s">
        <v>586</v>
      </c>
    </row>
    <row r="1844" spans="1:46" customFormat="1" x14ac:dyDescent="0.3">
      <c r="A1844" t="e">
        <f>CONCATENATE(C1844,D1844,H1844,#REF!,L1844)</f>
        <v>#REF!</v>
      </c>
      <c r="B1844" t="str">
        <f t="shared" si="185"/>
        <v>IVECODAILYL3H2</v>
      </c>
      <c r="C1844" s="1" t="s">
        <v>117</v>
      </c>
      <c r="D1844" s="1" t="s">
        <v>118</v>
      </c>
      <c r="E1844" s="1">
        <v>2014</v>
      </c>
      <c r="F1844" s="1" t="s">
        <v>44</v>
      </c>
      <c r="G1844" s="1" t="s">
        <v>37</v>
      </c>
      <c r="H1844" s="1" t="s">
        <v>45</v>
      </c>
      <c r="I1844" s="3" t="s">
        <v>123</v>
      </c>
      <c r="J1844" s="1" t="str">
        <f t="shared" si="186"/>
        <v>TYP157</v>
      </c>
      <c r="K1844" s="1">
        <v>157</v>
      </c>
      <c r="L1844" s="1" t="s">
        <v>17</v>
      </c>
      <c r="M1844" s="27">
        <v>963940537</v>
      </c>
      <c r="N1844" s="37" t="s">
        <v>1091</v>
      </c>
      <c r="O1844" s="38">
        <v>0</v>
      </c>
      <c r="P1844" s="38">
        <v>412.1</v>
      </c>
      <c r="Q1844" s="38">
        <v>1</v>
      </c>
      <c r="R1844">
        <v>86</v>
      </c>
      <c r="S1844" s="38">
        <v>412.1</v>
      </c>
      <c r="T1844" s="24">
        <v>879</v>
      </c>
      <c r="U1844" s="24">
        <v>120</v>
      </c>
      <c r="V1844">
        <f t="shared" si="190"/>
        <v>160</v>
      </c>
      <c r="W1844" s="24" t="s">
        <v>4357</v>
      </c>
      <c r="X1844" s="8" t="e">
        <f>ROUND(T1844*(1-#REF!),2)</f>
        <v>#REF!</v>
      </c>
      <c r="Y1844">
        <f t="shared" si="187"/>
        <v>791.1</v>
      </c>
      <c r="Z1844">
        <f t="shared" si="188"/>
        <v>791.1</v>
      </c>
      <c r="AA1844" s="24">
        <v>0.1</v>
      </c>
      <c r="AB1844" s="24">
        <v>0.1</v>
      </c>
      <c r="AC1844" t="s">
        <v>2879</v>
      </c>
      <c r="AD1844" t="s">
        <v>2879</v>
      </c>
      <c r="AE1844" t="s">
        <v>2879</v>
      </c>
      <c r="AF1844" t="s">
        <v>2899</v>
      </c>
      <c r="AG1844" s="24"/>
      <c r="AH1844" t="str">
        <f t="shared" si="191"/>
        <v>Iveco New Daily IVECO</v>
      </c>
      <c r="AI1844" s="11">
        <v>396.24</v>
      </c>
      <c r="AJ1844">
        <v>0.3</v>
      </c>
      <c r="AK1844">
        <f t="shared" ref="AK1844:AK1907" si="192">T1844*(1*(1-AJ1844))</f>
        <v>615.29999999999995</v>
      </c>
      <c r="AL1844" t="s">
        <v>4555</v>
      </c>
      <c r="AM1844" t="s">
        <v>4555</v>
      </c>
      <c r="AN1844" s="24">
        <v>0.1</v>
      </c>
      <c r="AO1844">
        <f t="shared" si="189"/>
        <v>791.1</v>
      </c>
      <c r="AS1844" t="s">
        <v>520</v>
      </c>
      <c r="AT1844" t="s">
        <v>3695</v>
      </c>
    </row>
    <row r="1845" spans="1:46" customFormat="1" x14ac:dyDescent="0.3">
      <c r="A1845" t="e">
        <f>CONCATENATE(C1845,D1845,H1845,#REF!,L1845)</f>
        <v>#REF!</v>
      </c>
      <c r="B1845" t="str">
        <f t="shared" si="185"/>
        <v>IVECODAILYL3H2</v>
      </c>
      <c r="C1845" s="1" t="s">
        <v>117</v>
      </c>
      <c r="D1845" s="1" t="s">
        <v>118</v>
      </c>
      <c r="E1845" s="1">
        <v>2014</v>
      </c>
      <c r="F1845" s="1" t="s">
        <v>44</v>
      </c>
      <c r="G1845" s="1" t="s">
        <v>37</v>
      </c>
      <c r="H1845" s="1" t="s">
        <v>45</v>
      </c>
      <c r="I1845" s="3" t="s">
        <v>123</v>
      </c>
      <c r="J1845" s="1" t="str">
        <f t="shared" si="186"/>
        <v>TYP157</v>
      </c>
      <c r="K1845" s="1">
        <v>157</v>
      </c>
      <c r="L1845" s="1" t="s">
        <v>20</v>
      </c>
      <c r="M1845" s="27">
        <v>963940544</v>
      </c>
      <c r="N1845" s="37" t="s">
        <v>1092</v>
      </c>
      <c r="O1845" s="38">
        <v>0</v>
      </c>
      <c r="P1845" s="38">
        <v>502.68</v>
      </c>
      <c r="Q1845" s="38">
        <v>1</v>
      </c>
      <c r="R1845">
        <v>76</v>
      </c>
      <c r="S1845" s="38">
        <v>502.68</v>
      </c>
      <c r="T1845" s="24">
        <v>1179</v>
      </c>
      <c r="U1845" s="24">
        <v>120</v>
      </c>
      <c r="V1845">
        <f t="shared" si="190"/>
        <v>160</v>
      </c>
      <c r="W1845" s="24" t="s">
        <v>4358</v>
      </c>
      <c r="X1845" s="8" t="e">
        <f>ROUND(T1845*(1-#REF!),2)</f>
        <v>#REF!</v>
      </c>
      <c r="Y1845">
        <f t="shared" si="187"/>
        <v>1061.0999999999999</v>
      </c>
      <c r="Z1845">
        <f t="shared" si="188"/>
        <v>1061.0999999999999</v>
      </c>
      <c r="AA1845" s="24">
        <v>0.1</v>
      </c>
      <c r="AB1845" s="24">
        <v>0.1</v>
      </c>
      <c r="AC1845" t="s">
        <v>2879</v>
      </c>
      <c r="AD1845" t="s">
        <v>2879</v>
      </c>
      <c r="AE1845" t="s">
        <v>2879</v>
      </c>
      <c r="AF1845" t="s">
        <v>2899</v>
      </c>
      <c r="AG1845" s="24"/>
      <c r="AH1845" t="str">
        <f t="shared" si="191"/>
        <v>Iveco New Daily IVECO</v>
      </c>
      <c r="AI1845" s="11">
        <v>483.34000000000003</v>
      </c>
      <c r="AJ1845">
        <v>0.3</v>
      </c>
      <c r="AK1845">
        <f t="shared" si="192"/>
        <v>825.3</v>
      </c>
      <c r="AL1845" t="s">
        <v>4555</v>
      </c>
      <c r="AM1845" t="s">
        <v>4555</v>
      </c>
      <c r="AN1845" s="24">
        <v>0.1</v>
      </c>
      <c r="AO1845">
        <f t="shared" si="189"/>
        <v>1061.0999999999999</v>
      </c>
      <c r="AS1845" t="s">
        <v>521</v>
      </c>
      <c r="AT1845" t="s">
        <v>586</v>
      </c>
    </row>
    <row r="1846" spans="1:46" customFormat="1" x14ac:dyDescent="0.3">
      <c r="A1846" t="e">
        <f>CONCATENATE(C1846,D1846,H1846,#REF!,L1846)</f>
        <v>#REF!</v>
      </c>
      <c r="B1846" t="str">
        <f t="shared" si="185"/>
        <v>IVECODAILYL3H3</v>
      </c>
      <c r="C1846" s="1" t="s">
        <v>117</v>
      </c>
      <c r="D1846" s="1" t="s">
        <v>118</v>
      </c>
      <c r="E1846" s="1">
        <v>2014</v>
      </c>
      <c r="F1846" s="1" t="s">
        <v>44</v>
      </c>
      <c r="G1846" s="1" t="s">
        <v>52</v>
      </c>
      <c r="H1846" s="1" t="s">
        <v>53</v>
      </c>
      <c r="I1846" s="3" t="s">
        <v>123</v>
      </c>
      <c r="J1846" s="1" t="str">
        <f t="shared" si="186"/>
        <v>TYP157</v>
      </c>
      <c r="K1846" s="1">
        <v>157</v>
      </c>
      <c r="L1846" s="1" t="s">
        <v>17</v>
      </c>
      <c r="M1846" s="27">
        <v>963940545</v>
      </c>
      <c r="N1846" s="37" t="s">
        <v>1093</v>
      </c>
      <c r="O1846" s="38">
        <v>0</v>
      </c>
      <c r="P1846" s="38">
        <v>448.36</v>
      </c>
      <c r="Q1846" s="38">
        <v>1</v>
      </c>
      <c r="R1846">
        <v>86</v>
      </c>
      <c r="S1846" s="38">
        <v>448.36</v>
      </c>
      <c r="T1846" s="24">
        <v>979</v>
      </c>
      <c r="U1846" s="24">
        <v>120</v>
      </c>
      <c r="V1846">
        <f t="shared" si="190"/>
        <v>160</v>
      </c>
      <c r="W1846" s="24" t="s">
        <v>4359</v>
      </c>
      <c r="X1846" s="8" t="e">
        <f>ROUND(T1846*(1-#REF!),2)</f>
        <v>#REF!</v>
      </c>
      <c r="Y1846">
        <f t="shared" si="187"/>
        <v>881.1</v>
      </c>
      <c r="Z1846">
        <f t="shared" si="188"/>
        <v>881.1</v>
      </c>
      <c r="AA1846" s="24">
        <v>0.1</v>
      </c>
      <c r="AB1846" s="24">
        <v>0.1</v>
      </c>
      <c r="AC1846" t="s">
        <v>2879</v>
      </c>
      <c r="AD1846" t="s">
        <v>2879</v>
      </c>
      <c r="AE1846" t="s">
        <v>2879</v>
      </c>
      <c r="AF1846" t="s">
        <v>2899</v>
      </c>
      <c r="AG1846" s="24"/>
      <c r="AH1846" t="str">
        <f t="shared" si="191"/>
        <v>Iveco New Daily IVECO</v>
      </c>
      <c r="AI1846" s="11">
        <v>396.24</v>
      </c>
      <c r="AJ1846">
        <v>0.3</v>
      </c>
      <c r="AK1846">
        <f t="shared" si="192"/>
        <v>685.3</v>
      </c>
      <c r="AL1846" t="s">
        <v>4555</v>
      </c>
      <c r="AM1846" t="s">
        <v>4555</v>
      </c>
      <c r="AN1846" s="24">
        <v>0.1</v>
      </c>
      <c r="AO1846">
        <f t="shared" si="189"/>
        <v>881.1</v>
      </c>
      <c r="AS1846" t="s">
        <v>522</v>
      </c>
      <c r="AT1846" t="s">
        <v>3695</v>
      </c>
    </row>
    <row r="1847" spans="1:46" customFormat="1" x14ac:dyDescent="0.3">
      <c r="A1847" t="e">
        <f>CONCATENATE(C1847,D1847,H1847,#REF!,L1847)</f>
        <v>#REF!</v>
      </c>
      <c r="B1847" t="str">
        <f t="shared" si="185"/>
        <v>IVECODAILYL3H3</v>
      </c>
      <c r="C1847" s="1" t="s">
        <v>117</v>
      </c>
      <c r="D1847" s="1" t="s">
        <v>118</v>
      </c>
      <c r="E1847" s="1">
        <v>2014</v>
      </c>
      <c r="F1847" s="1" t="s">
        <v>44</v>
      </c>
      <c r="G1847" s="1" t="s">
        <v>52</v>
      </c>
      <c r="H1847" s="1" t="s">
        <v>53</v>
      </c>
      <c r="I1847" s="3" t="s">
        <v>123</v>
      </c>
      <c r="J1847" s="1" t="str">
        <f t="shared" si="186"/>
        <v>TYP157</v>
      </c>
      <c r="K1847" s="1">
        <v>157</v>
      </c>
      <c r="L1847" s="1" t="s">
        <v>20</v>
      </c>
      <c r="M1847" s="27">
        <v>963940552</v>
      </c>
      <c r="N1847" s="37" t="s">
        <v>1094</v>
      </c>
      <c r="O1847" s="38">
        <v>0</v>
      </c>
      <c r="P1847" s="38">
        <v>591.57000000000005</v>
      </c>
      <c r="Q1847" s="38">
        <v>1</v>
      </c>
      <c r="R1847">
        <v>55</v>
      </c>
      <c r="S1847" s="38">
        <v>591.57000000000005</v>
      </c>
      <c r="T1847" s="24">
        <v>1299</v>
      </c>
      <c r="U1847" s="24">
        <v>120</v>
      </c>
      <c r="V1847">
        <f t="shared" si="190"/>
        <v>160</v>
      </c>
      <c r="W1847" s="24" t="s">
        <v>4360</v>
      </c>
      <c r="X1847" s="8" t="e">
        <f>ROUND(T1847*(1-#REF!),2)</f>
        <v>#REF!</v>
      </c>
      <c r="Y1847">
        <f t="shared" si="187"/>
        <v>1169.0999999999999</v>
      </c>
      <c r="Z1847">
        <f t="shared" si="188"/>
        <v>1169.0999999999999</v>
      </c>
      <c r="AA1847" s="24">
        <v>0.1</v>
      </c>
      <c r="AB1847" s="24">
        <v>0.1</v>
      </c>
      <c r="AC1847" t="s">
        <v>2879</v>
      </c>
      <c r="AD1847" t="s">
        <v>2879</v>
      </c>
      <c r="AE1847" t="s">
        <v>2879</v>
      </c>
      <c r="AF1847" t="s">
        <v>2899</v>
      </c>
      <c r="AG1847" s="24"/>
      <c r="AH1847" t="str">
        <f t="shared" si="191"/>
        <v>Iveco New Daily IVECO</v>
      </c>
      <c r="AI1847" s="11">
        <v>483.34000000000003</v>
      </c>
      <c r="AJ1847">
        <v>0.3</v>
      </c>
      <c r="AK1847">
        <f t="shared" si="192"/>
        <v>909.3</v>
      </c>
      <c r="AL1847" t="s">
        <v>4555</v>
      </c>
      <c r="AM1847" t="s">
        <v>4555</v>
      </c>
      <c r="AN1847" s="24">
        <v>0.1</v>
      </c>
      <c r="AO1847">
        <f t="shared" si="189"/>
        <v>1169.0999999999999</v>
      </c>
      <c r="AS1847" t="s">
        <v>523</v>
      </c>
      <c r="AT1847" t="s">
        <v>586</v>
      </c>
    </row>
    <row r="1848" spans="1:46" customFormat="1" x14ac:dyDescent="0.3">
      <c r="A1848" t="e">
        <f>CONCATENATE(C1848,D1848,H1848,#REF!,L1848)</f>
        <v>#REF!</v>
      </c>
      <c r="B1848" t="str">
        <f t="shared" si="185"/>
        <v>IVECODAILYL4H2</v>
      </c>
      <c r="C1848" s="1" t="s">
        <v>117</v>
      </c>
      <c r="D1848" s="1" t="s">
        <v>118</v>
      </c>
      <c r="E1848" s="1">
        <v>2014</v>
      </c>
      <c r="F1848" s="1" t="s">
        <v>48</v>
      </c>
      <c r="G1848" s="1" t="s">
        <v>37</v>
      </c>
      <c r="H1848" s="1" t="s">
        <v>49</v>
      </c>
      <c r="I1848" s="1">
        <v>4100</v>
      </c>
      <c r="J1848" s="1" t="str">
        <f t="shared" si="186"/>
        <v>TYP158</v>
      </c>
      <c r="K1848" s="1">
        <v>158</v>
      </c>
      <c r="L1848" s="1" t="s">
        <v>17</v>
      </c>
      <c r="M1848" s="27">
        <v>963940553</v>
      </c>
      <c r="N1848" s="37" t="s">
        <v>1095</v>
      </c>
      <c r="O1848" s="38">
        <v>0</v>
      </c>
      <c r="P1848" s="38">
        <v>533.51</v>
      </c>
      <c r="Q1848" s="38">
        <v>1</v>
      </c>
      <c r="R1848">
        <v>78</v>
      </c>
      <c r="S1848" s="38">
        <v>533.51</v>
      </c>
      <c r="T1848" s="24">
        <v>1179</v>
      </c>
      <c r="U1848" s="24">
        <v>135</v>
      </c>
      <c r="V1848">
        <f t="shared" si="190"/>
        <v>180</v>
      </c>
      <c r="W1848" s="24" t="s">
        <v>4361</v>
      </c>
      <c r="X1848" s="8" t="e">
        <f>ROUND(T1848*(1-#REF!),2)</f>
        <v>#REF!</v>
      </c>
      <c r="Y1848">
        <f t="shared" si="187"/>
        <v>1061.0999999999999</v>
      </c>
      <c r="Z1848">
        <f t="shared" si="188"/>
        <v>1061.0999999999999</v>
      </c>
      <c r="AA1848" s="24">
        <v>0.1</v>
      </c>
      <c r="AB1848" s="24">
        <v>0.1</v>
      </c>
      <c r="AC1848" t="s">
        <v>2879</v>
      </c>
      <c r="AD1848" t="s">
        <v>2879</v>
      </c>
      <c r="AE1848" t="s">
        <v>2879</v>
      </c>
      <c r="AF1848" t="s">
        <v>2899</v>
      </c>
      <c r="AG1848" s="24"/>
      <c r="AH1848" t="str">
        <f t="shared" si="191"/>
        <v>Iveco New Daily IVECO</v>
      </c>
      <c r="AI1848" s="11">
        <v>414.05</v>
      </c>
      <c r="AJ1848">
        <v>0.3</v>
      </c>
      <c r="AK1848">
        <f t="shared" si="192"/>
        <v>825.3</v>
      </c>
      <c r="AL1848" t="s">
        <v>4555</v>
      </c>
      <c r="AM1848" t="s">
        <v>4555</v>
      </c>
      <c r="AN1848" s="24">
        <v>0.1</v>
      </c>
      <c r="AO1848">
        <f t="shared" si="189"/>
        <v>1061.0999999999999</v>
      </c>
      <c r="AS1848" t="s">
        <v>524</v>
      </c>
      <c r="AT1848" t="s">
        <v>3695</v>
      </c>
    </row>
    <row r="1849" spans="1:46" customFormat="1" x14ac:dyDescent="0.3">
      <c r="A1849" t="e">
        <f>CONCATENATE(C1849,D1849,H1849,#REF!,L1849)</f>
        <v>#REF!</v>
      </c>
      <c r="B1849" t="str">
        <f t="shared" si="185"/>
        <v>IVECODAILYL4H2</v>
      </c>
      <c r="C1849" s="1" t="s">
        <v>117</v>
      </c>
      <c r="D1849" s="1" t="s">
        <v>118</v>
      </c>
      <c r="E1849" s="1">
        <v>2014</v>
      </c>
      <c r="F1849" s="1" t="s">
        <v>48</v>
      </c>
      <c r="G1849" s="1" t="s">
        <v>37</v>
      </c>
      <c r="H1849" s="1" t="s">
        <v>49</v>
      </c>
      <c r="I1849" s="1">
        <v>4100</v>
      </c>
      <c r="J1849" s="1" t="str">
        <f t="shared" si="186"/>
        <v>TYP158</v>
      </c>
      <c r="K1849" s="1">
        <v>158</v>
      </c>
      <c r="L1849" s="1" t="s">
        <v>20</v>
      </c>
      <c r="M1849" s="27">
        <v>963940560</v>
      </c>
      <c r="N1849" s="37" t="s">
        <v>1096</v>
      </c>
      <c r="O1849" s="38">
        <v>0</v>
      </c>
      <c r="P1849" s="38">
        <v>707.69</v>
      </c>
      <c r="Q1849" s="38">
        <v>1</v>
      </c>
      <c r="R1849">
        <v>93</v>
      </c>
      <c r="S1849" s="38">
        <v>707.69</v>
      </c>
      <c r="T1849" s="24">
        <v>1309</v>
      </c>
      <c r="U1849" s="24">
        <v>135</v>
      </c>
      <c r="V1849">
        <f t="shared" si="190"/>
        <v>180</v>
      </c>
      <c r="W1849" s="24" t="s">
        <v>4362</v>
      </c>
      <c r="X1849" s="8" t="e">
        <f>ROUND(T1849*(1-#REF!),2)</f>
        <v>#REF!</v>
      </c>
      <c r="Y1849">
        <f t="shared" si="187"/>
        <v>1178.0999999999999</v>
      </c>
      <c r="Z1849">
        <f t="shared" si="188"/>
        <v>1178.0999999999999</v>
      </c>
      <c r="AA1849" s="24">
        <v>0.1</v>
      </c>
      <c r="AB1849" s="24">
        <v>0.1</v>
      </c>
      <c r="AC1849" t="s">
        <v>2879</v>
      </c>
      <c r="AD1849" t="s">
        <v>2879</v>
      </c>
      <c r="AE1849" t="s">
        <v>2879</v>
      </c>
      <c r="AF1849" t="s">
        <v>2899</v>
      </c>
      <c r="AG1849" s="24"/>
      <c r="AH1849" t="str">
        <f t="shared" si="191"/>
        <v>Iveco New Daily IVECO</v>
      </c>
      <c r="AI1849" s="11">
        <v>587.96</v>
      </c>
      <c r="AJ1849">
        <v>0.3</v>
      </c>
      <c r="AK1849">
        <f t="shared" si="192"/>
        <v>916.3</v>
      </c>
      <c r="AL1849" t="s">
        <v>4555</v>
      </c>
      <c r="AM1849" t="s">
        <v>4555</v>
      </c>
      <c r="AN1849" s="24">
        <v>0.1</v>
      </c>
      <c r="AO1849">
        <f t="shared" si="189"/>
        <v>1178.0999999999999</v>
      </c>
      <c r="AS1849" t="s">
        <v>525</v>
      </c>
      <c r="AT1849" t="s">
        <v>586</v>
      </c>
    </row>
    <row r="1850" spans="1:46" customFormat="1" x14ac:dyDescent="0.3">
      <c r="A1850" t="e">
        <f>CONCATENATE(C1850,D1850,H1850,#REF!,L1850)</f>
        <v>#REF!</v>
      </c>
      <c r="B1850" t="str">
        <f t="shared" si="185"/>
        <v>IVECODAILYL4H3</v>
      </c>
      <c r="C1850" s="1" t="s">
        <v>117</v>
      </c>
      <c r="D1850" s="1" t="s">
        <v>118</v>
      </c>
      <c r="E1850" s="1">
        <v>2014</v>
      </c>
      <c r="F1850" s="1" t="s">
        <v>48</v>
      </c>
      <c r="G1850" s="1" t="s">
        <v>52</v>
      </c>
      <c r="H1850" s="1" t="s">
        <v>55</v>
      </c>
      <c r="I1850" s="1">
        <v>4100</v>
      </c>
      <c r="J1850" s="1" t="str">
        <f t="shared" si="186"/>
        <v>TYP158</v>
      </c>
      <c r="K1850" s="1">
        <v>158</v>
      </c>
      <c r="L1850" s="1" t="s">
        <v>17</v>
      </c>
      <c r="M1850" s="27">
        <v>963940561</v>
      </c>
      <c r="N1850" s="37" t="s">
        <v>1097</v>
      </c>
      <c r="O1850" s="38">
        <v>0</v>
      </c>
      <c r="P1850" s="38">
        <v>533.51</v>
      </c>
      <c r="Q1850" s="38">
        <v>1</v>
      </c>
      <c r="R1850">
        <v>78</v>
      </c>
      <c r="S1850" s="38">
        <v>533.51</v>
      </c>
      <c r="T1850" s="24">
        <v>1179</v>
      </c>
      <c r="U1850" s="24">
        <v>135</v>
      </c>
      <c r="V1850">
        <f t="shared" si="190"/>
        <v>180</v>
      </c>
      <c r="W1850" s="24" t="s">
        <v>4363</v>
      </c>
      <c r="X1850" s="8" t="e">
        <f>ROUND(T1850*(1-#REF!),2)</f>
        <v>#REF!</v>
      </c>
      <c r="Y1850">
        <f t="shared" si="187"/>
        <v>1061.0999999999999</v>
      </c>
      <c r="Z1850">
        <f t="shared" si="188"/>
        <v>1061.0999999999999</v>
      </c>
      <c r="AA1850" s="24">
        <v>0.1</v>
      </c>
      <c r="AB1850" s="24">
        <v>0.1</v>
      </c>
      <c r="AC1850" t="s">
        <v>2879</v>
      </c>
      <c r="AD1850" t="s">
        <v>2879</v>
      </c>
      <c r="AE1850" t="s">
        <v>2879</v>
      </c>
      <c r="AF1850" t="s">
        <v>2899</v>
      </c>
      <c r="AG1850" s="24"/>
      <c r="AH1850" t="str">
        <f t="shared" si="191"/>
        <v>Iveco New Daily IVECO</v>
      </c>
      <c r="AI1850" s="11">
        <v>414.05</v>
      </c>
      <c r="AJ1850">
        <v>0.3</v>
      </c>
      <c r="AK1850">
        <f t="shared" si="192"/>
        <v>825.3</v>
      </c>
      <c r="AL1850" t="s">
        <v>4555</v>
      </c>
      <c r="AM1850" t="s">
        <v>4555</v>
      </c>
      <c r="AN1850" s="24">
        <v>0.1</v>
      </c>
      <c r="AO1850">
        <f t="shared" si="189"/>
        <v>1061.0999999999999</v>
      </c>
      <c r="AS1850" t="s">
        <v>526</v>
      </c>
      <c r="AT1850" t="s">
        <v>3695</v>
      </c>
    </row>
    <row r="1851" spans="1:46" customFormat="1" x14ac:dyDescent="0.3">
      <c r="A1851" t="e">
        <f>CONCATENATE(C1851,D1851,H1851,#REF!,L1851)</f>
        <v>#REF!</v>
      </c>
      <c r="B1851" t="str">
        <f t="shared" si="185"/>
        <v>IVECODAILYL4H3</v>
      </c>
      <c r="C1851" s="1" t="s">
        <v>117</v>
      </c>
      <c r="D1851" s="1" t="s">
        <v>118</v>
      </c>
      <c r="E1851" s="1">
        <v>2014</v>
      </c>
      <c r="F1851" s="1" t="s">
        <v>48</v>
      </c>
      <c r="G1851" s="1" t="s">
        <v>52</v>
      </c>
      <c r="H1851" s="1" t="s">
        <v>55</v>
      </c>
      <c r="I1851" s="1">
        <v>4100</v>
      </c>
      <c r="J1851" s="1" t="str">
        <f t="shared" si="186"/>
        <v>TYP158</v>
      </c>
      <c r="K1851" s="1">
        <v>158</v>
      </c>
      <c r="L1851" s="1" t="s">
        <v>20</v>
      </c>
      <c r="M1851" s="27">
        <v>963940568</v>
      </c>
      <c r="N1851" s="37" t="s">
        <v>1098</v>
      </c>
      <c r="O1851" s="38">
        <v>0</v>
      </c>
      <c r="P1851" s="38">
        <v>611.49</v>
      </c>
      <c r="Q1851" s="38">
        <v>1</v>
      </c>
      <c r="R1851">
        <v>93</v>
      </c>
      <c r="S1851" s="38">
        <v>611.49</v>
      </c>
      <c r="T1851" s="24">
        <v>1309</v>
      </c>
      <c r="U1851" s="24">
        <v>135</v>
      </c>
      <c r="V1851">
        <f t="shared" si="190"/>
        <v>180</v>
      </c>
      <c r="W1851" s="24" t="s">
        <v>4364</v>
      </c>
      <c r="X1851" s="8" t="e">
        <f>ROUND(T1851*(1-#REF!),2)</f>
        <v>#REF!</v>
      </c>
      <c r="Y1851">
        <f t="shared" si="187"/>
        <v>1178.0999999999999</v>
      </c>
      <c r="Z1851">
        <f t="shared" si="188"/>
        <v>1178.0999999999999</v>
      </c>
      <c r="AA1851" s="24">
        <v>0.1</v>
      </c>
      <c r="AB1851" s="24">
        <v>0.1</v>
      </c>
      <c r="AC1851" t="s">
        <v>2879</v>
      </c>
      <c r="AD1851" t="s">
        <v>2879</v>
      </c>
      <c r="AE1851" t="s">
        <v>2879</v>
      </c>
      <c r="AF1851" t="s">
        <v>2899</v>
      </c>
      <c r="AG1851" s="24"/>
      <c r="AH1851" t="str">
        <f t="shared" si="191"/>
        <v>Iveco New Daily IVECO</v>
      </c>
      <c r="AI1851" s="11">
        <v>587.96</v>
      </c>
      <c r="AJ1851">
        <v>0.3</v>
      </c>
      <c r="AK1851">
        <f t="shared" si="192"/>
        <v>916.3</v>
      </c>
      <c r="AL1851" t="s">
        <v>4555</v>
      </c>
      <c r="AM1851" t="s">
        <v>4555</v>
      </c>
      <c r="AN1851" s="24">
        <v>0.1</v>
      </c>
      <c r="AO1851">
        <f t="shared" si="189"/>
        <v>1178.0999999999999</v>
      </c>
      <c r="AS1851" t="s">
        <v>527</v>
      </c>
      <c r="AT1851" t="s">
        <v>586</v>
      </c>
    </row>
    <row r="1852" spans="1:46" customFormat="1" x14ac:dyDescent="0.3">
      <c r="A1852" t="e">
        <f>CONCATENATE(C1852,D1852,H1852,#REF!,L1852)</f>
        <v>#REF!</v>
      </c>
      <c r="B1852" t="str">
        <f t="shared" ref="B1852:B1904" si="193">CONCATENATE(C1852,D1852,H1852)</f>
        <v>MERCEDESCITANL1H1</v>
      </c>
      <c r="C1852" s="1" t="s">
        <v>132</v>
      </c>
      <c r="D1852" s="1" t="s">
        <v>133</v>
      </c>
      <c r="E1852" s="1">
        <v>2012</v>
      </c>
      <c r="F1852" s="1" t="s">
        <v>14</v>
      </c>
      <c r="G1852" s="1" t="s">
        <v>15</v>
      </c>
      <c r="H1852" s="1" t="s">
        <v>16</v>
      </c>
      <c r="I1852" s="1">
        <v>2313</v>
      </c>
      <c r="J1852" s="1" t="str">
        <f t="shared" si="186"/>
        <v>TYP95</v>
      </c>
      <c r="K1852" s="1">
        <v>95</v>
      </c>
      <c r="L1852" s="1" t="s">
        <v>17</v>
      </c>
      <c r="M1852" s="27">
        <v>963940013</v>
      </c>
      <c r="N1852" s="37" t="s">
        <v>1099</v>
      </c>
      <c r="O1852" s="38">
        <v>0</v>
      </c>
      <c r="P1852" s="38">
        <v>194.71</v>
      </c>
      <c r="Q1852" s="38">
        <v>1</v>
      </c>
      <c r="R1852">
        <v>26</v>
      </c>
      <c r="S1852" s="38">
        <v>194.71</v>
      </c>
      <c r="T1852" s="24">
        <v>379</v>
      </c>
      <c r="U1852" s="24">
        <v>85</v>
      </c>
      <c r="V1852">
        <f t="shared" si="190"/>
        <v>114</v>
      </c>
      <c r="W1852" s="24" t="s">
        <v>4365</v>
      </c>
      <c r="X1852" s="8" t="e">
        <f>ROUND(T1852*(1-#REF!),2)</f>
        <v>#REF!</v>
      </c>
      <c r="Y1852">
        <f t="shared" si="187"/>
        <v>341.1</v>
      </c>
      <c r="Z1852">
        <f t="shared" si="188"/>
        <v>341.1</v>
      </c>
      <c r="AA1852" s="24">
        <v>0.1</v>
      </c>
      <c r="AB1852" s="24">
        <v>0.1</v>
      </c>
      <c r="AC1852" t="s">
        <v>2879</v>
      </c>
      <c r="AD1852" t="s">
        <v>2879</v>
      </c>
      <c r="AE1852" t="s">
        <v>2879</v>
      </c>
      <c r="AF1852" t="s">
        <v>2899</v>
      </c>
      <c r="AG1852" s="24"/>
      <c r="AH1852" t="s">
        <v>4907</v>
      </c>
      <c r="AI1852" s="11">
        <v>152.73000000000002</v>
      </c>
      <c r="AJ1852">
        <v>0.3</v>
      </c>
      <c r="AK1852">
        <f t="shared" si="192"/>
        <v>265.3</v>
      </c>
      <c r="AL1852" t="s">
        <v>4555</v>
      </c>
      <c r="AM1852" t="s">
        <v>4555</v>
      </c>
      <c r="AN1852" s="24">
        <v>0.1</v>
      </c>
      <c r="AO1852">
        <f t="shared" si="189"/>
        <v>341.1</v>
      </c>
      <c r="AS1852" t="s">
        <v>528</v>
      </c>
      <c r="AT1852" t="s">
        <v>1151</v>
      </c>
    </row>
    <row r="1853" spans="1:46" customFormat="1" x14ac:dyDescent="0.3">
      <c r="A1853" t="e">
        <f>CONCATENATE(C1853,D1853,H1853,#REF!,L1853)</f>
        <v>#REF!</v>
      </c>
      <c r="B1853" t="str">
        <f t="shared" si="193"/>
        <v>MERCEDESCITANL1H1</v>
      </c>
      <c r="C1853" s="1" t="s">
        <v>132</v>
      </c>
      <c r="D1853" s="1" t="s">
        <v>133</v>
      </c>
      <c r="E1853" s="1">
        <v>2012</v>
      </c>
      <c r="F1853" s="1" t="s">
        <v>14</v>
      </c>
      <c r="G1853" s="1" t="s">
        <v>15</v>
      </c>
      <c r="H1853" s="1" t="s">
        <v>16</v>
      </c>
      <c r="I1853" s="1">
        <v>2313</v>
      </c>
      <c r="J1853" s="1" t="str">
        <f t="shared" ref="J1853:J1905" si="194">CONCATENATE("TYP",K1853)</f>
        <v>TYP95</v>
      </c>
      <c r="K1853" s="1">
        <v>95</v>
      </c>
      <c r="L1853" s="1" t="s">
        <v>20</v>
      </c>
      <c r="M1853" s="27">
        <v>963940014</v>
      </c>
      <c r="N1853" s="37" t="s">
        <v>1100</v>
      </c>
      <c r="O1853" s="38">
        <v>0</v>
      </c>
      <c r="P1853" s="38">
        <v>258.38</v>
      </c>
      <c r="Q1853" s="38">
        <v>1</v>
      </c>
      <c r="R1853">
        <v>28</v>
      </c>
      <c r="S1853" s="38">
        <v>258.38</v>
      </c>
      <c r="T1853" s="24">
        <v>579</v>
      </c>
      <c r="U1853" s="24">
        <v>85</v>
      </c>
      <c r="V1853">
        <f t="shared" si="190"/>
        <v>114</v>
      </c>
      <c r="W1853" s="24" t="s">
        <v>4366</v>
      </c>
      <c r="X1853" s="8" t="e">
        <f>ROUND(T1853*(1-#REF!),2)</f>
        <v>#REF!</v>
      </c>
      <c r="Y1853">
        <f t="shared" si="187"/>
        <v>521.1</v>
      </c>
      <c r="Z1853">
        <f t="shared" si="188"/>
        <v>521.1</v>
      </c>
      <c r="AA1853" s="24">
        <v>0.1</v>
      </c>
      <c r="AB1853" s="24">
        <v>0.1</v>
      </c>
      <c r="AC1853" t="s">
        <v>2879</v>
      </c>
      <c r="AD1853" t="s">
        <v>2879</v>
      </c>
      <c r="AE1853" t="s">
        <v>2879</v>
      </c>
      <c r="AF1853" t="s">
        <v>2899</v>
      </c>
      <c r="AG1853" s="24"/>
      <c r="AH1853" t="s">
        <v>4907</v>
      </c>
      <c r="AI1853" s="11">
        <v>248.33999999999997</v>
      </c>
      <c r="AJ1853">
        <v>0.3</v>
      </c>
      <c r="AK1853">
        <f t="shared" si="192"/>
        <v>405.29999999999995</v>
      </c>
      <c r="AL1853" t="s">
        <v>4555</v>
      </c>
      <c r="AM1853" t="s">
        <v>4555</v>
      </c>
      <c r="AN1853" s="24">
        <v>0.1</v>
      </c>
      <c r="AO1853">
        <f t="shared" si="189"/>
        <v>521.1</v>
      </c>
      <c r="AS1853" t="s">
        <v>529</v>
      </c>
      <c r="AT1853" t="s">
        <v>586</v>
      </c>
    </row>
    <row r="1854" spans="1:46" customFormat="1" x14ac:dyDescent="0.3">
      <c r="A1854" t="e">
        <f>CONCATENATE(C1854,D1854,H1854,#REF!,L1854)</f>
        <v>#REF!</v>
      </c>
      <c r="B1854" t="str">
        <f t="shared" si="193"/>
        <v>MERCEDESCITANL2H1</v>
      </c>
      <c r="C1854" s="1" t="s">
        <v>132</v>
      </c>
      <c r="D1854" s="1" t="s">
        <v>133</v>
      </c>
      <c r="E1854" s="1">
        <v>2012</v>
      </c>
      <c r="F1854" s="1" t="s">
        <v>25</v>
      </c>
      <c r="G1854" s="1" t="s">
        <v>15</v>
      </c>
      <c r="H1854" s="1" t="s">
        <v>26</v>
      </c>
      <c r="I1854" s="1">
        <v>2697</v>
      </c>
      <c r="J1854" s="1" t="str">
        <f t="shared" si="194"/>
        <v>TYP96</v>
      </c>
      <c r="K1854" s="1">
        <v>96</v>
      </c>
      <c r="L1854" s="1" t="s">
        <v>17</v>
      </c>
      <c r="M1854" s="27">
        <v>963940021</v>
      </c>
      <c r="N1854" s="37" t="s">
        <v>1101</v>
      </c>
      <c r="O1854" s="38">
        <v>0</v>
      </c>
      <c r="P1854" s="38">
        <v>217.79</v>
      </c>
      <c r="Q1854" s="38">
        <v>1</v>
      </c>
      <c r="R1854">
        <v>34</v>
      </c>
      <c r="S1854" s="38">
        <v>217.79</v>
      </c>
      <c r="T1854" s="24">
        <v>489</v>
      </c>
      <c r="U1854" s="24">
        <v>95</v>
      </c>
      <c r="V1854">
        <f t="shared" si="190"/>
        <v>127</v>
      </c>
      <c r="W1854" s="24" t="s">
        <v>4367</v>
      </c>
      <c r="X1854" s="8" t="e">
        <f>ROUND(T1854*(1-#REF!),2)</f>
        <v>#REF!</v>
      </c>
      <c r="Y1854">
        <f t="shared" si="187"/>
        <v>440.1</v>
      </c>
      <c r="Z1854">
        <f t="shared" si="188"/>
        <v>440.1</v>
      </c>
      <c r="AA1854" s="24">
        <v>0.1</v>
      </c>
      <c r="AB1854" s="24">
        <v>0.1</v>
      </c>
      <c r="AC1854" t="s">
        <v>2879</v>
      </c>
      <c r="AD1854" t="s">
        <v>2879</v>
      </c>
      <c r="AE1854" t="s">
        <v>2879</v>
      </c>
      <c r="AF1854" t="s">
        <v>2899</v>
      </c>
      <c r="AG1854" s="24"/>
      <c r="AH1854" t="s">
        <v>4908</v>
      </c>
      <c r="AI1854" s="11">
        <v>209.4</v>
      </c>
      <c r="AJ1854">
        <v>0.3</v>
      </c>
      <c r="AK1854">
        <f t="shared" si="192"/>
        <v>342.29999999999995</v>
      </c>
      <c r="AL1854" t="s">
        <v>4555</v>
      </c>
      <c r="AM1854" t="s">
        <v>4555</v>
      </c>
      <c r="AN1854" s="24">
        <v>0.1</v>
      </c>
      <c r="AO1854">
        <f t="shared" si="189"/>
        <v>440.1</v>
      </c>
      <c r="AS1854" t="s">
        <v>530</v>
      </c>
      <c r="AT1854" t="s">
        <v>1151</v>
      </c>
    </row>
    <row r="1855" spans="1:46" customFormat="1" x14ac:dyDescent="0.3">
      <c r="A1855" t="e">
        <f>CONCATENATE(C1855,D1855,H1855,#REF!,L1855)</f>
        <v>#REF!</v>
      </c>
      <c r="B1855" t="str">
        <f t="shared" si="193"/>
        <v>MERCEDESCITANL2H1</v>
      </c>
      <c r="C1855" s="1" t="s">
        <v>132</v>
      </c>
      <c r="D1855" s="1" t="s">
        <v>133</v>
      </c>
      <c r="E1855" s="1">
        <v>2012</v>
      </c>
      <c r="F1855" s="1" t="s">
        <v>25</v>
      </c>
      <c r="G1855" s="1" t="s">
        <v>15</v>
      </c>
      <c r="H1855" s="1" t="s">
        <v>26</v>
      </c>
      <c r="I1855" s="1">
        <v>2697</v>
      </c>
      <c r="J1855" s="1" t="str">
        <f t="shared" si="194"/>
        <v>TYP96</v>
      </c>
      <c r="K1855" s="1">
        <v>96</v>
      </c>
      <c r="L1855" s="1" t="s">
        <v>20</v>
      </c>
      <c r="M1855" s="27">
        <v>963940022</v>
      </c>
      <c r="N1855" s="37" t="s">
        <v>1102</v>
      </c>
      <c r="O1855" s="38">
        <v>0</v>
      </c>
      <c r="P1855" s="38">
        <v>290.62</v>
      </c>
      <c r="Q1855" s="38">
        <v>1</v>
      </c>
      <c r="R1855">
        <v>33</v>
      </c>
      <c r="S1855" s="38">
        <v>290.62</v>
      </c>
      <c r="T1855" s="24">
        <v>639</v>
      </c>
      <c r="U1855" s="24">
        <v>95</v>
      </c>
      <c r="V1855">
        <f t="shared" si="190"/>
        <v>127</v>
      </c>
      <c r="W1855" s="24" t="s">
        <v>4368</v>
      </c>
      <c r="X1855" s="8" t="e">
        <f>ROUND(T1855*(1-#REF!),2)</f>
        <v>#REF!</v>
      </c>
      <c r="Y1855">
        <f t="shared" si="187"/>
        <v>575.1</v>
      </c>
      <c r="Z1855">
        <f t="shared" si="188"/>
        <v>575.1</v>
      </c>
      <c r="AA1855" s="24">
        <v>0.1</v>
      </c>
      <c r="AB1855" s="24">
        <v>0.1</v>
      </c>
      <c r="AC1855" t="s">
        <v>2879</v>
      </c>
      <c r="AD1855" t="s">
        <v>2879</v>
      </c>
      <c r="AE1855" t="s">
        <v>2879</v>
      </c>
      <c r="AF1855" t="s">
        <v>2899</v>
      </c>
      <c r="AG1855" s="24"/>
      <c r="AH1855" t="s">
        <v>4908</v>
      </c>
      <c r="AI1855" s="11">
        <v>279.33</v>
      </c>
      <c r="AJ1855">
        <v>0.3</v>
      </c>
      <c r="AK1855">
        <f t="shared" si="192"/>
        <v>447.29999999999995</v>
      </c>
      <c r="AL1855" t="s">
        <v>4555</v>
      </c>
      <c r="AM1855" t="s">
        <v>4555</v>
      </c>
      <c r="AN1855" s="24">
        <v>0.1</v>
      </c>
      <c r="AO1855">
        <f t="shared" si="189"/>
        <v>575.1</v>
      </c>
      <c r="AS1855" t="s">
        <v>531</v>
      </c>
      <c r="AT1855" t="s">
        <v>586</v>
      </c>
    </row>
    <row r="1856" spans="1:46" customFormat="1" x14ac:dyDescent="0.3">
      <c r="A1856" t="e">
        <f>CONCATENATE(C1856,D1856,H1856,#REF!,L1856)</f>
        <v>#REF!</v>
      </c>
      <c r="B1856" t="str">
        <f t="shared" si="193"/>
        <v>MERCEDESCITANL3H1</v>
      </c>
      <c r="C1856" s="1" t="s">
        <v>132</v>
      </c>
      <c r="D1856" s="1" t="s">
        <v>133</v>
      </c>
      <c r="E1856" s="1">
        <v>2012</v>
      </c>
      <c r="F1856" s="1" t="s">
        <v>44</v>
      </c>
      <c r="G1856" s="1" t="s">
        <v>15</v>
      </c>
      <c r="H1856" s="1" t="s">
        <v>138</v>
      </c>
      <c r="I1856" s="1">
        <v>3081</v>
      </c>
      <c r="J1856" s="1" t="str">
        <f t="shared" si="194"/>
        <v>TYP97</v>
      </c>
      <c r="K1856" s="1">
        <v>97</v>
      </c>
      <c r="L1856" s="1" t="s">
        <v>17</v>
      </c>
      <c r="M1856" s="27">
        <v>963940029</v>
      </c>
      <c r="N1856" s="37" t="s">
        <v>1103</v>
      </c>
      <c r="O1856" s="38">
        <v>0</v>
      </c>
      <c r="P1856" s="38">
        <v>237.37</v>
      </c>
      <c r="Q1856" s="38">
        <v>1</v>
      </c>
      <c r="R1856">
        <v>45</v>
      </c>
      <c r="S1856" s="38">
        <v>237.37</v>
      </c>
      <c r="T1856" s="24">
        <v>529</v>
      </c>
      <c r="U1856" s="24">
        <v>120</v>
      </c>
      <c r="V1856">
        <f t="shared" si="190"/>
        <v>160</v>
      </c>
      <c r="W1856" s="24" t="s">
        <v>4369</v>
      </c>
      <c r="X1856" s="8" t="e">
        <f>ROUND(T1856*(1-#REF!),2)</f>
        <v>#REF!</v>
      </c>
      <c r="Y1856">
        <f t="shared" si="187"/>
        <v>476.1</v>
      </c>
      <c r="Z1856">
        <f t="shared" si="188"/>
        <v>476.1</v>
      </c>
      <c r="AA1856" s="24">
        <v>0.1</v>
      </c>
      <c r="AB1856" s="24">
        <v>0.1</v>
      </c>
      <c r="AC1856" t="s">
        <v>2879</v>
      </c>
      <c r="AD1856" t="s">
        <v>2879</v>
      </c>
      <c r="AE1856" t="s">
        <v>2879</v>
      </c>
      <c r="AF1856" t="s">
        <v>2899</v>
      </c>
      <c r="AG1856" s="24"/>
      <c r="AH1856" t="s">
        <v>4909</v>
      </c>
      <c r="AI1856" s="11">
        <v>228.16</v>
      </c>
      <c r="AJ1856">
        <v>0.3</v>
      </c>
      <c r="AK1856">
        <f t="shared" si="192"/>
        <v>370.29999999999995</v>
      </c>
      <c r="AL1856" t="s">
        <v>4555</v>
      </c>
      <c r="AM1856" t="s">
        <v>4555</v>
      </c>
      <c r="AN1856" s="24">
        <v>0.1</v>
      </c>
      <c r="AO1856">
        <f t="shared" si="189"/>
        <v>476.1</v>
      </c>
      <c r="AS1856" t="s">
        <v>532</v>
      </c>
      <c r="AT1856" t="s">
        <v>3695</v>
      </c>
    </row>
    <row r="1857" spans="1:46" customFormat="1" x14ac:dyDescent="0.3">
      <c r="A1857" t="e">
        <f>CONCATENATE(C1857,D1857,H1857,#REF!,L1857)</f>
        <v>#REF!</v>
      </c>
      <c r="B1857" t="str">
        <f t="shared" si="193"/>
        <v>MERCEDESCITANL3H1</v>
      </c>
      <c r="C1857" s="1" t="s">
        <v>132</v>
      </c>
      <c r="D1857" s="1" t="s">
        <v>133</v>
      </c>
      <c r="E1857" s="1">
        <v>2012</v>
      </c>
      <c r="F1857" s="1" t="s">
        <v>44</v>
      </c>
      <c r="G1857" s="1" t="s">
        <v>15</v>
      </c>
      <c r="H1857" s="1" t="s">
        <v>138</v>
      </c>
      <c r="I1857" s="1">
        <v>3081</v>
      </c>
      <c r="J1857" s="1" t="str">
        <f t="shared" si="194"/>
        <v>TYP97</v>
      </c>
      <c r="K1857" s="1">
        <v>97</v>
      </c>
      <c r="L1857" s="1" t="s">
        <v>20</v>
      </c>
      <c r="M1857" s="27">
        <v>963940030</v>
      </c>
      <c r="N1857" s="37" t="s">
        <v>1104</v>
      </c>
      <c r="O1857" s="38">
        <v>0</v>
      </c>
      <c r="P1857" s="38">
        <v>330.82</v>
      </c>
      <c r="Q1857" s="38">
        <v>1</v>
      </c>
      <c r="R1857">
        <v>41</v>
      </c>
      <c r="S1857" s="38">
        <v>330.82</v>
      </c>
      <c r="T1857" s="24">
        <v>709</v>
      </c>
      <c r="U1857" s="24">
        <v>120</v>
      </c>
      <c r="V1857">
        <f t="shared" si="190"/>
        <v>160</v>
      </c>
      <c r="W1857" s="24" t="s">
        <v>4370</v>
      </c>
      <c r="X1857" s="8" t="e">
        <f>ROUND(T1857*(1-#REF!),2)</f>
        <v>#REF!</v>
      </c>
      <c r="Y1857">
        <f t="shared" si="187"/>
        <v>638.1</v>
      </c>
      <c r="Z1857">
        <f t="shared" si="188"/>
        <v>638.1</v>
      </c>
      <c r="AA1857" s="24">
        <v>0.1</v>
      </c>
      <c r="AB1857" s="24">
        <v>0.1</v>
      </c>
      <c r="AC1857" t="s">
        <v>2879</v>
      </c>
      <c r="AD1857" t="s">
        <v>2879</v>
      </c>
      <c r="AE1857" t="s">
        <v>2879</v>
      </c>
      <c r="AF1857" t="s">
        <v>2899</v>
      </c>
      <c r="AG1857" s="24"/>
      <c r="AH1857" t="s">
        <v>4909</v>
      </c>
      <c r="AI1857" s="11">
        <v>308.71999999999997</v>
      </c>
      <c r="AJ1857">
        <v>0.3</v>
      </c>
      <c r="AK1857">
        <f t="shared" si="192"/>
        <v>496.29999999999995</v>
      </c>
      <c r="AL1857" t="s">
        <v>4555</v>
      </c>
      <c r="AM1857" t="s">
        <v>4555</v>
      </c>
      <c r="AN1857" s="24">
        <v>0.1</v>
      </c>
      <c r="AO1857">
        <f t="shared" si="189"/>
        <v>638.1</v>
      </c>
      <c r="AS1857" t="s">
        <v>533</v>
      </c>
      <c r="AT1857" t="s">
        <v>586</v>
      </c>
    </row>
    <row r="1858" spans="1:46" customFormat="1" x14ac:dyDescent="0.3">
      <c r="A1858" t="e">
        <f>CONCATENATE(C1858,D1858,H1858,#REF!,L1858)</f>
        <v>#REF!</v>
      </c>
      <c r="B1858" t="str">
        <f t="shared" si="193"/>
        <v>MERCEDESVITOL1H1</v>
      </c>
      <c r="C1858" s="1" t="s">
        <v>132</v>
      </c>
      <c r="D1858" s="1" t="s">
        <v>141</v>
      </c>
      <c r="E1858" s="1">
        <v>2014</v>
      </c>
      <c r="F1858" s="1" t="s">
        <v>14</v>
      </c>
      <c r="G1858" s="1" t="s">
        <v>15</v>
      </c>
      <c r="H1858" s="1" t="s">
        <v>16</v>
      </c>
      <c r="I1858" s="1">
        <v>3200</v>
      </c>
      <c r="J1858" s="1" t="str">
        <f t="shared" si="194"/>
        <v>TYP161</v>
      </c>
      <c r="K1858" s="1">
        <v>161</v>
      </c>
      <c r="L1858" s="1" t="s">
        <v>17</v>
      </c>
      <c r="M1858" s="27">
        <v>963940577</v>
      </c>
      <c r="N1858" s="49" t="s">
        <v>1057</v>
      </c>
      <c r="O1858" s="38">
        <v>0</v>
      </c>
      <c r="P1858" s="38">
        <v>280.49</v>
      </c>
      <c r="Q1858" s="38">
        <v>1</v>
      </c>
      <c r="R1858">
        <v>54</v>
      </c>
      <c r="S1858" s="38">
        <v>280.49</v>
      </c>
      <c r="T1858" s="24">
        <v>599</v>
      </c>
      <c r="U1858" s="24">
        <v>85</v>
      </c>
      <c r="V1858">
        <f t="shared" si="190"/>
        <v>114</v>
      </c>
      <c r="W1858" s="24" t="s">
        <v>4371</v>
      </c>
      <c r="X1858" s="8" t="e">
        <f>ROUND(T1858*(1-#REF!),2)</f>
        <v>#REF!</v>
      </c>
      <c r="Y1858">
        <f t="shared" ref="Y1858:Y1921" si="195">ROUND(T1858*(1-AA1858),2)</f>
        <v>539.1</v>
      </c>
      <c r="Z1858">
        <f t="shared" ref="Z1858:Z1921" si="196">ROUND(T1858*(1-AB1858),2)</f>
        <v>539.1</v>
      </c>
      <c r="AA1858" s="24">
        <v>0.1</v>
      </c>
      <c r="AB1858" s="24">
        <v>0.1</v>
      </c>
      <c r="AC1858" t="s">
        <v>2879</v>
      </c>
      <c r="AD1858" t="s">
        <v>2879</v>
      </c>
      <c r="AE1858" t="s">
        <v>2879</v>
      </c>
      <c r="AF1858" t="s">
        <v>2899</v>
      </c>
      <c r="AG1858" s="24"/>
      <c r="AH1858" t="s">
        <v>4910</v>
      </c>
      <c r="AI1858" s="11">
        <v>269.69</v>
      </c>
      <c r="AJ1858">
        <v>0.3</v>
      </c>
      <c r="AK1858">
        <f t="shared" si="192"/>
        <v>419.29999999999995</v>
      </c>
      <c r="AL1858" t="s">
        <v>4555</v>
      </c>
      <c r="AM1858" t="s">
        <v>4555</v>
      </c>
      <c r="AN1858" s="24">
        <v>0.1</v>
      </c>
      <c r="AO1858">
        <f t="shared" si="189"/>
        <v>539.1</v>
      </c>
      <c r="AS1858" t="s">
        <v>486</v>
      </c>
      <c r="AT1858" t="s">
        <v>1151</v>
      </c>
    </row>
    <row r="1859" spans="1:46" customFormat="1" x14ac:dyDescent="0.3">
      <c r="A1859" t="e">
        <f>CONCATENATE(C1859,D1859,H1859,#REF!,L1859)</f>
        <v>#REF!</v>
      </c>
      <c r="B1859" t="str">
        <f t="shared" si="193"/>
        <v>MERCEDESVITOL1H1</v>
      </c>
      <c r="C1859" s="1" t="s">
        <v>132</v>
      </c>
      <c r="D1859" s="1" t="s">
        <v>141</v>
      </c>
      <c r="E1859" s="1">
        <v>2014</v>
      </c>
      <c r="F1859" s="1" t="s">
        <v>14</v>
      </c>
      <c r="G1859" s="1" t="s">
        <v>15</v>
      </c>
      <c r="H1859" s="1" t="s">
        <v>16</v>
      </c>
      <c r="I1859" s="1">
        <v>3200</v>
      </c>
      <c r="J1859" s="1" t="str">
        <f t="shared" si="194"/>
        <v>TYP161</v>
      </c>
      <c r="K1859" s="1">
        <v>161</v>
      </c>
      <c r="L1859" s="1" t="s">
        <v>20</v>
      </c>
      <c r="M1859" s="27">
        <v>963940584</v>
      </c>
      <c r="N1859" s="37" t="s">
        <v>1105</v>
      </c>
      <c r="O1859" s="38">
        <v>0</v>
      </c>
      <c r="P1859" s="38">
        <v>380.69</v>
      </c>
      <c r="Q1859" s="38">
        <v>1</v>
      </c>
      <c r="R1859">
        <v>51</v>
      </c>
      <c r="S1859" s="38">
        <v>380.69</v>
      </c>
      <c r="T1859" s="24">
        <v>809</v>
      </c>
      <c r="U1859" s="24">
        <v>85</v>
      </c>
      <c r="V1859">
        <f t="shared" si="190"/>
        <v>114</v>
      </c>
      <c r="W1859" s="24" t="s">
        <v>4372</v>
      </c>
      <c r="X1859" s="8" t="e">
        <f>ROUND(T1859*(1-#REF!),2)</f>
        <v>#REF!</v>
      </c>
      <c r="Y1859">
        <f t="shared" si="195"/>
        <v>728.1</v>
      </c>
      <c r="Z1859">
        <f t="shared" si="196"/>
        <v>728.1</v>
      </c>
      <c r="AA1859" s="24">
        <v>0.1</v>
      </c>
      <c r="AB1859" s="24">
        <v>0.1</v>
      </c>
      <c r="AC1859" t="s">
        <v>2879</v>
      </c>
      <c r="AD1859" t="s">
        <v>2879</v>
      </c>
      <c r="AE1859" t="s">
        <v>2879</v>
      </c>
      <c r="AF1859" t="s">
        <v>2899</v>
      </c>
      <c r="AG1859" s="24"/>
      <c r="AH1859" t="s">
        <v>4910</v>
      </c>
      <c r="AI1859" s="11">
        <v>366.04</v>
      </c>
      <c r="AJ1859">
        <v>0.3</v>
      </c>
      <c r="AK1859">
        <f t="shared" si="192"/>
        <v>566.29999999999995</v>
      </c>
      <c r="AL1859" t="s">
        <v>4555</v>
      </c>
      <c r="AM1859" t="s">
        <v>4555</v>
      </c>
      <c r="AN1859" s="24">
        <v>0.1</v>
      </c>
      <c r="AO1859">
        <f t="shared" si="189"/>
        <v>728.1</v>
      </c>
      <c r="AS1859" t="s">
        <v>534</v>
      </c>
      <c r="AT1859" t="s">
        <v>586</v>
      </c>
    </row>
    <row r="1860" spans="1:46" customFormat="1" x14ac:dyDescent="0.3">
      <c r="A1860" t="e">
        <f>CONCATENATE(C1860,D1860,H1860,#REF!,L1860)</f>
        <v>#REF!</v>
      </c>
      <c r="B1860" t="str">
        <f t="shared" si="193"/>
        <v>MERCEDESVITOL2H1</v>
      </c>
      <c r="C1860" s="1" t="s">
        <v>132</v>
      </c>
      <c r="D1860" s="1" t="s">
        <v>141</v>
      </c>
      <c r="E1860" s="1">
        <v>2014</v>
      </c>
      <c r="F1860" s="1" t="s">
        <v>25</v>
      </c>
      <c r="G1860" s="1" t="s">
        <v>15</v>
      </c>
      <c r="H1860" s="1" t="s">
        <v>26</v>
      </c>
      <c r="I1860" s="1">
        <v>3200</v>
      </c>
      <c r="J1860" s="1" t="str">
        <f t="shared" si="194"/>
        <v>TYP162</v>
      </c>
      <c r="K1860" s="1">
        <v>162</v>
      </c>
      <c r="L1860" s="1" t="s">
        <v>17</v>
      </c>
      <c r="M1860" s="27">
        <v>963940585</v>
      </c>
      <c r="N1860" s="37" t="s">
        <v>1106</v>
      </c>
      <c r="O1860" s="38">
        <v>0</v>
      </c>
      <c r="P1860" s="38">
        <v>307.88</v>
      </c>
      <c r="Q1860" s="38">
        <v>1</v>
      </c>
      <c r="R1860">
        <v>61</v>
      </c>
      <c r="S1860" s="38">
        <v>307.88</v>
      </c>
      <c r="T1860" s="24">
        <v>659</v>
      </c>
      <c r="U1860" s="24">
        <v>95</v>
      </c>
      <c r="V1860">
        <f t="shared" si="190"/>
        <v>127</v>
      </c>
      <c r="W1860" s="24" t="s">
        <v>4373</v>
      </c>
      <c r="X1860" s="8" t="e">
        <f>ROUND(T1860*(1-#REF!),2)</f>
        <v>#REF!</v>
      </c>
      <c r="Y1860">
        <f t="shared" si="195"/>
        <v>593.1</v>
      </c>
      <c r="Z1860">
        <f t="shared" si="196"/>
        <v>593.1</v>
      </c>
      <c r="AA1860" s="24">
        <v>0.1</v>
      </c>
      <c r="AB1860" s="24">
        <v>0.1</v>
      </c>
      <c r="AC1860" t="s">
        <v>2879</v>
      </c>
      <c r="AD1860" t="s">
        <v>2879</v>
      </c>
      <c r="AE1860" t="s">
        <v>2879</v>
      </c>
      <c r="AF1860" t="s">
        <v>2899</v>
      </c>
      <c r="AG1860" s="24"/>
      <c r="AH1860" t="s">
        <v>4911</v>
      </c>
      <c r="AI1860" s="11">
        <v>296.02999999999997</v>
      </c>
      <c r="AJ1860">
        <v>0.3</v>
      </c>
      <c r="AK1860">
        <f t="shared" si="192"/>
        <v>461.29999999999995</v>
      </c>
      <c r="AL1860" t="s">
        <v>4555</v>
      </c>
      <c r="AM1860" t="s">
        <v>4555</v>
      </c>
      <c r="AN1860" s="24">
        <v>0.1</v>
      </c>
      <c r="AO1860">
        <f t="shared" si="189"/>
        <v>593.1</v>
      </c>
      <c r="AS1860" t="s">
        <v>535</v>
      </c>
      <c r="AT1860" t="s">
        <v>1151</v>
      </c>
    </row>
    <row r="1861" spans="1:46" customFormat="1" x14ac:dyDescent="0.3">
      <c r="A1861" t="e">
        <f>CONCATENATE(C1861,D1861,H1861,#REF!,L1861)</f>
        <v>#REF!</v>
      </c>
      <c r="B1861" t="str">
        <f t="shared" si="193"/>
        <v>MERCEDESVITOL2H1</v>
      </c>
      <c r="C1861" s="1" t="s">
        <v>132</v>
      </c>
      <c r="D1861" s="1" t="s">
        <v>141</v>
      </c>
      <c r="E1861" s="1">
        <v>2014</v>
      </c>
      <c r="F1861" s="1" t="s">
        <v>25</v>
      </c>
      <c r="G1861" s="1" t="s">
        <v>15</v>
      </c>
      <c r="H1861" s="1" t="s">
        <v>26</v>
      </c>
      <c r="I1861" s="1">
        <v>3200</v>
      </c>
      <c r="J1861" s="1" t="str">
        <f t="shared" si="194"/>
        <v>TYP162</v>
      </c>
      <c r="K1861" s="1">
        <v>162</v>
      </c>
      <c r="L1861" s="1" t="s">
        <v>20</v>
      </c>
      <c r="M1861" s="27">
        <v>963940592</v>
      </c>
      <c r="N1861" s="37" t="s">
        <v>1107</v>
      </c>
      <c r="O1861" s="38">
        <v>0</v>
      </c>
      <c r="P1861" s="38">
        <v>418.27</v>
      </c>
      <c r="Q1861" s="38">
        <v>1</v>
      </c>
      <c r="R1861">
        <v>55</v>
      </c>
      <c r="S1861" s="38">
        <v>418.27</v>
      </c>
      <c r="T1861" s="24">
        <v>879</v>
      </c>
      <c r="U1861" s="24">
        <v>95</v>
      </c>
      <c r="V1861">
        <f t="shared" si="190"/>
        <v>127</v>
      </c>
      <c r="W1861" s="24" t="s">
        <v>4374</v>
      </c>
      <c r="X1861" s="8" t="e">
        <f>ROUND(T1861*(1-#REF!),2)</f>
        <v>#REF!</v>
      </c>
      <c r="Y1861">
        <f t="shared" si="195"/>
        <v>791.1</v>
      </c>
      <c r="Z1861">
        <f t="shared" si="196"/>
        <v>791.1</v>
      </c>
      <c r="AA1861" s="24">
        <v>0.1</v>
      </c>
      <c r="AB1861" s="24">
        <v>0.1</v>
      </c>
      <c r="AC1861" t="s">
        <v>2879</v>
      </c>
      <c r="AD1861" t="s">
        <v>2879</v>
      </c>
      <c r="AE1861" t="s">
        <v>2879</v>
      </c>
      <c r="AF1861" t="s">
        <v>2899</v>
      </c>
      <c r="AG1861" s="24"/>
      <c r="AH1861" t="s">
        <v>4911</v>
      </c>
      <c r="AI1861" s="11">
        <v>402.16999999999996</v>
      </c>
      <c r="AJ1861">
        <v>0.3</v>
      </c>
      <c r="AK1861">
        <f t="shared" si="192"/>
        <v>615.29999999999995</v>
      </c>
      <c r="AL1861" t="s">
        <v>4555</v>
      </c>
      <c r="AM1861" t="s">
        <v>4555</v>
      </c>
      <c r="AN1861" s="24">
        <v>0.1</v>
      </c>
      <c r="AO1861">
        <f t="shared" si="189"/>
        <v>791.1</v>
      </c>
      <c r="AS1861" t="s">
        <v>536</v>
      </c>
      <c r="AT1861" t="s">
        <v>586</v>
      </c>
    </row>
    <row r="1862" spans="1:46" customFormat="1" x14ac:dyDescent="0.3">
      <c r="A1862" t="e">
        <f>CONCATENATE(C1862,D1862,H1862,#REF!,L1862)</f>
        <v>#REF!</v>
      </c>
      <c r="B1862" t="str">
        <f t="shared" si="193"/>
        <v>MERCEDESVITOL3H1</v>
      </c>
      <c r="C1862" s="1" t="s">
        <v>132</v>
      </c>
      <c r="D1862" s="1" t="s">
        <v>141</v>
      </c>
      <c r="E1862" s="1">
        <v>2014</v>
      </c>
      <c r="F1862" s="1" t="s">
        <v>44</v>
      </c>
      <c r="G1862" s="1" t="s">
        <v>15</v>
      </c>
      <c r="H1862" s="1" t="s">
        <v>138</v>
      </c>
      <c r="I1862" s="1">
        <v>3430</v>
      </c>
      <c r="J1862" s="1" t="str">
        <f t="shared" si="194"/>
        <v>TYP163</v>
      </c>
      <c r="K1862" s="1">
        <v>163</v>
      </c>
      <c r="L1862" s="1" t="s">
        <v>17</v>
      </c>
      <c r="M1862" s="27">
        <v>963940593</v>
      </c>
      <c r="N1862" s="37" t="s">
        <v>1108</v>
      </c>
      <c r="O1862" s="38">
        <v>0</v>
      </c>
      <c r="P1862" s="38">
        <v>377.63</v>
      </c>
      <c r="Q1862" s="38">
        <v>1</v>
      </c>
      <c r="R1862">
        <v>59</v>
      </c>
      <c r="S1862" s="38">
        <v>377.63</v>
      </c>
      <c r="T1862" s="24">
        <v>719</v>
      </c>
      <c r="U1862" s="24">
        <v>120</v>
      </c>
      <c r="V1862">
        <f t="shared" si="190"/>
        <v>160</v>
      </c>
      <c r="W1862" s="24" t="s">
        <v>4375</v>
      </c>
      <c r="X1862" s="8" t="e">
        <f>ROUND(T1862*(1-#REF!),2)</f>
        <v>#REF!</v>
      </c>
      <c r="Y1862">
        <f t="shared" si="195"/>
        <v>647.1</v>
      </c>
      <c r="Z1862">
        <f t="shared" si="196"/>
        <v>647.1</v>
      </c>
      <c r="AA1862" s="24">
        <v>0.1</v>
      </c>
      <c r="AB1862" s="24">
        <v>0.1</v>
      </c>
      <c r="AC1862" t="s">
        <v>2879</v>
      </c>
      <c r="AD1862" t="s">
        <v>2879</v>
      </c>
      <c r="AE1862" t="s">
        <v>2879</v>
      </c>
      <c r="AF1862" t="s">
        <v>2899</v>
      </c>
      <c r="AG1862" s="24"/>
      <c r="AH1862" t="s">
        <v>4912</v>
      </c>
      <c r="AI1862" s="11">
        <v>328.43</v>
      </c>
      <c r="AJ1862">
        <v>0.3</v>
      </c>
      <c r="AK1862">
        <f t="shared" si="192"/>
        <v>503.29999999999995</v>
      </c>
      <c r="AL1862" t="s">
        <v>4555</v>
      </c>
      <c r="AM1862" t="s">
        <v>4555</v>
      </c>
      <c r="AN1862" s="24">
        <v>0.1</v>
      </c>
      <c r="AO1862">
        <f t="shared" ref="AO1862:AO1914" si="197">ROUND(T1862*(1-AN1862),2)</f>
        <v>647.1</v>
      </c>
      <c r="AS1862" t="s">
        <v>537</v>
      </c>
      <c r="AT1862" t="s">
        <v>3695</v>
      </c>
    </row>
    <row r="1863" spans="1:46" customFormat="1" x14ac:dyDescent="0.3">
      <c r="A1863" t="e">
        <f>CONCATENATE(C1863,D1863,H1863,#REF!,L1863)</f>
        <v>#REF!</v>
      </c>
      <c r="B1863" t="str">
        <f t="shared" si="193"/>
        <v>MERCEDESVITOL3H1</v>
      </c>
      <c r="C1863" s="1" t="s">
        <v>132</v>
      </c>
      <c r="D1863" s="1" t="s">
        <v>141</v>
      </c>
      <c r="E1863" s="1">
        <v>2014</v>
      </c>
      <c r="F1863" s="1" t="s">
        <v>44</v>
      </c>
      <c r="G1863" s="1" t="s">
        <v>15</v>
      </c>
      <c r="H1863" s="1" t="s">
        <v>138</v>
      </c>
      <c r="I1863" s="1">
        <v>3430</v>
      </c>
      <c r="J1863" s="1" t="str">
        <f t="shared" si="194"/>
        <v>TYP163</v>
      </c>
      <c r="K1863" s="1">
        <v>163</v>
      </c>
      <c r="L1863" s="1" t="s">
        <v>20</v>
      </c>
      <c r="M1863" s="27">
        <v>963940600</v>
      </c>
      <c r="N1863" s="37" t="s">
        <v>1109</v>
      </c>
      <c r="O1863" s="38">
        <v>0</v>
      </c>
      <c r="P1863" s="38">
        <v>495.5</v>
      </c>
      <c r="Q1863" s="38">
        <v>1</v>
      </c>
      <c r="R1863">
        <v>42</v>
      </c>
      <c r="S1863" s="38">
        <v>495.5</v>
      </c>
      <c r="T1863" s="24">
        <v>949</v>
      </c>
      <c r="U1863" s="24">
        <v>120</v>
      </c>
      <c r="V1863">
        <f t="shared" si="190"/>
        <v>160</v>
      </c>
      <c r="W1863" s="24" t="s">
        <v>4376</v>
      </c>
      <c r="X1863" s="8" t="e">
        <f>ROUND(T1863*(1-#REF!),2)</f>
        <v>#REF!</v>
      </c>
      <c r="Y1863">
        <f t="shared" si="195"/>
        <v>854.1</v>
      </c>
      <c r="Z1863">
        <f t="shared" si="196"/>
        <v>854.1</v>
      </c>
      <c r="AA1863" s="24">
        <v>0.1</v>
      </c>
      <c r="AB1863" s="24">
        <v>0.1</v>
      </c>
      <c r="AC1863" t="s">
        <v>2879</v>
      </c>
      <c r="AD1863" t="s">
        <v>2879</v>
      </c>
      <c r="AE1863" t="s">
        <v>2879</v>
      </c>
      <c r="AF1863" t="s">
        <v>2899</v>
      </c>
      <c r="AG1863" s="24"/>
      <c r="AH1863" t="s">
        <v>4912</v>
      </c>
      <c r="AI1863" s="11">
        <v>448.53999999999996</v>
      </c>
      <c r="AJ1863">
        <v>0.3</v>
      </c>
      <c r="AK1863">
        <f t="shared" si="192"/>
        <v>664.3</v>
      </c>
      <c r="AL1863" t="s">
        <v>4555</v>
      </c>
      <c r="AM1863" t="s">
        <v>4555</v>
      </c>
      <c r="AN1863" s="24">
        <v>0.1</v>
      </c>
      <c r="AO1863">
        <f t="shared" si="197"/>
        <v>854.1</v>
      </c>
      <c r="AS1863" t="s">
        <v>538</v>
      </c>
      <c r="AT1863" t="s">
        <v>586</v>
      </c>
    </row>
    <row r="1864" spans="1:46" customFormat="1" x14ac:dyDescent="0.3">
      <c r="A1864" t="e">
        <f>CONCATENATE(C1864,D1864,H1864,#REF!,L1864)</f>
        <v>#REF!</v>
      </c>
      <c r="B1864" t="str">
        <f t="shared" si="193"/>
        <v>MERCEDESSPRINTERL1H1</v>
      </c>
      <c r="C1864" s="1" t="s">
        <v>132</v>
      </c>
      <c r="D1864" s="1" t="s">
        <v>148</v>
      </c>
      <c r="E1864" s="1">
        <v>2006</v>
      </c>
      <c r="F1864" s="1" t="s">
        <v>14</v>
      </c>
      <c r="G1864" s="1" t="s">
        <v>15</v>
      </c>
      <c r="H1864" s="1" t="s">
        <v>16</v>
      </c>
      <c r="I1864" s="1">
        <v>3250</v>
      </c>
      <c r="J1864" s="1" t="str">
        <f t="shared" si="194"/>
        <v>TYP114</v>
      </c>
      <c r="K1864" s="1">
        <v>114</v>
      </c>
      <c r="L1864" s="1" t="s">
        <v>17</v>
      </c>
      <c r="M1864" s="27">
        <v>963940081</v>
      </c>
      <c r="N1864" s="37" t="s">
        <v>1110</v>
      </c>
      <c r="O1864" s="38">
        <v>0</v>
      </c>
      <c r="P1864" s="38">
        <v>341.58</v>
      </c>
      <c r="Q1864" s="38">
        <v>1</v>
      </c>
      <c r="R1864">
        <v>63</v>
      </c>
      <c r="S1864" s="38">
        <v>341.58</v>
      </c>
      <c r="T1864" s="24">
        <v>719</v>
      </c>
      <c r="U1864" s="24">
        <v>85</v>
      </c>
      <c r="V1864">
        <f t="shared" ref="V1864:V1916" si="198">IFERROR(ROUNDUP(U1864*(80/60),0),"")</f>
        <v>114</v>
      </c>
      <c r="W1864" s="24" t="s">
        <v>4377</v>
      </c>
      <c r="X1864" s="8" t="e">
        <f>ROUND(T1864*(1-#REF!),2)</f>
        <v>#REF!</v>
      </c>
      <c r="Y1864">
        <f t="shared" si="195"/>
        <v>647.1</v>
      </c>
      <c r="Z1864">
        <f t="shared" si="196"/>
        <v>647.1</v>
      </c>
      <c r="AA1864" s="24">
        <v>0.1</v>
      </c>
      <c r="AB1864" s="24">
        <v>0.1</v>
      </c>
      <c r="AC1864" t="s">
        <v>2879</v>
      </c>
      <c r="AD1864" t="s">
        <v>2879</v>
      </c>
      <c r="AE1864" t="s">
        <v>2879</v>
      </c>
      <c r="AF1864" t="s">
        <v>2899</v>
      </c>
      <c r="AG1864" s="24"/>
      <c r="AH1864" t="s">
        <v>4913</v>
      </c>
      <c r="AI1864" s="11">
        <v>328.42999999999995</v>
      </c>
      <c r="AJ1864">
        <v>0.3</v>
      </c>
      <c r="AK1864">
        <f t="shared" si="192"/>
        <v>503.29999999999995</v>
      </c>
      <c r="AL1864" t="s">
        <v>4555</v>
      </c>
      <c r="AM1864" t="s">
        <v>4555</v>
      </c>
      <c r="AN1864" s="24">
        <v>0.1</v>
      </c>
      <c r="AO1864">
        <f t="shared" si="197"/>
        <v>647.1</v>
      </c>
      <c r="AS1864" t="s">
        <v>539</v>
      </c>
      <c r="AT1864" t="s">
        <v>1151</v>
      </c>
    </row>
    <row r="1865" spans="1:46" customFormat="1" x14ac:dyDescent="0.3">
      <c r="A1865" t="e">
        <f>CONCATENATE(C1865,D1865,H1865,#REF!,L1865)</f>
        <v>#REF!</v>
      </c>
      <c r="B1865" t="str">
        <f t="shared" si="193"/>
        <v>MERCEDESSPRINTERL2H2</v>
      </c>
      <c r="C1865" s="1" t="s">
        <v>132</v>
      </c>
      <c r="D1865" s="1" t="s">
        <v>148</v>
      </c>
      <c r="E1865" s="1">
        <v>2006</v>
      </c>
      <c r="F1865" s="1" t="s">
        <v>25</v>
      </c>
      <c r="G1865" s="1" t="s">
        <v>37</v>
      </c>
      <c r="H1865" s="1" t="s">
        <v>41</v>
      </c>
      <c r="I1865" s="1">
        <v>3665</v>
      </c>
      <c r="J1865" s="1" t="str">
        <f t="shared" si="194"/>
        <v>TYP115</v>
      </c>
      <c r="K1865" s="1">
        <v>115</v>
      </c>
      <c r="L1865" s="1" t="s">
        <v>20</v>
      </c>
      <c r="M1865" s="27">
        <v>963940100</v>
      </c>
      <c r="N1865" s="37" t="s">
        <v>1111</v>
      </c>
      <c r="O1865" s="38">
        <v>0</v>
      </c>
      <c r="P1865" s="38">
        <v>502.68</v>
      </c>
      <c r="Q1865" s="38">
        <v>1</v>
      </c>
      <c r="R1865">
        <v>76</v>
      </c>
      <c r="S1865" s="38">
        <v>502.68</v>
      </c>
      <c r="T1865" s="24">
        <v>1179</v>
      </c>
      <c r="U1865" s="24">
        <v>115</v>
      </c>
      <c r="V1865">
        <f t="shared" si="198"/>
        <v>154</v>
      </c>
      <c r="W1865" s="24" t="s">
        <v>4378</v>
      </c>
      <c r="X1865" s="8" t="e">
        <f>ROUND(T1865*(1-#REF!),2)</f>
        <v>#REF!</v>
      </c>
      <c r="Y1865">
        <f t="shared" si="195"/>
        <v>1061.0999999999999</v>
      </c>
      <c r="Z1865">
        <f t="shared" si="196"/>
        <v>1061.0999999999999</v>
      </c>
      <c r="AA1865" s="24">
        <v>0.1</v>
      </c>
      <c r="AB1865" s="24">
        <v>0.1</v>
      </c>
      <c r="AC1865" t="s">
        <v>2879</v>
      </c>
      <c r="AD1865" t="s">
        <v>2879</v>
      </c>
      <c r="AE1865" t="s">
        <v>2879</v>
      </c>
      <c r="AF1865" t="s">
        <v>2899</v>
      </c>
      <c r="AG1865" s="24"/>
      <c r="AH1865" t="s">
        <v>4914</v>
      </c>
      <c r="AI1865" s="11">
        <v>483.34000000000003</v>
      </c>
      <c r="AJ1865">
        <v>0.3</v>
      </c>
      <c r="AK1865">
        <f t="shared" si="192"/>
        <v>825.3</v>
      </c>
      <c r="AL1865" t="s">
        <v>4555</v>
      </c>
      <c r="AM1865" t="s">
        <v>4555</v>
      </c>
      <c r="AN1865" s="24">
        <v>0.1</v>
      </c>
      <c r="AO1865">
        <f t="shared" si="197"/>
        <v>1061.0999999999999</v>
      </c>
      <c r="AS1865" t="s">
        <v>540</v>
      </c>
      <c r="AT1865" t="s">
        <v>586</v>
      </c>
    </row>
    <row r="1866" spans="1:46" customFormat="1" x14ac:dyDescent="0.3">
      <c r="A1866" t="e">
        <f>CONCATENATE(C1866,D1866,H1866,#REF!,L1866)</f>
        <v>#REF!</v>
      </c>
      <c r="B1866" t="str">
        <f t="shared" si="193"/>
        <v>MERCEDESSPRINTERL3H2</v>
      </c>
      <c r="C1866" s="1" t="s">
        <v>132</v>
      </c>
      <c r="D1866" s="1" t="s">
        <v>148</v>
      </c>
      <c r="E1866" s="1">
        <v>2006</v>
      </c>
      <c r="F1866" s="1" t="s">
        <v>44</v>
      </c>
      <c r="G1866" s="1" t="s">
        <v>37</v>
      </c>
      <c r="H1866" s="1" t="s">
        <v>45</v>
      </c>
      <c r="I1866" s="1">
        <v>4325</v>
      </c>
      <c r="J1866" s="1" t="str">
        <f t="shared" si="194"/>
        <v>TYP116</v>
      </c>
      <c r="K1866" s="1">
        <v>116</v>
      </c>
      <c r="L1866" s="1" t="s">
        <v>17</v>
      </c>
      <c r="M1866" s="27" t="str">
        <f>N1866</f>
        <v>0963 940 779</v>
      </c>
      <c r="N1866" s="45" t="s">
        <v>3425</v>
      </c>
      <c r="O1866" s="38">
        <v>0</v>
      </c>
      <c r="P1866" s="38">
        <v>192.22</v>
      </c>
      <c r="Q1866" s="38">
        <v>1</v>
      </c>
      <c r="R1866" t="e">
        <v>#N/A</v>
      </c>
      <c r="S1866" s="38">
        <v>192.22</v>
      </c>
      <c r="T1866" s="24">
        <v>409</v>
      </c>
      <c r="U1866" s="24">
        <v>120</v>
      </c>
      <c r="V1866">
        <f t="shared" si="198"/>
        <v>160</v>
      </c>
      <c r="W1866" s="24" t="s">
        <v>4379</v>
      </c>
      <c r="X1866" s="8" t="e">
        <f>ROUND(T1866*(1-#REF!),2)</f>
        <v>#REF!</v>
      </c>
      <c r="Y1866">
        <f t="shared" si="195"/>
        <v>368.1</v>
      </c>
      <c r="Z1866">
        <f t="shared" si="196"/>
        <v>368.1</v>
      </c>
      <c r="AA1866" s="24">
        <v>0.1</v>
      </c>
      <c r="AB1866" s="24">
        <v>0.1</v>
      </c>
      <c r="AC1866" t="s">
        <v>2879</v>
      </c>
      <c r="AD1866" t="s">
        <v>2879</v>
      </c>
      <c r="AE1866" t="s">
        <v>2879</v>
      </c>
      <c r="AF1866" t="s">
        <v>2899</v>
      </c>
      <c r="AG1866" s="24"/>
      <c r="AH1866" t="s">
        <v>4915</v>
      </c>
      <c r="AI1866" s="11">
        <v>478.04999999999995</v>
      </c>
      <c r="AJ1866">
        <v>0.3</v>
      </c>
      <c r="AK1866">
        <f t="shared" si="192"/>
        <v>286.29999999999995</v>
      </c>
      <c r="AL1866" t="s">
        <v>4555</v>
      </c>
      <c r="AM1866" t="s">
        <v>4555</v>
      </c>
      <c r="AN1866" s="24">
        <v>0.1</v>
      </c>
      <c r="AO1866">
        <f t="shared" si="197"/>
        <v>368.1</v>
      </c>
      <c r="AS1866" t="s">
        <v>3699</v>
      </c>
      <c r="AT1866" t="s">
        <v>3695</v>
      </c>
    </row>
    <row r="1867" spans="1:46" customFormat="1" x14ac:dyDescent="0.3">
      <c r="A1867" t="e">
        <f>CONCATENATE(C1867,D1867,H1867,#REF!,L1867)</f>
        <v>#REF!</v>
      </c>
      <c r="B1867" t="str">
        <f t="shared" si="193"/>
        <v>MERCEDESSPRINTERL3H2</v>
      </c>
      <c r="C1867" s="1" t="s">
        <v>132</v>
      </c>
      <c r="D1867" s="1" t="s">
        <v>148</v>
      </c>
      <c r="E1867" s="1">
        <v>2006</v>
      </c>
      <c r="F1867" s="1" t="s">
        <v>44</v>
      </c>
      <c r="G1867" s="1" t="s">
        <v>37</v>
      </c>
      <c r="H1867" s="1" t="s">
        <v>45</v>
      </c>
      <c r="I1867" s="1">
        <v>4325</v>
      </c>
      <c r="J1867" s="1" t="str">
        <f t="shared" si="194"/>
        <v>TYP116</v>
      </c>
      <c r="K1867" s="1">
        <v>116</v>
      </c>
      <c r="L1867" s="1" t="s">
        <v>20</v>
      </c>
      <c r="M1867" s="27">
        <v>963940122</v>
      </c>
      <c r="N1867" s="37" t="s">
        <v>1112</v>
      </c>
      <c r="O1867" s="38">
        <v>0</v>
      </c>
      <c r="P1867" s="38">
        <v>678.37</v>
      </c>
      <c r="Q1867" s="38">
        <v>1</v>
      </c>
      <c r="R1867">
        <v>98</v>
      </c>
      <c r="S1867" s="38">
        <v>678.37</v>
      </c>
      <c r="T1867" s="24">
        <v>1519</v>
      </c>
      <c r="U1867" s="24">
        <v>120</v>
      </c>
      <c r="V1867">
        <f t="shared" si="198"/>
        <v>160</v>
      </c>
      <c r="W1867" s="24" t="s">
        <v>4380</v>
      </c>
      <c r="X1867" s="8" t="e">
        <f>ROUND(T1867*(1-#REF!),2)</f>
        <v>#REF!</v>
      </c>
      <c r="Y1867">
        <f t="shared" si="195"/>
        <v>1367.1</v>
      </c>
      <c r="Z1867">
        <f t="shared" si="196"/>
        <v>1367.1</v>
      </c>
      <c r="AA1867" s="24">
        <v>0.1</v>
      </c>
      <c r="AB1867" s="24">
        <v>0.1</v>
      </c>
      <c r="AC1867" t="s">
        <v>2879</v>
      </c>
      <c r="AD1867" t="s">
        <v>2879</v>
      </c>
      <c r="AE1867" t="s">
        <v>2879</v>
      </c>
      <c r="AF1867" t="s">
        <v>2899</v>
      </c>
      <c r="AG1867" s="24"/>
      <c r="AH1867" t="s">
        <v>4915</v>
      </c>
      <c r="AI1867" s="11">
        <v>652.27</v>
      </c>
      <c r="AJ1867">
        <v>0.3</v>
      </c>
      <c r="AK1867">
        <f t="shared" si="192"/>
        <v>1063.3</v>
      </c>
      <c r="AL1867" t="s">
        <v>4555</v>
      </c>
      <c r="AM1867" t="s">
        <v>4555</v>
      </c>
      <c r="AN1867" s="24">
        <v>0.1</v>
      </c>
      <c r="AO1867">
        <f t="shared" si="197"/>
        <v>1367.1</v>
      </c>
      <c r="AS1867" t="s">
        <v>541</v>
      </c>
      <c r="AT1867" t="s">
        <v>586</v>
      </c>
    </row>
    <row r="1868" spans="1:46" customFormat="1" x14ac:dyDescent="0.3">
      <c r="A1868" t="e">
        <f>CONCATENATE(C1868,D1868,H1868,#REF!,L1868)</f>
        <v>#REF!</v>
      </c>
      <c r="B1868" t="str">
        <f t="shared" si="193"/>
        <v>MERCEDESSPRINTERL3H3</v>
      </c>
      <c r="C1868" s="1" t="s">
        <v>132</v>
      </c>
      <c r="D1868" s="1" t="s">
        <v>148</v>
      </c>
      <c r="E1868" s="1">
        <v>2006</v>
      </c>
      <c r="F1868" s="1" t="s">
        <v>44</v>
      </c>
      <c r="G1868" s="1" t="s">
        <v>52</v>
      </c>
      <c r="H1868" s="1" t="s">
        <v>53</v>
      </c>
      <c r="I1868" s="1">
        <v>4325</v>
      </c>
      <c r="J1868" s="1" t="str">
        <f t="shared" si="194"/>
        <v>TYP116</v>
      </c>
      <c r="K1868" s="1">
        <v>116</v>
      </c>
      <c r="L1868" s="1" t="s">
        <v>17</v>
      </c>
      <c r="M1868" s="27" t="str">
        <f>N1868</f>
        <v>0963 940 780</v>
      </c>
      <c r="N1868" s="45" t="s">
        <v>3426</v>
      </c>
      <c r="O1868" s="38">
        <v>0</v>
      </c>
      <c r="P1868" s="38">
        <v>192.22</v>
      </c>
      <c r="Q1868" s="38">
        <v>1</v>
      </c>
      <c r="R1868" t="e">
        <v>#N/A</v>
      </c>
      <c r="S1868" s="38">
        <v>192.22</v>
      </c>
      <c r="T1868" s="24">
        <v>409</v>
      </c>
      <c r="U1868" s="24">
        <v>120</v>
      </c>
      <c r="V1868">
        <f t="shared" si="198"/>
        <v>160</v>
      </c>
      <c r="W1868" s="24" t="s">
        <v>4381</v>
      </c>
      <c r="X1868" s="8" t="e">
        <f>ROUND(T1868*(1-#REF!),2)</f>
        <v>#REF!</v>
      </c>
      <c r="Y1868">
        <f t="shared" si="195"/>
        <v>368.1</v>
      </c>
      <c r="Z1868">
        <f t="shared" si="196"/>
        <v>368.1</v>
      </c>
      <c r="AA1868" s="24">
        <v>0.1</v>
      </c>
      <c r="AB1868" s="24">
        <v>0.1</v>
      </c>
      <c r="AC1868" t="s">
        <v>2879</v>
      </c>
      <c r="AD1868" t="s">
        <v>2879</v>
      </c>
      <c r="AE1868" t="s">
        <v>2879</v>
      </c>
      <c r="AF1868" t="s">
        <v>2899</v>
      </c>
      <c r="AG1868" s="24"/>
      <c r="AH1868" t="s">
        <v>4915</v>
      </c>
      <c r="AI1868" s="11">
        <v>478.04999999999995</v>
      </c>
      <c r="AJ1868">
        <v>0.3</v>
      </c>
      <c r="AK1868">
        <f t="shared" si="192"/>
        <v>286.29999999999995</v>
      </c>
      <c r="AL1868" t="s">
        <v>4555</v>
      </c>
      <c r="AM1868" t="s">
        <v>4555</v>
      </c>
      <c r="AN1868" s="24">
        <v>0.1</v>
      </c>
      <c r="AO1868">
        <f t="shared" si="197"/>
        <v>368.1</v>
      </c>
      <c r="AS1868" t="s">
        <v>3700</v>
      </c>
      <c r="AT1868" t="s">
        <v>3695</v>
      </c>
    </row>
    <row r="1869" spans="1:46" customFormat="1" x14ac:dyDescent="0.3">
      <c r="A1869" t="e">
        <f>CONCATENATE(C1869,D1869,H1869,#REF!,L1869)</f>
        <v>#REF!</v>
      </c>
      <c r="B1869" t="str">
        <f t="shared" si="193"/>
        <v>MERCEDESSPRINTERL4H2</v>
      </c>
      <c r="C1869" s="1" t="s">
        <v>132</v>
      </c>
      <c r="D1869" s="1" t="s">
        <v>148</v>
      </c>
      <c r="E1869" s="1">
        <v>2006</v>
      </c>
      <c r="F1869" s="1" t="s">
        <v>48</v>
      </c>
      <c r="G1869" s="1" t="s">
        <v>37</v>
      </c>
      <c r="H1869" s="1" t="s">
        <v>49</v>
      </c>
      <c r="I1869" s="3" t="s">
        <v>160</v>
      </c>
      <c r="J1869" s="1" t="str">
        <f t="shared" si="194"/>
        <v>TYP117</v>
      </c>
      <c r="K1869" s="1">
        <v>117</v>
      </c>
      <c r="L1869" s="1" t="s">
        <v>17</v>
      </c>
      <c r="M1869" s="27" t="str">
        <f>N1869</f>
        <v>0963 940 781</v>
      </c>
      <c r="N1869" s="45" t="s">
        <v>3427</v>
      </c>
      <c r="O1869" s="38">
        <v>0</v>
      </c>
      <c r="P1869" s="38">
        <v>192.22</v>
      </c>
      <c r="Q1869" s="38">
        <v>1</v>
      </c>
      <c r="R1869" t="e">
        <v>#N/A</v>
      </c>
      <c r="S1869" s="38">
        <v>192.22</v>
      </c>
      <c r="T1869" s="24">
        <v>409</v>
      </c>
      <c r="U1869" s="24">
        <v>135</v>
      </c>
      <c r="V1869">
        <f t="shared" si="198"/>
        <v>180</v>
      </c>
      <c r="W1869" s="24" t="s">
        <v>4382</v>
      </c>
      <c r="X1869" s="8" t="e">
        <f>ROUND(T1869*(1-#REF!),2)</f>
        <v>#REF!</v>
      </c>
      <c r="Y1869">
        <f t="shared" si="195"/>
        <v>368.1</v>
      </c>
      <c r="Z1869">
        <f t="shared" si="196"/>
        <v>368.1</v>
      </c>
      <c r="AA1869" s="24">
        <v>0.1</v>
      </c>
      <c r="AB1869" s="24">
        <v>0.1</v>
      </c>
      <c r="AC1869" t="s">
        <v>2879</v>
      </c>
      <c r="AD1869" t="s">
        <v>2879</v>
      </c>
      <c r="AE1869" t="s">
        <v>2879</v>
      </c>
      <c r="AF1869" t="s">
        <v>2899</v>
      </c>
      <c r="AG1869" s="24"/>
      <c r="AH1869" t="s">
        <v>4916</v>
      </c>
      <c r="AI1869" s="11">
        <v>504.37</v>
      </c>
      <c r="AJ1869">
        <v>0.3</v>
      </c>
      <c r="AK1869">
        <f t="shared" si="192"/>
        <v>286.29999999999995</v>
      </c>
      <c r="AL1869" t="s">
        <v>4555</v>
      </c>
      <c r="AM1869" t="s">
        <v>4555</v>
      </c>
      <c r="AN1869" s="24">
        <v>0.1</v>
      </c>
      <c r="AO1869">
        <f t="shared" si="197"/>
        <v>368.1</v>
      </c>
      <c r="AS1869" t="s">
        <v>3701</v>
      </c>
      <c r="AT1869" t="s">
        <v>3695</v>
      </c>
    </row>
    <row r="1870" spans="1:46" customFormat="1" x14ac:dyDescent="0.3">
      <c r="A1870" t="e">
        <f>CONCATENATE(C1870,D1870,H1870,#REF!,L1870)</f>
        <v>#REF!</v>
      </c>
      <c r="B1870" t="str">
        <f t="shared" si="193"/>
        <v>MERCEDESSPRINTERL4H3</v>
      </c>
      <c r="C1870" s="1" t="s">
        <v>132</v>
      </c>
      <c r="D1870" s="1" t="s">
        <v>148</v>
      </c>
      <c r="E1870" s="1">
        <v>2006</v>
      </c>
      <c r="F1870" s="1" t="s">
        <v>48</v>
      </c>
      <c r="G1870" s="1" t="s">
        <v>52</v>
      </c>
      <c r="H1870" s="1" t="s">
        <v>55</v>
      </c>
      <c r="I1870" s="3" t="s">
        <v>160</v>
      </c>
      <c r="J1870" s="1" t="str">
        <f t="shared" si="194"/>
        <v>TYP117</v>
      </c>
      <c r="K1870" s="1">
        <v>117</v>
      </c>
      <c r="L1870" s="1" t="s">
        <v>17</v>
      </c>
      <c r="M1870" s="27" t="str">
        <f>N1870</f>
        <v>0963 940 782</v>
      </c>
      <c r="N1870" s="45" t="s">
        <v>3428</v>
      </c>
      <c r="O1870" s="38">
        <v>0</v>
      </c>
      <c r="P1870" s="38">
        <v>192.22</v>
      </c>
      <c r="Q1870" s="38">
        <v>1</v>
      </c>
      <c r="R1870" t="e">
        <v>#N/A</v>
      </c>
      <c r="S1870" s="38">
        <v>192.22</v>
      </c>
      <c r="T1870" s="24">
        <v>409</v>
      </c>
      <c r="U1870" s="24">
        <v>135</v>
      </c>
      <c r="V1870">
        <f t="shared" si="198"/>
        <v>180</v>
      </c>
      <c r="W1870" s="24" t="s">
        <v>4383</v>
      </c>
      <c r="X1870" s="8" t="e">
        <f>ROUND(T1870*(1-#REF!),2)</f>
        <v>#REF!</v>
      </c>
      <c r="Y1870">
        <f t="shared" si="195"/>
        <v>368.1</v>
      </c>
      <c r="Z1870">
        <f t="shared" si="196"/>
        <v>368.1</v>
      </c>
      <c r="AA1870" s="24">
        <v>0.1</v>
      </c>
      <c r="AB1870" s="24">
        <v>0.1</v>
      </c>
      <c r="AC1870" t="s">
        <v>2879</v>
      </c>
      <c r="AD1870" t="s">
        <v>2879</v>
      </c>
      <c r="AE1870" t="s">
        <v>2879</v>
      </c>
      <c r="AF1870" t="s">
        <v>2899</v>
      </c>
      <c r="AG1870" s="24"/>
      <c r="AH1870" t="s">
        <v>4916</v>
      </c>
      <c r="AI1870" s="11">
        <v>504.37</v>
      </c>
      <c r="AJ1870">
        <v>0.3</v>
      </c>
      <c r="AK1870">
        <f t="shared" si="192"/>
        <v>286.29999999999995</v>
      </c>
      <c r="AL1870" t="s">
        <v>4555</v>
      </c>
      <c r="AM1870" t="s">
        <v>4555</v>
      </c>
      <c r="AN1870" s="24">
        <v>0.1</v>
      </c>
      <c r="AO1870">
        <f t="shared" si="197"/>
        <v>368.1</v>
      </c>
      <c r="AS1870" t="s">
        <v>3702</v>
      </c>
      <c r="AT1870" t="s">
        <v>3695</v>
      </c>
    </row>
    <row r="1871" spans="1:46" customFormat="1" x14ac:dyDescent="0.3">
      <c r="A1871" t="e">
        <f>CONCATENATE(C1871,D1871,H1871,#REF!,L1871)</f>
        <v>#REF!</v>
      </c>
      <c r="B1871" t="str">
        <f t="shared" si="193"/>
        <v>NISSANNV_200L1H1</v>
      </c>
      <c r="C1871" s="1" t="s">
        <v>163</v>
      </c>
      <c r="D1871" s="1" t="s">
        <v>595</v>
      </c>
      <c r="E1871" s="1">
        <v>2009</v>
      </c>
      <c r="F1871" s="1" t="s">
        <v>14</v>
      </c>
      <c r="G1871" s="1" t="s">
        <v>15</v>
      </c>
      <c r="H1871" s="1" t="s">
        <v>16</v>
      </c>
      <c r="I1871" s="1">
        <v>2725</v>
      </c>
      <c r="J1871" s="1" t="str">
        <f t="shared" si="194"/>
        <v>TYP142</v>
      </c>
      <c r="K1871" s="1">
        <v>142</v>
      </c>
      <c r="L1871" s="1" t="s">
        <v>17</v>
      </c>
      <c r="M1871" s="27">
        <v>963940392</v>
      </c>
      <c r="N1871" s="37" t="s">
        <v>1113</v>
      </c>
      <c r="O1871" s="38">
        <v>0</v>
      </c>
      <c r="P1871" s="38">
        <v>237.3</v>
      </c>
      <c r="Q1871" s="38">
        <v>1</v>
      </c>
      <c r="R1871">
        <v>42</v>
      </c>
      <c r="S1871" s="38">
        <v>237.3</v>
      </c>
      <c r="T1871" s="24">
        <v>549</v>
      </c>
      <c r="U1871" s="24">
        <v>85</v>
      </c>
      <c r="V1871">
        <f t="shared" si="198"/>
        <v>114</v>
      </c>
      <c r="W1871" s="24" t="s">
        <v>4384</v>
      </c>
      <c r="X1871" s="8" t="e">
        <f>ROUND(T1871*(1-#REF!),2)</f>
        <v>#REF!</v>
      </c>
      <c r="Y1871">
        <f t="shared" si="195"/>
        <v>494.1</v>
      </c>
      <c r="Z1871">
        <f t="shared" si="196"/>
        <v>494.1</v>
      </c>
      <c r="AA1871" s="24">
        <v>0.1</v>
      </c>
      <c r="AB1871" s="24">
        <v>0.1</v>
      </c>
      <c r="AC1871" t="s">
        <v>2879</v>
      </c>
      <c r="AD1871" t="s">
        <v>2879</v>
      </c>
      <c r="AE1871" t="s">
        <v>2879</v>
      </c>
      <c r="AF1871" t="s">
        <v>2899</v>
      </c>
      <c r="AG1871" s="24"/>
      <c r="AH1871" t="s">
        <v>4917</v>
      </c>
      <c r="AI1871" s="11">
        <v>228.16</v>
      </c>
      <c r="AJ1871">
        <v>0.3</v>
      </c>
      <c r="AK1871">
        <f t="shared" si="192"/>
        <v>384.29999999999995</v>
      </c>
      <c r="AL1871" t="s">
        <v>4555</v>
      </c>
      <c r="AM1871" t="s">
        <v>4555</v>
      </c>
      <c r="AN1871" s="24">
        <v>0.1</v>
      </c>
      <c r="AO1871">
        <f t="shared" si="197"/>
        <v>494.1</v>
      </c>
      <c r="AS1871" t="s">
        <v>542</v>
      </c>
      <c r="AT1871" t="s">
        <v>1151</v>
      </c>
    </row>
    <row r="1872" spans="1:46" customFormat="1" x14ac:dyDescent="0.3">
      <c r="A1872" t="e">
        <f>CONCATENATE(C1872,D1872,H1872,#REF!,L1872)</f>
        <v>#REF!</v>
      </c>
      <c r="B1872" t="str">
        <f t="shared" si="193"/>
        <v>NISSANNV_200L1H1</v>
      </c>
      <c r="C1872" s="1" t="s">
        <v>163</v>
      </c>
      <c r="D1872" s="1" t="s">
        <v>595</v>
      </c>
      <c r="E1872" s="1">
        <v>2009</v>
      </c>
      <c r="F1872" s="1" t="s">
        <v>14</v>
      </c>
      <c r="G1872" s="1" t="s">
        <v>15</v>
      </c>
      <c r="H1872" s="1" t="s">
        <v>16</v>
      </c>
      <c r="I1872" s="1">
        <v>2725</v>
      </c>
      <c r="J1872" s="1" t="str">
        <f t="shared" si="194"/>
        <v>TYP142</v>
      </c>
      <c r="K1872" s="1">
        <v>142</v>
      </c>
      <c r="L1872" s="1" t="s">
        <v>20</v>
      </c>
      <c r="M1872" s="27">
        <v>963940393</v>
      </c>
      <c r="N1872" s="37" t="s">
        <v>1114</v>
      </c>
      <c r="O1872" s="38">
        <v>0</v>
      </c>
      <c r="P1872" s="38">
        <v>321.08</v>
      </c>
      <c r="Q1872" s="38">
        <v>1</v>
      </c>
      <c r="R1872">
        <v>47</v>
      </c>
      <c r="S1872" s="38">
        <v>321.08</v>
      </c>
      <c r="T1872" s="24">
        <v>709</v>
      </c>
      <c r="U1872" s="24">
        <v>85</v>
      </c>
      <c r="V1872">
        <f t="shared" si="198"/>
        <v>114</v>
      </c>
      <c r="W1872" s="24" t="s">
        <v>4385</v>
      </c>
      <c r="X1872" s="8" t="e">
        <f>ROUND(T1872*(1-#REF!),2)</f>
        <v>#REF!</v>
      </c>
      <c r="Y1872">
        <f t="shared" si="195"/>
        <v>638.1</v>
      </c>
      <c r="Z1872">
        <f t="shared" si="196"/>
        <v>638.1</v>
      </c>
      <c r="AA1872" s="24">
        <v>0.1</v>
      </c>
      <c r="AB1872" s="24">
        <v>0.1</v>
      </c>
      <c r="AC1872" t="s">
        <v>2879</v>
      </c>
      <c r="AD1872" t="s">
        <v>2879</v>
      </c>
      <c r="AE1872" t="s">
        <v>2879</v>
      </c>
      <c r="AF1872" t="s">
        <v>2899</v>
      </c>
      <c r="AG1872" s="24"/>
      <c r="AH1872" t="s">
        <v>4917</v>
      </c>
      <c r="AI1872" s="11">
        <v>308.71999999999997</v>
      </c>
      <c r="AJ1872">
        <v>0.3</v>
      </c>
      <c r="AK1872">
        <f t="shared" si="192"/>
        <v>496.29999999999995</v>
      </c>
      <c r="AL1872" t="s">
        <v>4555</v>
      </c>
      <c r="AM1872" t="s">
        <v>4555</v>
      </c>
      <c r="AN1872" s="24">
        <v>0.1</v>
      </c>
      <c r="AO1872">
        <f t="shared" si="197"/>
        <v>638.1</v>
      </c>
      <c r="AS1872" t="s">
        <v>543</v>
      </c>
      <c r="AT1872" t="s">
        <v>586</v>
      </c>
    </row>
    <row r="1873" spans="1:46" customFormat="1" x14ac:dyDescent="0.3">
      <c r="A1873" t="e">
        <f>CONCATENATE(C1873,D1873,H1873,#REF!,L1873)</f>
        <v>#REF!</v>
      </c>
      <c r="B1873" t="str">
        <f t="shared" si="193"/>
        <v>NISSANNV_300L1H1</v>
      </c>
      <c r="C1873" s="1" t="s">
        <v>163</v>
      </c>
      <c r="D1873" s="1" t="s">
        <v>596</v>
      </c>
      <c r="E1873" s="1">
        <v>2016</v>
      </c>
      <c r="F1873" s="1" t="s">
        <v>14</v>
      </c>
      <c r="G1873" s="1" t="s">
        <v>15</v>
      </c>
      <c r="H1873" s="1" t="s">
        <v>16</v>
      </c>
      <c r="I1873" s="1">
        <v>3098</v>
      </c>
      <c r="J1873" s="1" t="str">
        <f t="shared" si="194"/>
        <v>TYP164</v>
      </c>
      <c r="K1873" s="1">
        <v>164</v>
      </c>
      <c r="L1873" s="1" t="s">
        <v>17</v>
      </c>
      <c r="M1873" s="27">
        <v>963940601</v>
      </c>
      <c r="N1873" s="37" t="s">
        <v>1048</v>
      </c>
      <c r="O1873" s="38">
        <v>0</v>
      </c>
      <c r="P1873" s="38">
        <v>280.49</v>
      </c>
      <c r="Q1873" s="38">
        <v>1</v>
      </c>
      <c r="R1873">
        <v>47</v>
      </c>
      <c r="S1873" s="38">
        <v>280.49</v>
      </c>
      <c r="T1873" s="24">
        <v>599</v>
      </c>
      <c r="U1873" s="24">
        <v>85</v>
      </c>
      <c r="V1873">
        <f t="shared" si="198"/>
        <v>114</v>
      </c>
      <c r="W1873" s="24" t="s">
        <v>4304</v>
      </c>
      <c r="X1873" s="8" t="e">
        <f>ROUND(T1873*(1-#REF!),2)</f>
        <v>#REF!</v>
      </c>
      <c r="Y1873">
        <f t="shared" si="195"/>
        <v>539.1</v>
      </c>
      <c r="Z1873">
        <f t="shared" si="196"/>
        <v>539.1</v>
      </c>
      <c r="AA1873" s="24">
        <v>0.1</v>
      </c>
      <c r="AB1873" s="24">
        <v>0.1</v>
      </c>
      <c r="AC1873" t="s">
        <v>2879</v>
      </c>
      <c r="AD1873" t="s">
        <v>2879</v>
      </c>
      <c r="AE1873" t="s">
        <v>2879</v>
      </c>
      <c r="AF1873" t="s">
        <v>2899</v>
      </c>
      <c r="AG1873" s="24"/>
      <c r="AH1873" t="s">
        <v>4918</v>
      </c>
      <c r="AI1873" s="11">
        <v>269.69</v>
      </c>
      <c r="AJ1873">
        <v>0.3</v>
      </c>
      <c r="AK1873">
        <f t="shared" si="192"/>
        <v>419.29999999999995</v>
      </c>
      <c r="AL1873" t="s">
        <v>4555</v>
      </c>
      <c r="AM1873" t="s">
        <v>4555</v>
      </c>
      <c r="AN1873" s="24">
        <v>0.1</v>
      </c>
      <c r="AO1873">
        <f t="shared" si="197"/>
        <v>539.1</v>
      </c>
      <c r="AS1873" t="s">
        <v>477</v>
      </c>
      <c r="AT1873" t="s">
        <v>1151</v>
      </c>
    </row>
    <row r="1874" spans="1:46" customFormat="1" x14ac:dyDescent="0.3">
      <c r="A1874" t="e">
        <f>CONCATENATE(C1874,D1874,H1874,#REF!,L1874)</f>
        <v>#REF!</v>
      </c>
      <c r="B1874" t="str">
        <f t="shared" si="193"/>
        <v>NISSANNV_300L1H1</v>
      </c>
      <c r="C1874" s="1" t="s">
        <v>163</v>
      </c>
      <c r="D1874" s="1" t="s">
        <v>596</v>
      </c>
      <c r="E1874" s="1">
        <v>2016</v>
      </c>
      <c r="F1874" s="1" t="s">
        <v>14</v>
      </c>
      <c r="G1874" s="1" t="s">
        <v>15</v>
      </c>
      <c r="H1874" s="1" t="s">
        <v>16</v>
      </c>
      <c r="I1874" s="1">
        <v>3098</v>
      </c>
      <c r="J1874" s="1" t="str">
        <f t="shared" si="194"/>
        <v>TYP164</v>
      </c>
      <c r="K1874" s="1">
        <v>164</v>
      </c>
      <c r="L1874" s="1" t="s">
        <v>20</v>
      </c>
      <c r="M1874" s="27">
        <v>963940608</v>
      </c>
      <c r="N1874" s="37" t="s">
        <v>1049</v>
      </c>
      <c r="O1874" s="38">
        <v>0</v>
      </c>
      <c r="P1874" s="38">
        <v>383.87</v>
      </c>
      <c r="Q1874" s="38">
        <v>1</v>
      </c>
      <c r="R1874">
        <v>42</v>
      </c>
      <c r="S1874" s="38">
        <v>383.87</v>
      </c>
      <c r="T1874" s="24">
        <v>809</v>
      </c>
      <c r="U1874" s="24">
        <v>85</v>
      </c>
      <c r="V1874">
        <f t="shared" si="198"/>
        <v>114</v>
      </c>
      <c r="W1874" s="24" t="s">
        <v>4305</v>
      </c>
      <c r="X1874" s="8" t="e">
        <f>ROUND(T1874*(1-#REF!),2)</f>
        <v>#REF!</v>
      </c>
      <c r="Y1874">
        <f t="shared" si="195"/>
        <v>728.1</v>
      </c>
      <c r="Z1874">
        <f t="shared" si="196"/>
        <v>728.1</v>
      </c>
      <c r="AA1874" s="24">
        <v>0.1</v>
      </c>
      <c r="AB1874" s="24">
        <v>0.1</v>
      </c>
      <c r="AC1874" t="s">
        <v>2879</v>
      </c>
      <c r="AD1874" t="s">
        <v>2879</v>
      </c>
      <c r="AE1874" t="s">
        <v>2879</v>
      </c>
      <c r="AF1874" t="s">
        <v>2899</v>
      </c>
      <c r="AG1874" s="24"/>
      <c r="AH1874" t="s">
        <v>4918</v>
      </c>
      <c r="AI1874" s="11">
        <v>369.1</v>
      </c>
      <c r="AJ1874">
        <v>0.3</v>
      </c>
      <c r="AK1874">
        <f t="shared" si="192"/>
        <v>566.29999999999995</v>
      </c>
      <c r="AL1874" t="s">
        <v>4555</v>
      </c>
      <c r="AM1874" t="s">
        <v>4555</v>
      </c>
      <c r="AN1874" s="24">
        <v>0.1</v>
      </c>
      <c r="AO1874">
        <f t="shared" si="197"/>
        <v>728.1</v>
      </c>
      <c r="AS1874" t="s">
        <v>478</v>
      </c>
      <c r="AT1874" t="s">
        <v>586</v>
      </c>
    </row>
    <row r="1875" spans="1:46" customFormat="1" x14ac:dyDescent="0.3">
      <c r="A1875" t="e">
        <f>CONCATENATE(C1875,D1875,H1875,#REF!,L1875)</f>
        <v>#REF!</v>
      </c>
      <c r="B1875" t="str">
        <f t="shared" si="193"/>
        <v>NISSANNV_300L2H1</v>
      </c>
      <c r="C1875" s="1" t="s">
        <v>163</v>
      </c>
      <c r="D1875" s="1" t="s">
        <v>596</v>
      </c>
      <c r="E1875" s="1">
        <v>2016</v>
      </c>
      <c r="F1875" s="1" t="s">
        <v>25</v>
      </c>
      <c r="G1875" s="1" t="s">
        <v>15</v>
      </c>
      <c r="H1875" s="1" t="s">
        <v>26</v>
      </c>
      <c r="I1875" s="1">
        <v>3498</v>
      </c>
      <c r="J1875" s="1" t="str">
        <f t="shared" si="194"/>
        <v>TYP165</v>
      </c>
      <c r="K1875" s="1">
        <v>165</v>
      </c>
      <c r="L1875" s="1" t="s">
        <v>17</v>
      </c>
      <c r="M1875" s="27">
        <v>963940617</v>
      </c>
      <c r="N1875" s="37" t="s">
        <v>1052</v>
      </c>
      <c r="O1875" s="38">
        <v>0</v>
      </c>
      <c r="P1875" s="38">
        <v>307.88</v>
      </c>
      <c r="Q1875" s="38">
        <v>1</v>
      </c>
      <c r="R1875">
        <v>55</v>
      </c>
      <c r="S1875" s="38">
        <v>307.88</v>
      </c>
      <c r="T1875" s="24">
        <v>649</v>
      </c>
      <c r="U1875" s="24">
        <v>95</v>
      </c>
      <c r="V1875">
        <f t="shared" si="198"/>
        <v>127</v>
      </c>
      <c r="W1875" s="24" t="s">
        <v>4308</v>
      </c>
      <c r="X1875" s="8" t="e">
        <f>ROUND(T1875*(1-#REF!),2)</f>
        <v>#REF!</v>
      </c>
      <c r="Y1875">
        <f t="shared" si="195"/>
        <v>584.1</v>
      </c>
      <c r="Z1875">
        <f t="shared" si="196"/>
        <v>584.1</v>
      </c>
      <c r="AA1875" s="24">
        <v>0.1</v>
      </c>
      <c r="AB1875" s="24">
        <v>0.1</v>
      </c>
      <c r="AC1875" t="s">
        <v>2879</v>
      </c>
      <c r="AD1875" t="s">
        <v>2879</v>
      </c>
      <c r="AE1875" t="s">
        <v>2879</v>
      </c>
      <c r="AF1875" t="s">
        <v>2899</v>
      </c>
      <c r="AG1875" s="24"/>
      <c r="AI1875" s="11">
        <v>296.02999999999997</v>
      </c>
      <c r="AJ1875">
        <v>0.3</v>
      </c>
      <c r="AK1875">
        <f t="shared" si="192"/>
        <v>454.29999999999995</v>
      </c>
      <c r="AL1875" t="s">
        <v>4555</v>
      </c>
      <c r="AM1875" t="s">
        <v>4555</v>
      </c>
      <c r="AN1875" s="24">
        <v>0.1</v>
      </c>
      <c r="AO1875">
        <f t="shared" si="197"/>
        <v>584.1</v>
      </c>
      <c r="AS1875" t="s">
        <v>481</v>
      </c>
      <c r="AT1875" t="s">
        <v>1151</v>
      </c>
    </row>
    <row r="1876" spans="1:46" customFormat="1" x14ac:dyDescent="0.3">
      <c r="A1876" t="e">
        <f>CONCATENATE(C1876,D1876,H1876,#REF!,L1876)</f>
        <v>#REF!</v>
      </c>
      <c r="B1876" t="str">
        <f t="shared" si="193"/>
        <v>NISSANNV_300L2H1</v>
      </c>
      <c r="C1876" s="1" t="s">
        <v>163</v>
      </c>
      <c r="D1876" s="1" t="s">
        <v>596</v>
      </c>
      <c r="E1876" s="1">
        <v>2016</v>
      </c>
      <c r="F1876" s="1" t="s">
        <v>25</v>
      </c>
      <c r="G1876" s="1" t="s">
        <v>15</v>
      </c>
      <c r="H1876" s="1" t="s">
        <v>26</v>
      </c>
      <c r="I1876" s="1">
        <v>3498</v>
      </c>
      <c r="J1876" s="1" t="str">
        <f t="shared" si="194"/>
        <v>TYP165</v>
      </c>
      <c r="K1876" s="1">
        <v>165</v>
      </c>
      <c r="L1876" s="1" t="s">
        <v>20</v>
      </c>
      <c r="M1876" s="27">
        <v>963940624</v>
      </c>
      <c r="N1876" s="37" t="s">
        <v>1053</v>
      </c>
      <c r="O1876" s="38">
        <v>0</v>
      </c>
      <c r="P1876" s="38">
        <v>418.27</v>
      </c>
      <c r="Q1876" s="38">
        <v>1</v>
      </c>
      <c r="R1876">
        <v>55</v>
      </c>
      <c r="S1876" s="38">
        <v>418.27</v>
      </c>
      <c r="T1876" s="24">
        <v>879</v>
      </c>
      <c r="U1876" s="24">
        <v>95</v>
      </c>
      <c r="V1876">
        <f t="shared" si="198"/>
        <v>127</v>
      </c>
      <c r="W1876" s="24" t="s">
        <v>4309</v>
      </c>
      <c r="X1876" s="8" t="e">
        <f>ROUND(T1876*(1-#REF!),2)</f>
        <v>#REF!</v>
      </c>
      <c r="Y1876">
        <f t="shared" si="195"/>
        <v>791.1</v>
      </c>
      <c r="Z1876">
        <f t="shared" si="196"/>
        <v>791.1</v>
      </c>
      <c r="AA1876" s="24">
        <v>0.1</v>
      </c>
      <c r="AB1876" s="24">
        <v>0.1</v>
      </c>
      <c r="AC1876" t="s">
        <v>2879</v>
      </c>
      <c r="AD1876" t="s">
        <v>2879</v>
      </c>
      <c r="AE1876" t="s">
        <v>2879</v>
      </c>
      <c r="AF1876" t="s">
        <v>2899</v>
      </c>
      <c r="AG1876" s="24"/>
      <c r="AI1876" s="11">
        <v>402.16999999999996</v>
      </c>
      <c r="AJ1876">
        <v>0.3</v>
      </c>
      <c r="AK1876">
        <f t="shared" si="192"/>
        <v>615.29999999999995</v>
      </c>
      <c r="AL1876" t="s">
        <v>4555</v>
      </c>
      <c r="AM1876" t="s">
        <v>4555</v>
      </c>
      <c r="AN1876" s="24">
        <v>0.1</v>
      </c>
      <c r="AO1876">
        <f t="shared" si="197"/>
        <v>791.1</v>
      </c>
      <c r="AS1876" t="s">
        <v>482</v>
      </c>
      <c r="AT1876" t="s">
        <v>586</v>
      </c>
    </row>
    <row r="1877" spans="1:46" customFormat="1" x14ac:dyDescent="0.3">
      <c r="A1877" t="e">
        <f>CONCATENATE(C1877,D1877,H1877,#REF!,L1877)</f>
        <v>#REF!</v>
      </c>
      <c r="B1877" t="str">
        <f t="shared" si="193"/>
        <v>NISSANNV_300L1H2</v>
      </c>
      <c r="C1877" s="1" t="s">
        <v>163</v>
      </c>
      <c r="D1877" s="1" t="s">
        <v>596</v>
      </c>
      <c r="E1877" s="1">
        <v>2016</v>
      </c>
      <c r="F1877" s="1" t="s">
        <v>14</v>
      </c>
      <c r="G1877" s="1" t="s">
        <v>37</v>
      </c>
      <c r="H1877" s="1" t="s">
        <v>38</v>
      </c>
      <c r="I1877" s="1">
        <v>3498</v>
      </c>
      <c r="J1877" s="1" t="str">
        <f t="shared" si="194"/>
        <v>TYP164</v>
      </c>
      <c r="K1877" s="1">
        <v>164</v>
      </c>
      <c r="L1877" s="1" t="s">
        <v>17</v>
      </c>
      <c r="M1877" s="27">
        <v>963940609</v>
      </c>
      <c r="N1877" s="37" t="s">
        <v>1050</v>
      </c>
      <c r="O1877" s="38">
        <v>0</v>
      </c>
      <c r="P1877" s="38">
        <v>280.58</v>
      </c>
      <c r="Q1877" s="38">
        <v>1</v>
      </c>
      <c r="R1877">
        <v>47</v>
      </c>
      <c r="S1877" s="38">
        <v>280.58</v>
      </c>
      <c r="T1877" s="24">
        <v>589</v>
      </c>
      <c r="U1877" s="24">
        <v>95</v>
      </c>
      <c r="V1877">
        <f t="shared" si="198"/>
        <v>127</v>
      </c>
      <c r="W1877" s="24" t="s">
        <v>4306</v>
      </c>
      <c r="X1877" s="8" t="e">
        <f>ROUND(T1877*(1-#REF!),2)</f>
        <v>#REF!</v>
      </c>
      <c r="Y1877">
        <f t="shared" si="195"/>
        <v>530.1</v>
      </c>
      <c r="Z1877">
        <f t="shared" si="196"/>
        <v>530.1</v>
      </c>
      <c r="AA1877" s="24">
        <v>0.1</v>
      </c>
      <c r="AB1877" s="24">
        <v>0.1</v>
      </c>
      <c r="AC1877" t="s">
        <v>2879</v>
      </c>
      <c r="AD1877" t="s">
        <v>2879</v>
      </c>
      <c r="AE1877" t="s">
        <v>2879</v>
      </c>
      <c r="AF1877" t="s">
        <v>2899</v>
      </c>
      <c r="AG1877" s="24"/>
      <c r="AH1877" t="s">
        <v>4919</v>
      </c>
      <c r="AI1877" s="11">
        <v>269.69</v>
      </c>
      <c r="AJ1877">
        <v>0.3</v>
      </c>
      <c r="AK1877">
        <f t="shared" si="192"/>
        <v>412.29999999999995</v>
      </c>
      <c r="AL1877" t="s">
        <v>4555</v>
      </c>
      <c r="AM1877" t="s">
        <v>4555</v>
      </c>
      <c r="AN1877" s="24">
        <v>0.1</v>
      </c>
      <c r="AO1877">
        <f t="shared" si="197"/>
        <v>530.1</v>
      </c>
      <c r="AS1877" t="s">
        <v>479</v>
      </c>
      <c r="AT1877" t="s">
        <v>1151</v>
      </c>
    </row>
    <row r="1878" spans="1:46" customFormat="1" x14ac:dyDescent="0.3">
      <c r="A1878" t="e">
        <f>CONCATENATE(C1878,D1878,H1878,#REF!,L1878)</f>
        <v>#REF!</v>
      </c>
      <c r="B1878" t="str">
        <f t="shared" si="193"/>
        <v>NISSANNV_300L1H2</v>
      </c>
      <c r="C1878" s="1" t="s">
        <v>163</v>
      </c>
      <c r="D1878" s="1" t="s">
        <v>596</v>
      </c>
      <c r="E1878" s="1">
        <v>2016</v>
      </c>
      <c r="F1878" s="1" t="s">
        <v>14</v>
      </c>
      <c r="G1878" s="1" t="s">
        <v>37</v>
      </c>
      <c r="H1878" s="1" t="s">
        <v>38</v>
      </c>
      <c r="I1878" s="1">
        <v>3498</v>
      </c>
      <c r="J1878" s="1" t="str">
        <f t="shared" si="194"/>
        <v>TYP164</v>
      </c>
      <c r="K1878" s="1">
        <v>164</v>
      </c>
      <c r="L1878" s="1" t="s">
        <v>20</v>
      </c>
      <c r="M1878" s="27">
        <v>963940616</v>
      </c>
      <c r="N1878" s="37" t="s">
        <v>1051</v>
      </c>
      <c r="O1878" s="38">
        <v>0</v>
      </c>
      <c r="P1878" s="38">
        <v>383.87</v>
      </c>
      <c r="Q1878" s="38">
        <v>1</v>
      </c>
      <c r="R1878">
        <v>35</v>
      </c>
      <c r="S1878" s="38">
        <v>383.87</v>
      </c>
      <c r="T1878" s="24">
        <v>809</v>
      </c>
      <c r="U1878" s="24">
        <v>95</v>
      </c>
      <c r="V1878">
        <f t="shared" si="198"/>
        <v>127</v>
      </c>
      <c r="W1878" s="24" t="s">
        <v>4307</v>
      </c>
      <c r="X1878" s="8" t="e">
        <f>ROUND(T1878*(1-#REF!),2)</f>
        <v>#REF!</v>
      </c>
      <c r="Y1878">
        <f t="shared" si="195"/>
        <v>728.1</v>
      </c>
      <c r="Z1878">
        <f t="shared" si="196"/>
        <v>728.1</v>
      </c>
      <c r="AA1878" s="24">
        <v>0.1</v>
      </c>
      <c r="AB1878" s="24">
        <v>0.1</v>
      </c>
      <c r="AC1878" t="s">
        <v>2879</v>
      </c>
      <c r="AD1878" t="s">
        <v>2879</v>
      </c>
      <c r="AE1878" t="s">
        <v>2879</v>
      </c>
      <c r="AF1878" t="s">
        <v>2899</v>
      </c>
      <c r="AG1878" s="24"/>
      <c r="AH1878" t="s">
        <v>4919</v>
      </c>
      <c r="AI1878" s="11">
        <v>369.1</v>
      </c>
      <c r="AJ1878">
        <v>0.3</v>
      </c>
      <c r="AK1878">
        <f t="shared" si="192"/>
        <v>566.29999999999995</v>
      </c>
      <c r="AL1878" t="s">
        <v>4555</v>
      </c>
      <c r="AM1878" t="s">
        <v>4555</v>
      </c>
      <c r="AN1878" s="24">
        <v>0.1</v>
      </c>
      <c r="AO1878">
        <f t="shared" si="197"/>
        <v>728.1</v>
      </c>
      <c r="AS1878" t="s">
        <v>480</v>
      </c>
      <c r="AT1878" t="s">
        <v>586</v>
      </c>
    </row>
    <row r="1879" spans="1:46" customFormat="1" x14ac:dyDescent="0.3">
      <c r="A1879" t="e">
        <f>CONCATENATE(C1879,D1879,H1879,#REF!,L1879)</f>
        <v>#REF!</v>
      </c>
      <c r="B1879" t="str">
        <f t="shared" si="193"/>
        <v>NISSANNV_300L2H2</v>
      </c>
      <c r="C1879" s="1" t="s">
        <v>163</v>
      </c>
      <c r="D1879" s="1" t="s">
        <v>596</v>
      </c>
      <c r="E1879" s="1">
        <v>2016</v>
      </c>
      <c r="F1879" s="1" t="s">
        <v>25</v>
      </c>
      <c r="G1879" s="1" t="s">
        <v>37</v>
      </c>
      <c r="H1879" s="1" t="s">
        <v>41</v>
      </c>
      <c r="I1879" s="1">
        <v>3498</v>
      </c>
      <c r="J1879" s="1" t="str">
        <f t="shared" si="194"/>
        <v>TYP165</v>
      </c>
      <c r="K1879" s="1">
        <v>165</v>
      </c>
      <c r="L1879" s="1" t="s">
        <v>17</v>
      </c>
      <c r="M1879" s="27">
        <v>963940625</v>
      </c>
      <c r="N1879" s="37" t="s">
        <v>1054</v>
      </c>
      <c r="O1879" s="38">
        <v>0</v>
      </c>
      <c r="P1879" s="38">
        <v>307.99</v>
      </c>
      <c r="Q1879" s="38">
        <v>1</v>
      </c>
      <c r="R1879">
        <v>55</v>
      </c>
      <c r="S1879" s="38">
        <v>307.99</v>
      </c>
      <c r="T1879" s="24">
        <v>649</v>
      </c>
      <c r="U1879" s="24">
        <v>115</v>
      </c>
      <c r="V1879">
        <f t="shared" si="198"/>
        <v>154</v>
      </c>
      <c r="W1879" s="24" t="s">
        <v>4310</v>
      </c>
      <c r="X1879" s="8" t="e">
        <f>ROUND(T1879*(1-#REF!),2)</f>
        <v>#REF!</v>
      </c>
      <c r="Y1879">
        <f t="shared" si="195"/>
        <v>584.1</v>
      </c>
      <c r="Z1879">
        <f t="shared" si="196"/>
        <v>584.1</v>
      </c>
      <c r="AA1879" s="24">
        <v>0.1</v>
      </c>
      <c r="AB1879" s="24">
        <v>0.1</v>
      </c>
      <c r="AC1879" t="s">
        <v>2879</v>
      </c>
      <c r="AD1879" t="s">
        <v>2879</v>
      </c>
      <c r="AE1879" t="s">
        <v>2879</v>
      </c>
      <c r="AF1879" t="s">
        <v>2899</v>
      </c>
      <c r="AG1879" s="24"/>
      <c r="AI1879" s="11">
        <v>296.02999999999997</v>
      </c>
      <c r="AJ1879">
        <v>0.3</v>
      </c>
      <c r="AK1879">
        <f t="shared" si="192"/>
        <v>454.29999999999995</v>
      </c>
      <c r="AL1879" t="s">
        <v>4555</v>
      </c>
      <c r="AM1879" t="s">
        <v>4555</v>
      </c>
      <c r="AN1879" s="24">
        <v>0.1</v>
      </c>
      <c r="AO1879">
        <f t="shared" si="197"/>
        <v>584.1</v>
      </c>
      <c r="AS1879" t="s">
        <v>483</v>
      </c>
      <c r="AT1879" t="s">
        <v>1151</v>
      </c>
    </row>
    <row r="1880" spans="1:46" customFormat="1" x14ac:dyDescent="0.3">
      <c r="A1880" t="e">
        <f>CONCATENATE(C1880,D1880,H1880,#REF!,L1880)</f>
        <v>#REF!</v>
      </c>
      <c r="B1880" t="str">
        <f t="shared" si="193"/>
        <v>NISSANNV_300L2H2</v>
      </c>
      <c r="C1880" s="1" t="s">
        <v>163</v>
      </c>
      <c r="D1880" s="1" t="s">
        <v>596</v>
      </c>
      <c r="E1880" s="1">
        <v>2016</v>
      </c>
      <c r="F1880" s="1" t="s">
        <v>25</v>
      </c>
      <c r="G1880" s="1" t="s">
        <v>37</v>
      </c>
      <c r="H1880" s="1" t="s">
        <v>41</v>
      </c>
      <c r="I1880" s="1">
        <v>3498</v>
      </c>
      <c r="J1880" s="1" t="str">
        <f t="shared" si="194"/>
        <v>TYP165</v>
      </c>
      <c r="K1880" s="1">
        <v>165</v>
      </c>
      <c r="L1880" s="1" t="s">
        <v>20</v>
      </c>
      <c r="M1880" s="27">
        <v>963940632</v>
      </c>
      <c r="N1880" s="37" t="s">
        <v>1055</v>
      </c>
      <c r="O1880" s="38">
        <v>0</v>
      </c>
      <c r="P1880" s="38">
        <v>418.27</v>
      </c>
      <c r="Q1880" s="38">
        <v>1</v>
      </c>
      <c r="R1880">
        <v>57</v>
      </c>
      <c r="S1880" s="38">
        <v>418.27</v>
      </c>
      <c r="T1880" s="24">
        <v>909</v>
      </c>
      <c r="U1880" s="24">
        <v>115</v>
      </c>
      <c r="V1880">
        <f t="shared" si="198"/>
        <v>154</v>
      </c>
      <c r="W1880" s="24" t="s">
        <v>4311</v>
      </c>
      <c r="X1880" s="8" t="e">
        <f>ROUND(T1880*(1-#REF!),2)</f>
        <v>#REF!</v>
      </c>
      <c r="Y1880">
        <f t="shared" si="195"/>
        <v>818.1</v>
      </c>
      <c r="Z1880">
        <f t="shared" si="196"/>
        <v>818.1</v>
      </c>
      <c r="AA1880" s="24">
        <v>0.1</v>
      </c>
      <c r="AB1880" s="24">
        <v>0.1</v>
      </c>
      <c r="AC1880" t="s">
        <v>2879</v>
      </c>
      <c r="AD1880" t="s">
        <v>2879</v>
      </c>
      <c r="AE1880" t="s">
        <v>2879</v>
      </c>
      <c r="AF1880" t="s">
        <v>2899</v>
      </c>
      <c r="AG1880" s="24"/>
      <c r="AI1880" s="11">
        <v>402.16999999999996</v>
      </c>
      <c r="AJ1880">
        <v>0.3</v>
      </c>
      <c r="AK1880">
        <f t="shared" si="192"/>
        <v>636.29999999999995</v>
      </c>
      <c r="AL1880" t="s">
        <v>4555</v>
      </c>
      <c r="AM1880" t="s">
        <v>4555</v>
      </c>
      <c r="AN1880" s="24">
        <v>0.1</v>
      </c>
      <c r="AO1880">
        <f t="shared" si="197"/>
        <v>818.1</v>
      </c>
      <c r="AS1880" t="s">
        <v>484</v>
      </c>
      <c r="AT1880" t="s">
        <v>586</v>
      </c>
    </row>
    <row r="1881" spans="1:46" customFormat="1" x14ac:dyDescent="0.3">
      <c r="A1881" t="e">
        <f>CONCATENATE(C1881,D1881,H1881,#REF!,L1881)</f>
        <v>#REF!</v>
      </c>
      <c r="B1881" t="str">
        <f t="shared" si="193"/>
        <v>NISSANNV_400_TRACTIONL1H1</v>
      </c>
      <c r="C1881" s="1" t="s">
        <v>163</v>
      </c>
      <c r="D1881" s="1" t="s">
        <v>597</v>
      </c>
      <c r="E1881" s="1">
        <v>2010</v>
      </c>
      <c r="F1881" s="1" t="s">
        <v>14</v>
      </c>
      <c r="G1881" s="1" t="s">
        <v>15</v>
      </c>
      <c r="H1881" s="1" t="s">
        <v>16</v>
      </c>
      <c r="I1881" s="1">
        <v>3182</v>
      </c>
      <c r="J1881" s="1" t="str">
        <f t="shared" si="194"/>
        <v>TYP137</v>
      </c>
      <c r="K1881" s="1">
        <v>137</v>
      </c>
      <c r="L1881" s="1" t="s">
        <v>17</v>
      </c>
      <c r="M1881" s="27">
        <v>963940311</v>
      </c>
      <c r="N1881" s="37" t="s">
        <v>1115</v>
      </c>
      <c r="O1881" s="38">
        <v>0</v>
      </c>
      <c r="P1881" s="38">
        <v>311.19</v>
      </c>
      <c r="Q1881" s="38">
        <v>1</v>
      </c>
      <c r="R1881">
        <v>76</v>
      </c>
      <c r="S1881" s="38">
        <v>311.19</v>
      </c>
      <c r="T1881" s="24">
        <v>719</v>
      </c>
      <c r="U1881" s="24">
        <v>85</v>
      </c>
      <c r="V1881">
        <f t="shared" si="198"/>
        <v>114</v>
      </c>
      <c r="W1881" s="24" t="s">
        <v>4386</v>
      </c>
      <c r="X1881" s="8" t="e">
        <f>ROUND(T1881*(1-#REF!),2)</f>
        <v>#REF!</v>
      </c>
      <c r="Y1881">
        <f t="shared" si="195"/>
        <v>647.1</v>
      </c>
      <c r="Z1881">
        <f t="shared" si="196"/>
        <v>647.1</v>
      </c>
      <c r="AA1881" s="24">
        <v>0.1</v>
      </c>
      <c r="AB1881" s="24">
        <v>0.1</v>
      </c>
      <c r="AC1881" t="s">
        <v>2879</v>
      </c>
      <c r="AD1881" t="s">
        <v>2879</v>
      </c>
      <c r="AE1881" t="s">
        <v>2879</v>
      </c>
      <c r="AF1881" t="s">
        <v>2899</v>
      </c>
      <c r="AG1881" s="24"/>
      <c r="AI1881" s="11">
        <v>328.43</v>
      </c>
      <c r="AJ1881">
        <v>0.3</v>
      </c>
      <c r="AK1881">
        <f t="shared" si="192"/>
        <v>503.29999999999995</v>
      </c>
      <c r="AL1881" t="s">
        <v>4555</v>
      </c>
      <c r="AM1881" t="s">
        <v>4555</v>
      </c>
      <c r="AN1881" s="24">
        <v>0.1</v>
      </c>
      <c r="AO1881">
        <f t="shared" si="197"/>
        <v>647.1</v>
      </c>
      <c r="AS1881" t="s">
        <v>544</v>
      </c>
      <c r="AT1881" t="s">
        <v>1151</v>
      </c>
    </row>
    <row r="1882" spans="1:46" customFormat="1" x14ac:dyDescent="0.3">
      <c r="A1882" t="e">
        <f>CONCATENATE(C1882,D1882,H1882,#REF!,L1882)</f>
        <v>#REF!</v>
      </c>
      <c r="B1882" t="str">
        <f t="shared" si="193"/>
        <v>NISSANNV_400_TRACTIONL1H1</v>
      </c>
      <c r="C1882" s="1" t="s">
        <v>163</v>
      </c>
      <c r="D1882" s="1" t="s">
        <v>597</v>
      </c>
      <c r="E1882" s="1">
        <v>2010</v>
      </c>
      <c r="F1882" s="1" t="s">
        <v>14</v>
      </c>
      <c r="G1882" s="1" t="s">
        <v>15</v>
      </c>
      <c r="H1882" s="1" t="s">
        <v>16</v>
      </c>
      <c r="I1882" s="1">
        <v>3182</v>
      </c>
      <c r="J1882" s="1" t="str">
        <f t="shared" si="194"/>
        <v>TYP137</v>
      </c>
      <c r="K1882" s="1">
        <v>137</v>
      </c>
      <c r="L1882" s="1" t="s">
        <v>20</v>
      </c>
      <c r="M1882" s="27">
        <v>963940312</v>
      </c>
      <c r="N1882" s="37" t="s">
        <v>1116</v>
      </c>
      <c r="O1882" s="38">
        <v>0</v>
      </c>
      <c r="P1882" s="38">
        <v>466.49</v>
      </c>
      <c r="Q1882" s="38">
        <v>1</v>
      </c>
      <c r="R1882">
        <v>60</v>
      </c>
      <c r="S1882" s="38">
        <v>466.49</v>
      </c>
      <c r="T1882" s="24">
        <v>949</v>
      </c>
      <c r="U1882" s="24">
        <v>85</v>
      </c>
      <c r="V1882">
        <f t="shared" si="198"/>
        <v>114</v>
      </c>
      <c r="W1882" s="24" t="s">
        <v>4387</v>
      </c>
      <c r="X1882" s="8" t="e">
        <f>ROUND(T1882*(1-#REF!),2)</f>
        <v>#REF!</v>
      </c>
      <c r="Y1882">
        <f t="shared" si="195"/>
        <v>854.1</v>
      </c>
      <c r="Z1882">
        <f t="shared" si="196"/>
        <v>854.1</v>
      </c>
      <c r="AA1882" s="24">
        <v>0.1</v>
      </c>
      <c r="AB1882" s="24">
        <v>0.1</v>
      </c>
      <c r="AC1882" t="s">
        <v>2879</v>
      </c>
      <c r="AD1882" t="s">
        <v>2879</v>
      </c>
      <c r="AE1882" t="s">
        <v>2879</v>
      </c>
      <c r="AF1882" t="s">
        <v>2899</v>
      </c>
      <c r="AG1882" s="24"/>
      <c r="AI1882" s="11">
        <v>448.53999999999996</v>
      </c>
      <c r="AJ1882">
        <v>0.3</v>
      </c>
      <c r="AK1882">
        <f t="shared" si="192"/>
        <v>664.3</v>
      </c>
      <c r="AL1882" t="s">
        <v>4555</v>
      </c>
      <c r="AM1882" t="s">
        <v>4555</v>
      </c>
      <c r="AN1882" s="24">
        <v>0.1</v>
      </c>
      <c r="AO1882">
        <f t="shared" si="197"/>
        <v>854.1</v>
      </c>
      <c r="AS1882" t="s">
        <v>545</v>
      </c>
      <c r="AT1882" t="s">
        <v>586</v>
      </c>
    </row>
    <row r="1883" spans="1:46" customFormat="1" x14ac:dyDescent="0.3">
      <c r="A1883" t="e">
        <f>CONCATENATE(C1883,D1883,H1883,#REF!,L1883)</f>
        <v>#REF!</v>
      </c>
      <c r="B1883" t="str">
        <f t="shared" si="193"/>
        <v>NISSANNV_400_TRACTIONL1H2</v>
      </c>
      <c r="C1883" s="1" t="s">
        <v>163</v>
      </c>
      <c r="D1883" s="1" t="s">
        <v>597</v>
      </c>
      <c r="E1883" s="1">
        <v>2010</v>
      </c>
      <c r="F1883" s="1" t="s">
        <v>14</v>
      </c>
      <c r="G1883" s="1" t="s">
        <v>37</v>
      </c>
      <c r="H1883" s="1" t="s">
        <v>38</v>
      </c>
      <c r="I1883" s="1">
        <v>3182</v>
      </c>
      <c r="J1883" s="1" t="str">
        <f t="shared" si="194"/>
        <v>TYP137</v>
      </c>
      <c r="K1883" s="1">
        <v>137</v>
      </c>
      <c r="L1883" s="1" t="s">
        <v>17</v>
      </c>
      <c r="M1883" s="27">
        <v>963940313</v>
      </c>
      <c r="N1883" s="37" t="s">
        <v>1117</v>
      </c>
      <c r="O1883" s="38">
        <v>0</v>
      </c>
      <c r="P1883" s="38">
        <v>341.58</v>
      </c>
      <c r="Q1883" s="38">
        <v>1</v>
      </c>
      <c r="R1883">
        <v>76</v>
      </c>
      <c r="S1883" s="38">
        <v>341.58</v>
      </c>
      <c r="T1883" s="24">
        <v>719</v>
      </c>
      <c r="U1883" s="24">
        <v>95</v>
      </c>
      <c r="V1883">
        <f t="shared" si="198"/>
        <v>127</v>
      </c>
      <c r="W1883" s="24" t="s">
        <v>4388</v>
      </c>
      <c r="X1883" s="8" t="e">
        <f>ROUND(T1883*(1-#REF!),2)</f>
        <v>#REF!</v>
      </c>
      <c r="Y1883">
        <f t="shared" si="195"/>
        <v>647.1</v>
      </c>
      <c r="Z1883">
        <f t="shared" si="196"/>
        <v>647.1</v>
      </c>
      <c r="AA1883" s="24">
        <v>0.1</v>
      </c>
      <c r="AB1883" s="24">
        <v>0.1</v>
      </c>
      <c r="AC1883" t="s">
        <v>2879</v>
      </c>
      <c r="AD1883" t="s">
        <v>2879</v>
      </c>
      <c r="AE1883" t="s">
        <v>2879</v>
      </c>
      <c r="AF1883" t="s">
        <v>2899</v>
      </c>
      <c r="AG1883" s="24"/>
      <c r="AI1883" s="11">
        <v>328.43</v>
      </c>
      <c r="AJ1883">
        <v>0.3</v>
      </c>
      <c r="AK1883">
        <f t="shared" si="192"/>
        <v>503.29999999999995</v>
      </c>
      <c r="AL1883" t="s">
        <v>4555</v>
      </c>
      <c r="AM1883" t="s">
        <v>4555</v>
      </c>
      <c r="AN1883" s="24">
        <v>0.1</v>
      </c>
      <c r="AO1883">
        <f t="shared" si="197"/>
        <v>647.1</v>
      </c>
      <c r="AS1883" t="s">
        <v>546</v>
      </c>
      <c r="AT1883" t="s">
        <v>1151</v>
      </c>
    </row>
    <row r="1884" spans="1:46" customFormat="1" x14ac:dyDescent="0.3">
      <c r="A1884" t="e">
        <f>CONCATENATE(C1884,D1884,H1884,#REF!,L1884)</f>
        <v>#REF!</v>
      </c>
      <c r="B1884" t="str">
        <f t="shared" si="193"/>
        <v>NISSANNV_400_TRACTIONL1H2</v>
      </c>
      <c r="C1884" s="1" t="s">
        <v>163</v>
      </c>
      <c r="D1884" s="1" t="s">
        <v>597</v>
      </c>
      <c r="E1884" s="1">
        <v>2010</v>
      </c>
      <c r="F1884" s="1" t="s">
        <v>14</v>
      </c>
      <c r="G1884" s="1" t="s">
        <v>37</v>
      </c>
      <c r="H1884" s="1" t="s">
        <v>38</v>
      </c>
      <c r="I1884" s="1">
        <v>3182</v>
      </c>
      <c r="J1884" s="1" t="str">
        <f t="shared" si="194"/>
        <v>TYP137</v>
      </c>
      <c r="K1884" s="1">
        <v>137</v>
      </c>
      <c r="L1884" s="1" t="s">
        <v>20</v>
      </c>
      <c r="M1884" s="27">
        <v>963940314</v>
      </c>
      <c r="N1884" s="37" t="s">
        <v>1118</v>
      </c>
      <c r="O1884" s="38">
        <v>0</v>
      </c>
      <c r="P1884" s="38">
        <v>454.2</v>
      </c>
      <c r="Q1884" s="38">
        <v>1</v>
      </c>
      <c r="R1884">
        <v>60</v>
      </c>
      <c r="S1884" s="38">
        <v>454.2</v>
      </c>
      <c r="T1884" s="24">
        <v>949</v>
      </c>
      <c r="U1884" s="24">
        <v>95</v>
      </c>
      <c r="V1884">
        <f t="shared" si="198"/>
        <v>127</v>
      </c>
      <c r="W1884" s="24" t="s">
        <v>4389</v>
      </c>
      <c r="X1884" s="8" t="e">
        <f>ROUND(T1884*(1-#REF!),2)</f>
        <v>#REF!</v>
      </c>
      <c r="Y1884">
        <f t="shared" si="195"/>
        <v>854.1</v>
      </c>
      <c r="Z1884">
        <f t="shared" si="196"/>
        <v>854.1</v>
      </c>
      <c r="AA1884" s="24">
        <v>0.1</v>
      </c>
      <c r="AB1884" s="24">
        <v>0.1</v>
      </c>
      <c r="AC1884" t="s">
        <v>2879</v>
      </c>
      <c r="AD1884" t="s">
        <v>2879</v>
      </c>
      <c r="AE1884" t="s">
        <v>2879</v>
      </c>
      <c r="AF1884" t="s">
        <v>2899</v>
      </c>
      <c r="AG1884" s="24"/>
      <c r="AI1884" s="11">
        <v>448.53999999999996</v>
      </c>
      <c r="AJ1884">
        <v>0.3</v>
      </c>
      <c r="AK1884">
        <f t="shared" si="192"/>
        <v>664.3</v>
      </c>
      <c r="AL1884" t="s">
        <v>4555</v>
      </c>
      <c r="AM1884" t="s">
        <v>4555</v>
      </c>
      <c r="AN1884" s="24">
        <v>0.1</v>
      </c>
      <c r="AO1884">
        <f t="shared" si="197"/>
        <v>854.1</v>
      </c>
      <c r="AS1884" t="s">
        <v>547</v>
      </c>
      <c r="AT1884" t="s">
        <v>586</v>
      </c>
    </row>
    <row r="1885" spans="1:46" customFormat="1" x14ac:dyDescent="0.3">
      <c r="A1885" t="e">
        <f>CONCATENATE(C1885,D1885,H1885,#REF!,L1885)</f>
        <v>#REF!</v>
      </c>
      <c r="B1885" t="str">
        <f t="shared" si="193"/>
        <v>NISSANNV_400_TRACTIONL2H2</v>
      </c>
      <c r="C1885" s="1" t="s">
        <v>163</v>
      </c>
      <c r="D1885" s="1" t="s">
        <v>597</v>
      </c>
      <c r="E1885" s="1">
        <v>2010</v>
      </c>
      <c r="F1885" s="1" t="s">
        <v>25</v>
      </c>
      <c r="G1885" s="1" t="s">
        <v>37</v>
      </c>
      <c r="H1885" s="1" t="s">
        <v>41</v>
      </c>
      <c r="I1885" s="1">
        <v>3682</v>
      </c>
      <c r="J1885" s="1" t="str">
        <f t="shared" si="194"/>
        <v>TYP138</v>
      </c>
      <c r="K1885" s="1">
        <v>138</v>
      </c>
      <c r="L1885" s="1" t="s">
        <v>17</v>
      </c>
      <c r="M1885" s="27">
        <v>963940332</v>
      </c>
      <c r="N1885" s="37" t="s">
        <v>1119</v>
      </c>
      <c r="O1885" s="38">
        <v>0</v>
      </c>
      <c r="P1885" s="38">
        <v>412.1</v>
      </c>
      <c r="Q1885" s="38">
        <v>1</v>
      </c>
      <c r="R1885">
        <v>78</v>
      </c>
      <c r="S1885" s="38">
        <v>412.1</v>
      </c>
      <c r="T1885" s="24">
        <v>899</v>
      </c>
      <c r="U1885" s="24">
        <v>115</v>
      </c>
      <c r="V1885">
        <f t="shared" si="198"/>
        <v>154</v>
      </c>
      <c r="W1885" s="24" t="s">
        <v>4390</v>
      </c>
      <c r="X1885" s="8" t="e">
        <f>ROUND(T1885*(1-#REF!),2)</f>
        <v>#REF!</v>
      </c>
      <c r="Y1885">
        <f t="shared" si="195"/>
        <v>809.1</v>
      </c>
      <c r="Z1885">
        <f t="shared" si="196"/>
        <v>809.1</v>
      </c>
      <c r="AA1885" s="24">
        <v>0.1</v>
      </c>
      <c r="AB1885" s="24">
        <v>0.1</v>
      </c>
      <c r="AC1885" t="s">
        <v>2879</v>
      </c>
      <c r="AD1885" t="s">
        <v>2879</v>
      </c>
      <c r="AE1885" t="s">
        <v>2879</v>
      </c>
      <c r="AF1885" t="s">
        <v>2899</v>
      </c>
      <c r="AG1885" s="24"/>
      <c r="AI1885" s="11">
        <v>396.24</v>
      </c>
      <c r="AJ1885">
        <v>0.3</v>
      </c>
      <c r="AK1885">
        <f t="shared" si="192"/>
        <v>629.29999999999995</v>
      </c>
      <c r="AL1885" t="s">
        <v>4555</v>
      </c>
      <c r="AM1885" t="s">
        <v>4555</v>
      </c>
      <c r="AN1885" s="24">
        <v>0.1</v>
      </c>
      <c r="AO1885">
        <f t="shared" si="197"/>
        <v>809.1</v>
      </c>
      <c r="AS1885" t="s">
        <v>548</v>
      </c>
      <c r="AT1885" t="s">
        <v>1151</v>
      </c>
    </row>
    <row r="1886" spans="1:46" customFormat="1" x14ac:dyDescent="0.3">
      <c r="A1886" t="e">
        <f>CONCATENATE(C1886,D1886,H1886,#REF!,L1886)</f>
        <v>#REF!</v>
      </c>
      <c r="B1886" t="str">
        <f t="shared" si="193"/>
        <v>NISSANNV_400_TRACTIONL2H2</v>
      </c>
      <c r="C1886" s="1" t="s">
        <v>163</v>
      </c>
      <c r="D1886" s="1" t="s">
        <v>597</v>
      </c>
      <c r="E1886" s="1">
        <v>2010</v>
      </c>
      <c r="F1886" s="1" t="s">
        <v>25</v>
      </c>
      <c r="G1886" s="1" t="s">
        <v>37</v>
      </c>
      <c r="H1886" s="1" t="s">
        <v>41</v>
      </c>
      <c r="I1886" s="1">
        <v>3682</v>
      </c>
      <c r="J1886" s="1" t="str">
        <f t="shared" si="194"/>
        <v>TYP138</v>
      </c>
      <c r="K1886" s="1">
        <v>138</v>
      </c>
      <c r="L1886" s="1" t="s">
        <v>20</v>
      </c>
      <c r="M1886" s="27">
        <v>963940333</v>
      </c>
      <c r="N1886" s="37" t="s">
        <v>1120</v>
      </c>
      <c r="O1886" s="38">
        <v>0</v>
      </c>
      <c r="P1886" s="38">
        <v>502.68</v>
      </c>
      <c r="Q1886" s="38">
        <v>1</v>
      </c>
      <c r="R1886">
        <v>68</v>
      </c>
      <c r="S1886" s="38">
        <v>502.68</v>
      </c>
      <c r="T1886" s="24">
        <v>1179</v>
      </c>
      <c r="U1886" s="24">
        <v>115</v>
      </c>
      <c r="V1886">
        <f t="shared" si="198"/>
        <v>154</v>
      </c>
      <c r="W1886" s="24" t="s">
        <v>4391</v>
      </c>
      <c r="X1886" s="8" t="e">
        <f>ROUND(T1886*(1-#REF!),2)</f>
        <v>#REF!</v>
      </c>
      <c r="Y1886">
        <f t="shared" si="195"/>
        <v>1061.0999999999999</v>
      </c>
      <c r="Z1886">
        <f t="shared" si="196"/>
        <v>1061.0999999999999</v>
      </c>
      <c r="AA1886" s="24">
        <v>0.1</v>
      </c>
      <c r="AB1886" s="24">
        <v>0.1</v>
      </c>
      <c r="AC1886" t="s">
        <v>2879</v>
      </c>
      <c r="AD1886" t="s">
        <v>2879</v>
      </c>
      <c r="AE1886" t="s">
        <v>2879</v>
      </c>
      <c r="AF1886" t="s">
        <v>2899</v>
      </c>
      <c r="AG1886" s="24"/>
      <c r="AI1886" s="11">
        <v>483.34000000000003</v>
      </c>
      <c r="AJ1886">
        <v>0.3</v>
      </c>
      <c r="AK1886">
        <f t="shared" si="192"/>
        <v>825.3</v>
      </c>
      <c r="AL1886" t="s">
        <v>4555</v>
      </c>
      <c r="AM1886" t="s">
        <v>4555</v>
      </c>
      <c r="AN1886" s="24">
        <v>0.1</v>
      </c>
      <c r="AO1886">
        <f t="shared" si="197"/>
        <v>1061.0999999999999</v>
      </c>
      <c r="AS1886" t="s">
        <v>549</v>
      </c>
      <c r="AT1886" t="s">
        <v>586</v>
      </c>
    </row>
    <row r="1887" spans="1:46" customFormat="1" x14ac:dyDescent="0.3">
      <c r="A1887" t="e">
        <f>CONCATENATE(C1887,D1887,H1887,#REF!,L1887)</f>
        <v>#REF!</v>
      </c>
      <c r="B1887" t="str">
        <f t="shared" si="193"/>
        <v>NISSANNV_400_TRACTIONL2H3</v>
      </c>
      <c r="C1887" s="1" t="s">
        <v>163</v>
      </c>
      <c r="D1887" s="1" t="s">
        <v>597</v>
      </c>
      <c r="E1887" s="1">
        <v>2010</v>
      </c>
      <c r="F1887" s="1" t="s">
        <v>25</v>
      </c>
      <c r="G1887" s="1" t="s">
        <v>52</v>
      </c>
      <c r="H1887" s="1" t="s">
        <v>104</v>
      </c>
      <c r="I1887" s="1">
        <v>3682</v>
      </c>
      <c r="J1887" s="1" t="str">
        <f t="shared" si="194"/>
        <v>TYP138</v>
      </c>
      <c r="K1887" s="1">
        <v>138</v>
      </c>
      <c r="L1887" s="1" t="s">
        <v>17</v>
      </c>
      <c r="M1887" s="27">
        <v>963940334</v>
      </c>
      <c r="N1887" s="37" t="s">
        <v>1121</v>
      </c>
      <c r="O1887" s="38">
        <v>0</v>
      </c>
      <c r="P1887" s="38">
        <v>412.24</v>
      </c>
      <c r="Q1887" s="38">
        <v>1</v>
      </c>
      <c r="R1887">
        <v>82</v>
      </c>
      <c r="S1887" s="38">
        <v>412.24</v>
      </c>
      <c r="T1887" s="24">
        <v>879</v>
      </c>
      <c r="U1887" s="24">
        <v>115</v>
      </c>
      <c r="V1887">
        <f t="shared" si="198"/>
        <v>154</v>
      </c>
      <c r="W1887" s="24" t="s">
        <v>4392</v>
      </c>
      <c r="X1887" s="8" t="e">
        <f>ROUND(T1887*(1-#REF!),2)</f>
        <v>#REF!</v>
      </c>
      <c r="Y1887">
        <f t="shared" si="195"/>
        <v>791.1</v>
      </c>
      <c r="Z1887">
        <f t="shared" si="196"/>
        <v>791.1</v>
      </c>
      <c r="AA1887" s="24">
        <v>0.1</v>
      </c>
      <c r="AB1887" s="24">
        <v>0.1</v>
      </c>
      <c r="AC1887" t="s">
        <v>2879</v>
      </c>
      <c r="AD1887" t="s">
        <v>2879</v>
      </c>
      <c r="AE1887" t="s">
        <v>2879</v>
      </c>
      <c r="AF1887" t="s">
        <v>2899</v>
      </c>
      <c r="AG1887" s="24"/>
      <c r="AI1887" s="11">
        <v>396.24</v>
      </c>
      <c r="AJ1887">
        <v>0.3</v>
      </c>
      <c r="AK1887">
        <f t="shared" si="192"/>
        <v>615.29999999999995</v>
      </c>
      <c r="AL1887" t="s">
        <v>4555</v>
      </c>
      <c r="AM1887" t="s">
        <v>4555</v>
      </c>
      <c r="AN1887" s="24">
        <v>0.1</v>
      </c>
      <c r="AO1887">
        <f t="shared" si="197"/>
        <v>791.1</v>
      </c>
      <c r="AS1887" t="s">
        <v>550</v>
      </c>
      <c r="AT1887" t="s">
        <v>1151</v>
      </c>
    </row>
    <row r="1888" spans="1:46" customFormat="1" x14ac:dyDescent="0.3">
      <c r="A1888" t="e">
        <f>CONCATENATE(C1888,D1888,H1888,#REF!,L1888)</f>
        <v>#REF!</v>
      </c>
      <c r="B1888" t="str">
        <f t="shared" si="193"/>
        <v>NISSANNV_400_TRACTIONL2H3</v>
      </c>
      <c r="C1888" s="1" t="s">
        <v>163</v>
      </c>
      <c r="D1888" s="1" t="s">
        <v>597</v>
      </c>
      <c r="E1888" s="1">
        <v>2010</v>
      </c>
      <c r="F1888" s="1" t="s">
        <v>25</v>
      </c>
      <c r="G1888" s="1" t="s">
        <v>52</v>
      </c>
      <c r="H1888" s="1" t="s">
        <v>104</v>
      </c>
      <c r="I1888" s="1">
        <v>3682</v>
      </c>
      <c r="J1888" s="1" t="str">
        <f t="shared" si="194"/>
        <v>TYP138</v>
      </c>
      <c r="K1888" s="1">
        <v>138</v>
      </c>
      <c r="L1888" s="1" t="s">
        <v>20</v>
      </c>
      <c r="M1888" s="27">
        <v>963940335</v>
      </c>
      <c r="N1888" s="37" t="s">
        <v>1122</v>
      </c>
      <c r="O1888" s="38">
        <v>0</v>
      </c>
      <c r="P1888" s="38">
        <v>533.84</v>
      </c>
      <c r="Q1888" s="38">
        <v>1</v>
      </c>
      <c r="R1888">
        <v>68</v>
      </c>
      <c r="S1888" s="38">
        <v>533.84</v>
      </c>
      <c r="T1888" s="24">
        <v>1179</v>
      </c>
      <c r="U1888" s="24">
        <v>115</v>
      </c>
      <c r="V1888">
        <f t="shared" si="198"/>
        <v>154</v>
      </c>
      <c r="W1888" s="24" t="s">
        <v>4393</v>
      </c>
      <c r="X1888" s="8" t="e">
        <f>ROUND(T1888*(1-#REF!),2)</f>
        <v>#REF!</v>
      </c>
      <c r="Y1888">
        <f t="shared" si="195"/>
        <v>1061.0999999999999</v>
      </c>
      <c r="Z1888">
        <f t="shared" si="196"/>
        <v>1061.0999999999999</v>
      </c>
      <c r="AA1888" s="24">
        <v>0.1</v>
      </c>
      <c r="AB1888" s="24">
        <v>0.1</v>
      </c>
      <c r="AC1888" t="s">
        <v>2879</v>
      </c>
      <c r="AD1888" t="s">
        <v>2879</v>
      </c>
      <c r="AE1888" t="s">
        <v>2879</v>
      </c>
      <c r="AF1888" t="s">
        <v>2899</v>
      </c>
      <c r="AG1888" s="24"/>
      <c r="AI1888" s="11">
        <v>483.34000000000003</v>
      </c>
      <c r="AJ1888">
        <v>0.3</v>
      </c>
      <c r="AK1888">
        <f t="shared" si="192"/>
        <v>825.3</v>
      </c>
      <c r="AL1888" t="s">
        <v>4555</v>
      </c>
      <c r="AM1888" t="s">
        <v>4555</v>
      </c>
      <c r="AN1888" s="24">
        <v>0.1</v>
      </c>
      <c r="AO1888">
        <f t="shared" si="197"/>
        <v>1061.0999999999999</v>
      </c>
      <c r="AS1888" t="s">
        <v>551</v>
      </c>
      <c r="AT1888" t="s">
        <v>586</v>
      </c>
    </row>
    <row r="1889" spans="1:46" customFormat="1" x14ac:dyDescent="0.3">
      <c r="A1889" t="e">
        <f>CONCATENATE(C1889,D1889,H1889,#REF!,L1889)</f>
        <v>#REF!</v>
      </c>
      <c r="B1889" t="str">
        <f t="shared" si="193"/>
        <v>NISSANNV_400_TRACTIONL3H2</v>
      </c>
      <c r="C1889" s="1" t="s">
        <v>163</v>
      </c>
      <c r="D1889" s="1" t="s">
        <v>597</v>
      </c>
      <c r="E1889" s="1">
        <v>2010</v>
      </c>
      <c r="F1889" s="1" t="s">
        <v>44</v>
      </c>
      <c r="G1889" s="1" t="s">
        <v>37</v>
      </c>
      <c r="H1889" s="1" t="s">
        <v>45</v>
      </c>
      <c r="I1889" s="1">
        <v>4332</v>
      </c>
      <c r="J1889" s="1" t="str">
        <f t="shared" si="194"/>
        <v>TYP139</v>
      </c>
      <c r="K1889" s="1">
        <v>139</v>
      </c>
      <c r="L1889" s="1" t="s">
        <v>17</v>
      </c>
      <c r="M1889" s="27">
        <v>963940348</v>
      </c>
      <c r="N1889" s="37" t="s">
        <v>1123</v>
      </c>
      <c r="O1889" s="38">
        <v>0</v>
      </c>
      <c r="P1889" s="38">
        <v>430.62</v>
      </c>
      <c r="Q1889" s="38">
        <v>1</v>
      </c>
      <c r="R1889">
        <v>102</v>
      </c>
      <c r="S1889" s="38">
        <v>430.62</v>
      </c>
      <c r="T1889" s="24">
        <v>959</v>
      </c>
      <c r="U1889" s="24">
        <v>120</v>
      </c>
      <c r="V1889">
        <f t="shared" si="198"/>
        <v>160</v>
      </c>
      <c r="W1889" s="24" t="s">
        <v>4394</v>
      </c>
      <c r="X1889" s="8" t="e">
        <f>ROUND(T1889*(1-#REF!),2)</f>
        <v>#REF!</v>
      </c>
      <c r="Y1889">
        <f t="shared" si="195"/>
        <v>863.1</v>
      </c>
      <c r="Z1889">
        <f t="shared" si="196"/>
        <v>863.1</v>
      </c>
      <c r="AA1889" s="24">
        <v>0.1</v>
      </c>
      <c r="AB1889" s="24">
        <v>0.1</v>
      </c>
      <c r="AC1889" t="s">
        <v>2879</v>
      </c>
      <c r="AD1889" t="s">
        <v>2879</v>
      </c>
      <c r="AE1889" t="s">
        <v>2879</v>
      </c>
      <c r="AF1889" t="s">
        <v>2899</v>
      </c>
      <c r="AG1889" s="24"/>
      <c r="AI1889" s="11">
        <v>414.05</v>
      </c>
      <c r="AJ1889">
        <v>0.3</v>
      </c>
      <c r="AK1889">
        <f t="shared" si="192"/>
        <v>671.3</v>
      </c>
      <c r="AL1889" t="s">
        <v>4555</v>
      </c>
      <c r="AM1889" t="s">
        <v>4555</v>
      </c>
      <c r="AN1889" s="24">
        <v>0.1</v>
      </c>
      <c r="AO1889">
        <f t="shared" si="197"/>
        <v>863.1</v>
      </c>
      <c r="AS1889" t="s">
        <v>552</v>
      </c>
      <c r="AT1889" t="s">
        <v>3695</v>
      </c>
    </row>
    <row r="1890" spans="1:46" customFormat="1" x14ac:dyDescent="0.3">
      <c r="A1890" t="e">
        <f>CONCATENATE(C1890,D1890,H1890,#REF!,L1890)</f>
        <v>#REF!</v>
      </c>
      <c r="B1890" t="str">
        <f t="shared" si="193"/>
        <v>NISSANNV_400_TRACTIONL3H2</v>
      </c>
      <c r="C1890" s="1" t="s">
        <v>163</v>
      </c>
      <c r="D1890" s="1" t="s">
        <v>597</v>
      </c>
      <c r="E1890" s="1">
        <v>2010</v>
      </c>
      <c r="F1890" s="1" t="s">
        <v>44</v>
      </c>
      <c r="G1890" s="1" t="s">
        <v>37</v>
      </c>
      <c r="H1890" s="1" t="s">
        <v>45</v>
      </c>
      <c r="I1890" s="1">
        <v>4332</v>
      </c>
      <c r="J1890" s="1" t="str">
        <f t="shared" si="194"/>
        <v>TYP139</v>
      </c>
      <c r="K1890" s="1">
        <v>139</v>
      </c>
      <c r="L1890" s="1" t="s">
        <v>20</v>
      </c>
      <c r="M1890" s="27">
        <v>963940349</v>
      </c>
      <c r="N1890" s="37" t="s">
        <v>1124</v>
      </c>
      <c r="O1890" s="38">
        <v>0</v>
      </c>
      <c r="P1890" s="38">
        <v>611.49</v>
      </c>
      <c r="Q1890" s="38">
        <v>1</v>
      </c>
      <c r="R1890">
        <v>87</v>
      </c>
      <c r="S1890" s="38">
        <v>611.49</v>
      </c>
      <c r="T1890" s="24">
        <v>1309</v>
      </c>
      <c r="U1890" s="24">
        <v>120</v>
      </c>
      <c r="V1890">
        <f t="shared" si="198"/>
        <v>160</v>
      </c>
      <c r="W1890" s="24" t="s">
        <v>4395</v>
      </c>
      <c r="X1890" s="8" t="e">
        <f>ROUND(T1890*(1-#REF!),2)</f>
        <v>#REF!</v>
      </c>
      <c r="Y1890">
        <f t="shared" si="195"/>
        <v>1178.0999999999999</v>
      </c>
      <c r="Z1890">
        <f t="shared" si="196"/>
        <v>1178.0999999999999</v>
      </c>
      <c r="AA1890" s="24">
        <v>0.1</v>
      </c>
      <c r="AB1890" s="24">
        <v>0.1</v>
      </c>
      <c r="AC1890" t="s">
        <v>2879</v>
      </c>
      <c r="AD1890" t="s">
        <v>2879</v>
      </c>
      <c r="AE1890" t="s">
        <v>2879</v>
      </c>
      <c r="AF1890" t="s">
        <v>2899</v>
      </c>
      <c r="AG1890" s="24"/>
      <c r="AI1890" s="11">
        <v>587.96</v>
      </c>
      <c r="AJ1890">
        <v>0.3</v>
      </c>
      <c r="AK1890">
        <f t="shared" si="192"/>
        <v>916.3</v>
      </c>
      <c r="AL1890" t="s">
        <v>4555</v>
      </c>
      <c r="AM1890" t="s">
        <v>4555</v>
      </c>
      <c r="AN1890" s="24">
        <v>0.1</v>
      </c>
      <c r="AO1890">
        <f t="shared" si="197"/>
        <v>1178.0999999999999</v>
      </c>
      <c r="AS1890" t="s">
        <v>553</v>
      </c>
      <c r="AT1890" t="s">
        <v>586</v>
      </c>
    </row>
    <row r="1891" spans="1:46" customFormat="1" x14ac:dyDescent="0.3">
      <c r="A1891" t="e">
        <f>CONCATENATE(C1891,D1891,H1891,#REF!,L1891)</f>
        <v>#REF!</v>
      </c>
      <c r="B1891" t="str">
        <f t="shared" si="193"/>
        <v>NISSANNV_400_TRACTIONL3H3</v>
      </c>
      <c r="C1891" s="1" t="s">
        <v>163</v>
      </c>
      <c r="D1891" s="1" t="s">
        <v>597</v>
      </c>
      <c r="E1891" s="1">
        <v>2010</v>
      </c>
      <c r="F1891" s="1" t="s">
        <v>44</v>
      </c>
      <c r="G1891" s="1" t="s">
        <v>52</v>
      </c>
      <c r="H1891" s="1" t="s">
        <v>53</v>
      </c>
      <c r="I1891" s="1">
        <v>4332</v>
      </c>
      <c r="J1891" s="1" t="str">
        <f t="shared" si="194"/>
        <v>TYP139</v>
      </c>
      <c r="K1891" s="1">
        <v>139</v>
      </c>
      <c r="L1891" s="1" t="s">
        <v>17</v>
      </c>
      <c r="M1891" s="27">
        <v>963940350</v>
      </c>
      <c r="N1891" s="37" t="s">
        <v>1125</v>
      </c>
      <c r="O1891" s="38">
        <v>0</v>
      </c>
      <c r="P1891" s="38">
        <v>430.62</v>
      </c>
      <c r="Q1891" s="38">
        <v>1</v>
      </c>
      <c r="R1891">
        <v>102</v>
      </c>
      <c r="S1891" s="38">
        <v>430.62</v>
      </c>
      <c r="T1891" s="24">
        <v>959</v>
      </c>
      <c r="U1891" s="24">
        <v>120</v>
      </c>
      <c r="V1891">
        <f t="shared" si="198"/>
        <v>160</v>
      </c>
      <c r="W1891" s="24" t="s">
        <v>4396</v>
      </c>
      <c r="X1891" s="8" t="e">
        <f>ROUND(T1891*(1-#REF!),2)</f>
        <v>#REF!</v>
      </c>
      <c r="Y1891">
        <f t="shared" si="195"/>
        <v>863.1</v>
      </c>
      <c r="Z1891">
        <f t="shared" si="196"/>
        <v>863.1</v>
      </c>
      <c r="AA1891" s="24">
        <v>0.1</v>
      </c>
      <c r="AB1891" s="24">
        <v>0.1</v>
      </c>
      <c r="AC1891" t="s">
        <v>2879</v>
      </c>
      <c r="AD1891" t="s">
        <v>2879</v>
      </c>
      <c r="AE1891" t="s">
        <v>2879</v>
      </c>
      <c r="AF1891" t="s">
        <v>2899</v>
      </c>
      <c r="AG1891" s="24"/>
      <c r="AI1891" s="11">
        <v>414.05</v>
      </c>
      <c r="AJ1891">
        <v>0.3</v>
      </c>
      <c r="AK1891">
        <f t="shared" si="192"/>
        <v>671.3</v>
      </c>
      <c r="AL1891" t="s">
        <v>4555</v>
      </c>
      <c r="AM1891" t="s">
        <v>4555</v>
      </c>
      <c r="AN1891" s="24">
        <v>0.1</v>
      </c>
      <c r="AO1891">
        <f t="shared" si="197"/>
        <v>863.1</v>
      </c>
      <c r="AS1891" t="s">
        <v>554</v>
      </c>
      <c r="AT1891" t="s">
        <v>3695</v>
      </c>
    </row>
    <row r="1892" spans="1:46" customFormat="1" x14ac:dyDescent="0.3">
      <c r="A1892" t="e">
        <f>CONCATENATE(C1892,D1892,H1892,#REF!,L1892)</f>
        <v>#REF!</v>
      </c>
      <c r="B1892" t="str">
        <f t="shared" si="193"/>
        <v>NISSANNV_400_TRACTIONL3H3</v>
      </c>
      <c r="C1892" s="1" t="s">
        <v>163</v>
      </c>
      <c r="D1892" s="1" t="s">
        <v>597</v>
      </c>
      <c r="E1892" s="1">
        <v>2010</v>
      </c>
      <c r="F1892" s="1" t="s">
        <v>44</v>
      </c>
      <c r="G1892" s="1" t="s">
        <v>52</v>
      </c>
      <c r="H1892" s="1" t="s">
        <v>53</v>
      </c>
      <c r="I1892" s="1">
        <v>4332</v>
      </c>
      <c r="J1892" s="1" t="str">
        <f t="shared" si="194"/>
        <v>TYP139</v>
      </c>
      <c r="K1892" s="1">
        <v>139</v>
      </c>
      <c r="L1892" s="1" t="s">
        <v>20</v>
      </c>
      <c r="M1892" s="27">
        <v>963940351</v>
      </c>
      <c r="N1892" s="37" t="s">
        <v>1126</v>
      </c>
      <c r="O1892" s="38">
        <v>0</v>
      </c>
      <c r="P1892" s="38">
        <v>611.49</v>
      </c>
      <c r="Q1892" s="38">
        <v>1</v>
      </c>
      <c r="R1892">
        <v>87</v>
      </c>
      <c r="S1892" s="38">
        <v>611.49</v>
      </c>
      <c r="T1892" s="24">
        <v>1309</v>
      </c>
      <c r="U1892" s="24">
        <v>120</v>
      </c>
      <c r="V1892">
        <f t="shared" si="198"/>
        <v>160</v>
      </c>
      <c r="W1892" s="24" t="s">
        <v>4397</v>
      </c>
      <c r="X1892" s="8" t="e">
        <f>ROUND(T1892*(1-#REF!),2)</f>
        <v>#REF!</v>
      </c>
      <c r="Y1892">
        <f t="shared" si="195"/>
        <v>1178.0999999999999</v>
      </c>
      <c r="Z1892">
        <f t="shared" si="196"/>
        <v>1178.0999999999999</v>
      </c>
      <c r="AA1892" s="24">
        <v>0.1</v>
      </c>
      <c r="AB1892" s="24">
        <v>0.1</v>
      </c>
      <c r="AC1892" t="s">
        <v>2879</v>
      </c>
      <c r="AD1892" t="s">
        <v>2879</v>
      </c>
      <c r="AE1892" t="s">
        <v>2879</v>
      </c>
      <c r="AF1892" t="s">
        <v>2899</v>
      </c>
      <c r="AG1892" s="24"/>
      <c r="AI1892" s="11">
        <v>587.96</v>
      </c>
      <c r="AJ1892">
        <v>0.3</v>
      </c>
      <c r="AK1892">
        <f t="shared" si="192"/>
        <v>916.3</v>
      </c>
      <c r="AL1892" t="s">
        <v>4555</v>
      </c>
      <c r="AM1892" t="s">
        <v>4555</v>
      </c>
      <c r="AN1892" s="24">
        <v>0.1</v>
      </c>
      <c r="AO1892">
        <f t="shared" si="197"/>
        <v>1178.0999999999999</v>
      </c>
      <c r="AS1892" t="s">
        <v>555</v>
      </c>
      <c r="AT1892" t="s">
        <v>586</v>
      </c>
    </row>
    <row r="1893" spans="1:46" customFormat="1" x14ac:dyDescent="0.3">
      <c r="A1893" t="e">
        <f>CONCATENATE(C1893,D1893,H1893,#REF!,L1893)</f>
        <v>#REF!</v>
      </c>
      <c r="B1893" t="str">
        <f t="shared" si="193"/>
        <v>NISSANNV_400_PROPULSIONL3H2</v>
      </c>
      <c r="C1893" s="1" t="s">
        <v>163</v>
      </c>
      <c r="D1893" s="1" t="s">
        <v>598</v>
      </c>
      <c r="E1893" s="1">
        <v>2010</v>
      </c>
      <c r="F1893" s="1" t="s">
        <v>44</v>
      </c>
      <c r="G1893" s="1" t="s">
        <v>37</v>
      </c>
      <c r="H1893" s="1" t="s">
        <v>45</v>
      </c>
      <c r="I1893" s="1">
        <v>3682</v>
      </c>
      <c r="J1893" s="1" t="str">
        <f t="shared" si="194"/>
        <v>TYP140</v>
      </c>
      <c r="K1893" s="1">
        <v>140</v>
      </c>
      <c r="L1893" s="1" t="s">
        <v>17</v>
      </c>
      <c r="M1893" s="27">
        <v>963940365</v>
      </c>
      <c r="N1893" s="37" t="s">
        <v>1127</v>
      </c>
      <c r="O1893" s="38">
        <v>0</v>
      </c>
      <c r="P1893" s="38">
        <v>448.26</v>
      </c>
      <c r="Q1893" s="38">
        <v>1</v>
      </c>
      <c r="R1893">
        <v>103</v>
      </c>
      <c r="S1893" s="38">
        <v>448.26</v>
      </c>
      <c r="T1893" s="24">
        <v>959</v>
      </c>
      <c r="U1893" s="24">
        <v>120</v>
      </c>
      <c r="V1893">
        <f t="shared" si="198"/>
        <v>160</v>
      </c>
      <c r="W1893" s="24" t="s">
        <v>4398</v>
      </c>
      <c r="X1893" s="8" t="e">
        <f>ROUND(T1893*(1-#REF!),2)</f>
        <v>#REF!</v>
      </c>
      <c r="Y1893">
        <f t="shared" si="195"/>
        <v>863.1</v>
      </c>
      <c r="Z1893">
        <f t="shared" si="196"/>
        <v>863.1</v>
      </c>
      <c r="AA1893" s="24">
        <v>0.1</v>
      </c>
      <c r="AB1893" s="24">
        <v>0.1</v>
      </c>
      <c r="AC1893" t="s">
        <v>2879</v>
      </c>
      <c r="AD1893" t="s">
        <v>2879</v>
      </c>
      <c r="AE1893" t="s">
        <v>2879</v>
      </c>
      <c r="AF1893" t="s">
        <v>2899</v>
      </c>
      <c r="AG1893" s="24"/>
      <c r="AI1893" s="11">
        <v>414.05</v>
      </c>
      <c r="AJ1893">
        <v>0.3</v>
      </c>
      <c r="AK1893">
        <f t="shared" si="192"/>
        <v>671.3</v>
      </c>
      <c r="AL1893" t="s">
        <v>4555</v>
      </c>
      <c r="AM1893" t="s">
        <v>4555</v>
      </c>
      <c r="AN1893" s="24">
        <v>0.1</v>
      </c>
      <c r="AO1893">
        <f t="shared" si="197"/>
        <v>863.1</v>
      </c>
      <c r="AS1893" t="s">
        <v>556</v>
      </c>
      <c r="AT1893" t="s">
        <v>3695</v>
      </c>
    </row>
    <row r="1894" spans="1:46" customFormat="1" x14ac:dyDescent="0.3">
      <c r="A1894" t="e">
        <f>CONCATENATE(C1894,D1894,H1894,#REF!,L1894)</f>
        <v>#REF!</v>
      </c>
      <c r="B1894" t="str">
        <f t="shared" si="193"/>
        <v>NISSANNV_400_PROPULSIONL3H2</v>
      </c>
      <c r="C1894" s="1" t="s">
        <v>163</v>
      </c>
      <c r="D1894" s="1" t="s">
        <v>598</v>
      </c>
      <c r="E1894" s="1">
        <v>2010</v>
      </c>
      <c r="F1894" s="1" t="s">
        <v>44</v>
      </c>
      <c r="G1894" s="1" t="s">
        <v>37</v>
      </c>
      <c r="H1894" s="1" t="s">
        <v>45</v>
      </c>
      <c r="I1894" s="1">
        <v>3682</v>
      </c>
      <c r="J1894" s="1" t="str">
        <f t="shared" si="194"/>
        <v>TYP140</v>
      </c>
      <c r="K1894" s="1">
        <v>140</v>
      </c>
      <c r="L1894" s="1" t="s">
        <v>20</v>
      </c>
      <c r="M1894" s="27">
        <v>963940366</v>
      </c>
      <c r="N1894" s="37" t="s">
        <v>1128</v>
      </c>
      <c r="O1894" s="38">
        <v>0</v>
      </c>
      <c r="P1894" s="38">
        <v>611.49</v>
      </c>
      <c r="Q1894" s="38">
        <v>1</v>
      </c>
      <c r="R1894">
        <v>94</v>
      </c>
      <c r="S1894" s="38">
        <v>611.49</v>
      </c>
      <c r="T1894" s="24">
        <v>1309</v>
      </c>
      <c r="U1894" s="24">
        <v>120</v>
      </c>
      <c r="V1894">
        <f t="shared" si="198"/>
        <v>160</v>
      </c>
      <c r="W1894" s="24" t="s">
        <v>4399</v>
      </c>
      <c r="X1894" s="8" t="e">
        <f>ROUND(T1894*(1-#REF!),2)</f>
        <v>#REF!</v>
      </c>
      <c r="Y1894">
        <f t="shared" si="195"/>
        <v>1178.0999999999999</v>
      </c>
      <c r="Z1894">
        <f t="shared" si="196"/>
        <v>1178.0999999999999</v>
      </c>
      <c r="AA1894" s="24">
        <v>0.1</v>
      </c>
      <c r="AB1894" s="24">
        <v>0.1</v>
      </c>
      <c r="AC1894" t="s">
        <v>2879</v>
      </c>
      <c r="AD1894" t="s">
        <v>2879</v>
      </c>
      <c r="AE1894" t="s">
        <v>2879</v>
      </c>
      <c r="AF1894" t="s">
        <v>2899</v>
      </c>
      <c r="AG1894" s="24"/>
      <c r="AI1894" s="11">
        <v>587.96</v>
      </c>
      <c r="AJ1894">
        <v>0.3</v>
      </c>
      <c r="AK1894">
        <f t="shared" si="192"/>
        <v>916.3</v>
      </c>
      <c r="AL1894" t="s">
        <v>4555</v>
      </c>
      <c r="AM1894" t="s">
        <v>4555</v>
      </c>
      <c r="AN1894" s="24">
        <v>0.1</v>
      </c>
      <c r="AO1894">
        <f t="shared" si="197"/>
        <v>1178.0999999999999</v>
      </c>
      <c r="AS1894" t="s">
        <v>557</v>
      </c>
      <c r="AT1894" t="s">
        <v>586</v>
      </c>
    </row>
    <row r="1895" spans="1:46" customFormat="1" x14ac:dyDescent="0.3">
      <c r="A1895" t="e">
        <f>CONCATENATE(C1895,D1895,H1895,#REF!,L1895)</f>
        <v>#REF!</v>
      </c>
      <c r="B1895" t="str">
        <f t="shared" si="193"/>
        <v>NISSANNV_400_PROPULSIONL3H3</v>
      </c>
      <c r="C1895" s="1" t="s">
        <v>163</v>
      </c>
      <c r="D1895" s="1" t="s">
        <v>598</v>
      </c>
      <c r="E1895" s="1">
        <v>2010</v>
      </c>
      <c r="F1895" s="1" t="s">
        <v>44</v>
      </c>
      <c r="G1895" s="1" t="s">
        <v>52</v>
      </c>
      <c r="H1895" s="1" t="s">
        <v>53</v>
      </c>
      <c r="I1895" s="1">
        <v>3682</v>
      </c>
      <c r="J1895" s="1" t="str">
        <f t="shared" si="194"/>
        <v>TYP140</v>
      </c>
      <c r="K1895" s="1">
        <v>140</v>
      </c>
      <c r="L1895" s="1" t="s">
        <v>17</v>
      </c>
      <c r="M1895" s="27">
        <v>963940368</v>
      </c>
      <c r="N1895" s="37" t="s">
        <v>1129</v>
      </c>
      <c r="O1895" s="38">
        <v>0</v>
      </c>
      <c r="P1895" s="38">
        <v>448.26</v>
      </c>
      <c r="Q1895" s="38">
        <v>1</v>
      </c>
      <c r="R1895">
        <v>103</v>
      </c>
      <c r="S1895" s="38">
        <v>448.26</v>
      </c>
      <c r="T1895" s="24">
        <v>959</v>
      </c>
      <c r="U1895" s="24">
        <v>120</v>
      </c>
      <c r="V1895">
        <f t="shared" si="198"/>
        <v>160</v>
      </c>
      <c r="W1895" s="24" t="s">
        <v>4400</v>
      </c>
      <c r="X1895" s="8" t="e">
        <f>ROUND(T1895*(1-#REF!),2)</f>
        <v>#REF!</v>
      </c>
      <c r="Y1895">
        <f t="shared" si="195"/>
        <v>863.1</v>
      </c>
      <c r="Z1895">
        <f t="shared" si="196"/>
        <v>863.1</v>
      </c>
      <c r="AA1895" s="24">
        <v>0.1</v>
      </c>
      <c r="AB1895" s="24">
        <v>0.1</v>
      </c>
      <c r="AC1895" t="s">
        <v>2879</v>
      </c>
      <c r="AD1895" t="s">
        <v>2879</v>
      </c>
      <c r="AE1895" t="s">
        <v>2879</v>
      </c>
      <c r="AF1895" t="s">
        <v>2899</v>
      </c>
      <c r="AG1895" s="24"/>
      <c r="AI1895" s="11">
        <v>414.05</v>
      </c>
      <c r="AJ1895">
        <v>0.3</v>
      </c>
      <c r="AK1895">
        <f t="shared" si="192"/>
        <v>671.3</v>
      </c>
      <c r="AL1895" t="s">
        <v>4555</v>
      </c>
      <c r="AM1895" t="s">
        <v>4555</v>
      </c>
      <c r="AN1895" s="24">
        <v>0.1</v>
      </c>
      <c r="AO1895">
        <f t="shared" si="197"/>
        <v>863.1</v>
      </c>
      <c r="AS1895" t="s">
        <v>558</v>
      </c>
      <c r="AT1895" t="s">
        <v>3695</v>
      </c>
    </row>
    <row r="1896" spans="1:46" customFormat="1" x14ac:dyDescent="0.3">
      <c r="A1896" t="e">
        <f>CONCATENATE(C1896,D1896,H1896,#REF!,L1896)</f>
        <v>#REF!</v>
      </c>
      <c r="B1896" t="str">
        <f t="shared" si="193"/>
        <v>NISSANNV_400_PROPULSIONL3H3</v>
      </c>
      <c r="C1896" s="1" t="s">
        <v>163</v>
      </c>
      <c r="D1896" s="1" t="s">
        <v>598</v>
      </c>
      <c r="E1896" s="1">
        <v>2010</v>
      </c>
      <c r="F1896" s="1" t="s">
        <v>44</v>
      </c>
      <c r="G1896" s="1" t="s">
        <v>52</v>
      </c>
      <c r="H1896" s="1" t="s">
        <v>53</v>
      </c>
      <c r="I1896" s="1">
        <v>3682</v>
      </c>
      <c r="J1896" s="1" t="str">
        <f t="shared" si="194"/>
        <v>TYP140</v>
      </c>
      <c r="K1896" s="1">
        <v>140</v>
      </c>
      <c r="L1896" s="1" t="s">
        <v>20</v>
      </c>
      <c r="M1896" s="27">
        <v>963940369</v>
      </c>
      <c r="N1896" s="37" t="s">
        <v>1130</v>
      </c>
      <c r="O1896" s="38">
        <v>0</v>
      </c>
      <c r="P1896" s="38">
        <v>591.42999999999995</v>
      </c>
      <c r="Q1896" s="38">
        <v>1</v>
      </c>
      <c r="R1896">
        <v>94</v>
      </c>
      <c r="S1896" s="38">
        <v>591.42999999999995</v>
      </c>
      <c r="T1896" s="24">
        <v>1309</v>
      </c>
      <c r="U1896" s="24">
        <v>120</v>
      </c>
      <c r="V1896">
        <f t="shared" si="198"/>
        <v>160</v>
      </c>
      <c r="W1896" s="24" t="s">
        <v>4401</v>
      </c>
      <c r="X1896" s="8" t="e">
        <f>ROUND(T1896*(1-#REF!),2)</f>
        <v>#REF!</v>
      </c>
      <c r="Y1896">
        <f t="shared" si="195"/>
        <v>1178.0999999999999</v>
      </c>
      <c r="Z1896">
        <f t="shared" si="196"/>
        <v>1178.0999999999999</v>
      </c>
      <c r="AA1896" s="24">
        <v>0.1</v>
      </c>
      <c r="AB1896" s="24">
        <v>0.1</v>
      </c>
      <c r="AC1896" t="s">
        <v>2879</v>
      </c>
      <c r="AD1896" t="s">
        <v>2879</v>
      </c>
      <c r="AE1896" t="s">
        <v>2879</v>
      </c>
      <c r="AF1896" t="s">
        <v>2899</v>
      </c>
      <c r="AG1896" s="24"/>
      <c r="AI1896" s="11">
        <v>587.96</v>
      </c>
      <c r="AJ1896">
        <v>0.3</v>
      </c>
      <c r="AK1896">
        <f t="shared" si="192"/>
        <v>916.3</v>
      </c>
      <c r="AL1896" t="s">
        <v>4555</v>
      </c>
      <c r="AM1896" t="s">
        <v>4555</v>
      </c>
      <c r="AN1896" s="24">
        <v>0.1</v>
      </c>
      <c r="AO1896">
        <f t="shared" si="197"/>
        <v>1178.0999999999999</v>
      </c>
      <c r="AS1896" t="s">
        <v>559</v>
      </c>
      <c r="AT1896" t="s">
        <v>586</v>
      </c>
    </row>
    <row r="1897" spans="1:46" customFormat="1" x14ac:dyDescent="0.3">
      <c r="A1897" t="e">
        <f>CONCATENATE(C1897,D1897,H1897,#REF!,L1897)</f>
        <v>#REF!</v>
      </c>
      <c r="B1897" t="str">
        <f t="shared" si="193"/>
        <v>NISSANNV_400_PROPULSIONL4H2</v>
      </c>
      <c r="C1897" s="1" t="s">
        <v>163</v>
      </c>
      <c r="D1897" s="1" t="s">
        <v>598</v>
      </c>
      <c r="E1897" s="1">
        <v>2010</v>
      </c>
      <c r="F1897" s="1" t="s">
        <v>48</v>
      </c>
      <c r="G1897" s="1" t="s">
        <v>37</v>
      </c>
      <c r="H1897" s="1" t="s">
        <v>49</v>
      </c>
      <c r="I1897" s="1">
        <v>4332</v>
      </c>
      <c r="J1897" s="1" t="str">
        <f t="shared" si="194"/>
        <v>TYP141</v>
      </c>
      <c r="K1897" s="1">
        <v>141</v>
      </c>
      <c r="L1897" s="1" t="s">
        <v>17</v>
      </c>
      <c r="M1897" s="27" t="str">
        <f>N1897</f>
        <v>0963 940 783</v>
      </c>
      <c r="N1897" s="45" t="s">
        <v>3429</v>
      </c>
      <c r="O1897" s="38">
        <v>0</v>
      </c>
      <c r="P1897" s="38">
        <v>192.22</v>
      </c>
      <c r="Q1897" s="38">
        <v>1</v>
      </c>
      <c r="R1897" t="e">
        <v>#N/A</v>
      </c>
      <c r="S1897" s="38">
        <v>192.22</v>
      </c>
      <c r="T1897" s="24">
        <v>409</v>
      </c>
      <c r="U1897" s="24">
        <v>135</v>
      </c>
      <c r="V1897">
        <f t="shared" si="198"/>
        <v>180</v>
      </c>
      <c r="W1897" s="24" t="s">
        <v>4402</v>
      </c>
      <c r="X1897" s="8" t="e">
        <f>ROUND(T1897*(1-#REF!),2)</f>
        <v>#REF!</v>
      </c>
      <c r="Y1897">
        <f t="shared" si="195"/>
        <v>368.1</v>
      </c>
      <c r="Z1897">
        <f t="shared" si="196"/>
        <v>368.1</v>
      </c>
      <c r="AA1897" s="24">
        <v>0.1</v>
      </c>
      <c r="AB1897" s="24">
        <v>0.1</v>
      </c>
      <c r="AC1897" t="s">
        <v>2879</v>
      </c>
      <c r="AD1897" t="s">
        <v>2879</v>
      </c>
      <c r="AE1897" t="s">
        <v>2879</v>
      </c>
      <c r="AF1897" t="s">
        <v>2899</v>
      </c>
      <c r="AG1897" s="24"/>
      <c r="AI1897" s="11">
        <v>478.04999999999995</v>
      </c>
      <c r="AJ1897">
        <v>0.3</v>
      </c>
      <c r="AK1897">
        <f t="shared" si="192"/>
        <v>286.29999999999995</v>
      </c>
      <c r="AL1897" t="s">
        <v>4555</v>
      </c>
      <c r="AM1897" t="s">
        <v>4555</v>
      </c>
      <c r="AN1897" s="24">
        <v>0.1</v>
      </c>
      <c r="AO1897">
        <f t="shared" si="197"/>
        <v>368.1</v>
      </c>
      <c r="AS1897" t="s">
        <v>3703</v>
      </c>
      <c r="AT1897" t="s">
        <v>3695</v>
      </c>
    </row>
    <row r="1898" spans="1:46" customFormat="1" x14ac:dyDescent="0.3">
      <c r="A1898" t="e">
        <f>CONCATENATE(C1898,D1898,H1898,#REF!,L1898)</f>
        <v>#REF!</v>
      </c>
      <c r="B1898" t="str">
        <f t="shared" si="193"/>
        <v>NISSANNV_400_PROPULSIONL4H2</v>
      </c>
      <c r="C1898" s="1" t="s">
        <v>163</v>
      </c>
      <c r="D1898" s="1" t="s">
        <v>598</v>
      </c>
      <c r="E1898" s="1">
        <v>2010</v>
      </c>
      <c r="F1898" s="1" t="s">
        <v>48</v>
      </c>
      <c r="G1898" s="1" t="s">
        <v>37</v>
      </c>
      <c r="H1898" s="1" t="s">
        <v>49</v>
      </c>
      <c r="I1898" s="1">
        <v>4332</v>
      </c>
      <c r="J1898" s="1" t="str">
        <f t="shared" si="194"/>
        <v>TYP141</v>
      </c>
      <c r="K1898" s="1">
        <v>141</v>
      </c>
      <c r="L1898" s="1" t="s">
        <v>20</v>
      </c>
      <c r="M1898" s="27">
        <v>963940384</v>
      </c>
      <c r="N1898" s="37" t="s">
        <v>1131</v>
      </c>
      <c r="O1898" s="38">
        <v>0</v>
      </c>
      <c r="P1898" s="38">
        <v>658.34</v>
      </c>
      <c r="Q1898" s="38">
        <v>1</v>
      </c>
      <c r="R1898">
        <v>101</v>
      </c>
      <c r="S1898" s="38">
        <v>658.34</v>
      </c>
      <c r="T1898" s="24">
        <v>1519</v>
      </c>
      <c r="U1898" s="24">
        <v>135</v>
      </c>
      <c r="V1898">
        <f t="shared" si="198"/>
        <v>180</v>
      </c>
      <c r="W1898" s="24" t="s">
        <v>4403</v>
      </c>
      <c r="X1898" s="8" t="e">
        <f>ROUND(T1898*(1-#REF!),2)</f>
        <v>#REF!</v>
      </c>
      <c r="Y1898">
        <f t="shared" si="195"/>
        <v>1367.1</v>
      </c>
      <c r="Z1898">
        <f t="shared" si="196"/>
        <v>1367.1</v>
      </c>
      <c r="AA1898" s="24">
        <v>0.1</v>
      </c>
      <c r="AB1898" s="24">
        <v>0.1</v>
      </c>
      <c r="AC1898" t="s">
        <v>2879</v>
      </c>
      <c r="AD1898" t="s">
        <v>2879</v>
      </c>
      <c r="AE1898" t="s">
        <v>2879</v>
      </c>
      <c r="AF1898" t="s">
        <v>2899</v>
      </c>
      <c r="AG1898" s="24"/>
      <c r="AI1898" s="11">
        <v>652.27</v>
      </c>
      <c r="AJ1898">
        <v>0.3</v>
      </c>
      <c r="AK1898">
        <f t="shared" si="192"/>
        <v>1063.3</v>
      </c>
      <c r="AL1898" t="s">
        <v>4555</v>
      </c>
      <c r="AM1898" t="s">
        <v>4555</v>
      </c>
      <c r="AN1898" s="24">
        <v>0.1</v>
      </c>
      <c r="AO1898">
        <f t="shared" si="197"/>
        <v>1367.1</v>
      </c>
      <c r="AS1898" t="s">
        <v>560</v>
      </c>
      <c r="AT1898" t="s">
        <v>586</v>
      </c>
    </row>
    <row r="1899" spans="1:46" customFormat="1" x14ac:dyDescent="0.3">
      <c r="A1899" t="e">
        <f>CONCATENATE(C1899,D1899,H1899,#REF!,L1899)</f>
        <v>#REF!</v>
      </c>
      <c r="B1899" t="str">
        <f t="shared" si="193"/>
        <v>NISSANNV_400_PROPULSIONL4H3</v>
      </c>
      <c r="C1899" s="1" t="s">
        <v>163</v>
      </c>
      <c r="D1899" s="1" t="s">
        <v>598</v>
      </c>
      <c r="E1899" s="1">
        <v>2010</v>
      </c>
      <c r="F1899" s="1" t="s">
        <v>48</v>
      </c>
      <c r="G1899" s="1" t="s">
        <v>52</v>
      </c>
      <c r="H1899" s="1" t="s">
        <v>55</v>
      </c>
      <c r="I1899" s="1">
        <v>4332</v>
      </c>
      <c r="J1899" s="1" t="str">
        <f t="shared" si="194"/>
        <v>TYP141</v>
      </c>
      <c r="K1899" s="1">
        <v>141</v>
      </c>
      <c r="L1899" s="1" t="s">
        <v>17</v>
      </c>
      <c r="M1899" s="27" t="str">
        <f>N1899</f>
        <v>0963 940 784</v>
      </c>
      <c r="N1899" s="45" t="s">
        <v>3430</v>
      </c>
      <c r="O1899" s="38">
        <v>0</v>
      </c>
      <c r="P1899" s="38">
        <v>192.22</v>
      </c>
      <c r="Q1899" s="38">
        <v>1</v>
      </c>
      <c r="R1899" t="e">
        <v>#N/A</v>
      </c>
      <c r="S1899" s="38">
        <v>192.22</v>
      </c>
      <c r="T1899" s="24">
        <v>409</v>
      </c>
      <c r="U1899" s="24">
        <v>135</v>
      </c>
      <c r="V1899">
        <f t="shared" si="198"/>
        <v>180</v>
      </c>
      <c r="W1899" s="24" t="s">
        <v>4404</v>
      </c>
      <c r="X1899" s="8" t="e">
        <f>ROUND(T1899*(1-#REF!),2)</f>
        <v>#REF!</v>
      </c>
      <c r="Y1899">
        <f t="shared" si="195"/>
        <v>368.1</v>
      </c>
      <c r="Z1899">
        <f t="shared" si="196"/>
        <v>368.1</v>
      </c>
      <c r="AA1899" s="24">
        <v>0.1</v>
      </c>
      <c r="AB1899" s="24">
        <v>0.1</v>
      </c>
      <c r="AC1899" t="s">
        <v>2879</v>
      </c>
      <c r="AD1899" t="s">
        <v>2879</v>
      </c>
      <c r="AE1899" t="s">
        <v>2879</v>
      </c>
      <c r="AF1899" t="s">
        <v>2899</v>
      </c>
      <c r="AG1899" s="24"/>
      <c r="AI1899" s="11">
        <v>478.04999999999995</v>
      </c>
      <c r="AJ1899">
        <v>0.3</v>
      </c>
      <c r="AK1899">
        <f t="shared" si="192"/>
        <v>286.29999999999995</v>
      </c>
      <c r="AL1899" t="s">
        <v>4555</v>
      </c>
      <c r="AM1899" t="s">
        <v>4555</v>
      </c>
      <c r="AN1899" s="24">
        <v>0.1</v>
      </c>
      <c r="AO1899">
        <f t="shared" si="197"/>
        <v>368.1</v>
      </c>
      <c r="AS1899" t="s">
        <v>3704</v>
      </c>
      <c r="AT1899" t="s">
        <v>3695</v>
      </c>
    </row>
    <row r="1900" spans="1:46" customFormat="1" x14ac:dyDescent="0.3">
      <c r="A1900" t="e">
        <f>CONCATENATE(C1900,D1900,H1900,#REF!,L1900)</f>
        <v>#REF!</v>
      </c>
      <c r="B1900" t="str">
        <f t="shared" si="193"/>
        <v>NISSANNV_400_PROPULSIONL4H3</v>
      </c>
      <c r="C1900" s="1" t="s">
        <v>163</v>
      </c>
      <c r="D1900" s="1" t="s">
        <v>598</v>
      </c>
      <c r="E1900" s="1">
        <v>2010</v>
      </c>
      <c r="F1900" s="1" t="s">
        <v>48</v>
      </c>
      <c r="G1900" s="1" t="s">
        <v>52</v>
      </c>
      <c r="H1900" s="1" t="s">
        <v>55</v>
      </c>
      <c r="I1900" s="1">
        <v>4332</v>
      </c>
      <c r="J1900" s="1" t="str">
        <f t="shared" si="194"/>
        <v>TYP141</v>
      </c>
      <c r="K1900" s="1">
        <v>141</v>
      </c>
      <c r="L1900" s="1" t="s">
        <v>20</v>
      </c>
      <c r="M1900" s="27">
        <v>963940385</v>
      </c>
      <c r="N1900" s="37" t="s">
        <v>1132</v>
      </c>
      <c r="O1900" s="38">
        <v>0</v>
      </c>
      <c r="P1900" s="38">
        <v>658.34</v>
      </c>
      <c r="Q1900" s="38">
        <v>1</v>
      </c>
      <c r="R1900">
        <v>101</v>
      </c>
      <c r="S1900" s="38">
        <v>658.34</v>
      </c>
      <c r="T1900" s="24">
        <v>1519</v>
      </c>
      <c r="U1900" s="24">
        <v>135</v>
      </c>
      <c r="V1900">
        <f t="shared" si="198"/>
        <v>180</v>
      </c>
      <c r="W1900" s="24" t="s">
        <v>4405</v>
      </c>
      <c r="X1900" s="8" t="e">
        <f>ROUND(T1900*(1-#REF!),2)</f>
        <v>#REF!</v>
      </c>
      <c r="Y1900">
        <f t="shared" si="195"/>
        <v>1367.1</v>
      </c>
      <c r="Z1900">
        <f t="shared" si="196"/>
        <v>1367.1</v>
      </c>
      <c r="AA1900" s="24">
        <v>0.1</v>
      </c>
      <c r="AB1900" s="24">
        <v>0.1</v>
      </c>
      <c r="AC1900" t="s">
        <v>2879</v>
      </c>
      <c r="AD1900" t="s">
        <v>2879</v>
      </c>
      <c r="AE1900" t="s">
        <v>2879</v>
      </c>
      <c r="AF1900" t="s">
        <v>2899</v>
      </c>
      <c r="AG1900" s="24"/>
      <c r="AI1900" s="11">
        <v>652.27</v>
      </c>
      <c r="AJ1900">
        <v>0.3</v>
      </c>
      <c r="AK1900">
        <f t="shared" si="192"/>
        <v>1063.3</v>
      </c>
      <c r="AL1900" t="s">
        <v>4555</v>
      </c>
      <c r="AM1900" t="s">
        <v>4555</v>
      </c>
      <c r="AN1900" s="24">
        <v>0.1</v>
      </c>
      <c r="AO1900">
        <f t="shared" si="197"/>
        <v>1367.1</v>
      </c>
      <c r="AS1900" t="s">
        <v>561</v>
      </c>
      <c r="AT1900" t="s">
        <v>586</v>
      </c>
    </row>
    <row r="1901" spans="1:46" customFormat="1" x14ac:dyDescent="0.3">
      <c r="A1901" t="e">
        <f>CONCATENATE(C1901,D1901,H1901,#REF!,L1901)</f>
        <v>#REF!</v>
      </c>
      <c r="B1901" t="str">
        <f t="shared" si="193"/>
        <v>OPELCOMBOL1H1</v>
      </c>
      <c r="C1901" s="1" t="s">
        <v>186</v>
      </c>
      <c r="D1901" s="1" t="s">
        <v>187</v>
      </c>
      <c r="E1901" s="1">
        <v>2010</v>
      </c>
      <c r="F1901" s="1" t="s">
        <v>14</v>
      </c>
      <c r="G1901" s="1" t="s">
        <v>15</v>
      </c>
      <c r="H1901" s="1" t="s">
        <v>16</v>
      </c>
      <c r="I1901" s="1">
        <v>2755</v>
      </c>
      <c r="J1901" s="1" t="str">
        <f t="shared" si="194"/>
        <v>TYP134</v>
      </c>
      <c r="K1901" s="1">
        <v>134</v>
      </c>
      <c r="L1901" s="1" t="s">
        <v>17</v>
      </c>
      <c r="M1901" s="27">
        <v>963940271</v>
      </c>
      <c r="N1901" s="37" t="s">
        <v>1042</v>
      </c>
      <c r="O1901" s="38">
        <v>0</v>
      </c>
      <c r="P1901" s="38">
        <v>217.87</v>
      </c>
      <c r="Q1901" s="38">
        <v>1</v>
      </c>
      <c r="R1901">
        <v>33</v>
      </c>
      <c r="S1901" s="38">
        <v>217.87</v>
      </c>
      <c r="T1901" s="24">
        <v>479</v>
      </c>
      <c r="U1901" s="24">
        <v>85</v>
      </c>
      <c r="V1901">
        <f t="shared" si="198"/>
        <v>114</v>
      </c>
      <c r="W1901" s="24" t="s">
        <v>4298</v>
      </c>
      <c r="X1901" s="8" t="e">
        <f>ROUND(T1901*(1-#REF!),2)</f>
        <v>#REF!</v>
      </c>
      <c r="Y1901">
        <f t="shared" si="195"/>
        <v>431.1</v>
      </c>
      <c r="Z1901">
        <f t="shared" si="196"/>
        <v>431.1</v>
      </c>
      <c r="AA1901" s="24">
        <v>0.1</v>
      </c>
      <c r="AB1901" s="24">
        <v>0.1</v>
      </c>
      <c r="AC1901" t="s">
        <v>2879</v>
      </c>
      <c r="AD1901" t="s">
        <v>2879</v>
      </c>
      <c r="AE1901" t="s">
        <v>2879</v>
      </c>
      <c r="AF1901" t="s">
        <v>2899</v>
      </c>
      <c r="AG1901" s="24"/>
      <c r="AI1901" s="11">
        <v>209.4</v>
      </c>
      <c r="AJ1901">
        <v>0.3</v>
      </c>
      <c r="AK1901">
        <f t="shared" si="192"/>
        <v>335.29999999999995</v>
      </c>
      <c r="AL1901" t="s">
        <v>4555</v>
      </c>
      <c r="AM1901" t="s">
        <v>4555</v>
      </c>
      <c r="AN1901" s="24">
        <v>0.1</v>
      </c>
      <c r="AO1901">
        <f t="shared" si="197"/>
        <v>431.1</v>
      </c>
      <c r="AS1901" t="s">
        <v>471</v>
      </c>
      <c r="AT1901" t="s">
        <v>1151</v>
      </c>
    </row>
    <row r="1902" spans="1:46" customFormat="1" x14ac:dyDescent="0.3">
      <c r="A1902" t="e">
        <f>CONCATENATE(C1902,D1902,H1902,#REF!,L1902)</f>
        <v>#REF!</v>
      </c>
      <c r="B1902" t="str">
        <f t="shared" si="193"/>
        <v>OPELCOMBOL1H1</v>
      </c>
      <c r="C1902" s="1" t="s">
        <v>186</v>
      </c>
      <c r="D1902" s="1" t="s">
        <v>187</v>
      </c>
      <c r="E1902" s="1">
        <v>2010</v>
      </c>
      <c r="F1902" s="1" t="s">
        <v>14</v>
      </c>
      <c r="G1902" s="1" t="s">
        <v>15</v>
      </c>
      <c r="H1902" s="1" t="s">
        <v>16</v>
      </c>
      <c r="I1902" s="1">
        <v>2755</v>
      </c>
      <c r="J1902" s="1" t="str">
        <f t="shared" si="194"/>
        <v>TYP134</v>
      </c>
      <c r="K1902" s="1">
        <v>134</v>
      </c>
      <c r="L1902" s="1" t="s">
        <v>20</v>
      </c>
      <c r="M1902" s="27">
        <v>963940278</v>
      </c>
      <c r="N1902" s="37" t="s">
        <v>1043</v>
      </c>
      <c r="O1902" s="38">
        <v>0</v>
      </c>
      <c r="P1902" s="38">
        <v>290.62</v>
      </c>
      <c r="Q1902" s="38">
        <v>1</v>
      </c>
      <c r="R1902">
        <v>30</v>
      </c>
      <c r="S1902" s="38">
        <v>290.62</v>
      </c>
      <c r="T1902" s="24">
        <v>639</v>
      </c>
      <c r="U1902" s="24">
        <v>85</v>
      </c>
      <c r="V1902">
        <f t="shared" si="198"/>
        <v>114</v>
      </c>
      <c r="W1902" s="24" t="s">
        <v>4299</v>
      </c>
      <c r="X1902" s="8" t="e">
        <f>ROUND(T1902*(1-#REF!),2)</f>
        <v>#REF!</v>
      </c>
      <c r="Y1902">
        <f t="shared" si="195"/>
        <v>575.1</v>
      </c>
      <c r="Z1902">
        <f t="shared" si="196"/>
        <v>575.1</v>
      </c>
      <c r="AA1902" s="24">
        <v>0.1</v>
      </c>
      <c r="AB1902" s="24">
        <v>0.1</v>
      </c>
      <c r="AC1902" t="s">
        <v>2879</v>
      </c>
      <c r="AD1902" t="s">
        <v>2879</v>
      </c>
      <c r="AE1902" t="s">
        <v>2879</v>
      </c>
      <c r="AF1902" t="s">
        <v>2899</v>
      </c>
      <c r="AG1902" s="24"/>
      <c r="AI1902" s="11">
        <v>279.33</v>
      </c>
      <c r="AJ1902">
        <v>0.3</v>
      </c>
      <c r="AK1902">
        <f t="shared" si="192"/>
        <v>447.29999999999995</v>
      </c>
      <c r="AL1902" t="s">
        <v>4555</v>
      </c>
      <c r="AM1902" t="s">
        <v>4555</v>
      </c>
      <c r="AN1902" s="24">
        <v>0.1</v>
      </c>
      <c r="AO1902">
        <f t="shared" si="197"/>
        <v>575.1</v>
      </c>
      <c r="AS1902" t="s">
        <v>472</v>
      </c>
      <c r="AT1902" t="s">
        <v>586</v>
      </c>
    </row>
    <row r="1903" spans="1:46" customFormat="1" x14ac:dyDescent="0.3">
      <c r="A1903" t="e">
        <f>CONCATENATE(C1903,D1903,H1903,#REF!,L1903)</f>
        <v>#REF!</v>
      </c>
      <c r="B1903" t="str">
        <f t="shared" si="193"/>
        <v>OPELCOMBOL1H2</v>
      </c>
      <c r="C1903" s="1" t="s">
        <v>186</v>
      </c>
      <c r="D1903" s="1" t="s">
        <v>187</v>
      </c>
      <c r="E1903" s="1">
        <v>2010</v>
      </c>
      <c r="F1903" s="1" t="s">
        <v>14</v>
      </c>
      <c r="G1903" s="1" t="s">
        <v>37</v>
      </c>
      <c r="H1903" s="1" t="s">
        <v>38</v>
      </c>
      <c r="I1903" s="1">
        <v>2755</v>
      </c>
      <c r="J1903" s="1" t="str">
        <f t="shared" si="194"/>
        <v>TYP134</v>
      </c>
      <c r="K1903" s="1">
        <v>134</v>
      </c>
      <c r="L1903" s="1" t="s">
        <v>17</v>
      </c>
      <c r="M1903" s="27">
        <v>963940279</v>
      </c>
      <c r="N1903" s="37" t="s">
        <v>1044</v>
      </c>
      <c r="O1903" s="38">
        <v>0</v>
      </c>
      <c r="P1903" s="38">
        <v>236.37</v>
      </c>
      <c r="Q1903" s="38">
        <v>1</v>
      </c>
      <c r="R1903">
        <v>42</v>
      </c>
      <c r="S1903" s="38">
        <v>236.37</v>
      </c>
      <c r="T1903" s="24">
        <v>479</v>
      </c>
      <c r="U1903" s="24">
        <v>95</v>
      </c>
      <c r="V1903">
        <f t="shared" si="198"/>
        <v>127</v>
      </c>
      <c r="W1903" s="24" t="s">
        <v>4300</v>
      </c>
      <c r="X1903" s="8" t="e">
        <f>ROUND(T1903*(1-#REF!),2)</f>
        <v>#REF!</v>
      </c>
      <c r="Y1903">
        <f t="shared" si="195"/>
        <v>431.1</v>
      </c>
      <c r="Z1903">
        <f t="shared" si="196"/>
        <v>431.1</v>
      </c>
      <c r="AA1903" s="24">
        <v>0.1</v>
      </c>
      <c r="AB1903" s="24">
        <v>0.1</v>
      </c>
      <c r="AC1903" t="s">
        <v>2879</v>
      </c>
      <c r="AD1903" t="s">
        <v>2879</v>
      </c>
      <c r="AE1903" t="s">
        <v>2879</v>
      </c>
      <c r="AF1903" t="s">
        <v>2899</v>
      </c>
      <c r="AG1903" s="24"/>
      <c r="AI1903" s="11">
        <v>209.4</v>
      </c>
      <c r="AJ1903">
        <v>0.3</v>
      </c>
      <c r="AK1903">
        <f t="shared" si="192"/>
        <v>335.29999999999995</v>
      </c>
      <c r="AL1903" t="s">
        <v>4555</v>
      </c>
      <c r="AM1903" t="s">
        <v>4555</v>
      </c>
      <c r="AN1903" s="24">
        <v>0.1</v>
      </c>
      <c r="AO1903">
        <f t="shared" si="197"/>
        <v>431.1</v>
      </c>
      <c r="AS1903" t="s">
        <v>473</v>
      </c>
      <c r="AT1903" t="s">
        <v>1151</v>
      </c>
    </row>
    <row r="1904" spans="1:46" customFormat="1" x14ac:dyDescent="0.3">
      <c r="A1904" t="e">
        <f>CONCATENATE(C1904,D1904,H1904,#REF!,L1904)</f>
        <v>#REF!</v>
      </c>
      <c r="B1904" t="str">
        <f t="shared" si="193"/>
        <v>OPELCOMBOL1H2</v>
      </c>
      <c r="C1904" s="1" t="s">
        <v>186</v>
      </c>
      <c r="D1904" s="1" t="s">
        <v>187</v>
      </c>
      <c r="E1904" s="1">
        <v>2010</v>
      </c>
      <c r="F1904" s="1" t="s">
        <v>14</v>
      </c>
      <c r="G1904" s="1" t="s">
        <v>37</v>
      </c>
      <c r="H1904" s="1" t="s">
        <v>38</v>
      </c>
      <c r="I1904" s="1">
        <v>2755</v>
      </c>
      <c r="J1904" s="1" t="str">
        <f t="shared" si="194"/>
        <v>TYP134</v>
      </c>
      <c r="K1904" s="1">
        <v>134</v>
      </c>
      <c r="L1904" s="1" t="s">
        <v>20</v>
      </c>
      <c r="M1904" s="27">
        <v>963940280</v>
      </c>
      <c r="N1904" s="37" t="s">
        <v>1045</v>
      </c>
      <c r="O1904" s="38">
        <v>0</v>
      </c>
      <c r="P1904" s="38">
        <v>315.62</v>
      </c>
      <c r="Q1904" s="38">
        <v>1</v>
      </c>
      <c r="R1904">
        <v>46</v>
      </c>
      <c r="S1904" s="38">
        <v>315.62</v>
      </c>
      <c r="T1904" s="24">
        <v>639</v>
      </c>
      <c r="U1904" s="24">
        <v>95</v>
      </c>
      <c r="V1904">
        <f t="shared" si="198"/>
        <v>127</v>
      </c>
      <c r="W1904" s="24" t="s">
        <v>4301</v>
      </c>
      <c r="X1904" s="8" t="e">
        <f>ROUND(T1904*(1-#REF!),2)</f>
        <v>#REF!</v>
      </c>
      <c r="Y1904">
        <f t="shared" si="195"/>
        <v>575.1</v>
      </c>
      <c r="Z1904">
        <f t="shared" si="196"/>
        <v>575.1</v>
      </c>
      <c r="AA1904" s="24">
        <v>0.1</v>
      </c>
      <c r="AB1904" s="24">
        <v>0.1</v>
      </c>
      <c r="AC1904" t="s">
        <v>2879</v>
      </c>
      <c r="AD1904" t="s">
        <v>2879</v>
      </c>
      <c r="AE1904" t="s">
        <v>2879</v>
      </c>
      <c r="AF1904" t="s">
        <v>2899</v>
      </c>
      <c r="AG1904" s="24"/>
      <c r="AI1904" s="11">
        <v>279.33</v>
      </c>
      <c r="AJ1904">
        <v>0.3</v>
      </c>
      <c r="AK1904">
        <f t="shared" si="192"/>
        <v>447.29999999999995</v>
      </c>
      <c r="AL1904" t="s">
        <v>4555</v>
      </c>
      <c r="AM1904" t="s">
        <v>4555</v>
      </c>
      <c r="AN1904" s="24">
        <v>0.1</v>
      </c>
      <c r="AO1904">
        <f t="shared" si="197"/>
        <v>575.1</v>
      </c>
      <c r="AS1904" t="s">
        <v>474</v>
      </c>
      <c r="AT1904" t="s">
        <v>586</v>
      </c>
    </row>
    <row r="1905" spans="1:46" customFormat="1" x14ac:dyDescent="0.3">
      <c r="A1905" t="e">
        <f>CONCATENATE(C1905,D1905,H1905,#REF!,L1905)</f>
        <v>#REF!</v>
      </c>
      <c r="B1905" t="str">
        <f t="shared" ref="B1905:B1968" si="199">CONCATENATE(C1905,D1905,H1905)</f>
        <v>OPELCOMBOL2H1</v>
      </c>
      <c r="C1905" s="1" t="s">
        <v>186</v>
      </c>
      <c r="D1905" s="1" t="s">
        <v>187</v>
      </c>
      <c r="E1905" s="1">
        <v>2010</v>
      </c>
      <c r="F1905" s="1" t="s">
        <v>25</v>
      </c>
      <c r="G1905" s="1" t="s">
        <v>15</v>
      </c>
      <c r="H1905" s="1" t="s">
        <v>26</v>
      </c>
      <c r="I1905" s="1">
        <v>3105</v>
      </c>
      <c r="J1905" s="1" t="str">
        <f t="shared" si="194"/>
        <v>TYP135</v>
      </c>
      <c r="K1905" s="1">
        <v>135</v>
      </c>
      <c r="L1905" s="1" t="s">
        <v>17</v>
      </c>
      <c r="M1905" s="27">
        <v>963940295</v>
      </c>
      <c r="N1905" s="37" t="s">
        <v>1046</v>
      </c>
      <c r="O1905" s="38">
        <v>0</v>
      </c>
      <c r="P1905" s="38">
        <v>237.3</v>
      </c>
      <c r="Q1905" s="38">
        <v>1</v>
      </c>
      <c r="R1905">
        <v>36</v>
      </c>
      <c r="S1905" s="38">
        <v>237.3</v>
      </c>
      <c r="T1905" s="24">
        <v>529</v>
      </c>
      <c r="U1905" s="24">
        <v>95</v>
      </c>
      <c r="V1905">
        <f t="shared" si="198"/>
        <v>127</v>
      </c>
      <c r="W1905" s="24" t="s">
        <v>4302</v>
      </c>
      <c r="X1905" s="8" t="e">
        <f>ROUND(T1905*(1-#REF!),2)</f>
        <v>#REF!</v>
      </c>
      <c r="Y1905">
        <f t="shared" si="195"/>
        <v>476.1</v>
      </c>
      <c r="Z1905">
        <f t="shared" si="196"/>
        <v>476.1</v>
      </c>
      <c r="AA1905" s="24">
        <v>0.1</v>
      </c>
      <c r="AB1905" s="24">
        <v>0.1</v>
      </c>
      <c r="AC1905" t="s">
        <v>2879</v>
      </c>
      <c r="AD1905" t="s">
        <v>2879</v>
      </c>
      <c r="AE1905" t="s">
        <v>2879</v>
      </c>
      <c r="AF1905" t="s">
        <v>2899</v>
      </c>
      <c r="AG1905" s="24"/>
      <c r="AI1905" s="11">
        <v>228.16</v>
      </c>
      <c r="AJ1905">
        <v>0.3</v>
      </c>
      <c r="AK1905">
        <f t="shared" si="192"/>
        <v>370.29999999999995</v>
      </c>
      <c r="AL1905" t="s">
        <v>4555</v>
      </c>
      <c r="AM1905" t="s">
        <v>4555</v>
      </c>
      <c r="AN1905" s="24">
        <v>0.1</v>
      </c>
      <c r="AO1905">
        <f t="shared" si="197"/>
        <v>476.1</v>
      </c>
      <c r="AS1905" t="s">
        <v>475</v>
      </c>
      <c r="AT1905" t="s">
        <v>1151</v>
      </c>
    </row>
    <row r="1906" spans="1:46" customFormat="1" x14ac:dyDescent="0.3">
      <c r="A1906" t="e">
        <f>CONCATENATE(C1906,D1906,H1906,#REF!,L1906)</f>
        <v>#REF!</v>
      </c>
      <c r="B1906" t="str">
        <f t="shared" si="199"/>
        <v>OPELCOMBOL2H1</v>
      </c>
      <c r="C1906" s="1" t="s">
        <v>186</v>
      </c>
      <c r="D1906" s="1" t="s">
        <v>187</v>
      </c>
      <c r="E1906" s="1">
        <v>2010</v>
      </c>
      <c r="F1906" s="1" t="s">
        <v>25</v>
      </c>
      <c r="G1906" s="1" t="s">
        <v>15</v>
      </c>
      <c r="H1906" s="1" t="s">
        <v>26</v>
      </c>
      <c r="I1906" s="1">
        <v>3105</v>
      </c>
      <c r="J1906" s="1" t="str">
        <f t="shared" ref="J1906:J1969" si="200">CONCATENATE("TYP",K1906)</f>
        <v>TYP135</v>
      </c>
      <c r="K1906" s="1">
        <v>135</v>
      </c>
      <c r="L1906" s="1" t="s">
        <v>20</v>
      </c>
      <c r="M1906" s="27">
        <v>963940296</v>
      </c>
      <c r="N1906" s="37" t="s">
        <v>1047</v>
      </c>
      <c r="O1906" s="38">
        <v>0</v>
      </c>
      <c r="P1906" s="38">
        <v>330.83</v>
      </c>
      <c r="Q1906" s="38">
        <v>1</v>
      </c>
      <c r="R1906">
        <v>40</v>
      </c>
      <c r="S1906" s="38">
        <v>330.83</v>
      </c>
      <c r="T1906" s="24">
        <v>709</v>
      </c>
      <c r="U1906" s="24">
        <v>95</v>
      </c>
      <c r="V1906">
        <f t="shared" si="198"/>
        <v>127</v>
      </c>
      <c r="W1906" s="24" t="s">
        <v>4303</v>
      </c>
      <c r="X1906" s="8" t="e">
        <f>ROUND(T1906*(1-#REF!),2)</f>
        <v>#REF!</v>
      </c>
      <c r="Y1906">
        <f t="shared" si="195"/>
        <v>638.1</v>
      </c>
      <c r="Z1906">
        <f t="shared" si="196"/>
        <v>638.1</v>
      </c>
      <c r="AA1906" s="24">
        <v>0.1</v>
      </c>
      <c r="AB1906" s="24">
        <v>0.1</v>
      </c>
      <c r="AC1906" t="s">
        <v>2879</v>
      </c>
      <c r="AD1906" t="s">
        <v>2879</v>
      </c>
      <c r="AE1906" t="s">
        <v>2879</v>
      </c>
      <c r="AF1906" t="s">
        <v>2899</v>
      </c>
      <c r="AG1906" s="24"/>
      <c r="AI1906" s="11">
        <v>308.71999999999997</v>
      </c>
      <c r="AJ1906">
        <v>0.3</v>
      </c>
      <c r="AK1906">
        <f t="shared" si="192"/>
        <v>496.29999999999995</v>
      </c>
      <c r="AL1906" t="s">
        <v>4555</v>
      </c>
      <c r="AM1906" t="s">
        <v>4555</v>
      </c>
      <c r="AN1906" s="24">
        <v>0.1</v>
      </c>
      <c r="AO1906">
        <f t="shared" si="197"/>
        <v>638.1</v>
      </c>
      <c r="AS1906" t="s">
        <v>476</v>
      </c>
      <c r="AT1906" t="s">
        <v>586</v>
      </c>
    </row>
    <row r="1907" spans="1:46" customFormat="1" x14ac:dyDescent="0.3">
      <c r="A1907" t="e">
        <f>CONCATENATE(C1907,D1907,H1907,#REF!,L1907)</f>
        <v>#REF!</v>
      </c>
      <c r="B1907" t="str">
        <f t="shared" si="199"/>
        <v>OPELVIVAROL1H1</v>
      </c>
      <c r="C1907" s="1" t="s">
        <v>186</v>
      </c>
      <c r="D1907" s="1" t="s">
        <v>188</v>
      </c>
      <c r="E1907" s="1">
        <v>2014</v>
      </c>
      <c r="F1907" s="1" t="s">
        <v>14</v>
      </c>
      <c r="G1907" s="1" t="s">
        <v>15</v>
      </c>
      <c r="H1907" s="1" t="s">
        <v>16</v>
      </c>
      <c r="I1907" s="1">
        <v>3098</v>
      </c>
      <c r="J1907" s="1" t="str">
        <f t="shared" si="200"/>
        <v>TYP164</v>
      </c>
      <c r="K1907" s="1">
        <v>164</v>
      </c>
      <c r="L1907" s="1" t="s">
        <v>17</v>
      </c>
      <c r="M1907" s="27">
        <v>963940601</v>
      </c>
      <c r="N1907" s="37" t="s">
        <v>1048</v>
      </c>
      <c r="O1907" s="38">
        <v>0</v>
      </c>
      <c r="P1907" s="38">
        <v>280.49</v>
      </c>
      <c r="Q1907" s="38">
        <v>1</v>
      </c>
      <c r="R1907">
        <v>47</v>
      </c>
      <c r="S1907" s="38">
        <v>280.49</v>
      </c>
      <c r="T1907" s="24">
        <v>599</v>
      </c>
      <c r="U1907" s="24">
        <v>85</v>
      </c>
      <c r="V1907">
        <f t="shared" si="198"/>
        <v>114</v>
      </c>
      <c r="W1907" s="24" t="s">
        <v>4304</v>
      </c>
      <c r="X1907" s="8" t="e">
        <f>ROUND(T1907*(1-#REF!),2)</f>
        <v>#REF!</v>
      </c>
      <c r="Y1907">
        <f t="shared" si="195"/>
        <v>539.1</v>
      </c>
      <c r="Z1907">
        <f t="shared" si="196"/>
        <v>539.1</v>
      </c>
      <c r="AA1907" s="24">
        <v>0.1</v>
      </c>
      <c r="AB1907" s="24">
        <v>0.1</v>
      </c>
      <c r="AC1907" t="s">
        <v>2879</v>
      </c>
      <c r="AD1907" t="s">
        <v>2879</v>
      </c>
      <c r="AE1907" t="s">
        <v>2879</v>
      </c>
      <c r="AF1907" t="s">
        <v>2899</v>
      </c>
      <c r="AG1907" s="24"/>
      <c r="AI1907" s="11">
        <v>269.69</v>
      </c>
      <c r="AJ1907">
        <v>0.3</v>
      </c>
      <c r="AK1907">
        <f t="shared" si="192"/>
        <v>419.29999999999995</v>
      </c>
      <c r="AL1907" t="s">
        <v>4555</v>
      </c>
      <c r="AM1907" t="s">
        <v>4555</v>
      </c>
      <c r="AN1907" s="24">
        <v>0.1</v>
      </c>
      <c r="AO1907">
        <f t="shared" si="197"/>
        <v>539.1</v>
      </c>
      <c r="AS1907" t="s">
        <v>477</v>
      </c>
      <c r="AT1907" t="s">
        <v>1151</v>
      </c>
    </row>
    <row r="1908" spans="1:46" customFormat="1" x14ac:dyDescent="0.3">
      <c r="A1908" t="e">
        <f>CONCATENATE(C1908,D1908,H1908,#REF!,L1908)</f>
        <v>#REF!</v>
      </c>
      <c r="B1908" t="str">
        <f t="shared" si="199"/>
        <v>OPELVIVAROL1H1</v>
      </c>
      <c r="C1908" s="1" t="s">
        <v>186</v>
      </c>
      <c r="D1908" s="1" t="s">
        <v>188</v>
      </c>
      <c r="E1908" s="1">
        <v>2014</v>
      </c>
      <c r="F1908" s="1" t="s">
        <v>14</v>
      </c>
      <c r="G1908" s="1" t="s">
        <v>15</v>
      </c>
      <c r="H1908" s="1" t="s">
        <v>16</v>
      </c>
      <c r="I1908" s="1">
        <v>3098</v>
      </c>
      <c r="J1908" s="1" t="str">
        <f t="shared" si="200"/>
        <v>TYP164</v>
      </c>
      <c r="K1908" s="1">
        <v>164</v>
      </c>
      <c r="L1908" s="1" t="s">
        <v>20</v>
      </c>
      <c r="M1908" s="27">
        <v>963940608</v>
      </c>
      <c r="N1908" s="37" t="s">
        <v>1049</v>
      </c>
      <c r="O1908" s="38">
        <v>0</v>
      </c>
      <c r="P1908" s="38">
        <v>383.87</v>
      </c>
      <c r="Q1908" s="38">
        <v>1</v>
      </c>
      <c r="R1908">
        <v>42</v>
      </c>
      <c r="S1908" s="38">
        <v>383.87</v>
      </c>
      <c r="T1908" s="24">
        <v>809</v>
      </c>
      <c r="U1908" s="24">
        <v>85</v>
      </c>
      <c r="V1908">
        <f t="shared" si="198"/>
        <v>114</v>
      </c>
      <c r="W1908" s="24" t="s">
        <v>4305</v>
      </c>
      <c r="X1908" s="8" t="e">
        <f>ROUND(T1908*(1-#REF!),2)</f>
        <v>#REF!</v>
      </c>
      <c r="Y1908">
        <f t="shared" si="195"/>
        <v>728.1</v>
      </c>
      <c r="Z1908">
        <f t="shared" si="196"/>
        <v>728.1</v>
      </c>
      <c r="AA1908" s="24">
        <v>0.1</v>
      </c>
      <c r="AB1908" s="24">
        <v>0.1</v>
      </c>
      <c r="AC1908" t="s">
        <v>2879</v>
      </c>
      <c r="AD1908" t="s">
        <v>2879</v>
      </c>
      <c r="AE1908" t="s">
        <v>2879</v>
      </c>
      <c r="AF1908" t="s">
        <v>2899</v>
      </c>
      <c r="AG1908" s="24"/>
      <c r="AI1908" s="11">
        <v>369.1</v>
      </c>
      <c r="AJ1908">
        <v>0.3</v>
      </c>
      <c r="AK1908">
        <f t="shared" ref="AK1908:AK1971" si="201">T1908*(1*(1-AJ1908))</f>
        <v>566.29999999999995</v>
      </c>
      <c r="AL1908" t="s">
        <v>4555</v>
      </c>
      <c r="AM1908" t="s">
        <v>4555</v>
      </c>
      <c r="AN1908" s="24">
        <v>0.1</v>
      </c>
      <c r="AO1908">
        <f t="shared" si="197"/>
        <v>728.1</v>
      </c>
      <c r="AS1908" t="s">
        <v>478</v>
      </c>
      <c r="AT1908" t="s">
        <v>586</v>
      </c>
    </row>
    <row r="1909" spans="1:46" customFormat="1" x14ac:dyDescent="0.3">
      <c r="A1909" t="e">
        <f>CONCATENATE(C1909,D1909,H1909,#REF!,L1909)</f>
        <v>#REF!</v>
      </c>
      <c r="B1909" t="str">
        <f t="shared" si="199"/>
        <v>OPELVIVAROL1H2</v>
      </c>
      <c r="C1909" s="1" t="s">
        <v>186</v>
      </c>
      <c r="D1909" s="1" t="s">
        <v>188</v>
      </c>
      <c r="E1909" s="1">
        <v>2014</v>
      </c>
      <c r="F1909" s="1" t="s">
        <v>14</v>
      </c>
      <c r="G1909" s="1" t="s">
        <v>37</v>
      </c>
      <c r="H1909" s="1" t="s">
        <v>38</v>
      </c>
      <c r="I1909" s="1">
        <v>3098</v>
      </c>
      <c r="J1909" s="1" t="str">
        <f t="shared" si="200"/>
        <v>TYP164</v>
      </c>
      <c r="K1909" s="1">
        <v>164</v>
      </c>
      <c r="L1909" s="1" t="s">
        <v>17</v>
      </c>
      <c r="M1909" s="27">
        <v>963940609</v>
      </c>
      <c r="N1909" s="37" t="s">
        <v>1050</v>
      </c>
      <c r="O1909" s="38">
        <v>0</v>
      </c>
      <c r="P1909" s="38">
        <v>280.58</v>
      </c>
      <c r="Q1909" s="38">
        <v>1</v>
      </c>
      <c r="R1909">
        <v>47</v>
      </c>
      <c r="S1909" s="38">
        <v>280.58</v>
      </c>
      <c r="T1909" s="24">
        <v>589</v>
      </c>
      <c r="U1909" s="24">
        <v>95</v>
      </c>
      <c r="V1909">
        <f t="shared" si="198"/>
        <v>127</v>
      </c>
      <c r="W1909" s="24" t="s">
        <v>4306</v>
      </c>
      <c r="X1909" s="8" t="e">
        <f>ROUND(T1909*(1-#REF!),2)</f>
        <v>#REF!</v>
      </c>
      <c r="Y1909">
        <f t="shared" si="195"/>
        <v>530.1</v>
      </c>
      <c r="Z1909">
        <f t="shared" si="196"/>
        <v>530.1</v>
      </c>
      <c r="AA1909" s="24">
        <v>0.1</v>
      </c>
      <c r="AB1909" s="24">
        <v>0.1</v>
      </c>
      <c r="AC1909" t="s">
        <v>2879</v>
      </c>
      <c r="AD1909" t="s">
        <v>2879</v>
      </c>
      <c r="AE1909" t="s">
        <v>2879</v>
      </c>
      <c r="AF1909" t="s">
        <v>2899</v>
      </c>
      <c r="AG1909" s="24"/>
      <c r="AI1909" s="11">
        <v>269.69</v>
      </c>
      <c r="AJ1909">
        <v>0.3</v>
      </c>
      <c r="AK1909">
        <f t="shared" si="201"/>
        <v>412.29999999999995</v>
      </c>
      <c r="AL1909" t="s">
        <v>4555</v>
      </c>
      <c r="AM1909" t="s">
        <v>4555</v>
      </c>
      <c r="AN1909" s="24">
        <v>0.1</v>
      </c>
      <c r="AO1909">
        <f t="shared" si="197"/>
        <v>530.1</v>
      </c>
      <c r="AS1909" t="s">
        <v>479</v>
      </c>
      <c r="AT1909" t="s">
        <v>1151</v>
      </c>
    </row>
    <row r="1910" spans="1:46" customFormat="1" x14ac:dyDescent="0.3">
      <c r="A1910" t="e">
        <f>CONCATENATE(C1910,D1910,H1910,#REF!,L1910)</f>
        <v>#REF!</v>
      </c>
      <c r="B1910" t="str">
        <f t="shared" si="199"/>
        <v>OPELVIVAROL1H2</v>
      </c>
      <c r="C1910" s="1" t="s">
        <v>186</v>
      </c>
      <c r="D1910" s="1" t="s">
        <v>188</v>
      </c>
      <c r="E1910" s="1">
        <v>2014</v>
      </c>
      <c r="F1910" s="1" t="s">
        <v>14</v>
      </c>
      <c r="G1910" s="1" t="s">
        <v>37</v>
      </c>
      <c r="H1910" s="1" t="s">
        <v>38</v>
      </c>
      <c r="I1910" s="1">
        <v>3098</v>
      </c>
      <c r="J1910" s="1" t="str">
        <f t="shared" si="200"/>
        <v>TYP164</v>
      </c>
      <c r="K1910" s="1">
        <v>164</v>
      </c>
      <c r="L1910" s="1" t="s">
        <v>20</v>
      </c>
      <c r="M1910" s="27">
        <v>963940616</v>
      </c>
      <c r="N1910" s="37" t="s">
        <v>1051</v>
      </c>
      <c r="O1910" s="38">
        <v>0</v>
      </c>
      <c r="P1910" s="38">
        <v>383.87</v>
      </c>
      <c r="Q1910" s="38">
        <v>1</v>
      </c>
      <c r="R1910">
        <v>35</v>
      </c>
      <c r="S1910" s="38">
        <v>383.87</v>
      </c>
      <c r="T1910" s="24">
        <v>809</v>
      </c>
      <c r="U1910" s="24">
        <v>95</v>
      </c>
      <c r="V1910">
        <f t="shared" si="198"/>
        <v>127</v>
      </c>
      <c r="W1910" s="24" t="s">
        <v>4307</v>
      </c>
      <c r="X1910" s="8" t="e">
        <f>ROUND(T1910*(1-#REF!),2)</f>
        <v>#REF!</v>
      </c>
      <c r="Y1910">
        <f t="shared" si="195"/>
        <v>728.1</v>
      </c>
      <c r="Z1910">
        <f t="shared" si="196"/>
        <v>728.1</v>
      </c>
      <c r="AA1910" s="24">
        <v>0.1</v>
      </c>
      <c r="AB1910" s="24">
        <v>0.1</v>
      </c>
      <c r="AC1910" t="s">
        <v>2879</v>
      </c>
      <c r="AD1910" t="s">
        <v>2879</v>
      </c>
      <c r="AE1910" t="s">
        <v>2879</v>
      </c>
      <c r="AF1910" t="s">
        <v>2899</v>
      </c>
      <c r="AG1910" s="24"/>
      <c r="AI1910" s="11">
        <v>369.1</v>
      </c>
      <c r="AJ1910">
        <v>0.3</v>
      </c>
      <c r="AK1910">
        <f t="shared" si="201"/>
        <v>566.29999999999995</v>
      </c>
      <c r="AL1910" t="s">
        <v>4555</v>
      </c>
      <c r="AM1910" t="s">
        <v>4555</v>
      </c>
      <c r="AN1910" s="24">
        <v>0.1</v>
      </c>
      <c r="AO1910">
        <f t="shared" si="197"/>
        <v>728.1</v>
      </c>
      <c r="AS1910" t="s">
        <v>480</v>
      </c>
      <c r="AT1910" t="s">
        <v>586</v>
      </c>
    </row>
    <row r="1911" spans="1:46" customFormat="1" x14ac:dyDescent="0.3">
      <c r="A1911" t="e">
        <f>CONCATENATE(C1911,D1911,H1911,#REF!,L1911)</f>
        <v>#REF!</v>
      </c>
      <c r="B1911" t="str">
        <f t="shared" si="199"/>
        <v>OPELVIVAROL2H1</v>
      </c>
      <c r="C1911" s="1" t="s">
        <v>186</v>
      </c>
      <c r="D1911" s="1" t="s">
        <v>188</v>
      </c>
      <c r="E1911" s="1">
        <v>2014</v>
      </c>
      <c r="F1911" s="1" t="s">
        <v>25</v>
      </c>
      <c r="G1911" s="1" t="s">
        <v>15</v>
      </c>
      <c r="H1911" s="1" t="s">
        <v>26</v>
      </c>
      <c r="I1911" s="1">
        <v>3498</v>
      </c>
      <c r="J1911" s="1" t="str">
        <f t="shared" si="200"/>
        <v>TYP165</v>
      </c>
      <c r="K1911" s="1">
        <v>165</v>
      </c>
      <c r="L1911" s="1" t="s">
        <v>17</v>
      </c>
      <c r="M1911" s="27">
        <v>963940617</v>
      </c>
      <c r="N1911" s="37" t="s">
        <v>1052</v>
      </c>
      <c r="O1911" s="38">
        <v>0</v>
      </c>
      <c r="P1911" s="38">
        <v>307.88</v>
      </c>
      <c r="Q1911" s="38">
        <v>1</v>
      </c>
      <c r="R1911">
        <v>55</v>
      </c>
      <c r="S1911" s="38">
        <v>307.88</v>
      </c>
      <c r="T1911" s="24">
        <v>649</v>
      </c>
      <c r="U1911" s="24">
        <v>95</v>
      </c>
      <c r="V1911">
        <f t="shared" si="198"/>
        <v>127</v>
      </c>
      <c r="W1911" s="24" t="s">
        <v>4308</v>
      </c>
      <c r="X1911" s="8" t="e">
        <f>ROUND(T1911*(1-#REF!),2)</f>
        <v>#REF!</v>
      </c>
      <c r="Y1911">
        <f t="shared" si="195"/>
        <v>584.1</v>
      </c>
      <c r="Z1911">
        <f t="shared" si="196"/>
        <v>584.1</v>
      </c>
      <c r="AA1911" s="24">
        <v>0.1</v>
      </c>
      <c r="AB1911" s="24">
        <v>0.1</v>
      </c>
      <c r="AC1911" t="s">
        <v>2879</v>
      </c>
      <c r="AD1911" t="s">
        <v>2879</v>
      </c>
      <c r="AE1911" t="s">
        <v>2879</v>
      </c>
      <c r="AF1911" t="s">
        <v>2899</v>
      </c>
      <c r="AG1911" s="24"/>
      <c r="AI1911" s="11">
        <v>296.02999999999997</v>
      </c>
      <c r="AJ1911">
        <v>0.3</v>
      </c>
      <c r="AK1911">
        <f t="shared" si="201"/>
        <v>454.29999999999995</v>
      </c>
      <c r="AL1911" t="s">
        <v>4555</v>
      </c>
      <c r="AM1911" t="s">
        <v>4555</v>
      </c>
      <c r="AN1911" s="24">
        <v>0.1</v>
      </c>
      <c r="AO1911">
        <f t="shared" si="197"/>
        <v>584.1</v>
      </c>
      <c r="AS1911" t="s">
        <v>481</v>
      </c>
      <c r="AT1911" t="s">
        <v>1151</v>
      </c>
    </row>
    <row r="1912" spans="1:46" customFormat="1" x14ac:dyDescent="0.3">
      <c r="A1912" t="e">
        <f>CONCATENATE(C1912,D1912,H1912,#REF!,L1912)</f>
        <v>#REF!</v>
      </c>
      <c r="B1912" t="str">
        <f t="shared" si="199"/>
        <v>OPELVIVAROL2H1</v>
      </c>
      <c r="C1912" s="1" t="s">
        <v>186</v>
      </c>
      <c r="D1912" s="1" t="s">
        <v>188</v>
      </c>
      <c r="E1912" s="1">
        <v>2014</v>
      </c>
      <c r="F1912" s="1" t="s">
        <v>25</v>
      </c>
      <c r="G1912" s="1" t="s">
        <v>15</v>
      </c>
      <c r="H1912" s="1" t="s">
        <v>26</v>
      </c>
      <c r="I1912" s="1">
        <v>3498</v>
      </c>
      <c r="J1912" s="1" t="str">
        <f t="shared" si="200"/>
        <v>TYP165</v>
      </c>
      <c r="K1912" s="1">
        <v>165</v>
      </c>
      <c r="L1912" s="1" t="s">
        <v>20</v>
      </c>
      <c r="M1912" s="27">
        <v>963940624</v>
      </c>
      <c r="N1912" s="37" t="s">
        <v>1053</v>
      </c>
      <c r="O1912" s="38">
        <v>0</v>
      </c>
      <c r="P1912" s="38">
        <v>418.27</v>
      </c>
      <c r="Q1912" s="38">
        <v>1</v>
      </c>
      <c r="R1912">
        <v>55</v>
      </c>
      <c r="S1912" s="38">
        <v>418.27</v>
      </c>
      <c r="T1912" s="24">
        <v>879</v>
      </c>
      <c r="U1912" s="24">
        <v>95</v>
      </c>
      <c r="V1912">
        <f t="shared" si="198"/>
        <v>127</v>
      </c>
      <c r="W1912" s="24" t="s">
        <v>4309</v>
      </c>
      <c r="X1912" s="8" t="e">
        <f>ROUND(T1912*(1-#REF!),2)</f>
        <v>#REF!</v>
      </c>
      <c r="Y1912">
        <f t="shared" si="195"/>
        <v>791.1</v>
      </c>
      <c r="Z1912">
        <f t="shared" si="196"/>
        <v>791.1</v>
      </c>
      <c r="AA1912" s="24">
        <v>0.1</v>
      </c>
      <c r="AB1912" s="24">
        <v>0.1</v>
      </c>
      <c r="AC1912" t="s">
        <v>2879</v>
      </c>
      <c r="AD1912" t="s">
        <v>2879</v>
      </c>
      <c r="AE1912" t="s">
        <v>2879</v>
      </c>
      <c r="AF1912" t="s">
        <v>2899</v>
      </c>
      <c r="AG1912" s="24"/>
      <c r="AI1912" s="11">
        <v>402.16999999999996</v>
      </c>
      <c r="AJ1912">
        <v>0.3</v>
      </c>
      <c r="AK1912">
        <f t="shared" si="201"/>
        <v>615.29999999999995</v>
      </c>
      <c r="AL1912" t="s">
        <v>4555</v>
      </c>
      <c r="AM1912" t="s">
        <v>4555</v>
      </c>
      <c r="AN1912" s="24">
        <v>0.1</v>
      </c>
      <c r="AO1912">
        <f t="shared" si="197"/>
        <v>791.1</v>
      </c>
      <c r="AS1912" t="s">
        <v>482</v>
      </c>
      <c r="AT1912" t="s">
        <v>586</v>
      </c>
    </row>
    <row r="1913" spans="1:46" customFormat="1" x14ac:dyDescent="0.3">
      <c r="A1913" t="e">
        <f>CONCATENATE(C1913,D1913,H1913,#REF!,L1913)</f>
        <v>#REF!</v>
      </c>
      <c r="B1913" t="str">
        <f t="shared" si="199"/>
        <v>OPELVIVAROL2H2</v>
      </c>
      <c r="C1913" s="1" t="s">
        <v>186</v>
      </c>
      <c r="D1913" s="1" t="s">
        <v>188</v>
      </c>
      <c r="E1913" s="1">
        <v>2014</v>
      </c>
      <c r="F1913" s="1" t="s">
        <v>25</v>
      </c>
      <c r="G1913" s="1" t="s">
        <v>37</v>
      </c>
      <c r="H1913" s="1" t="s">
        <v>41</v>
      </c>
      <c r="I1913" s="1">
        <v>3498</v>
      </c>
      <c r="J1913" s="1" t="str">
        <f t="shared" si="200"/>
        <v>TYP165</v>
      </c>
      <c r="K1913" s="1">
        <v>165</v>
      </c>
      <c r="L1913" s="1" t="s">
        <v>17</v>
      </c>
      <c r="M1913" s="27">
        <v>963940625</v>
      </c>
      <c r="N1913" s="37" t="s">
        <v>1054</v>
      </c>
      <c r="O1913" s="38">
        <v>0</v>
      </c>
      <c r="P1913" s="38">
        <v>307.99</v>
      </c>
      <c r="Q1913" s="38">
        <v>1</v>
      </c>
      <c r="R1913">
        <v>55</v>
      </c>
      <c r="S1913" s="38">
        <v>307.99</v>
      </c>
      <c r="T1913" s="24">
        <v>649</v>
      </c>
      <c r="U1913" s="24">
        <v>115</v>
      </c>
      <c r="V1913">
        <f t="shared" si="198"/>
        <v>154</v>
      </c>
      <c r="W1913" s="24" t="s">
        <v>4310</v>
      </c>
      <c r="X1913" s="8" t="e">
        <f>ROUND(T1913*(1-#REF!),2)</f>
        <v>#REF!</v>
      </c>
      <c r="Y1913">
        <f t="shared" si="195"/>
        <v>584.1</v>
      </c>
      <c r="Z1913">
        <f t="shared" si="196"/>
        <v>584.1</v>
      </c>
      <c r="AA1913" s="24">
        <v>0.1</v>
      </c>
      <c r="AB1913" s="24">
        <v>0.1</v>
      </c>
      <c r="AC1913" t="s">
        <v>2879</v>
      </c>
      <c r="AD1913" t="s">
        <v>2879</v>
      </c>
      <c r="AE1913" t="s">
        <v>2879</v>
      </c>
      <c r="AF1913" t="s">
        <v>2899</v>
      </c>
      <c r="AG1913" s="24"/>
      <c r="AI1913" s="11">
        <v>296.02999999999997</v>
      </c>
      <c r="AJ1913">
        <v>0.3</v>
      </c>
      <c r="AK1913">
        <f t="shared" si="201"/>
        <v>454.29999999999995</v>
      </c>
      <c r="AL1913" t="s">
        <v>4555</v>
      </c>
      <c r="AM1913" t="s">
        <v>4555</v>
      </c>
      <c r="AN1913" s="24">
        <v>0.1</v>
      </c>
      <c r="AO1913">
        <f t="shared" si="197"/>
        <v>584.1</v>
      </c>
      <c r="AS1913" t="s">
        <v>483</v>
      </c>
      <c r="AT1913" t="s">
        <v>1151</v>
      </c>
    </row>
    <row r="1914" spans="1:46" customFormat="1" x14ac:dyDescent="0.3">
      <c r="A1914" t="e">
        <f>CONCATENATE(C1914,D1914,H1914,#REF!,L1914)</f>
        <v>#REF!</v>
      </c>
      <c r="B1914" t="str">
        <f t="shared" si="199"/>
        <v>OPELVIVAROL2H2</v>
      </c>
      <c r="C1914" s="1" t="s">
        <v>186</v>
      </c>
      <c r="D1914" s="1" t="s">
        <v>188</v>
      </c>
      <c r="E1914" s="1">
        <v>2014</v>
      </c>
      <c r="F1914" s="1" t="s">
        <v>25</v>
      </c>
      <c r="G1914" s="1" t="s">
        <v>37</v>
      </c>
      <c r="H1914" s="1" t="s">
        <v>41</v>
      </c>
      <c r="I1914" s="1">
        <v>3498</v>
      </c>
      <c r="J1914" s="1" t="str">
        <f t="shared" si="200"/>
        <v>TYP165</v>
      </c>
      <c r="K1914" s="1">
        <v>165</v>
      </c>
      <c r="L1914" s="1" t="s">
        <v>20</v>
      </c>
      <c r="M1914" s="27">
        <v>963940632</v>
      </c>
      <c r="N1914" s="37" t="s">
        <v>1055</v>
      </c>
      <c r="O1914" s="38">
        <v>0</v>
      </c>
      <c r="P1914" s="38">
        <v>418.27</v>
      </c>
      <c r="Q1914" s="38">
        <v>1</v>
      </c>
      <c r="R1914">
        <v>57</v>
      </c>
      <c r="S1914" s="38">
        <v>418.27</v>
      </c>
      <c r="T1914" s="24">
        <v>909</v>
      </c>
      <c r="U1914" s="24">
        <v>115</v>
      </c>
      <c r="V1914">
        <f t="shared" si="198"/>
        <v>154</v>
      </c>
      <c r="W1914" s="24" t="s">
        <v>4311</v>
      </c>
      <c r="X1914" s="8" t="e">
        <f>ROUND(T1914*(1-#REF!),2)</f>
        <v>#REF!</v>
      </c>
      <c r="Y1914">
        <f t="shared" si="195"/>
        <v>818.1</v>
      </c>
      <c r="Z1914">
        <f t="shared" si="196"/>
        <v>818.1</v>
      </c>
      <c r="AA1914" s="24">
        <v>0.1</v>
      </c>
      <c r="AB1914" s="24">
        <v>0.1</v>
      </c>
      <c r="AC1914" t="s">
        <v>2879</v>
      </c>
      <c r="AD1914" t="s">
        <v>2879</v>
      </c>
      <c r="AE1914" t="s">
        <v>2879</v>
      </c>
      <c r="AF1914" t="s">
        <v>2899</v>
      </c>
      <c r="AG1914" s="24"/>
      <c r="AI1914" s="11">
        <v>402.16999999999996</v>
      </c>
      <c r="AJ1914">
        <v>0.3</v>
      </c>
      <c r="AK1914">
        <f t="shared" si="201"/>
        <v>636.29999999999995</v>
      </c>
      <c r="AL1914" t="s">
        <v>4555</v>
      </c>
      <c r="AM1914" t="s">
        <v>4555</v>
      </c>
      <c r="AN1914" s="24">
        <v>0.1</v>
      </c>
      <c r="AO1914">
        <f t="shared" si="197"/>
        <v>818.1</v>
      </c>
      <c r="AS1914" t="s">
        <v>484</v>
      </c>
      <c r="AT1914" t="s">
        <v>586</v>
      </c>
    </row>
    <row r="1915" spans="1:46" customFormat="1" x14ac:dyDescent="0.3">
      <c r="A1915" t="e">
        <f>CONCATENATE(C1915,D1915,H1915,#REF!,L1915)</f>
        <v>#REF!</v>
      </c>
      <c r="B1915" t="str">
        <f t="shared" si="199"/>
        <v>OPELMOVANO_TRACTIONL1H1</v>
      </c>
      <c r="C1915" s="1" t="s">
        <v>186</v>
      </c>
      <c r="D1915" s="1" t="s">
        <v>593</v>
      </c>
      <c r="E1915" s="1">
        <v>2011</v>
      </c>
      <c r="F1915" s="1" t="s">
        <v>14</v>
      </c>
      <c r="G1915" s="1" t="s">
        <v>15</v>
      </c>
      <c r="H1915" s="1" t="s">
        <v>16</v>
      </c>
      <c r="I1915" s="1">
        <v>3182</v>
      </c>
      <c r="J1915" s="1" t="str">
        <f t="shared" si="200"/>
        <v>TYP137</v>
      </c>
      <c r="K1915" s="1">
        <v>137</v>
      </c>
      <c r="L1915" s="1" t="s">
        <v>17</v>
      </c>
      <c r="M1915" s="27">
        <v>963940311</v>
      </c>
      <c r="N1915" s="37" t="s">
        <v>1115</v>
      </c>
      <c r="O1915" s="38">
        <v>0</v>
      </c>
      <c r="P1915" s="38">
        <v>311.19</v>
      </c>
      <c r="Q1915" s="38">
        <v>1</v>
      </c>
      <c r="R1915">
        <v>76</v>
      </c>
      <c r="S1915" s="38">
        <v>311.19</v>
      </c>
      <c r="T1915" s="24">
        <v>719</v>
      </c>
      <c r="U1915" s="24">
        <v>85</v>
      </c>
      <c r="V1915">
        <f t="shared" si="198"/>
        <v>114</v>
      </c>
      <c r="W1915" s="24" t="s">
        <v>4386</v>
      </c>
      <c r="X1915" s="8" t="e">
        <f>ROUND(T1915*(1-#REF!),2)</f>
        <v>#REF!</v>
      </c>
      <c r="Y1915">
        <f t="shared" si="195"/>
        <v>647.1</v>
      </c>
      <c r="Z1915">
        <f t="shared" si="196"/>
        <v>647.1</v>
      </c>
      <c r="AA1915" s="24">
        <v>0.1</v>
      </c>
      <c r="AB1915" s="24">
        <v>0.1</v>
      </c>
      <c r="AC1915" t="s">
        <v>2879</v>
      </c>
      <c r="AD1915" t="s">
        <v>2879</v>
      </c>
      <c r="AE1915" t="s">
        <v>2879</v>
      </c>
      <c r="AF1915" t="s">
        <v>2899</v>
      </c>
      <c r="AG1915" s="24"/>
      <c r="AI1915" s="11">
        <v>328.43</v>
      </c>
      <c r="AJ1915">
        <v>0.3</v>
      </c>
      <c r="AK1915">
        <f t="shared" si="201"/>
        <v>503.29999999999995</v>
      </c>
      <c r="AL1915" t="s">
        <v>4555</v>
      </c>
      <c r="AM1915" t="s">
        <v>4555</v>
      </c>
      <c r="AN1915" s="24">
        <v>0.1</v>
      </c>
      <c r="AO1915">
        <f t="shared" ref="AO1915:AO1976" si="202">ROUND(T1915*(1-AN1915),2)</f>
        <v>647.1</v>
      </c>
      <c r="AS1915" t="s">
        <v>544</v>
      </c>
      <c r="AT1915" t="s">
        <v>1151</v>
      </c>
    </row>
    <row r="1916" spans="1:46" customFormat="1" x14ac:dyDescent="0.3">
      <c r="A1916" t="e">
        <f>CONCATENATE(C1916,D1916,H1916,#REF!,L1916)</f>
        <v>#REF!</v>
      </c>
      <c r="B1916" t="str">
        <f t="shared" si="199"/>
        <v>OPELMOVANO_TRACTIONL1H1</v>
      </c>
      <c r="C1916" s="1" t="s">
        <v>186</v>
      </c>
      <c r="D1916" s="1" t="s">
        <v>593</v>
      </c>
      <c r="E1916" s="1">
        <v>2011</v>
      </c>
      <c r="F1916" s="1" t="s">
        <v>14</v>
      </c>
      <c r="G1916" s="1" t="s">
        <v>15</v>
      </c>
      <c r="H1916" s="1" t="s">
        <v>16</v>
      </c>
      <c r="I1916" s="1">
        <v>3182</v>
      </c>
      <c r="J1916" s="1" t="str">
        <f t="shared" si="200"/>
        <v>TYP137</v>
      </c>
      <c r="K1916" s="1">
        <v>137</v>
      </c>
      <c r="L1916" s="1" t="s">
        <v>20</v>
      </c>
      <c r="M1916" s="27">
        <v>963940312</v>
      </c>
      <c r="N1916" s="37" t="s">
        <v>1116</v>
      </c>
      <c r="O1916" s="38">
        <v>0</v>
      </c>
      <c r="P1916" s="38">
        <v>466.49</v>
      </c>
      <c r="Q1916" s="38">
        <v>1</v>
      </c>
      <c r="R1916">
        <v>60</v>
      </c>
      <c r="S1916" s="38">
        <v>466.49</v>
      </c>
      <c r="T1916" s="24">
        <v>949</v>
      </c>
      <c r="U1916" s="24">
        <v>85</v>
      </c>
      <c r="V1916">
        <f t="shared" si="198"/>
        <v>114</v>
      </c>
      <c r="W1916" s="24" t="s">
        <v>4387</v>
      </c>
      <c r="X1916" s="8" t="e">
        <f>ROUND(T1916*(1-#REF!),2)</f>
        <v>#REF!</v>
      </c>
      <c r="Y1916">
        <f t="shared" si="195"/>
        <v>854.1</v>
      </c>
      <c r="Z1916">
        <f t="shared" si="196"/>
        <v>854.1</v>
      </c>
      <c r="AA1916" s="24">
        <v>0.1</v>
      </c>
      <c r="AB1916" s="24">
        <v>0.1</v>
      </c>
      <c r="AC1916" t="s">
        <v>2879</v>
      </c>
      <c r="AD1916" t="s">
        <v>2879</v>
      </c>
      <c r="AE1916" t="s">
        <v>2879</v>
      </c>
      <c r="AF1916" t="s">
        <v>2899</v>
      </c>
      <c r="AG1916" s="24"/>
      <c r="AI1916" s="11">
        <v>448.53999999999996</v>
      </c>
      <c r="AJ1916">
        <v>0.3</v>
      </c>
      <c r="AK1916">
        <f t="shared" si="201"/>
        <v>664.3</v>
      </c>
      <c r="AL1916" t="s">
        <v>4555</v>
      </c>
      <c r="AM1916" t="s">
        <v>4555</v>
      </c>
      <c r="AN1916" s="24">
        <v>0.1</v>
      </c>
      <c r="AO1916">
        <f t="shared" si="202"/>
        <v>854.1</v>
      </c>
      <c r="AS1916" t="s">
        <v>545</v>
      </c>
      <c r="AT1916" t="s">
        <v>586</v>
      </c>
    </row>
    <row r="1917" spans="1:46" customFormat="1" x14ac:dyDescent="0.3">
      <c r="A1917" t="e">
        <f>CONCATENATE(C1917,D1917,H1917,#REF!,L1917)</f>
        <v>#REF!</v>
      </c>
      <c r="B1917" t="str">
        <f t="shared" si="199"/>
        <v>OPELMOVANO_TRACTIONL1H2</v>
      </c>
      <c r="C1917" s="1" t="s">
        <v>186</v>
      </c>
      <c r="D1917" s="1" t="s">
        <v>593</v>
      </c>
      <c r="E1917" s="1">
        <v>2011</v>
      </c>
      <c r="F1917" s="1" t="s">
        <v>14</v>
      </c>
      <c r="G1917" s="1" t="s">
        <v>37</v>
      </c>
      <c r="H1917" s="1" t="s">
        <v>38</v>
      </c>
      <c r="I1917" s="1">
        <v>3182</v>
      </c>
      <c r="J1917" s="1" t="str">
        <f t="shared" si="200"/>
        <v>TYP137</v>
      </c>
      <c r="K1917" s="1">
        <v>137</v>
      </c>
      <c r="L1917" s="1" t="s">
        <v>17</v>
      </c>
      <c r="M1917" s="27">
        <v>963940313</v>
      </c>
      <c r="N1917" s="37" t="s">
        <v>1117</v>
      </c>
      <c r="O1917" s="38">
        <v>0</v>
      </c>
      <c r="P1917" s="38">
        <v>341.58</v>
      </c>
      <c r="Q1917" s="38">
        <v>1</v>
      </c>
      <c r="R1917">
        <v>76</v>
      </c>
      <c r="S1917" s="38">
        <v>341.58</v>
      </c>
      <c r="T1917" s="24">
        <v>719</v>
      </c>
      <c r="U1917" s="24">
        <v>95</v>
      </c>
      <c r="V1917">
        <f t="shared" ref="V1917:V1978" si="203">IFERROR(ROUNDUP(U1917*(80/60),0),"")</f>
        <v>127</v>
      </c>
      <c r="W1917" s="24" t="s">
        <v>4388</v>
      </c>
      <c r="X1917" s="8" t="e">
        <f>ROUND(T1917*(1-#REF!),2)</f>
        <v>#REF!</v>
      </c>
      <c r="Y1917">
        <f t="shared" si="195"/>
        <v>647.1</v>
      </c>
      <c r="Z1917">
        <f t="shared" si="196"/>
        <v>647.1</v>
      </c>
      <c r="AA1917" s="24">
        <v>0.1</v>
      </c>
      <c r="AB1917" s="24">
        <v>0.1</v>
      </c>
      <c r="AC1917" t="s">
        <v>2879</v>
      </c>
      <c r="AD1917" t="s">
        <v>2879</v>
      </c>
      <c r="AE1917" t="s">
        <v>2879</v>
      </c>
      <c r="AF1917" t="s">
        <v>2899</v>
      </c>
      <c r="AG1917" s="24"/>
      <c r="AI1917" s="11">
        <v>328.43</v>
      </c>
      <c r="AJ1917">
        <v>0.3</v>
      </c>
      <c r="AK1917">
        <f t="shared" si="201"/>
        <v>503.29999999999995</v>
      </c>
      <c r="AL1917" t="s">
        <v>4555</v>
      </c>
      <c r="AM1917" t="s">
        <v>4555</v>
      </c>
      <c r="AN1917" s="24">
        <v>0.1</v>
      </c>
      <c r="AO1917">
        <f t="shared" si="202"/>
        <v>647.1</v>
      </c>
      <c r="AS1917" t="s">
        <v>546</v>
      </c>
      <c r="AT1917" t="s">
        <v>1151</v>
      </c>
    </row>
    <row r="1918" spans="1:46" customFormat="1" x14ac:dyDescent="0.3">
      <c r="A1918" t="e">
        <f>CONCATENATE(C1918,D1918,H1918,#REF!,L1918)</f>
        <v>#REF!</v>
      </c>
      <c r="B1918" t="str">
        <f t="shared" si="199"/>
        <v>OPELMOVANO_TRACTIONL1H2</v>
      </c>
      <c r="C1918" s="1" t="s">
        <v>186</v>
      </c>
      <c r="D1918" s="1" t="s">
        <v>593</v>
      </c>
      <c r="E1918" s="1">
        <v>2011</v>
      </c>
      <c r="F1918" s="1" t="s">
        <v>14</v>
      </c>
      <c r="G1918" s="1" t="s">
        <v>37</v>
      </c>
      <c r="H1918" s="1" t="s">
        <v>38</v>
      </c>
      <c r="I1918" s="1">
        <v>3182</v>
      </c>
      <c r="J1918" s="1" t="str">
        <f t="shared" si="200"/>
        <v>TYP137</v>
      </c>
      <c r="K1918" s="1">
        <v>137</v>
      </c>
      <c r="L1918" s="1" t="s">
        <v>20</v>
      </c>
      <c r="M1918" s="27">
        <v>963940314</v>
      </c>
      <c r="N1918" s="37" t="s">
        <v>1118</v>
      </c>
      <c r="O1918" s="38">
        <v>0</v>
      </c>
      <c r="P1918" s="38">
        <v>454.2</v>
      </c>
      <c r="Q1918" s="38">
        <v>1</v>
      </c>
      <c r="R1918">
        <v>60</v>
      </c>
      <c r="S1918" s="38">
        <v>454.2</v>
      </c>
      <c r="T1918" s="24">
        <v>949</v>
      </c>
      <c r="U1918" s="24">
        <v>95</v>
      </c>
      <c r="V1918">
        <f t="shared" si="203"/>
        <v>127</v>
      </c>
      <c r="W1918" s="24" t="s">
        <v>4389</v>
      </c>
      <c r="X1918" s="8" t="e">
        <f>ROUND(T1918*(1-#REF!),2)</f>
        <v>#REF!</v>
      </c>
      <c r="Y1918">
        <f t="shared" si="195"/>
        <v>854.1</v>
      </c>
      <c r="Z1918">
        <f t="shared" si="196"/>
        <v>854.1</v>
      </c>
      <c r="AA1918" s="24">
        <v>0.1</v>
      </c>
      <c r="AB1918" s="24">
        <v>0.1</v>
      </c>
      <c r="AC1918" t="s">
        <v>2879</v>
      </c>
      <c r="AD1918" t="s">
        <v>2879</v>
      </c>
      <c r="AE1918" t="s">
        <v>2879</v>
      </c>
      <c r="AF1918" t="s">
        <v>2899</v>
      </c>
      <c r="AG1918" s="24"/>
      <c r="AI1918" s="11">
        <v>448.53999999999996</v>
      </c>
      <c r="AJ1918">
        <v>0.3</v>
      </c>
      <c r="AK1918">
        <f t="shared" si="201"/>
        <v>664.3</v>
      </c>
      <c r="AL1918" t="s">
        <v>4555</v>
      </c>
      <c r="AM1918" t="s">
        <v>4555</v>
      </c>
      <c r="AN1918" s="24">
        <v>0.1</v>
      </c>
      <c r="AO1918">
        <f t="shared" si="202"/>
        <v>854.1</v>
      </c>
      <c r="AS1918" t="s">
        <v>547</v>
      </c>
      <c r="AT1918" t="s">
        <v>586</v>
      </c>
    </row>
    <row r="1919" spans="1:46" customFormat="1" x14ac:dyDescent="0.3">
      <c r="A1919" t="e">
        <f>CONCATENATE(C1919,D1919,H1919,#REF!,L1919)</f>
        <v>#REF!</v>
      </c>
      <c r="B1919" t="str">
        <f t="shared" si="199"/>
        <v>OPELMOVANO_TRACTIONL2H2</v>
      </c>
      <c r="C1919" s="1" t="s">
        <v>186</v>
      </c>
      <c r="D1919" s="1" t="s">
        <v>593</v>
      </c>
      <c r="E1919" s="1">
        <v>2011</v>
      </c>
      <c r="F1919" s="1" t="s">
        <v>25</v>
      </c>
      <c r="G1919" s="1" t="s">
        <v>37</v>
      </c>
      <c r="H1919" s="1" t="s">
        <v>41</v>
      </c>
      <c r="I1919" s="1">
        <v>3682</v>
      </c>
      <c r="J1919" s="1" t="str">
        <f t="shared" si="200"/>
        <v>TYP138</v>
      </c>
      <c r="K1919" s="1">
        <v>138</v>
      </c>
      <c r="L1919" s="1" t="s">
        <v>17</v>
      </c>
      <c r="M1919" s="27">
        <v>963940332</v>
      </c>
      <c r="N1919" s="37" t="s">
        <v>1119</v>
      </c>
      <c r="O1919" s="38">
        <v>0</v>
      </c>
      <c r="P1919" s="38">
        <v>412.1</v>
      </c>
      <c r="Q1919" s="38">
        <v>1</v>
      </c>
      <c r="R1919">
        <v>78</v>
      </c>
      <c r="S1919" s="38">
        <v>412.1</v>
      </c>
      <c r="T1919" s="24">
        <v>899</v>
      </c>
      <c r="U1919" s="24">
        <v>115</v>
      </c>
      <c r="V1919">
        <f t="shared" si="203"/>
        <v>154</v>
      </c>
      <c r="W1919" s="24" t="s">
        <v>4390</v>
      </c>
      <c r="X1919" s="8" t="e">
        <f>ROUND(T1919*(1-#REF!),2)</f>
        <v>#REF!</v>
      </c>
      <c r="Y1919">
        <f t="shared" si="195"/>
        <v>809.1</v>
      </c>
      <c r="Z1919">
        <f t="shared" si="196"/>
        <v>809.1</v>
      </c>
      <c r="AA1919" s="24">
        <v>0.1</v>
      </c>
      <c r="AB1919" s="24">
        <v>0.1</v>
      </c>
      <c r="AC1919" t="s">
        <v>2879</v>
      </c>
      <c r="AD1919" t="s">
        <v>2879</v>
      </c>
      <c r="AE1919" t="s">
        <v>2879</v>
      </c>
      <c r="AF1919" t="s">
        <v>2899</v>
      </c>
      <c r="AG1919" s="24"/>
      <c r="AI1919" s="11">
        <v>396.24</v>
      </c>
      <c r="AJ1919">
        <v>0.3</v>
      </c>
      <c r="AK1919">
        <f t="shared" si="201"/>
        <v>629.29999999999995</v>
      </c>
      <c r="AL1919" t="s">
        <v>4555</v>
      </c>
      <c r="AM1919" t="s">
        <v>4555</v>
      </c>
      <c r="AN1919" s="24">
        <v>0.1</v>
      </c>
      <c r="AO1919">
        <f t="shared" si="202"/>
        <v>809.1</v>
      </c>
      <c r="AS1919" t="s">
        <v>548</v>
      </c>
      <c r="AT1919" t="s">
        <v>1151</v>
      </c>
    </row>
    <row r="1920" spans="1:46" customFormat="1" x14ac:dyDescent="0.3">
      <c r="A1920" t="e">
        <f>CONCATENATE(C1920,D1920,H1920,#REF!,L1920)</f>
        <v>#REF!</v>
      </c>
      <c r="B1920" t="str">
        <f t="shared" si="199"/>
        <v>OPELMOVANO_TRACTIONL2H2</v>
      </c>
      <c r="C1920" s="1" t="s">
        <v>186</v>
      </c>
      <c r="D1920" s="1" t="s">
        <v>593</v>
      </c>
      <c r="E1920" s="1">
        <v>2011</v>
      </c>
      <c r="F1920" s="1" t="s">
        <v>25</v>
      </c>
      <c r="G1920" s="1" t="s">
        <v>37</v>
      </c>
      <c r="H1920" s="1" t="s">
        <v>41</v>
      </c>
      <c r="I1920" s="1">
        <v>3682</v>
      </c>
      <c r="J1920" s="1" t="str">
        <f t="shared" si="200"/>
        <v>TYP138</v>
      </c>
      <c r="K1920" s="1">
        <v>138</v>
      </c>
      <c r="L1920" s="1" t="s">
        <v>20</v>
      </c>
      <c r="M1920" s="27">
        <v>963940333</v>
      </c>
      <c r="N1920" s="37" t="s">
        <v>1120</v>
      </c>
      <c r="O1920" s="38">
        <v>0</v>
      </c>
      <c r="P1920" s="38">
        <v>502.68</v>
      </c>
      <c r="Q1920" s="38">
        <v>1</v>
      </c>
      <c r="R1920">
        <v>68</v>
      </c>
      <c r="S1920" s="38">
        <v>502.68</v>
      </c>
      <c r="T1920" s="24">
        <v>1179</v>
      </c>
      <c r="U1920" s="24">
        <v>115</v>
      </c>
      <c r="V1920">
        <f t="shared" si="203"/>
        <v>154</v>
      </c>
      <c r="W1920" s="24" t="s">
        <v>4391</v>
      </c>
      <c r="X1920" s="8" t="e">
        <f>ROUND(T1920*(1-#REF!),2)</f>
        <v>#REF!</v>
      </c>
      <c r="Y1920">
        <f t="shared" si="195"/>
        <v>1061.0999999999999</v>
      </c>
      <c r="Z1920">
        <f t="shared" si="196"/>
        <v>1061.0999999999999</v>
      </c>
      <c r="AA1920" s="24">
        <v>0.1</v>
      </c>
      <c r="AB1920" s="24">
        <v>0.1</v>
      </c>
      <c r="AC1920" t="s">
        <v>2879</v>
      </c>
      <c r="AD1920" t="s">
        <v>2879</v>
      </c>
      <c r="AE1920" t="s">
        <v>2879</v>
      </c>
      <c r="AF1920" t="s">
        <v>2899</v>
      </c>
      <c r="AG1920" s="24"/>
      <c r="AI1920" s="11">
        <v>483.34000000000003</v>
      </c>
      <c r="AJ1920">
        <v>0.3</v>
      </c>
      <c r="AK1920">
        <f t="shared" si="201"/>
        <v>825.3</v>
      </c>
      <c r="AL1920" t="s">
        <v>4555</v>
      </c>
      <c r="AM1920" t="s">
        <v>4555</v>
      </c>
      <c r="AN1920" s="24">
        <v>0.1</v>
      </c>
      <c r="AO1920">
        <f t="shared" si="202"/>
        <v>1061.0999999999999</v>
      </c>
      <c r="AS1920" t="s">
        <v>549</v>
      </c>
      <c r="AT1920" t="s">
        <v>586</v>
      </c>
    </row>
    <row r="1921" spans="1:46" customFormat="1" x14ac:dyDescent="0.3">
      <c r="A1921" t="e">
        <f>CONCATENATE(C1921,D1921,H1921,#REF!,L1921)</f>
        <v>#REF!</v>
      </c>
      <c r="B1921" t="str">
        <f t="shared" si="199"/>
        <v>OPELMOVANO_TRACTIONL2H3</v>
      </c>
      <c r="C1921" s="1" t="s">
        <v>186</v>
      </c>
      <c r="D1921" s="1" t="s">
        <v>593</v>
      </c>
      <c r="E1921" s="1">
        <v>2011</v>
      </c>
      <c r="F1921" s="1" t="s">
        <v>25</v>
      </c>
      <c r="G1921" s="1" t="s">
        <v>52</v>
      </c>
      <c r="H1921" s="1" t="s">
        <v>104</v>
      </c>
      <c r="I1921" s="1">
        <v>3682</v>
      </c>
      <c r="J1921" s="1" t="str">
        <f t="shared" si="200"/>
        <v>TYP138</v>
      </c>
      <c r="K1921" s="1">
        <v>138</v>
      </c>
      <c r="L1921" s="1" t="s">
        <v>17</v>
      </c>
      <c r="M1921" s="27">
        <v>963940334</v>
      </c>
      <c r="N1921" s="37" t="s">
        <v>1121</v>
      </c>
      <c r="O1921" s="38">
        <v>0</v>
      </c>
      <c r="P1921" s="38">
        <v>412.24</v>
      </c>
      <c r="Q1921" s="38">
        <v>1</v>
      </c>
      <c r="R1921">
        <v>82</v>
      </c>
      <c r="S1921" s="38">
        <v>412.24</v>
      </c>
      <c r="T1921" s="24">
        <v>879</v>
      </c>
      <c r="U1921" s="24">
        <v>115</v>
      </c>
      <c r="V1921">
        <f t="shared" si="203"/>
        <v>154</v>
      </c>
      <c r="W1921" s="24" t="s">
        <v>4392</v>
      </c>
      <c r="X1921" s="8" t="e">
        <f>ROUND(T1921*(1-#REF!),2)</f>
        <v>#REF!</v>
      </c>
      <c r="Y1921">
        <f t="shared" si="195"/>
        <v>791.1</v>
      </c>
      <c r="Z1921">
        <f t="shared" si="196"/>
        <v>791.1</v>
      </c>
      <c r="AA1921" s="24">
        <v>0.1</v>
      </c>
      <c r="AB1921" s="24">
        <v>0.1</v>
      </c>
      <c r="AC1921" t="s">
        <v>2879</v>
      </c>
      <c r="AD1921" t="s">
        <v>2879</v>
      </c>
      <c r="AE1921" t="s">
        <v>2879</v>
      </c>
      <c r="AF1921" t="s">
        <v>2899</v>
      </c>
      <c r="AG1921" s="24"/>
      <c r="AI1921" s="11">
        <v>396.24</v>
      </c>
      <c r="AJ1921">
        <v>0.3</v>
      </c>
      <c r="AK1921">
        <f t="shared" si="201"/>
        <v>615.29999999999995</v>
      </c>
      <c r="AL1921" t="s">
        <v>4555</v>
      </c>
      <c r="AM1921" t="s">
        <v>4555</v>
      </c>
      <c r="AN1921" s="24">
        <v>0.1</v>
      </c>
      <c r="AO1921">
        <f t="shared" si="202"/>
        <v>791.1</v>
      </c>
      <c r="AS1921" t="s">
        <v>550</v>
      </c>
      <c r="AT1921" t="s">
        <v>1151</v>
      </c>
    </row>
    <row r="1922" spans="1:46" customFormat="1" x14ac:dyDescent="0.3">
      <c r="A1922" t="e">
        <f>CONCATENATE(C1922,D1922,H1922,#REF!,L1922)</f>
        <v>#REF!</v>
      </c>
      <c r="B1922" t="str">
        <f t="shared" si="199"/>
        <v>OPELMOVANO_TRACTIONL2H3</v>
      </c>
      <c r="C1922" s="1" t="s">
        <v>186</v>
      </c>
      <c r="D1922" s="1" t="s">
        <v>593</v>
      </c>
      <c r="E1922" s="1">
        <v>2011</v>
      </c>
      <c r="F1922" s="1" t="s">
        <v>25</v>
      </c>
      <c r="G1922" s="1" t="s">
        <v>52</v>
      </c>
      <c r="H1922" s="1" t="s">
        <v>104</v>
      </c>
      <c r="I1922" s="1">
        <v>3682</v>
      </c>
      <c r="J1922" s="1" t="str">
        <f t="shared" si="200"/>
        <v>TYP138</v>
      </c>
      <c r="K1922" s="1">
        <v>138</v>
      </c>
      <c r="L1922" s="1" t="s">
        <v>20</v>
      </c>
      <c r="M1922" s="27">
        <v>963940335</v>
      </c>
      <c r="N1922" s="37" t="s">
        <v>1122</v>
      </c>
      <c r="O1922" s="38">
        <v>0</v>
      </c>
      <c r="P1922" s="38">
        <v>533.84</v>
      </c>
      <c r="Q1922" s="38">
        <v>1</v>
      </c>
      <c r="R1922">
        <v>68</v>
      </c>
      <c r="S1922" s="38">
        <v>533.84</v>
      </c>
      <c r="T1922" s="24">
        <v>1179</v>
      </c>
      <c r="U1922" s="24">
        <v>115</v>
      </c>
      <c r="V1922">
        <f t="shared" si="203"/>
        <v>154</v>
      </c>
      <c r="W1922" s="24" t="s">
        <v>4393</v>
      </c>
      <c r="X1922" s="8" t="e">
        <f>ROUND(T1922*(1-#REF!),2)</f>
        <v>#REF!</v>
      </c>
      <c r="Y1922">
        <f t="shared" ref="Y1922:Y1985" si="204">ROUND(T1922*(1-AA1922),2)</f>
        <v>1061.0999999999999</v>
      </c>
      <c r="Z1922">
        <f t="shared" ref="Z1922:Z1985" si="205">ROUND(T1922*(1-AB1922),2)</f>
        <v>1061.0999999999999</v>
      </c>
      <c r="AA1922" s="24">
        <v>0.1</v>
      </c>
      <c r="AB1922" s="24">
        <v>0.1</v>
      </c>
      <c r="AC1922" t="s">
        <v>2879</v>
      </c>
      <c r="AD1922" t="s">
        <v>2879</v>
      </c>
      <c r="AE1922" t="s">
        <v>2879</v>
      </c>
      <c r="AF1922" t="s">
        <v>2899</v>
      </c>
      <c r="AG1922" s="24"/>
      <c r="AI1922" s="11">
        <v>483.34000000000003</v>
      </c>
      <c r="AJ1922">
        <v>0.3</v>
      </c>
      <c r="AK1922">
        <f t="shared" si="201"/>
        <v>825.3</v>
      </c>
      <c r="AL1922" t="s">
        <v>4555</v>
      </c>
      <c r="AM1922" t="s">
        <v>4555</v>
      </c>
      <c r="AN1922" s="24">
        <v>0.1</v>
      </c>
      <c r="AO1922">
        <f t="shared" si="202"/>
        <v>1061.0999999999999</v>
      </c>
      <c r="AS1922" t="s">
        <v>551</v>
      </c>
      <c r="AT1922" t="s">
        <v>586</v>
      </c>
    </row>
    <row r="1923" spans="1:46" customFormat="1" x14ac:dyDescent="0.3">
      <c r="A1923" t="e">
        <f>CONCATENATE(C1923,D1923,H1923,#REF!,L1923)</f>
        <v>#REF!</v>
      </c>
      <c r="B1923" t="str">
        <f t="shared" si="199"/>
        <v>OPELMOVANO_TRACTIONL3H2</v>
      </c>
      <c r="C1923" s="1" t="s">
        <v>186</v>
      </c>
      <c r="D1923" s="1" t="s">
        <v>593</v>
      </c>
      <c r="E1923" s="1">
        <v>2011</v>
      </c>
      <c r="F1923" s="1" t="s">
        <v>44</v>
      </c>
      <c r="G1923" s="1" t="s">
        <v>37</v>
      </c>
      <c r="H1923" s="1" t="s">
        <v>45</v>
      </c>
      <c r="I1923" s="1">
        <v>4332</v>
      </c>
      <c r="J1923" s="1" t="str">
        <f t="shared" si="200"/>
        <v>TYP139</v>
      </c>
      <c r="K1923" s="1">
        <v>139</v>
      </c>
      <c r="L1923" s="1" t="s">
        <v>17</v>
      </c>
      <c r="M1923" s="27">
        <v>963940348</v>
      </c>
      <c r="N1923" s="37" t="s">
        <v>1123</v>
      </c>
      <c r="O1923" s="38">
        <v>0</v>
      </c>
      <c r="P1923" s="38">
        <v>430.62</v>
      </c>
      <c r="Q1923" s="38">
        <v>1</v>
      </c>
      <c r="R1923">
        <v>102</v>
      </c>
      <c r="S1923" s="38">
        <v>430.62</v>
      </c>
      <c r="T1923" s="24">
        <v>959</v>
      </c>
      <c r="U1923" s="24">
        <v>120</v>
      </c>
      <c r="V1923">
        <f t="shared" si="203"/>
        <v>160</v>
      </c>
      <c r="W1923" s="24" t="s">
        <v>4394</v>
      </c>
      <c r="X1923" s="8" t="e">
        <f>ROUND(T1923*(1-#REF!),2)</f>
        <v>#REF!</v>
      </c>
      <c r="Y1923">
        <f t="shared" si="204"/>
        <v>863.1</v>
      </c>
      <c r="Z1923">
        <f t="shared" si="205"/>
        <v>863.1</v>
      </c>
      <c r="AA1923" s="24">
        <v>0.1</v>
      </c>
      <c r="AB1923" s="24">
        <v>0.1</v>
      </c>
      <c r="AC1923" t="s">
        <v>2879</v>
      </c>
      <c r="AD1923" t="s">
        <v>2879</v>
      </c>
      <c r="AE1923" t="s">
        <v>2879</v>
      </c>
      <c r="AF1923" t="s">
        <v>2899</v>
      </c>
      <c r="AG1923" s="24"/>
      <c r="AI1923" s="11">
        <v>414.05</v>
      </c>
      <c r="AJ1923">
        <v>0.3</v>
      </c>
      <c r="AK1923">
        <f t="shared" si="201"/>
        <v>671.3</v>
      </c>
      <c r="AL1923" t="s">
        <v>4555</v>
      </c>
      <c r="AM1923" t="s">
        <v>4555</v>
      </c>
      <c r="AN1923" s="24">
        <v>0.1</v>
      </c>
      <c r="AO1923">
        <f t="shared" si="202"/>
        <v>863.1</v>
      </c>
      <c r="AS1923" t="s">
        <v>552</v>
      </c>
      <c r="AT1923" t="s">
        <v>3695</v>
      </c>
    </row>
    <row r="1924" spans="1:46" customFormat="1" x14ac:dyDescent="0.3">
      <c r="A1924" t="e">
        <f>CONCATENATE(C1924,D1924,H1924,#REF!,L1924)</f>
        <v>#REF!</v>
      </c>
      <c r="B1924" t="str">
        <f t="shared" si="199"/>
        <v>OPELMOVANO_TRACTIONL3H2</v>
      </c>
      <c r="C1924" s="1" t="s">
        <v>186</v>
      </c>
      <c r="D1924" s="1" t="s">
        <v>593</v>
      </c>
      <c r="E1924" s="1">
        <v>2011</v>
      </c>
      <c r="F1924" s="1" t="s">
        <v>44</v>
      </c>
      <c r="G1924" s="1" t="s">
        <v>37</v>
      </c>
      <c r="H1924" s="1" t="s">
        <v>45</v>
      </c>
      <c r="I1924" s="1">
        <v>4332</v>
      </c>
      <c r="J1924" s="1" t="str">
        <f t="shared" si="200"/>
        <v>TYP139</v>
      </c>
      <c r="K1924" s="1">
        <v>139</v>
      </c>
      <c r="L1924" s="1" t="s">
        <v>20</v>
      </c>
      <c r="M1924" s="27">
        <v>963940349</v>
      </c>
      <c r="N1924" s="37" t="s">
        <v>1124</v>
      </c>
      <c r="O1924" s="38">
        <v>0</v>
      </c>
      <c r="P1924" s="38">
        <v>611.49</v>
      </c>
      <c r="Q1924" s="38">
        <v>1</v>
      </c>
      <c r="R1924">
        <v>87</v>
      </c>
      <c r="S1924" s="38">
        <v>611.49</v>
      </c>
      <c r="T1924" s="24">
        <v>1309</v>
      </c>
      <c r="U1924" s="24">
        <v>120</v>
      </c>
      <c r="V1924">
        <f t="shared" si="203"/>
        <v>160</v>
      </c>
      <c r="W1924" s="24" t="s">
        <v>4395</v>
      </c>
      <c r="X1924" s="8" t="e">
        <f>ROUND(T1924*(1-#REF!),2)</f>
        <v>#REF!</v>
      </c>
      <c r="Y1924">
        <f t="shared" si="204"/>
        <v>1178.0999999999999</v>
      </c>
      <c r="Z1924">
        <f t="shared" si="205"/>
        <v>1178.0999999999999</v>
      </c>
      <c r="AA1924" s="24">
        <v>0.1</v>
      </c>
      <c r="AB1924" s="24">
        <v>0.1</v>
      </c>
      <c r="AC1924" t="s">
        <v>2879</v>
      </c>
      <c r="AD1924" t="s">
        <v>2879</v>
      </c>
      <c r="AE1924" t="s">
        <v>2879</v>
      </c>
      <c r="AF1924" t="s">
        <v>2899</v>
      </c>
      <c r="AG1924" s="24"/>
      <c r="AI1924" s="11">
        <v>587.96</v>
      </c>
      <c r="AJ1924">
        <v>0.3</v>
      </c>
      <c r="AK1924">
        <f t="shared" si="201"/>
        <v>916.3</v>
      </c>
      <c r="AL1924" t="s">
        <v>4555</v>
      </c>
      <c r="AM1924" t="s">
        <v>4555</v>
      </c>
      <c r="AN1924" s="24">
        <v>0.1</v>
      </c>
      <c r="AO1924">
        <f t="shared" si="202"/>
        <v>1178.0999999999999</v>
      </c>
      <c r="AS1924" t="s">
        <v>553</v>
      </c>
      <c r="AT1924" t="s">
        <v>586</v>
      </c>
    </row>
    <row r="1925" spans="1:46" customFormat="1" x14ac:dyDescent="0.3">
      <c r="A1925" t="e">
        <f>CONCATENATE(C1925,D1925,H1925,#REF!,L1925)</f>
        <v>#REF!</v>
      </c>
      <c r="B1925" t="str">
        <f t="shared" si="199"/>
        <v>OPELMOVANO_TRACTIONL3H3</v>
      </c>
      <c r="C1925" s="1" t="s">
        <v>186</v>
      </c>
      <c r="D1925" s="1" t="s">
        <v>593</v>
      </c>
      <c r="E1925" s="1">
        <v>2011</v>
      </c>
      <c r="F1925" s="1" t="s">
        <v>44</v>
      </c>
      <c r="G1925" s="1" t="s">
        <v>52</v>
      </c>
      <c r="H1925" s="1" t="s">
        <v>53</v>
      </c>
      <c r="I1925" s="1">
        <v>4332</v>
      </c>
      <c r="J1925" s="1" t="str">
        <f t="shared" si="200"/>
        <v>TYP139</v>
      </c>
      <c r="K1925" s="1">
        <v>139</v>
      </c>
      <c r="L1925" s="1" t="s">
        <v>17</v>
      </c>
      <c r="M1925" s="27">
        <v>963940350</v>
      </c>
      <c r="N1925" s="37" t="s">
        <v>1125</v>
      </c>
      <c r="O1925" s="38">
        <v>0</v>
      </c>
      <c r="P1925" s="38">
        <v>430.62</v>
      </c>
      <c r="Q1925" s="38">
        <v>1</v>
      </c>
      <c r="R1925">
        <v>102</v>
      </c>
      <c r="S1925" s="38">
        <v>430.62</v>
      </c>
      <c r="T1925" s="24">
        <v>959</v>
      </c>
      <c r="U1925" s="24">
        <v>120</v>
      </c>
      <c r="V1925">
        <f t="shared" si="203"/>
        <v>160</v>
      </c>
      <c r="W1925" s="24" t="s">
        <v>4396</v>
      </c>
      <c r="X1925" s="8" t="e">
        <f>ROUND(T1925*(1-#REF!),2)</f>
        <v>#REF!</v>
      </c>
      <c r="Y1925">
        <f t="shared" si="204"/>
        <v>863.1</v>
      </c>
      <c r="Z1925">
        <f t="shared" si="205"/>
        <v>863.1</v>
      </c>
      <c r="AA1925" s="24">
        <v>0.1</v>
      </c>
      <c r="AB1925" s="24">
        <v>0.1</v>
      </c>
      <c r="AC1925" t="s">
        <v>2879</v>
      </c>
      <c r="AD1925" t="s">
        <v>2879</v>
      </c>
      <c r="AE1925" t="s">
        <v>2879</v>
      </c>
      <c r="AF1925" t="s">
        <v>2899</v>
      </c>
      <c r="AG1925" s="24"/>
      <c r="AI1925" s="11">
        <v>414.05</v>
      </c>
      <c r="AJ1925">
        <v>0.3</v>
      </c>
      <c r="AK1925">
        <f t="shared" si="201"/>
        <v>671.3</v>
      </c>
      <c r="AL1925" t="s">
        <v>4555</v>
      </c>
      <c r="AM1925" t="s">
        <v>4555</v>
      </c>
      <c r="AN1925" s="24">
        <v>0.1</v>
      </c>
      <c r="AO1925">
        <f t="shared" si="202"/>
        <v>863.1</v>
      </c>
      <c r="AS1925" t="s">
        <v>554</v>
      </c>
      <c r="AT1925" t="s">
        <v>3695</v>
      </c>
    </row>
    <row r="1926" spans="1:46" customFormat="1" x14ac:dyDescent="0.3">
      <c r="A1926" t="e">
        <f>CONCATENATE(C1926,D1926,H1926,#REF!,L1926)</f>
        <v>#REF!</v>
      </c>
      <c r="B1926" t="str">
        <f t="shared" si="199"/>
        <v>OPELMOVANO_TRACTIONL3H3</v>
      </c>
      <c r="C1926" s="1" t="s">
        <v>186</v>
      </c>
      <c r="D1926" s="1" t="s">
        <v>593</v>
      </c>
      <c r="E1926" s="1">
        <v>2011</v>
      </c>
      <c r="F1926" s="1" t="s">
        <v>44</v>
      </c>
      <c r="G1926" s="1" t="s">
        <v>52</v>
      </c>
      <c r="H1926" s="1" t="s">
        <v>53</v>
      </c>
      <c r="I1926" s="1">
        <v>4332</v>
      </c>
      <c r="J1926" s="1" t="str">
        <f t="shared" si="200"/>
        <v>TYP139</v>
      </c>
      <c r="K1926" s="1">
        <v>139</v>
      </c>
      <c r="L1926" s="1" t="s">
        <v>20</v>
      </c>
      <c r="M1926" s="27">
        <v>963940351</v>
      </c>
      <c r="N1926" s="37" t="s">
        <v>1126</v>
      </c>
      <c r="O1926" s="38">
        <v>0</v>
      </c>
      <c r="P1926" s="38">
        <v>611.49</v>
      </c>
      <c r="Q1926" s="38">
        <v>1</v>
      </c>
      <c r="R1926">
        <v>87</v>
      </c>
      <c r="S1926" s="38">
        <v>611.49</v>
      </c>
      <c r="T1926" s="24">
        <v>1309</v>
      </c>
      <c r="U1926" s="24">
        <v>120</v>
      </c>
      <c r="V1926">
        <f t="shared" si="203"/>
        <v>160</v>
      </c>
      <c r="W1926" s="24" t="s">
        <v>4397</v>
      </c>
      <c r="X1926" s="8" t="e">
        <f>ROUND(T1926*(1-#REF!),2)</f>
        <v>#REF!</v>
      </c>
      <c r="Y1926">
        <f t="shared" si="204"/>
        <v>1178.0999999999999</v>
      </c>
      <c r="Z1926">
        <f t="shared" si="205"/>
        <v>1178.0999999999999</v>
      </c>
      <c r="AA1926" s="24">
        <v>0.1</v>
      </c>
      <c r="AB1926" s="24">
        <v>0.1</v>
      </c>
      <c r="AC1926" t="s">
        <v>2879</v>
      </c>
      <c r="AD1926" t="s">
        <v>2879</v>
      </c>
      <c r="AE1926" t="s">
        <v>2879</v>
      </c>
      <c r="AF1926" t="s">
        <v>2899</v>
      </c>
      <c r="AG1926" s="24"/>
      <c r="AI1926" s="11">
        <v>587.96</v>
      </c>
      <c r="AJ1926">
        <v>0.3</v>
      </c>
      <c r="AK1926">
        <f t="shared" si="201"/>
        <v>916.3</v>
      </c>
      <c r="AL1926" t="s">
        <v>4555</v>
      </c>
      <c r="AM1926" t="s">
        <v>4555</v>
      </c>
      <c r="AN1926" s="24">
        <v>0.1</v>
      </c>
      <c r="AO1926">
        <f t="shared" si="202"/>
        <v>1178.0999999999999</v>
      </c>
      <c r="AS1926" t="s">
        <v>555</v>
      </c>
      <c r="AT1926" t="s">
        <v>586</v>
      </c>
    </row>
    <row r="1927" spans="1:46" customFormat="1" x14ac:dyDescent="0.3">
      <c r="A1927" t="e">
        <f>CONCATENATE(C1927,D1927,H1927,#REF!,L1927)</f>
        <v>#REF!</v>
      </c>
      <c r="B1927" t="str">
        <f t="shared" si="199"/>
        <v>OPELMOVANO_PROPULSIONL3H2</v>
      </c>
      <c r="C1927" s="1" t="s">
        <v>186</v>
      </c>
      <c r="D1927" s="1" t="s">
        <v>594</v>
      </c>
      <c r="E1927" s="1">
        <v>2011</v>
      </c>
      <c r="F1927" s="1" t="s">
        <v>44</v>
      </c>
      <c r="G1927" s="1" t="s">
        <v>37</v>
      </c>
      <c r="H1927" s="1" t="s">
        <v>45</v>
      </c>
      <c r="I1927" s="1">
        <v>3682</v>
      </c>
      <c r="J1927" s="1" t="str">
        <f t="shared" si="200"/>
        <v>TYP140</v>
      </c>
      <c r="K1927" s="1">
        <v>140</v>
      </c>
      <c r="L1927" s="1" t="s">
        <v>17</v>
      </c>
      <c r="M1927" s="27">
        <v>963940365</v>
      </c>
      <c r="N1927" s="37" t="s">
        <v>1127</v>
      </c>
      <c r="O1927" s="38">
        <v>0</v>
      </c>
      <c r="P1927" s="38">
        <v>448.26</v>
      </c>
      <c r="Q1927" s="38">
        <v>1</v>
      </c>
      <c r="R1927">
        <v>103</v>
      </c>
      <c r="S1927" s="38">
        <v>448.26</v>
      </c>
      <c r="T1927" s="24">
        <v>959</v>
      </c>
      <c r="U1927" s="24">
        <v>120</v>
      </c>
      <c r="V1927">
        <f t="shared" si="203"/>
        <v>160</v>
      </c>
      <c r="W1927" s="24" t="s">
        <v>4398</v>
      </c>
      <c r="X1927" s="8" t="e">
        <f>ROUND(T1927*(1-#REF!),2)</f>
        <v>#REF!</v>
      </c>
      <c r="Y1927">
        <f t="shared" si="204"/>
        <v>863.1</v>
      </c>
      <c r="Z1927">
        <f t="shared" si="205"/>
        <v>863.1</v>
      </c>
      <c r="AA1927" s="24">
        <v>0.1</v>
      </c>
      <c r="AB1927" s="24">
        <v>0.1</v>
      </c>
      <c r="AC1927" t="s">
        <v>2879</v>
      </c>
      <c r="AD1927" t="s">
        <v>2879</v>
      </c>
      <c r="AE1927" t="s">
        <v>2879</v>
      </c>
      <c r="AF1927" t="s">
        <v>2899</v>
      </c>
      <c r="AG1927" s="24"/>
      <c r="AI1927" s="11">
        <v>414.05</v>
      </c>
      <c r="AJ1927">
        <v>0.3</v>
      </c>
      <c r="AK1927">
        <f t="shared" si="201"/>
        <v>671.3</v>
      </c>
      <c r="AL1927" t="s">
        <v>4555</v>
      </c>
      <c r="AM1927" t="s">
        <v>4555</v>
      </c>
      <c r="AN1927" s="24">
        <v>0.1</v>
      </c>
      <c r="AO1927">
        <f t="shared" si="202"/>
        <v>863.1</v>
      </c>
      <c r="AS1927" t="s">
        <v>556</v>
      </c>
      <c r="AT1927" t="s">
        <v>3695</v>
      </c>
    </row>
    <row r="1928" spans="1:46" customFormat="1" x14ac:dyDescent="0.3">
      <c r="A1928" t="e">
        <f>CONCATENATE(C1928,D1928,H1928,#REF!,L1928)</f>
        <v>#REF!</v>
      </c>
      <c r="B1928" t="str">
        <f t="shared" si="199"/>
        <v>OPELMOVANO_PROPULSIONL3H2</v>
      </c>
      <c r="C1928" s="1" t="s">
        <v>186</v>
      </c>
      <c r="D1928" s="1" t="s">
        <v>594</v>
      </c>
      <c r="E1928" s="1">
        <v>2011</v>
      </c>
      <c r="F1928" s="1" t="s">
        <v>44</v>
      </c>
      <c r="G1928" s="1" t="s">
        <v>37</v>
      </c>
      <c r="H1928" s="1" t="s">
        <v>45</v>
      </c>
      <c r="I1928" s="1">
        <v>3682</v>
      </c>
      <c r="J1928" s="1" t="str">
        <f t="shared" si="200"/>
        <v>TYP140</v>
      </c>
      <c r="K1928" s="1">
        <v>140</v>
      </c>
      <c r="L1928" s="1" t="s">
        <v>20</v>
      </c>
      <c r="M1928" s="27">
        <v>963940366</v>
      </c>
      <c r="N1928" s="37" t="s">
        <v>1128</v>
      </c>
      <c r="O1928" s="38">
        <v>0</v>
      </c>
      <c r="P1928" s="38">
        <v>611.49</v>
      </c>
      <c r="Q1928" s="38">
        <v>1</v>
      </c>
      <c r="R1928">
        <v>94</v>
      </c>
      <c r="S1928" s="38">
        <v>611.49</v>
      </c>
      <c r="T1928" s="24">
        <v>1309</v>
      </c>
      <c r="U1928" s="24">
        <v>120</v>
      </c>
      <c r="V1928">
        <f t="shared" si="203"/>
        <v>160</v>
      </c>
      <c r="W1928" s="24" t="s">
        <v>4399</v>
      </c>
      <c r="X1928" s="8" t="e">
        <f>ROUND(T1928*(1-#REF!),2)</f>
        <v>#REF!</v>
      </c>
      <c r="Y1928">
        <f t="shared" si="204"/>
        <v>1178.0999999999999</v>
      </c>
      <c r="Z1928">
        <f t="shared" si="205"/>
        <v>1178.0999999999999</v>
      </c>
      <c r="AA1928" s="24">
        <v>0.1</v>
      </c>
      <c r="AB1928" s="24">
        <v>0.1</v>
      </c>
      <c r="AC1928" t="s">
        <v>2879</v>
      </c>
      <c r="AD1928" t="s">
        <v>2879</v>
      </c>
      <c r="AE1928" t="s">
        <v>2879</v>
      </c>
      <c r="AF1928" t="s">
        <v>2899</v>
      </c>
      <c r="AG1928" s="24"/>
      <c r="AI1928" s="11">
        <v>587.96</v>
      </c>
      <c r="AJ1928">
        <v>0.3</v>
      </c>
      <c r="AK1928">
        <f t="shared" si="201"/>
        <v>916.3</v>
      </c>
      <c r="AL1928" t="s">
        <v>4555</v>
      </c>
      <c r="AM1928" t="s">
        <v>4555</v>
      </c>
      <c r="AN1928" s="24">
        <v>0.1</v>
      </c>
      <c r="AO1928">
        <f t="shared" si="202"/>
        <v>1178.0999999999999</v>
      </c>
      <c r="AS1928" t="s">
        <v>557</v>
      </c>
      <c r="AT1928" t="s">
        <v>586</v>
      </c>
    </row>
    <row r="1929" spans="1:46" customFormat="1" x14ac:dyDescent="0.3">
      <c r="A1929" t="e">
        <f>CONCATENATE(C1929,D1929,H1929,#REF!,L1929)</f>
        <v>#REF!</v>
      </c>
      <c r="B1929" t="str">
        <f t="shared" si="199"/>
        <v>OPELMOVANO_PROPULSIONL3H3</v>
      </c>
      <c r="C1929" s="1" t="s">
        <v>186</v>
      </c>
      <c r="D1929" s="1" t="s">
        <v>594</v>
      </c>
      <c r="E1929" s="1">
        <v>2011</v>
      </c>
      <c r="F1929" s="1" t="s">
        <v>44</v>
      </c>
      <c r="G1929" s="1" t="s">
        <v>52</v>
      </c>
      <c r="H1929" s="1" t="s">
        <v>53</v>
      </c>
      <c r="I1929" s="1">
        <v>3682</v>
      </c>
      <c r="J1929" s="1" t="str">
        <f t="shared" si="200"/>
        <v>TYP140</v>
      </c>
      <c r="K1929" s="1">
        <v>140</v>
      </c>
      <c r="L1929" s="1" t="s">
        <v>17</v>
      </c>
      <c r="M1929" s="27">
        <v>963940368</v>
      </c>
      <c r="N1929" s="37" t="s">
        <v>1129</v>
      </c>
      <c r="O1929" s="38">
        <v>0</v>
      </c>
      <c r="P1929" s="38">
        <v>448.26</v>
      </c>
      <c r="Q1929" s="38">
        <v>1</v>
      </c>
      <c r="R1929">
        <v>103</v>
      </c>
      <c r="S1929" s="38">
        <v>448.26</v>
      </c>
      <c r="T1929" s="24">
        <v>959</v>
      </c>
      <c r="U1929" s="24">
        <v>120</v>
      </c>
      <c r="V1929">
        <f t="shared" si="203"/>
        <v>160</v>
      </c>
      <c r="W1929" s="24" t="s">
        <v>4400</v>
      </c>
      <c r="X1929" s="8" t="e">
        <f>ROUND(T1929*(1-#REF!),2)</f>
        <v>#REF!</v>
      </c>
      <c r="Y1929">
        <f t="shared" si="204"/>
        <v>863.1</v>
      </c>
      <c r="Z1929">
        <f t="shared" si="205"/>
        <v>863.1</v>
      </c>
      <c r="AA1929" s="24">
        <v>0.1</v>
      </c>
      <c r="AB1929" s="24">
        <v>0.1</v>
      </c>
      <c r="AC1929" t="s">
        <v>2879</v>
      </c>
      <c r="AD1929" t="s">
        <v>2879</v>
      </c>
      <c r="AE1929" t="s">
        <v>2879</v>
      </c>
      <c r="AF1929" t="s">
        <v>2899</v>
      </c>
      <c r="AG1929" s="24"/>
      <c r="AI1929" s="11">
        <v>414.05</v>
      </c>
      <c r="AJ1929">
        <v>0.3</v>
      </c>
      <c r="AK1929">
        <f t="shared" si="201"/>
        <v>671.3</v>
      </c>
      <c r="AL1929" t="s">
        <v>4555</v>
      </c>
      <c r="AM1929" t="s">
        <v>4555</v>
      </c>
      <c r="AN1929" s="24">
        <v>0.1</v>
      </c>
      <c r="AO1929">
        <f t="shared" si="202"/>
        <v>863.1</v>
      </c>
      <c r="AS1929" t="s">
        <v>558</v>
      </c>
      <c r="AT1929" t="s">
        <v>3695</v>
      </c>
    </row>
    <row r="1930" spans="1:46" customFormat="1" x14ac:dyDescent="0.3">
      <c r="A1930" t="e">
        <f>CONCATENATE(C1930,D1930,H1930,#REF!,L1930)</f>
        <v>#REF!</v>
      </c>
      <c r="B1930" t="str">
        <f t="shared" si="199"/>
        <v>OPELMOVANO_PROPULSIONL3H3</v>
      </c>
      <c r="C1930" s="1" t="s">
        <v>186</v>
      </c>
      <c r="D1930" s="1" t="s">
        <v>594</v>
      </c>
      <c r="E1930" s="1">
        <v>2011</v>
      </c>
      <c r="F1930" s="1" t="s">
        <v>44</v>
      </c>
      <c r="G1930" s="1" t="s">
        <v>52</v>
      </c>
      <c r="H1930" s="1" t="s">
        <v>53</v>
      </c>
      <c r="I1930" s="1">
        <v>3682</v>
      </c>
      <c r="J1930" s="1" t="str">
        <f t="shared" si="200"/>
        <v>TYP140</v>
      </c>
      <c r="K1930" s="1">
        <v>140</v>
      </c>
      <c r="L1930" s="1" t="s">
        <v>20</v>
      </c>
      <c r="M1930" s="27">
        <v>963940369</v>
      </c>
      <c r="N1930" s="37" t="s">
        <v>1130</v>
      </c>
      <c r="O1930" s="38">
        <v>0</v>
      </c>
      <c r="P1930" s="38">
        <v>591.42999999999995</v>
      </c>
      <c r="Q1930" s="38">
        <v>1</v>
      </c>
      <c r="R1930">
        <v>94</v>
      </c>
      <c r="S1930" s="38">
        <v>591.42999999999995</v>
      </c>
      <c r="T1930" s="24">
        <v>1309</v>
      </c>
      <c r="U1930" s="24">
        <v>120</v>
      </c>
      <c r="V1930">
        <f t="shared" si="203"/>
        <v>160</v>
      </c>
      <c r="W1930" s="24" t="s">
        <v>4401</v>
      </c>
      <c r="X1930" s="8" t="e">
        <f>ROUND(T1930*(1-#REF!),2)</f>
        <v>#REF!</v>
      </c>
      <c r="Y1930">
        <f t="shared" si="204"/>
        <v>1178.0999999999999</v>
      </c>
      <c r="Z1930">
        <f t="shared" si="205"/>
        <v>1178.0999999999999</v>
      </c>
      <c r="AA1930" s="24">
        <v>0.1</v>
      </c>
      <c r="AB1930" s="24">
        <v>0.1</v>
      </c>
      <c r="AC1930" t="s">
        <v>2879</v>
      </c>
      <c r="AD1930" t="s">
        <v>2879</v>
      </c>
      <c r="AE1930" t="s">
        <v>2879</v>
      </c>
      <c r="AF1930" t="s">
        <v>2899</v>
      </c>
      <c r="AG1930" s="24"/>
      <c r="AI1930" s="11">
        <v>587.96</v>
      </c>
      <c r="AJ1930">
        <v>0.3</v>
      </c>
      <c r="AK1930">
        <f t="shared" si="201"/>
        <v>916.3</v>
      </c>
      <c r="AL1930" t="s">
        <v>4555</v>
      </c>
      <c r="AM1930" t="s">
        <v>4555</v>
      </c>
      <c r="AN1930" s="24">
        <v>0.1</v>
      </c>
      <c r="AO1930">
        <f t="shared" si="202"/>
        <v>1178.0999999999999</v>
      </c>
      <c r="AS1930" t="s">
        <v>559</v>
      </c>
      <c r="AT1930" t="s">
        <v>586</v>
      </c>
    </row>
    <row r="1931" spans="1:46" customFormat="1" x14ac:dyDescent="0.3">
      <c r="A1931" t="e">
        <f>CONCATENATE(C1931,D1931,H1931,#REF!,L1931)</f>
        <v>#REF!</v>
      </c>
      <c r="B1931" t="str">
        <f t="shared" si="199"/>
        <v>OPELMOVANO_PROPULSIONL4H2</v>
      </c>
      <c r="C1931" s="1" t="s">
        <v>186</v>
      </c>
      <c r="D1931" s="1" t="s">
        <v>594</v>
      </c>
      <c r="E1931" s="1">
        <v>2011</v>
      </c>
      <c r="F1931" s="1" t="s">
        <v>48</v>
      </c>
      <c r="G1931" s="1" t="s">
        <v>37</v>
      </c>
      <c r="H1931" s="1" t="s">
        <v>49</v>
      </c>
      <c r="I1931" s="1">
        <v>4332</v>
      </c>
      <c r="J1931" s="1" t="str">
        <f t="shared" si="200"/>
        <v>TYP141</v>
      </c>
      <c r="K1931" s="1">
        <v>141</v>
      </c>
      <c r="L1931" s="1" t="s">
        <v>17</v>
      </c>
      <c r="M1931" s="27" t="str">
        <f>N1931</f>
        <v>0963 940 783</v>
      </c>
      <c r="N1931" s="45" t="s">
        <v>3429</v>
      </c>
      <c r="O1931" s="38">
        <v>0</v>
      </c>
      <c r="P1931" s="38">
        <v>192.22</v>
      </c>
      <c r="Q1931" s="38">
        <v>1</v>
      </c>
      <c r="R1931" t="e">
        <v>#N/A</v>
      </c>
      <c r="S1931" s="38">
        <v>192.22</v>
      </c>
      <c r="T1931" s="24">
        <v>409</v>
      </c>
      <c r="U1931" s="24">
        <v>135</v>
      </c>
      <c r="V1931">
        <f t="shared" si="203"/>
        <v>180</v>
      </c>
      <c r="W1931" s="24" t="s">
        <v>4402</v>
      </c>
      <c r="X1931" s="8" t="e">
        <f>ROUND(T1931*(1-#REF!),2)</f>
        <v>#REF!</v>
      </c>
      <c r="Y1931">
        <f t="shared" si="204"/>
        <v>368.1</v>
      </c>
      <c r="Z1931">
        <f t="shared" si="205"/>
        <v>368.1</v>
      </c>
      <c r="AA1931" s="24">
        <v>0.1</v>
      </c>
      <c r="AB1931" s="24">
        <v>0.1</v>
      </c>
      <c r="AC1931" t="s">
        <v>2879</v>
      </c>
      <c r="AD1931" t="s">
        <v>2879</v>
      </c>
      <c r="AE1931" t="s">
        <v>2879</v>
      </c>
      <c r="AF1931" t="s">
        <v>2899</v>
      </c>
      <c r="AG1931" s="24"/>
      <c r="AI1931" s="11">
        <v>478.04999999999995</v>
      </c>
      <c r="AJ1931">
        <v>0.3</v>
      </c>
      <c r="AK1931">
        <f t="shared" si="201"/>
        <v>286.29999999999995</v>
      </c>
      <c r="AL1931" t="s">
        <v>4555</v>
      </c>
      <c r="AM1931" t="s">
        <v>4555</v>
      </c>
      <c r="AN1931" s="24">
        <v>0.1</v>
      </c>
      <c r="AO1931">
        <f t="shared" si="202"/>
        <v>368.1</v>
      </c>
      <c r="AS1931" t="s">
        <v>3703</v>
      </c>
      <c r="AT1931" t="s">
        <v>3695</v>
      </c>
    </row>
    <row r="1932" spans="1:46" customFormat="1" x14ac:dyDescent="0.3">
      <c r="A1932" t="e">
        <f>CONCATENATE(C1932,D1932,H1932,#REF!,L1932)</f>
        <v>#REF!</v>
      </c>
      <c r="B1932" t="str">
        <f t="shared" si="199"/>
        <v>OPELMOVANO_PROPULSIONL4H2</v>
      </c>
      <c r="C1932" s="1" t="s">
        <v>186</v>
      </c>
      <c r="D1932" s="1" t="s">
        <v>594</v>
      </c>
      <c r="E1932" s="1">
        <v>2011</v>
      </c>
      <c r="F1932" s="1" t="s">
        <v>48</v>
      </c>
      <c r="G1932" s="1" t="s">
        <v>37</v>
      </c>
      <c r="H1932" s="1" t="s">
        <v>49</v>
      </c>
      <c r="I1932" s="1">
        <v>4332</v>
      </c>
      <c r="J1932" s="1" t="str">
        <f t="shared" si="200"/>
        <v>TYP141</v>
      </c>
      <c r="K1932" s="1">
        <v>141</v>
      </c>
      <c r="L1932" s="1" t="s">
        <v>20</v>
      </c>
      <c r="M1932" s="27">
        <v>963940384</v>
      </c>
      <c r="N1932" s="37" t="s">
        <v>1131</v>
      </c>
      <c r="O1932" s="38">
        <v>0</v>
      </c>
      <c r="P1932" s="38">
        <v>658.34</v>
      </c>
      <c r="Q1932" s="38">
        <v>1</v>
      </c>
      <c r="R1932">
        <v>101</v>
      </c>
      <c r="S1932" s="38">
        <v>658.34</v>
      </c>
      <c r="T1932" s="24">
        <v>1519</v>
      </c>
      <c r="U1932" s="24">
        <v>135</v>
      </c>
      <c r="V1932">
        <f t="shared" si="203"/>
        <v>180</v>
      </c>
      <c r="W1932" s="24" t="s">
        <v>4403</v>
      </c>
      <c r="X1932" s="8" t="e">
        <f>ROUND(T1932*(1-#REF!),2)</f>
        <v>#REF!</v>
      </c>
      <c r="Y1932">
        <f t="shared" si="204"/>
        <v>1367.1</v>
      </c>
      <c r="Z1932">
        <f t="shared" si="205"/>
        <v>1367.1</v>
      </c>
      <c r="AA1932" s="24">
        <v>0.1</v>
      </c>
      <c r="AB1932" s="24">
        <v>0.1</v>
      </c>
      <c r="AC1932" t="s">
        <v>2879</v>
      </c>
      <c r="AD1932" t="s">
        <v>2879</v>
      </c>
      <c r="AE1932" t="s">
        <v>2879</v>
      </c>
      <c r="AF1932" t="s">
        <v>2899</v>
      </c>
      <c r="AG1932" s="24"/>
      <c r="AI1932" s="11">
        <v>652.27</v>
      </c>
      <c r="AJ1932">
        <v>0.3</v>
      </c>
      <c r="AK1932">
        <f t="shared" si="201"/>
        <v>1063.3</v>
      </c>
      <c r="AL1932" t="s">
        <v>4555</v>
      </c>
      <c r="AM1932" t="s">
        <v>4555</v>
      </c>
      <c r="AN1932" s="24">
        <v>0.1</v>
      </c>
      <c r="AO1932">
        <f t="shared" si="202"/>
        <v>1367.1</v>
      </c>
      <c r="AS1932" t="s">
        <v>560</v>
      </c>
      <c r="AT1932" t="s">
        <v>586</v>
      </c>
    </row>
    <row r="1933" spans="1:46" customFormat="1" x14ac:dyDescent="0.3">
      <c r="A1933" t="e">
        <f>CONCATENATE(C1933,D1933,H1933,#REF!,L1933)</f>
        <v>#REF!</v>
      </c>
      <c r="B1933" t="str">
        <f t="shared" si="199"/>
        <v>OPELMOVANO_PROPULSIONL4H3</v>
      </c>
      <c r="C1933" s="1" t="s">
        <v>186</v>
      </c>
      <c r="D1933" s="1" t="s">
        <v>594</v>
      </c>
      <c r="E1933" s="1">
        <v>2011</v>
      </c>
      <c r="F1933" s="1" t="s">
        <v>48</v>
      </c>
      <c r="G1933" s="1" t="s">
        <v>52</v>
      </c>
      <c r="H1933" s="1" t="s">
        <v>55</v>
      </c>
      <c r="I1933" s="1">
        <v>4332</v>
      </c>
      <c r="J1933" s="1" t="str">
        <f t="shared" si="200"/>
        <v>TYP141</v>
      </c>
      <c r="K1933" s="1">
        <v>141</v>
      </c>
      <c r="L1933" s="1" t="s">
        <v>17</v>
      </c>
      <c r="M1933" s="27" t="str">
        <f>N1933</f>
        <v>0963 940 784</v>
      </c>
      <c r="N1933" s="45" t="s">
        <v>3430</v>
      </c>
      <c r="O1933" s="38">
        <v>0</v>
      </c>
      <c r="P1933" s="38">
        <v>192.22</v>
      </c>
      <c r="Q1933" s="38">
        <v>1</v>
      </c>
      <c r="R1933" t="e">
        <v>#N/A</v>
      </c>
      <c r="S1933" s="38">
        <v>192.22</v>
      </c>
      <c r="T1933" s="24">
        <v>409</v>
      </c>
      <c r="U1933" s="24">
        <v>135</v>
      </c>
      <c r="V1933">
        <f t="shared" si="203"/>
        <v>180</v>
      </c>
      <c r="W1933" s="24" t="s">
        <v>4404</v>
      </c>
      <c r="X1933" s="8" t="e">
        <f>ROUND(T1933*(1-#REF!),2)</f>
        <v>#REF!</v>
      </c>
      <c r="Y1933">
        <f t="shared" si="204"/>
        <v>368.1</v>
      </c>
      <c r="Z1933">
        <f t="shared" si="205"/>
        <v>368.1</v>
      </c>
      <c r="AA1933" s="24">
        <v>0.1</v>
      </c>
      <c r="AB1933" s="24">
        <v>0.1</v>
      </c>
      <c r="AC1933" t="s">
        <v>2879</v>
      </c>
      <c r="AD1933" t="s">
        <v>2879</v>
      </c>
      <c r="AE1933" t="s">
        <v>2879</v>
      </c>
      <c r="AF1933" t="s">
        <v>2899</v>
      </c>
      <c r="AG1933" s="24"/>
      <c r="AI1933" s="11">
        <v>478.04999999999995</v>
      </c>
      <c r="AJ1933">
        <v>0.3</v>
      </c>
      <c r="AK1933">
        <f t="shared" si="201"/>
        <v>286.29999999999995</v>
      </c>
      <c r="AL1933" t="s">
        <v>4555</v>
      </c>
      <c r="AM1933" t="s">
        <v>4555</v>
      </c>
      <c r="AN1933" s="24">
        <v>0.1</v>
      </c>
      <c r="AO1933">
        <f t="shared" si="202"/>
        <v>368.1</v>
      </c>
      <c r="AS1933" t="s">
        <v>3704</v>
      </c>
      <c r="AT1933" t="s">
        <v>3695</v>
      </c>
    </row>
    <row r="1934" spans="1:46" customFormat="1" x14ac:dyDescent="0.3">
      <c r="A1934" t="e">
        <f>CONCATENATE(C1934,D1934,H1934,#REF!,L1934)</f>
        <v>#REF!</v>
      </c>
      <c r="B1934" t="str">
        <f t="shared" si="199"/>
        <v>OPELMOVANO_PROPULSIONL4H3</v>
      </c>
      <c r="C1934" s="1" t="s">
        <v>186</v>
      </c>
      <c r="D1934" s="1" t="s">
        <v>594</v>
      </c>
      <c r="E1934" s="1">
        <v>2011</v>
      </c>
      <c r="F1934" s="1" t="s">
        <v>48</v>
      </c>
      <c r="G1934" s="1" t="s">
        <v>52</v>
      </c>
      <c r="H1934" s="1" t="s">
        <v>55</v>
      </c>
      <c r="I1934" s="1">
        <v>4332</v>
      </c>
      <c r="J1934" s="1" t="str">
        <f t="shared" si="200"/>
        <v>TYP141</v>
      </c>
      <c r="K1934" s="1">
        <v>141</v>
      </c>
      <c r="L1934" s="1" t="s">
        <v>20</v>
      </c>
      <c r="M1934" s="27">
        <v>963940385</v>
      </c>
      <c r="N1934" s="37" t="s">
        <v>1132</v>
      </c>
      <c r="O1934" s="38">
        <v>0</v>
      </c>
      <c r="P1934" s="38">
        <v>658.34</v>
      </c>
      <c r="Q1934" s="38">
        <v>1</v>
      </c>
      <c r="R1934">
        <v>101</v>
      </c>
      <c r="S1934" s="38">
        <v>658.34</v>
      </c>
      <c r="T1934" s="24">
        <v>1519</v>
      </c>
      <c r="U1934" s="24">
        <v>135</v>
      </c>
      <c r="V1934">
        <f t="shared" si="203"/>
        <v>180</v>
      </c>
      <c r="W1934" s="24" t="s">
        <v>4405</v>
      </c>
      <c r="X1934" s="8" t="e">
        <f>ROUND(T1934*(1-#REF!),2)</f>
        <v>#REF!</v>
      </c>
      <c r="Y1934">
        <f t="shared" si="204"/>
        <v>1367.1</v>
      </c>
      <c r="Z1934">
        <f t="shared" si="205"/>
        <v>1367.1</v>
      </c>
      <c r="AA1934" s="24">
        <v>0.1</v>
      </c>
      <c r="AB1934" s="24">
        <v>0.1</v>
      </c>
      <c r="AC1934" t="s">
        <v>2879</v>
      </c>
      <c r="AD1934" t="s">
        <v>2879</v>
      </c>
      <c r="AE1934" t="s">
        <v>2879</v>
      </c>
      <c r="AF1934" t="s">
        <v>2899</v>
      </c>
      <c r="AG1934" s="24"/>
      <c r="AI1934" s="11">
        <v>652.27</v>
      </c>
      <c r="AJ1934">
        <v>0.3</v>
      </c>
      <c r="AK1934">
        <f t="shared" si="201"/>
        <v>1063.3</v>
      </c>
      <c r="AL1934" t="s">
        <v>4555</v>
      </c>
      <c r="AM1934" t="s">
        <v>4555</v>
      </c>
      <c r="AN1934" s="24">
        <v>0.1</v>
      </c>
      <c r="AO1934">
        <f t="shared" si="202"/>
        <v>1367.1</v>
      </c>
      <c r="AS1934" t="s">
        <v>561</v>
      </c>
      <c r="AT1934" t="s">
        <v>586</v>
      </c>
    </row>
    <row r="1935" spans="1:46" customFormat="1" x14ac:dyDescent="0.3">
      <c r="A1935" t="e">
        <f>CONCATENATE(C1935,D1935,H1935,#REF!,L1935)</f>
        <v>#REF!</v>
      </c>
      <c r="B1935" t="str">
        <f t="shared" si="199"/>
        <v>PEUGEOTBIPPERL1H1</v>
      </c>
      <c r="C1935" s="1" t="s">
        <v>189</v>
      </c>
      <c r="D1935" s="1" t="s">
        <v>190</v>
      </c>
      <c r="E1935" s="1">
        <v>2008</v>
      </c>
      <c r="F1935" s="1" t="s">
        <v>14</v>
      </c>
      <c r="G1935" s="1" t="s">
        <v>15</v>
      </c>
      <c r="H1935" s="1" t="s">
        <v>16</v>
      </c>
      <c r="I1935" s="1">
        <v>2513</v>
      </c>
      <c r="J1935" s="1" t="str">
        <f t="shared" si="200"/>
        <v>TYP128</v>
      </c>
      <c r="K1935" s="1">
        <v>128</v>
      </c>
      <c r="L1935" s="1" t="s">
        <v>17</v>
      </c>
      <c r="M1935" s="27">
        <v>963940233</v>
      </c>
      <c r="N1935" s="37" t="s">
        <v>1024</v>
      </c>
      <c r="O1935" s="38">
        <v>0</v>
      </c>
      <c r="P1935" s="38">
        <v>194.7</v>
      </c>
      <c r="Q1935" s="38">
        <v>1</v>
      </c>
      <c r="R1935">
        <v>28</v>
      </c>
      <c r="S1935" s="38">
        <v>194.7</v>
      </c>
      <c r="T1935" s="24">
        <v>379</v>
      </c>
      <c r="U1935" s="24">
        <v>85</v>
      </c>
      <c r="V1935">
        <f t="shared" si="203"/>
        <v>114</v>
      </c>
      <c r="W1935" s="24" t="s">
        <v>4274</v>
      </c>
      <c r="X1935" s="8" t="e">
        <f>ROUND(T1935*(1-#REF!),2)</f>
        <v>#REF!</v>
      </c>
      <c r="Y1935">
        <f t="shared" si="204"/>
        <v>341.1</v>
      </c>
      <c r="Z1935">
        <f t="shared" si="205"/>
        <v>341.1</v>
      </c>
      <c r="AA1935" s="24">
        <v>0.1</v>
      </c>
      <c r="AB1935" s="24">
        <v>0.1</v>
      </c>
      <c r="AC1935" t="s">
        <v>2879</v>
      </c>
      <c r="AD1935" t="s">
        <v>2879</v>
      </c>
      <c r="AE1935" t="s">
        <v>2879</v>
      </c>
      <c r="AF1935" t="s">
        <v>2899</v>
      </c>
      <c r="AG1935" s="24"/>
      <c r="AI1935" s="11">
        <v>152.73000000000002</v>
      </c>
      <c r="AJ1935">
        <v>0.3</v>
      </c>
      <c r="AK1935">
        <f t="shared" si="201"/>
        <v>265.3</v>
      </c>
      <c r="AL1935" t="s">
        <v>4555</v>
      </c>
      <c r="AM1935" t="s">
        <v>4555</v>
      </c>
      <c r="AN1935" s="24">
        <v>0.1</v>
      </c>
      <c r="AO1935">
        <f t="shared" si="202"/>
        <v>341.1</v>
      </c>
      <c r="AS1935" t="s">
        <v>453</v>
      </c>
      <c r="AT1935" t="s">
        <v>1151</v>
      </c>
    </row>
    <row r="1936" spans="1:46" customFormat="1" x14ac:dyDescent="0.3">
      <c r="A1936" t="e">
        <f>CONCATENATE(C1936,D1936,H1936,#REF!,L1936)</f>
        <v>#REF!</v>
      </c>
      <c r="B1936" t="str">
        <f t="shared" si="199"/>
        <v>PEUGEOTBIPPERL1H1</v>
      </c>
      <c r="C1936" s="1" t="s">
        <v>189</v>
      </c>
      <c r="D1936" s="1" t="s">
        <v>190</v>
      </c>
      <c r="E1936" s="1">
        <v>2008</v>
      </c>
      <c r="F1936" s="1" t="s">
        <v>14</v>
      </c>
      <c r="G1936" s="1" t="s">
        <v>15</v>
      </c>
      <c r="H1936" s="1" t="s">
        <v>16</v>
      </c>
      <c r="I1936" s="1">
        <v>2513</v>
      </c>
      <c r="J1936" s="1" t="str">
        <f t="shared" si="200"/>
        <v>TYP128</v>
      </c>
      <c r="K1936" s="1">
        <v>128</v>
      </c>
      <c r="L1936" s="1" t="s">
        <v>20</v>
      </c>
      <c r="M1936" s="27">
        <v>963940234</v>
      </c>
      <c r="N1936" s="37" t="s">
        <v>1025</v>
      </c>
      <c r="O1936" s="38">
        <v>0</v>
      </c>
      <c r="P1936" s="38">
        <v>258.38</v>
      </c>
      <c r="Q1936" s="38">
        <v>1</v>
      </c>
      <c r="R1936">
        <v>31</v>
      </c>
      <c r="S1936" s="38">
        <v>258.38</v>
      </c>
      <c r="T1936" s="24">
        <v>579</v>
      </c>
      <c r="U1936" s="24">
        <v>85</v>
      </c>
      <c r="V1936">
        <f t="shared" si="203"/>
        <v>114</v>
      </c>
      <c r="W1936" s="24" t="s">
        <v>4275</v>
      </c>
      <c r="X1936" s="8" t="e">
        <f>ROUND(T1936*(1-#REF!),2)</f>
        <v>#REF!</v>
      </c>
      <c r="Y1936">
        <f t="shared" si="204"/>
        <v>521.1</v>
      </c>
      <c r="Z1936">
        <f t="shared" si="205"/>
        <v>521.1</v>
      </c>
      <c r="AA1936" s="24">
        <v>0.1</v>
      </c>
      <c r="AB1936" s="24">
        <v>0.1</v>
      </c>
      <c r="AC1936" t="s">
        <v>2879</v>
      </c>
      <c r="AD1936" t="s">
        <v>2879</v>
      </c>
      <c r="AE1936" t="s">
        <v>2879</v>
      </c>
      <c r="AF1936" t="s">
        <v>2899</v>
      </c>
      <c r="AG1936" s="24"/>
      <c r="AI1936" s="11">
        <v>248.33999999999997</v>
      </c>
      <c r="AJ1936">
        <v>0.3</v>
      </c>
      <c r="AK1936">
        <f t="shared" si="201"/>
        <v>405.29999999999995</v>
      </c>
      <c r="AL1936" t="s">
        <v>4555</v>
      </c>
      <c r="AM1936" t="s">
        <v>4555</v>
      </c>
      <c r="AN1936" s="24">
        <v>0.1</v>
      </c>
      <c r="AO1936">
        <f t="shared" si="202"/>
        <v>521.1</v>
      </c>
      <c r="AS1936" t="s">
        <v>454</v>
      </c>
      <c r="AT1936" t="s">
        <v>586</v>
      </c>
    </row>
    <row r="1937" spans="1:46" customFormat="1" x14ac:dyDescent="0.3">
      <c r="A1937" t="e">
        <f>CONCATENATE(C1937,D1937,H1937,#REF!,L1937)</f>
        <v>#REF!</v>
      </c>
      <c r="B1937" t="str">
        <f t="shared" si="199"/>
        <v>PEUGEOTPARTNERL1H1</v>
      </c>
      <c r="C1937" s="1" t="s">
        <v>189</v>
      </c>
      <c r="D1937" s="1" t="s">
        <v>191</v>
      </c>
      <c r="E1937" s="1">
        <v>2008</v>
      </c>
      <c r="F1937" s="1" t="s">
        <v>14</v>
      </c>
      <c r="G1937" s="1" t="s">
        <v>15</v>
      </c>
      <c r="H1937" s="1" t="s">
        <v>16</v>
      </c>
      <c r="I1937" s="1">
        <v>2728</v>
      </c>
      <c r="J1937" s="1" t="str">
        <f t="shared" si="200"/>
        <v>TYP129</v>
      </c>
      <c r="K1937" s="1">
        <v>129</v>
      </c>
      <c r="L1937" s="1" t="s">
        <v>17</v>
      </c>
      <c r="M1937" s="27">
        <v>963940241</v>
      </c>
      <c r="N1937" s="37" t="s">
        <v>1026</v>
      </c>
      <c r="O1937" s="38">
        <v>0</v>
      </c>
      <c r="P1937" s="38">
        <v>217.79</v>
      </c>
      <c r="Q1937" s="38">
        <v>1</v>
      </c>
      <c r="R1937">
        <v>34</v>
      </c>
      <c r="S1937" s="38">
        <v>217.79</v>
      </c>
      <c r="T1937" s="24">
        <v>479</v>
      </c>
      <c r="U1937" s="24">
        <v>85</v>
      </c>
      <c r="V1937">
        <f t="shared" si="203"/>
        <v>114</v>
      </c>
      <c r="W1937" s="24" t="s">
        <v>4276</v>
      </c>
      <c r="X1937" s="8" t="e">
        <f>ROUND(T1937*(1-#REF!),2)</f>
        <v>#REF!</v>
      </c>
      <c r="Y1937">
        <f t="shared" si="204"/>
        <v>431.1</v>
      </c>
      <c r="Z1937">
        <f t="shared" si="205"/>
        <v>431.1</v>
      </c>
      <c r="AA1937" s="24">
        <v>0.1</v>
      </c>
      <c r="AB1937" s="24">
        <v>0.1</v>
      </c>
      <c r="AC1937" t="s">
        <v>2879</v>
      </c>
      <c r="AD1937" t="s">
        <v>2879</v>
      </c>
      <c r="AE1937" t="s">
        <v>2879</v>
      </c>
      <c r="AF1937" t="s">
        <v>2899</v>
      </c>
      <c r="AG1937" s="24"/>
      <c r="AI1937" s="11">
        <v>209.4</v>
      </c>
      <c r="AJ1937">
        <v>0.3</v>
      </c>
      <c r="AK1937">
        <f t="shared" si="201"/>
        <v>335.29999999999995</v>
      </c>
      <c r="AL1937" t="s">
        <v>4555</v>
      </c>
      <c r="AM1937" t="s">
        <v>4555</v>
      </c>
      <c r="AN1937" s="24">
        <v>0.1</v>
      </c>
      <c r="AO1937">
        <f t="shared" si="202"/>
        <v>431.1</v>
      </c>
      <c r="AS1937" t="s">
        <v>455</v>
      </c>
      <c r="AT1937" t="s">
        <v>1151</v>
      </c>
    </row>
    <row r="1938" spans="1:46" customFormat="1" x14ac:dyDescent="0.3">
      <c r="A1938" t="e">
        <f>CONCATENATE(C1938,D1938,H1938,#REF!,L1938)</f>
        <v>#REF!</v>
      </c>
      <c r="B1938" t="str">
        <f t="shared" si="199"/>
        <v>PEUGEOTPARTNERL1H1</v>
      </c>
      <c r="C1938" s="1" t="s">
        <v>189</v>
      </c>
      <c r="D1938" s="1" t="s">
        <v>191</v>
      </c>
      <c r="E1938" s="1">
        <v>2008</v>
      </c>
      <c r="F1938" s="1" t="s">
        <v>14</v>
      </c>
      <c r="G1938" s="1" t="s">
        <v>15</v>
      </c>
      <c r="H1938" s="1" t="s">
        <v>16</v>
      </c>
      <c r="I1938" s="1">
        <v>2728</v>
      </c>
      <c r="J1938" s="1" t="str">
        <f t="shared" si="200"/>
        <v>TYP129</v>
      </c>
      <c r="K1938" s="1">
        <v>129</v>
      </c>
      <c r="L1938" s="1" t="s">
        <v>20</v>
      </c>
      <c r="M1938" s="27">
        <v>963940242</v>
      </c>
      <c r="N1938" s="37" t="s">
        <v>1027</v>
      </c>
      <c r="O1938" s="38">
        <v>0</v>
      </c>
      <c r="P1938" s="38">
        <v>290.51</v>
      </c>
      <c r="Q1938" s="38">
        <v>1</v>
      </c>
      <c r="R1938">
        <v>34</v>
      </c>
      <c r="S1938" s="38">
        <v>290.51</v>
      </c>
      <c r="T1938" s="24">
        <v>639</v>
      </c>
      <c r="U1938" s="24">
        <v>85</v>
      </c>
      <c r="V1938">
        <f t="shared" si="203"/>
        <v>114</v>
      </c>
      <c r="W1938" s="24" t="s">
        <v>4277</v>
      </c>
      <c r="X1938" s="8" t="e">
        <f>ROUND(T1938*(1-#REF!),2)</f>
        <v>#REF!</v>
      </c>
      <c r="Y1938">
        <f t="shared" si="204"/>
        <v>575.1</v>
      </c>
      <c r="Z1938">
        <f t="shared" si="205"/>
        <v>575.1</v>
      </c>
      <c r="AA1938" s="24">
        <v>0.1</v>
      </c>
      <c r="AB1938" s="24">
        <v>0.1</v>
      </c>
      <c r="AC1938" t="s">
        <v>2879</v>
      </c>
      <c r="AD1938" t="s">
        <v>2879</v>
      </c>
      <c r="AE1938" t="s">
        <v>2879</v>
      </c>
      <c r="AF1938" t="s">
        <v>2899</v>
      </c>
      <c r="AG1938" s="24"/>
      <c r="AI1938" s="11">
        <v>279.33</v>
      </c>
      <c r="AJ1938">
        <v>0.3</v>
      </c>
      <c r="AK1938">
        <f t="shared" si="201"/>
        <v>447.29999999999995</v>
      </c>
      <c r="AL1938" t="s">
        <v>4555</v>
      </c>
      <c r="AM1938" t="s">
        <v>4555</v>
      </c>
      <c r="AN1938" s="24">
        <v>0.1</v>
      </c>
      <c r="AO1938">
        <f t="shared" si="202"/>
        <v>575.1</v>
      </c>
      <c r="AS1938" t="s">
        <v>456</v>
      </c>
      <c r="AT1938" t="s">
        <v>586</v>
      </c>
    </row>
    <row r="1939" spans="1:46" customFormat="1" x14ac:dyDescent="0.3">
      <c r="A1939" t="e">
        <f>CONCATENATE(C1939,D1939,H1939,#REF!,L1939)</f>
        <v>#REF!</v>
      </c>
      <c r="B1939" t="str">
        <f t="shared" si="199"/>
        <v>PEUGEOTPARTNERL2H1</v>
      </c>
      <c r="C1939" s="1" t="s">
        <v>189</v>
      </c>
      <c r="D1939" s="1" t="s">
        <v>191</v>
      </c>
      <c r="E1939" s="1">
        <v>2008</v>
      </c>
      <c r="F1939" s="1" t="s">
        <v>25</v>
      </c>
      <c r="G1939" s="1" t="s">
        <v>15</v>
      </c>
      <c r="H1939" s="1" t="s">
        <v>26</v>
      </c>
      <c r="I1939" s="1">
        <v>2728</v>
      </c>
      <c r="J1939" s="1" t="str">
        <f t="shared" si="200"/>
        <v>TYP131</v>
      </c>
      <c r="K1939" s="1">
        <v>131</v>
      </c>
      <c r="L1939" s="1" t="s">
        <v>17</v>
      </c>
      <c r="M1939" s="32">
        <v>963940249</v>
      </c>
      <c r="N1939" s="46" t="s">
        <v>3416</v>
      </c>
      <c r="O1939" s="38">
        <v>0</v>
      </c>
      <c r="P1939" s="38">
        <v>237.3</v>
      </c>
      <c r="Q1939" s="38">
        <v>1</v>
      </c>
      <c r="R1939" s="14">
        <v>32</v>
      </c>
      <c r="S1939" s="38">
        <v>237.3</v>
      </c>
      <c r="T1939" s="24">
        <v>529</v>
      </c>
      <c r="U1939" s="24">
        <v>95</v>
      </c>
      <c r="V1939">
        <f t="shared" si="203"/>
        <v>127</v>
      </c>
      <c r="W1939" s="24" t="s">
        <v>4278</v>
      </c>
      <c r="X1939" s="8" t="e">
        <f>ROUND(T1939*(1-#REF!),2)</f>
        <v>#REF!</v>
      </c>
      <c r="Y1939">
        <f t="shared" si="204"/>
        <v>476.1</v>
      </c>
      <c r="Z1939">
        <f t="shared" si="205"/>
        <v>476.1</v>
      </c>
      <c r="AA1939" s="24">
        <v>0.1</v>
      </c>
      <c r="AB1939" s="24">
        <v>0.1</v>
      </c>
      <c r="AC1939" t="s">
        <v>2879</v>
      </c>
      <c r="AD1939" t="s">
        <v>2879</v>
      </c>
      <c r="AE1939" t="s">
        <v>2879</v>
      </c>
      <c r="AF1939" t="s">
        <v>2899</v>
      </c>
      <c r="AG1939" s="24"/>
      <c r="AI1939" s="11">
        <v>228.16</v>
      </c>
      <c r="AJ1939">
        <v>0.3</v>
      </c>
      <c r="AK1939">
        <f t="shared" si="201"/>
        <v>370.29999999999995</v>
      </c>
      <c r="AL1939" t="s">
        <v>4555</v>
      </c>
      <c r="AM1939" t="s">
        <v>4555</v>
      </c>
      <c r="AN1939" s="24">
        <v>0.1</v>
      </c>
      <c r="AO1939">
        <f t="shared" si="202"/>
        <v>476.1</v>
      </c>
      <c r="AS1939" s="14" t="s">
        <v>3417</v>
      </c>
      <c r="AT1939" t="s">
        <v>1151</v>
      </c>
    </row>
    <row r="1940" spans="1:46" customFormat="1" x14ac:dyDescent="0.3">
      <c r="A1940" t="e">
        <f>CONCATENATE(C1940,D1940,H1940,#REF!,L1940)</f>
        <v>#REF!</v>
      </c>
      <c r="B1940" t="str">
        <f t="shared" si="199"/>
        <v>PEUGEOTPARTNERL2H1</v>
      </c>
      <c r="C1940" s="1" t="s">
        <v>189</v>
      </c>
      <c r="D1940" s="1" t="s">
        <v>191</v>
      </c>
      <c r="E1940" s="1">
        <v>2008</v>
      </c>
      <c r="F1940" s="1" t="s">
        <v>25</v>
      </c>
      <c r="G1940" s="1" t="s">
        <v>15</v>
      </c>
      <c r="H1940" s="1" t="s">
        <v>26</v>
      </c>
      <c r="I1940" s="1">
        <v>2728</v>
      </c>
      <c r="J1940" s="1" t="str">
        <f t="shared" si="200"/>
        <v>TYP131</v>
      </c>
      <c r="K1940" s="1">
        <v>131</v>
      </c>
      <c r="L1940" s="1" t="s">
        <v>20</v>
      </c>
      <c r="M1940" s="32">
        <v>963940250</v>
      </c>
      <c r="N1940" s="46" t="s">
        <v>3418</v>
      </c>
      <c r="O1940" s="38">
        <v>0</v>
      </c>
      <c r="P1940" s="38">
        <v>321.08</v>
      </c>
      <c r="Q1940" s="38">
        <v>1</v>
      </c>
      <c r="R1940" s="14">
        <v>36</v>
      </c>
      <c r="S1940" s="38">
        <v>321.08</v>
      </c>
      <c r="T1940" s="24">
        <v>709</v>
      </c>
      <c r="U1940" s="24">
        <v>95</v>
      </c>
      <c r="V1940">
        <f t="shared" si="203"/>
        <v>127</v>
      </c>
      <c r="W1940" s="24" t="s">
        <v>4279</v>
      </c>
      <c r="X1940" s="8" t="e">
        <f>ROUND(T1940*(1-#REF!),2)</f>
        <v>#REF!</v>
      </c>
      <c r="Y1940">
        <f t="shared" si="204"/>
        <v>638.1</v>
      </c>
      <c r="Z1940">
        <f t="shared" si="205"/>
        <v>638.1</v>
      </c>
      <c r="AA1940" s="24">
        <v>0.1</v>
      </c>
      <c r="AB1940" s="24">
        <v>0.1</v>
      </c>
      <c r="AC1940" t="s">
        <v>2879</v>
      </c>
      <c r="AD1940" t="s">
        <v>2879</v>
      </c>
      <c r="AE1940" t="s">
        <v>2879</v>
      </c>
      <c r="AF1940" t="s">
        <v>2899</v>
      </c>
      <c r="AG1940" s="24"/>
      <c r="AI1940" s="11">
        <v>308.71999999999997</v>
      </c>
      <c r="AJ1940">
        <v>0.3</v>
      </c>
      <c r="AK1940">
        <f t="shared" si="201"/>
        <v>496.29999999999995</v>
      </c>
      <c r="AL1940" t="s">
        <v>4555</v>
      </c>
      <c r="AM1940" t="s">
        <v>4555</v>
      </c>
      <c r="AN1940" s="24">
        <v>0.1</v>
      </c>
      <c r="AO1940">
        <f t="shared" si="202"/>
        <v>638.1</v>
      </c>
      <c r="AS1940" s="14" t="s">
        <v>3419</v>
      </c>
      <c r="AT1940" t="s">
        <v>586</v>
      </c>
    </row>
    <row r="1941" spans="1:46" customFormat="1" x14ac:dyDescent="0.3">
      <c r="A1941" t="e">
        <f>CONCATENATE(C1941,D1941,H1941,#REF!,L1941)</f>
        <v>#REF!</v>
      </c>
      <c r="B1941" t="str">
        <f t="shared" si="199"/>
        <v>PEUGEOTEXPERTL2H1</v>
      </c>
      <c r="C1941" s="1" t="s">
        <v>189</v>
      </c>
      <c r="D1941" s="1" t="s">
        <v>192</v>
      </c>
      <c r="E1941" s="1">
        <v>2016</v>
      </c>
      <c r="F1941" s="1" t="s">
        <v>25</v>
      </c>
      <c r="G1941" s="1" t="s">
        <v>15</v>
      </c>
      <c r="H1941" s="1" t="s">
        <v>26</v>
      </c>
      <c r="I1941" s="1">
        <v>3275</v>
      </c>
      <c r="J1941" s="1" t="str">
        <f t="shared" si="200"/>
        <v>TYP173</v>
      </c>
      <c r="K1941" s="1">
        <v>173</v>
      </c>
      <c r="L1941" s="1" t="s">
        <v>17</v>
      </c>
      <c r="M1941" s="27">
        <v>963940689</v>
      </c>
      <c r="N1941" s="37" t="s">
        <v>1028</v>
      </c>
      <c r="O1941" s="38">
        <v>0</v>
      </c>
      <c r="P1941" s="38">
        <v>286.38</v>
      </c>
      <c r="Q1941" s="38">
        <v>1</v>
      </c>
      <c r="R1941">
        <v>57</v>
      </c>
      <c r="S1941" s="38">
        <v>286.38</v>
      </c>
      <c r="T1941" s="24">
        <v>589</v>
      </c>
      <c r="U1941" s="24">
        <v>95</v>
      </c>
      <c r="V1941">
        <f t="shared" si="203"/>
        <v>127</v>
      </c>
      <c r="W1941" s="24" t="s">
        <v>4280</v>
      </c>
      <c r="X1941" s="8" t="e">
        <f>ROUND(T1941*(1-#REF!),2)</f>
        <v>#REF!</v>
      </c>
      <c r="Y1941">
        <f t="shared" si="204"/>
        <v>530.1</v>
      </c>
      <c r="Z1941">
        <f t="shared" si="205"/>
        <v>530.1</v>
      </c>
      <c r="AA1941" s="24">
        <v>0.1</v>
      </c>
      <c r="AB1941" s="24">
        <v>0.1</v>
      </c>
      <c r="AC1941" t="s">
        <v>2879</v>
      </c>
      <c r="AD1941" t="s">
        <v>2879</v>
      </c>
      <c r="AE1941" t="s">
        <v>2879</v>
      </c>
      <c r="AF1941" t="s">
        <v>2899</v>
      </c>
      <c r="AG1941" s="24"/>
      <c r="AI1941" s="11">
        <v>275.36</v>
      </c>
      <c r="AJ1941">
        <v>0.3</v>
      </c>
      <c r="AK1941">
        <f t="shared" si="201"/>
        <v>412.29999999999995</v>
      </c>
      <c r="AL1941" t="s">
        <v>4555</v>
      </c>
      <c r="AM1941" t="s">
        <v>4555</v>
      </c>
      <c r="AN1941" s="24">
        <v>0.1</v>
      </c>
      <c r="AO1941">
        <f t="shared" si="202"/>
        <v>530.1</v>
      </c>
      <c r="AS1941" t="s">
        <v>457</v>
      </c>
      <c r="AT1941" t="s">
        <v>1151</v>
      </c>
    </row>
    <row r="1942" spans="1:46" customFormat="1" x14ac:dyDescent="0.3">
      <c r="A1942" t="e">
        <f>CONCATENATE(C1942,D1942,H1942,#REF!,L1942)</f>
        <v>#REF!</v>
      </c>
      <c r="B1942" t="str">
        <f t="shared" si="199"/>
        <v>PEUGEOTEXPERTL2H1</v>
      </c>
      <c r="C1942" s="1" t="s">
        <v>189</v>
      </c>
      <c r="D1942" s="1" t="s">
        <v>192</v>
      </c>
      <c r="E1942" s="1">
        <v>2016</v>
      </c>
      <c r="F1942" s="1" t="s">
        <v>25</v>
      </c>
      <c r="G1942" s="1" t="s">
        <v>15</v>
      </c>
      <c r="H1942" s="1" t="s">
        <v>26</v>
      </c>
      <c r="I1942" s="1">
        <v>3275</v>
      </c>
      <c r="J1942" s="1" t="str">
        <f t="shared" si="200"/>
        <v>TYP173</v>
      </c>
      <c r="K1942" s="1">
        <v>173</v>
      </c>
      <c r="L1942" s="1" t="s">
        <v>20</v>
      </c>
      <c r="M1942" s="27">
        <v>963940696</v>
      </c>
      <c r="N1942" s="37" t="s">
        <v>1029</v>
      </c>
      <c r="O1942" s="38">
        <v>0</v>
      </c>
      <c r="P1942" s="38">
        <v>388.69</v>
      </c>
      <c r="Q1942" s="38">
        <v>1</v>
      </c>
      <c r="R1942">
        <v>53</v>
      </c>
      <c r="S1942" s="38">
        <v>388.69</v>
      </c>
      <c r="T1942" s="24">
        <v>809</v>
      </c>
      <c r="U1942" s="24">
        <v>95</v>
      </c>
      <c r="V1942">
        <f t="shared" si="203"/>
        <v>127</v>
      </c>
      <c r="W1942" s="24" t="s">
        <v>4281</v>
      </c>
      <c r="X1942" s="8" t="e">
        <f>ROUND(T1942*(1-#REF!),2)</f>
        <v>#REF!</v>
      </c>
      <c r="Y1942">
        <f t="shared" si="204"/>
        <v>728.1</v>
      </c>
      <c r="Z1942">
        <f t="shared" si="205"/>
        <v>728.1</v>
      </c>
      <c r="AA1942" s="24">
        <v>0.1</v>
      </c>
      <c r="AB1942" s="24">
        <v>0.1</v>
      </c>
      <c r="AC1942" t="s">
        <v>2879</v>
      </c>
      <c r="AD1942" t="s">
        <v>2879</v>
      </c>
      <c r="AE1942" t="s">
        <v>2879</v>
      </c>
      <c r="AF1942" t="s">
        <v>2899</v>
      </c>
      <c r="AG1942" s="24"/>
      <c r="AI1942" s="11">
        <v>373.73</v>
      </c>
      <c r="AJ1942">
        <v>0.3</v>
      </c>
      <c r="AK1942">
        <f t="shared" si="201"/>
        <v>566.29999999999995</v>
      </c>
      <c r="AL1942" t="s">
        <v>4555</v>
      </c>
      <c r="AM1942" t="s">
        <v>4555</v>
      </c>
      <c r="AN1942" s="24">
        <v>0.1</v>
      </c>
      <c r="AO1942">
        <f t="shared" si="202"/>
        <v>728.1</v>
      </c>
      <c r="AS1942" t="s">
        <v>458</v>
      </c>
      <c r="AT1942" t="s">
        <v>586</v>
      </c>
    </row>
    <row r="1943" spans="1:46" customFormat="1" x14ac:dyDescent="0.3">
      <c r="A1943" t="e">
        <f>CONCATENATE(C1943,D1943,H1943,#REF!,L1943)</f>
        <v>#REF!</v>
      </c>
      <c r="B1943" t="str">
        <f t="shared" si="199"/>
        <v>PEUGEOTBOXERL1H1</v>
      </c>
      <c r="C1943" s="1" t="s">
        <v>189</v>
      </c>
      <c r="D1943" s="1" t="s">
        <v>193</v>
      </c>
      <c r="E1943" s="1">
        <v>2006</v>
      </c>
      <c r="F1943" s="1" t="s">
        <v>14</v>
      </c>
      <c r="G1943" s="1" t="s">
        <v>15</v>
      </c>
      <c r="H1943" s="1" t="s">
        <v>16</v>
      </c>
      <c r="I1943" s="1">
        <v>3000</v>
      </c>
      <c r="J1943" s="1" t="str">
        <f t="shared" si="200"/>
        <v>TYP120</v>
      </c>
      <c r="K1943" s="1">
        <v>120</v>
      </c>
      <c r="L1943" s="1" t="s">
        <v>17</v>
      </c>
      <c r="M1943" s="27">
        <v>963940153</v>
      </c>
      <c r="N1943" s="37" t="s">
        <v>1030</v>
      </c>
      <c r="O1943" s="38">
        <v>0</v>
      </c>
      <c r="P1943" s="38">
        <v>341.58</v>
      </c>
      <c r="Q1943" s="38">
        <v>1</v>
      </c>
      <c r="R1943">
        <v>60</v>
      </c>
      <c r="S1943" s="38">
        <v>341.58</v>
      </c>
      <c r="T1943" s="24">
        <v>719</v>
      </c>
      <c r="U1943" s="24">
        <v>85</v>
      </c>
      <c r="V1943">
        <f t="shared" si="203"/>
        <v>114</v>
      </c>
      <c r="W1943" s="24" t="s">
        <v>4282</v>
      </c>
      <c r="X1943" s="8" t="e">
        <f>ROUND(T1943*(1-#REF!),2)</f>
        <v>#REF!</v>
      </c>
      <c r="Y1943">
        <f t="shared" si="204"/>
        <v>647.1</v>
      </c>
      <c r="Z1943">
        <f t="shared" si="205"/>
        <v>647.1</v>
      </c>
      <c r="AA1943" s="24">
        <v>0.1</v>
      </c>
      <c r="AB1943" s="24">
        <v>0.1</v>
      </c>
      <c r="AC1943" t="s">
        <v>2879</v>
      </c>
      <c r="AD1943" t="s">
        <v>2879</v>
      </c>
      <c r="AE1943" t="s">
        <v>2879</v>
      </c>
      <c r="AF1943" t="s">
        <v>2899</v>
      </c>
      <c r="AG1943" s="24"/>
      <c r="AI1943" s="11">
        <v>328.43</v>
      </c>
      <c r="AJ1943">
        <v>0.3</v>
      </c>
      <c r="AK1943">
        <f t="shared" si="201"/>
        <v>503.29999999999995</v>
      </c>
      <c r="AL1943" t="s">
        <v>4555</v>
      </c>
      <c r="AM1943" t="s">
        <v>4555</v>
      </c>
      <c r="AN1943" s="24">
        <v>0.1</v>
      </c>
      <c r="AO1943">
        <f t="shared" si="202"/>
        <v>647.1</v>
      </c>
      <c r="AS1943" t="s">
        <v>459</v>
      </c>
      <c r="AT1943" t="s">
        <v>1151</v>
      </c>
    </row>
    <row r="1944" spans="1:46" customFormat="1" x14ac:dyDescent="0.3">
      <c r="A1944" t="e">
        <f>CONCATENATE(C1944,D1944,H1944,#REF!,L1944)</f>
        <v>#REF!</v>
      </c>
      <c r="B1944" t="str">
        <f t="shared" si="199"/>
        <v>PEUGEOTBOXERL1H1</v>
      </c>
      <c r="C1944" s="1" t="s">
        <v>189</v>
      </c>
      <c r="D1944" s="1" t="s">
        <v>193</v>
      </c>
      <c r="E1944" s="1">
        <v>2006</v>
      </c>
      <c r="F1944" s="1" t="s">
        <v>14</v>
      </c>
      <c r="G1944" s="1" t="s">
        <v>15</v>
      </c>
      <c r="H1944" s="1" t="s">
        <v>16</v>
      </c>
      <c r="I1944" s="1">
        <v>3000</v>
      </c>
      <c r="J1944" s="1" t="str">
        <f t="shared" si="200"/>
        <v>TYP120</v>
      </c>
      <c r="K1944" s="1">
        <v>120</v>
      </c>
      <c r="L1944" s="1" t="s">
        <v>20</v>
      </c>
      <c r="M1944" s="27">
        <v>963940154</v>
      </c>
      <c r="N1944" s="37" t="s">
        <v>1031</v>
      </c>
      <c r="O1944" s="38">
        <v>0</v>
      </c>
      <c r="P1944" s="38">
        <v>466.49</v>
      </c>
      <c r="Q1944" s="38">
        <v>1</v>
      </c>
      <c r="R1944">
        <v>60</v>
      </c>
      <c r="S1944" s="38">
        <v>466.49</v>
      </c>
      <c r="T1944" s="24">
        <v>949</v>
      </c>
      <c r="U1944" s="24">
        <v>85</v>
      </c>
      <c r="V1944">
        <f t="shared" si="203"/>
        <v>114</v>
      </c>
      <c r="W1944" s="24" t="s">
        <v>4283</v>
      </c>
      <c r="X1944" s="8" t="e">
        <f>ROUND(T1944*(1-#REF!),2)</f>
        <v>#REF!</v>
      </c>
      <c r="Y1944">
        <f t="shared" si="204"/>
        <v>854.1</v>
      </c>
      <c r="Z1944">
        <f t="shared" si="205"/>
        <v>854.1</v>
      </c>
      <c r="AA1944" s="24">
        <v>0.1</v>
      </c>
      <c r="AB1944" s="24">
        <v>0.1</v>
      </c>
      <c r="AC1944" t="s">
        <v>2879</v>
      </c>
      <c r="AD1944" t="s">
        <v>2879</v>
      </c>
      <c r="AE1944" t="s">
        <v>2879</v>
      </c>
      <c r="AF1944" t="s">
        <v>2899</v>
      </c>
      <c r="AG1944" s="24"/>
      <c r="AI1944" s="11">
        <v>448.53999999999996</v>
      </c>
      <c r="AJ1944">
        <v>0.3</v>
      </c>
      <c r="AK1944">
        <f t="shared" si="201"/>
        <v>664.3</v>
      </c>
      <c r="AL1944" t="s">
        <v>4555</v>
      </c>
      <c r="AM1944" t="s">
        <v>4555</v>
      </c>
      <c r="AN1944" s="24">
        <v>0.1</v>
      </c>
      <c r="AO1944">
        <f t="shared" si="202"/>
        <v>854.1</v>
      </c>
      <c r="AS1944" t="s">
        <v>460</v>
      </c>
      <c r="AT1944" t="s">
        <v>586</v>
      </c>
    </row>
    <row r="1945" spans="1:46" customFormat="1" x14ac:dyDescent="0.3">
      <c r="A1945" t="e">
        <f>CONCATENATE(C1945,D1945,H1945,#REF!,L1945)</f>
        <v>#REF!</v>
      </c>
      <c r="B1945" t="str">
        <f t="shared" si="199"/>
        <v>PEUGEOTBOXERL2H1</v>
      </c>
      <c r="C1945" s="1" t="s">
        <v>189</v>
      </c>
      <c r="D1945" s="1" t="s">
        <v>193</v>
      </c>
      <c r="E1945" s="1">
        <v>2006</v>
      </c>
      <c r="F1945" s="1" t="s">
        <v>25</v>
      </c>
      <c r="G1945" s="1" t="s">
        <v>15</v>
      </c>
      <c r="H1945" s="1" t="s">
        <v>26</v>
      </c>
      <c r="I1945" s="1">
        <v>3450</v>
      </c>
      <c r="J1945" s="1" t="str">
        <f t="shared" si="200"/>
        <v>TYP121</v>
      </c>
      <c r="K1945" s="1">
        <v>121</v>
      </c>
      <c r="L1945" s="1" t="s">
        <v>17</v>
      </c>
      <c r="M1945" s="27">
        <v>963940173</v>
      </c>
      <c r="N1945" s="37" t="s">
        <v>1032</v>
      </c>
      <c r="O1945" s="38">
        <v>0</v>
      </c>
      <c r="P1945" s="38">
        <v>365.66</v>
      </c>
      <c r="Q1945" s="38">
        <v>1</v>
      </c>
      <c r="R1945">
        <v>71</v>
      </c>
      <c r="S1945" s="38">
        <v>365.66</v>
      </c>
      <c r="T1945" s="24">
        <v>879</v>
      </c>
      <c r="U1945" s="24">
        <v>95</v>
      </c>
      <c r="V1945">
        <f t="shared" si="203"/>
        <v>127</v>
      </c>
      <c r="W1945" s="24" t="s">
        <v>4284</v>
      </c>
      <c r="X1945" s="8" t="e">
        <f>ROUND(T1945*(1-#REF!),2)</f>
        <v>#REF!</v>
      </c>
      <c r="Y1945">
        <f t="shared" si="204"/>
        <v>791.1</v>
      </c>
      <c r="Z1945">
        <f t="shared" si="205"/>
        <v>791.1</v>
      </c>
      <c r="AA1945" s="24">
        <v>0.1</v>
      </c>
      <c r="AB1945" s="24">
        <v>0.1</v>
      </c>
      <c r="AC1945" t="s">
        <v>2879</v>
      </c>
      <c r="AD1945" t="s">
        <v>2879</v>
      </c>
      <c r="AE1945" t="s">
        <v>2879</v>
      </c>
      <c r="AF1945" t="s">
        <v>2899</v>
      </c>
      <c r="AG1945" s="24"/>
      <c r="AI1945" s="11">
        <v>396.24</v>
      </c>
      <c r="AJ1945">
        <v>0.3</v>
      </c>
      <c r="AK1945">
        <f t="shared" si="201"/>
        <v>615.29999999999995</v>
      </c>
      <c r="AL1945" t="s">
        <v>4555</v>
      </c>
      <c r="AM1945" t="s">
        <v>4555</v>
      </c>
      <c r="AN1945" s="24">
        <v>0.1</v>
      </c>
      <c r="AO1945">
        <f t="shared" si="202"/>
        <v>791.1</v>
      </c>
      <c r="AS1945" t="s">
        <v>461</v>
      </c>
      <c r="AT1945" t="s">
        <v>1151</v>
      </c>
    </row>
    <row r="1946" spans="1:46" customFormat="1" x14ac:dyDescent="0.3">
      <c r="A1946" t="e">
        <f>CONCATENATE(C1946,D1946,H1946,#REF!,L1946)</f>
        <v>#REF!</v>
      </c>
      <c r="B1946" t="str">
        <f t="shared" si="199"/>
        <v>PEUGEOTBOXERL2H1</v>
      </c>
      <c r="C1946" s="1" t="s">
        <v>189</v>
      </c>
      <c r="D1946" s="1" t="s">
        <v>193</v>
      </c>
      <c r="E1946" s="1">
        <v>2006</v>
      </c>
      <c r="F1946" s="1" t="s">
        <v>25</v>
      </c>
      <c r="G1946" s="1" t="s">
        <v>15</v>
      </c>
      <c r="H1946" s="1" t="s">
        <v>26</v>
      </c>
      <c r="I1946" s="1">
        <v>3450</v>
      </c>
      <c r="J1946" s="1" t="str">
        <f t="shared" si="200"/>
        <v>TYP121</v>
      </c>
      <c r="K1946" s="1">
        <v>121</v>
      </c>
      <c r="L1946" s="1" t="s">
        <v>20</v>
      </c>
      <c r="M1946" s="27">
        <v>963940174</v>
      </c>
      <c r="N1946" s="37" t="s">
        <v>1033</v>
      </c>
      <c r="O1946" s="38">
        <v>0</v>
      </c>
      <c r="P1946" s="38">
        <v>495.5</v>
      </c>
      <c r="Q1946" s="38">
        <v>1</v>
      </c>
      <c r="R1946">
        <v>69</v>
      </c>
      <c r="S1946" s="38">
        <v>495.5</v>
      </c>
      <c r="T1946" s="24">
        <v>1179</v>
      </c>
      <c r="U1946" s="24">
        <v>95</v>
      </c>
      <c r="V1946">
        <f t="shared" si="203"/>
        <v>127</v>
      </c>
      <c r="W1946" s="24" t="s">
        <v>4285</v>
      </c>
      <c r="X1946" s="8" t="e">
        <f>ROUND(T1946*(1-#REF!),2)</f>
        <v>#REF!</v>
      </c>
      <c r="Y1946">
        <f t="shared" si="204"/>
        <v>1061.0999999999999</v>
      </c>
      <c r="Z1946">
        <f t="shared" si="205"/>
        <v>1061.0999999999999</v>
      </c>
      <c r="AA1946" s="24">
        <v>0.1</v>
      </c>
      <c r="AB1946" s="24">
        <v>0.1</v>
      </c>
      <c r="AC1946" t="s">
        <v>2879</v>
      </c>
      <c r="AD1946" t="s">
        <v>2879</v>
      </c>
      <c r="AE1946" t="s">
        <v>2879</v>
      </c>
      <c r="AF1946" t="s">
        <v>2899</v>
      </c>
      <c r="AG1946" s="24"/>
      <c r="AI1946" s="11">
        <v>483.34000000000003</v>
      </c>
      <c r="AJ1946">
        <v>0.3</v>
      </c>
      <c r="AK1946">
        <f t="shared" si="201"/>
        <v>825.3</v>
      </c>
      <c r="AL1946" t="s">
        <v>4555</v>
      </c>
      <c r="AM1946" t="s">
        <v>4555</v>
      </c>
      <c r="AN1946" s="24">
        <v>0.1</v>
      </c>
      <c r="AO1946">
        <f t="shared" si="202"/>
        <v>1061.0999999999999</v>
      </c>
      <c r="AS1946" t="s">
        <v>462</v>
      </c>
      <c r="AT1946" t="s">
        <v>586</v>
      </c>
    </row>
    <row r="1947" spans="1:46" customFormat="1" x14ac:dyDescent="0.3">
      <c r="A1947" t="e">
        <f>CONCATENATE(C1947,D1947,H1947,#REF!,L1947)</f>
        <v>#REF!</v>
      </c>
      <c r="B1947" t="str">
        <f t="shared" si="199"/>
        <v>PEUGEOTBOXERL1H2</v>
      </c>
      <c r="C1947" s="1" t="s">
        <v>189</v>
      </c>
      <c r="D1947" s="1" t="s">
        <v>193</v>
      </c>
      <c r="E1947" s="1">
        <v>2006</v>
      </c>
      <c r="F1947" s="1" t="s">
        <v>14</v>
      </c>
      <c r="G1947" s="1" t="s">
        <v>37</v>
      </c>
      <c r="H1947" s="1" t="s">
        <v>38</v>
      </c>
      <c r="I1947" s="1">
        <v>3000</v>
      </c>
      <c r="J1947" s="1" t="str">
        <f t="shared" si="200"/>
        <v>TYP120</v>
      </c>
      <c r="K1947" s="1">
        <v>120</v>
      </c>
      <c r="L1947" s="1" t="s">
        <v>20</v>
      </c>
      <c r="M1947" s="27">
        <v>963940156</v>
      </c>
      <c r="N1947" s="37" t="s">
        <v>1034</v>
      </c>
      <c r="O1947" s="38">
        <v>0</v>
      </c>
      <c r="P1947" s="38">
        <v>466.49</v>
      </c>
      <c r="Q1947" s="38">
        <v>1</v>
      </c>
      <c r="R1947">
        <v>60</v>
      </c>
      <c r="S1947" s="38">
        <v>466.49</v>
      </c>
      <c r="T1947" s="24">
        <v>949</v>
      </c>
      <c r="U1947" s="24">
        <v>95</v>
      </c>
      <c r="V1947">
        <f t="shared" si="203"/>
        <v>127</v>
      </c>
      <c r="W1947" s="24" t="s">
        <v>4286</v>
      </c>
      <c r="X1947" s="8" t="e">
        <f>ROUND(T1947*(1-#REF!),2)</f>
        <v>#REF!</v>
      </c>
      <c r="Y1947">
        <f t="shared" si="204"/>
        <v>854.1</v>
      </c>
      <c r="Z1947">
        <f t="shared" si="205"/>
        <v>854.1</v>
      </c>
      <c r="AA1947" s="24">
        <v>0.1</v>
      </c>
      <c r="AB1947" s="24">
        <v>0.1</v>
      </c>
      <c r="AC1947" t="s">
        <v>2879</v>
      </c>
      <c r="AD1947" t="s">
        <v>2879</v>
      </c>
      <c r="AE1947" t="s">
        <v>2879</v>
      </c>
      <c r="AF1947" t="s">
        <v>2899</v>
      </c>
      <c r="AG1947" s="24"/>
      <c r="AI1947" s="11">
        <v>448.53999999999996</v>
      </c>
      <c r="AJ1947">
        <v>0.3</v>
      </c>
      <c r="AK1947">
        <f t="shared" si="201"/>
        <v>664.3</v>
      </c>
      <c r="AL1947" t="s">
        <v>4555</v>
      </c>
      <c r="AM1947" t="s">
        <v>4555</v>
      </c>
      <c r="AN1947" s="24">
        <v>0.1</v>
      </c>
      <c r="AO1947">
        <f t="shared" si="202"/>
        <v>854.1</v>
      </c>
      <c r="AS1947" t="s">
        <v>463</v>
      </c>
      <c r="AT1947" t="s">
        <v>586</v>
      </c>
    </row>
    <row r="1948" spans="1:46" customFormat="1" x14ac:dyDescent="0.3">
      <c r="A1948" t="e">
        <f>CONCATENATE(C1948,D1948,H1948,#REF!,L1948)</f>
        <v>#REF!</v>
      </c>
      <c r="B1948" t="str">
        <f t="shared" si="199"/>
        <v>PEUGEOTBOXERL2H2</v>
      </c>
      <c r="C1948" s="1" t="s">
        <v>189</v>
      </c>
      <c r="D1948" s="1" t="s">
        <v>193</v>
      </c>
      <c r="E1948" s="1">
        <v>2006</v>
      </c>
      <c r="F1948" s="1" t="s">
        <v>25</v>
      </c>
      <c r="G1948" s="1" t="s">
        <v>37</v>
      </c>
      <c r="H1948" s="1" t="s">
        <v>41</v>
      </c>
      <c r="I1948" s="1">
        <v>3450</v>
      </c>
      <c r="J1948" s="1" t="str">
        <f t="shared" si="200"/>
        <v>TYP121</v>
      </c>
      <c r="K1948" s="1">
        <v>121</v>
      </c>
      <c r="L1948" s="1" t="s">
        <v>17</v>
      </c>
      <c r="M1948" s="27">
        <v>963940175</v>
      </c>
      <c r="N1948" s="37" t="s">
        <v>1035</v>
      </c>
      <c r="O1948" s="38">
        <v>0</v>
      </c>
      <c r="P1948" s="38">
        <v>412.1</v>
      </c>
      <c r="Q1948" s="38">
        <v>1</v>
      </c>
      <c r="R1948">
        <v>71</v>
      </c>
      <c r="S1948" s="38">
        <v>412.1</v>
      </c>
      <c r="T1948" s="24">
        <v>899</v>
      </c>
      <c r="U1948" s="24">
        <v>115</v>
      </c>
      <c r="V1948">
        <f t="shared" si="203"/>
        <v>154</v>
      </c>
      <c r="W1948" s="24" t="s">
        <v>4287</v>
      </c>
      <c r="X1948" s="8" t="e">
        <f>ROUND(T1948*(1-#REF!),2)</f>
        <v>#REF!</v>
      </c>
      <c r="Y1948">
        <f t="shared" si="204"/>
        <v>809.1</v>
      </c>
      <c r="Z1948">
        <f t="shared" si="205"/>
        <v>809.1</v>
      </c>
      <c r="AA1948" s="24">
        <v>0.1</v>
      </c>
      <c r="AB1948" s="24">
        <v>0.1</v>
      </c>
      <c r="AC1948" t="s">
        <v>2879</v>
      </c>
      <c r="AD1948" t="s">
        <v>2879</v>
      </c>
      <c r="AE1948" t="s">
        <v>2879</v>
      </c>
      <c r="AF1948" t="s">
        <v>2899</v>
      </c>
      <c r="AG1948" s="24"/>
      <c r="AI1948" s="11">
        <v>396.24</v>
      </c>
      <c r="AJ1948">
        <v>0.3</v>
      </c>
      <c r="AK1948">
        <f t="shared" si="201"/>
        <v>629.29999999999995</v>
      </c>
      <c r="AL1948" t="s">
        <v>4555</v>
      </c>
      <c r="AM1948" t="s">
        <v>4555</v>
      </c>
      <c r="AN1948" s="24">
        <v>0.1</v>
      </c>
      <c r="AO1948">
        <f t="shared" si="202"/>
        <v>809.1</v>
      </c>
      <c r="AS1948" t="s">
        <v>464</v>
      </c>
      <c r="AT1948" t="s">
        <v>1151</v>
      </c>
    </row>
    <row r="1949" spans="1:46" customFormat="1" x14ac:dyDescent="0.3">
      <c r="A1949" t="e">
        <f>CONCATENATE(C1949,D1949,H1949,#REF!,L1949)</f>
        <v>#REF!</v>
      </c>
      <c r="B1949" t="str">
        <f t="shared" si="199"/>
        <v>PEUGEOTBOXERL2H2</v>
      </c>
      <c r="C1949" s="1" t="s">
        <v>189</v>
      </c>
      <c r="D1949" s="1" t="s">
        <v>193</v>
      </c>
      <c r="E1949" s="1">
        <v>2006</v>
      </c>
      <c r="F1949" s="1" t="s">
        <v>25</v>
      </c>
      <c r="G1949" s="1" t="s">
        <v>37</v>
      </c>
      <c r="H1949" s="1" t="s">
        <v>41</v>
      </c>
      <c r="I1949" s="1">
        <v>3450</v>
      </c>
      <c r="J1949" s="1" t="str">
        <f t="shared" si="200"/>
        <v>TYP121</v>
      </c>
      <c r="K1949" s="1">
        <v>121</v>
      </c>
      <c r="L1949" s="1" t="s">
        <v>20</v>
      </c>
      <c r="M1949" s="27">
        <v>963940176</v>
      </c>
      <c r="N1949" s="37" t="s">
        <v>1036</v>
      </c>
      <c r="O1949" s="38">
        <v>0</v>
      </c>
      <c r="P1949" s="38">
        <v>502.68</v>
      </c>
      <c r="Q1949" s="38">
        <v>1</v>
      </c>
      <c r="R1949">
        <v>69</v>
      </c>
      <c r="S1949" s="38">
        <v>502.68</v>
      </c>
      <c r="T1949" s="24">
        <v>1179</v>
      </c>
      <c r="U1949" s="24">
        <v>115</v>
      </c>
      <c r="V1949">
        <f t="shared" si="203"/>
        <v>154</v>
      </c>
      <c r="W1949" s="24" t="s">
        <v>4288</v>
      </c>
      <c r="X1949" s="8" t="e">
        <f>ROUND(T1949*(1-#REF!),2)</f>
        <v>#REF!</v>
      </c>
      <c r="Y1949">
        <f t="shared" si="204"/>
        <v>1061.0999999999999</v>
      </c>
      <c r="Z1949">
        <f t="shared" si="205"/>
        <v>1061.0999999999999</v>
      </c>
      <c r="AA1949" s="24">
        <v>0.1</v>
      </c>
      <c r="AB1949" s="24">
        <v>0.1</v>
      </c>
      <c r="AC1949" t="s">
        <v>2879</v>
      </c>
      <c r="AD1949" t="s">
        <v>2879</v>
      </c>
      <c r="AE1949" t="s">
        <v>2879</v>
      </c>
      <c r="AF1949" t="s">
        <v>2899</v>
      </c>
      <c r="AG1949" s="24"/>
      <c r="AI1949" s="11">
        <v>483.34000000000003</v>
      </c>
      <c r="AJ1949">
        <v>0.3</v>
      </c>
      <c r="AK1949">
        <f t="shared" si="201"/>
        <v>825.3</v>
      </c>
      <c r="AL1949" t="s">
        <v>4555</v>
      </c>
      <c r="AM1949" t="s">
        <v>4555</v>
      </c>
      <c r="AN1949" s="24">
        <v>0.1</v>
      </c>
      <c r="AO1949">
        <f t="shared" si="202"/>
        <v>1061.0999999999999</v>
      </c>
      <c r="AS1949" t="s">
        <v>465</v>
      </c>
      <c r="AT1949" t="s">
        <v>586</v>
      </c>
    </row>
    <row r="1950" spans="1:46" customFormat="1" x14ac:dyDescent="0.3">
      <c r="A1950" t="e">
        <f>CONCATENATE(C1950,D1950,H1950,#REF!,L1950)</f>
        <v>#REF!</v>
      </c>
      <c r="B1950" t="str">
        <f t="shared" si="199"/>
        <v>PEUGEOTBOXERL3H2</v>
      </c>
      <c r="C1950" s="1" t="s">
        <v>189</v>
      </c>
      <c r="D1950" s="1" t="s">
        <v>193</v>
      </c>
      <c r="E1950" s="1">
        <v>2006</v>
      </c>
      <c r="F1950" s="1" t="s">
        <v>44</v>
      </c>
      <c r="G1950" s="1" t="s">
        <v>37</v>
      </c>
      <c r="H1950" s="1" t="s">
        <v>45</v>
      </c>
      <c r="I1950" s="1">
        <v>4035</v>
      </c>
      <c r="J1950" s="1" t="str">
        <f t="shared" si="200"/>
        <v>TYP122</v>
      </c>
      <c r="K1950" s="1">
        <v>122</v>
      </c>
      <c r="L1950" s="1" t="s">
        <v>17</v>
      </c>
      <c r="M1950" s="27" t="str">
        <f>N1950</f>
        <v>0963 940 774</v>
      </c>
      <c r="N1950" s="45" t="s">
        <v>3420</v>
      </c>
      <c r="O1950" s="38">
        <v>0</v>
      </c>
      <c r="P1950" s="38">
        <v>430.62</v>
      </c>
      <c r="Q1950" s="38">
        <v>1</v>
      </c>
      <c r="R1950" t="e">
        <v>#N/A</v>
      </c>
      <c r="S1950" s="38">
        <v>430.62</v>
      </c>
      <c r="T1950" s="24">
        <v>909</v>
      </c>
      <c r="U1950" s="24">
        <v>120</v>
      </c>
      <c r="V1950">
        <f t="shared" si="203"/>
        <v>160</v>
      </c>
      <c r="W1950" s="24" t="s">
        <v>4289</v>
      </c>
      <c r="X1950" s="8" t="e">
        <f>ROUND(T1950*(1-#REF!),2)</f>
        <v>#REF!</v>
      </c>
      <c r="Y1950">
        <f t="shared" si="204"/>
        <v>818.1</v>
      </c>
      <c r="Z1950">
        <f t="shared" si="205"/>
        <v>818.1</v>
      </c>
      <c r="AA1950" s="24">
        <v>0.1</v>
      </c>
      <c r="AB1950" s="24">
        <v>0.1</v>
      </c>
      <c r="AC1950" t="s">
        <v>2879</v>
      </c>
      <c r="AD1950" t="s">
        <v>2879</v>
      </c>
      <c r="AE1950" t="s">
        <v>2879</v>
      </c>
      <c r="AF1950" t="s">
        <v>2899</v>
      </c>
      <c r="AG1950" s="24"/>
      <c r="AI1950" s="11">
        <v>414.05</v>
      </c>
      <c r="AJ1950">
        <v>0.3</v>
      </c>
      <c r="AK1950">
        <f t="shared" si="201"/>
        <v>636.29999999999995</v>
      </c>
      <c r="AL1950" t="s">
        <v>4555</v>
      </c>
      <c r="AM1950" t="s">
        <v>4555</v>
      </c>
      <c r="AN1950" s="24">
        <v>0.1</v>
      </c>
      <c r="AO1950">
        <f t="shared" si="202"/>
        <v>818.1</v>
      </c>
      <c r="AS1950" t="s">
        <v>3694</v>
      </c>
      <c r="AT1950" t="s">
        <v>3695</v>
      </c>
    </row>
    <row r="1951" spans="1:46" customFormat="1" x14ac:dyDescent="0.3">
      <c r="A1951" t="e">
        <f>CONCATENATE(C1951,D1951,H1951,#REF!,L1951)</f>
        <v>#REF!</v>
      </c>
      <c r="B1951" t="str">
        <f t="shared" si="199"/>
        <v>PEUGEOTBOXERL3H2</v>
      </c>
      <c r="C1951" s="1" t="s">
        <v>189</v>
      </c>
      <c r="D1951" s="1" t="s">
        <v>193</v>
      </c>
      <c r="E1951" s="1">
        <v>2006</v>
      </c>
      <c r="F1951" s="1" t="s">
        <v>44</v>
      </c>
      <c r="G1951" s="1" t="s">
        <v>37</v>
      </c>
      <c r="H1951" s="1" t="s">
        <v>45</v>
      </c>
      <c r="I1951" s="1">
        <v>4035</v>
      </c>
      <c r="J1951" s="1" t="str">
        <f t="shared" si="200"/>
        <v>TYP122</v>
      </c>
      <c r="K1951" s="1">
        <v>122</v>
      </c>
      <c r="L1951" s="1" t="s">
        <v>20</v>
      </c>
      <c r="M1951" s="27">
        <v>963940189</v>
      </c>
      <c r="N1951" s="37" t="s">
        <v>1037</v>
      </c>
      <c r="O1951" s="38">
        <v>0</v>
      </c>
      <c r="P1951" s="38">
        <v>611.49</v>
      </c>
      <c r="Q1951" s="38">
        <v>1</v>
      </c>
      <c r="R1951">
        <v>81</v>
      </c>
      <c r="S1951" s="38">
        <v>611.49</v>
      </c>
      <c r="T1951" s="24">
        <v>1309</v>
      </c>
      <c r="U1951" s="24">
        <v>120</v>
      </c>
      <c r="V1951">
        <f t="shared" si="203"/>
        <v>160</v>
      </c>
      <c r="W1951" s="24" t="s">
        <v>4290</v>
      </c>
      <c r="X1951" s="8" t="e">
        <f>ROUND(T1951*(1-#REF!),2)</f>
        <v>#REF!</v>
      </c>
      <c r="Y1951">
        <f t="shared" si="204"/>
        <v>1178.0999999999999</v>
      </c>
      <c r="Z1951">
        <f t="shared" si="205"/>
        <v>1178.0999999999999</v>
      </c>
      <c r="AA1951" s="24">
        <v>0.1</v>
      </c>
      <c r="AB1951" s="24">
        <v>0.1</v>
      </c>
      <c r="AC1951" t="s">
        <v>2879</v>
      </c>
      <c r="AD1951" t="s">
        <v>2879</v>
      </c>
      <c r="AE1951" t="s">
        <v>2879</v>
      </c>
      <c r="AF1951" t="s">
        <v>2899</v>
      </c>
      <c r="AG1951" s="24"/>
      <c r="AI1951" s="11">
        <v>587.96</v>
      </c>
      <c r="AJ1951">
        <v>0.3</v>
      </c>
      <c r="AK1951">
        <f t="shared" si="201"/>
        <v>916.3</v>
      </c>
      <c r="AL1951" t="s">
        <v>4555</v>
      </c>
      <c r="AM1951" t="s">
        <v>4555</v>
      </c>
      <c r="AN1951" s="24">
        <v>0.1</v>
      </c>
      <c r="AO1951">
        <f t="shared" si="202"/>
        <v>1178.0999999999999</v>
      </c>
      <c r="AS1951" t="s">
        <v>466</v>
      </c>
      <c r="AT1951" t="s">
        <v>586</v>
      </c>
    </row>
    <row r="1952" spans="1:46" customFormat="1" x14ac:dyDescent="0.3">
      <c r="A1952" t="e">
        <f>CONCATENATE(C1952,D1952,H1952,#REF!,L1952)</f>
        <v>#REF!</v>
      </c>
      <c r="B1952" t="str">
        <f t="shared" si="199"/>
        <v>PEUGEOTBOXERL4H2</v>
      </c>
      <c r="C1952" s="1" t="s">
        <v>189</v>
      </c>
      <c r="D1952" s="1" t="s">
        <v>193</v>
      </c>
      <c r="E1952" s="1">
        <v>2006</v>
      </c>
      <c r="F1952" s="1" t="s">
        <v>48</v>
      </c>
      <c r="G1952" s="1" t="s">
        <v>37</v>
      </c>
      <c r="H1952" s="1" t="s">
        <v>49</v>
      </c>
      <c r="I1952" s="3" t="s">
        <v>50</v>
      </c>
      <c r="J1952" s="1" t="str">
        <f t="shared" si="200"/>
        <v>TYP123</v>
      </c>
      <c r="K1952" s="1">
        <v>123</v>
      </c>
      <c r="L1952" s="1" t="s">
        <v>17</v>
      </c>
      <c r="M1952" s="27" t="str">
        <f>N1952</f>
        <v>0963 940 775</v>
      </c>
      <c r="N1952" s="45" t="s">
        <v>3421</v>
      </c>
      <c r="O1952" s="38">
        <v>0</v>
      </c>
      <c r="P1952" s="38">
        <v>192.22</v>
      </c>
      <c r="Q1952" s="38">
        <v>1</v>
      </c>
      <c r="R1952" t="e">
        <v>#N/A</v>
      </c>
      <c r="S1952" s="38">
        <v>192.22</v>
      </c>
      <c r="T1952" s="24">
        <v>409</v>
      </c>
      <c r="U1952" s="24">
        <v>135</v>
      </c>
      <c r="V1952">
        <f t="shared" si="203"/>
        <v>180</v>
      </c>
      <c r="W1952" s="24" t="s">
        <v>4291</v>
      </c>
      <c r="X1952" s="8" t="e">
        <f>ROUND(T1952*(1-#REF!),2)</f>
        <v>#REF!</v>
      </c>
      <c r="Y1952">
        <f t="shared" si="204"/>
        <v>368.1</v>
      </c>
      <c r="Z1952">
        <f t="shared" si="205"/>
        <v>368.1</v>
      </c>
      <c r="AA1952" s="24">
        <v>0.1</v>
      </c>
      <c r="AB1952" s="24">
        <v>0.1</v>
      </c>
      <c r="AC1952" t="s">
        <v>2879</v>
      </c>
      <c r="AD1952" t="s">
        <v>2879</v>
      </c>
      <c r="AE1952" t="s">
        <v>2879</v>
      </c>
      <c r="AF1952" t="s">
        <v>2899</v>
      </c>
      <c r="AG1952" s="24"/>
      <c r="AI1952" s="11">
        <v>478.04999999999995</v>
      </c>
      <c r="AJ1952">
        <v>0.3</v>
      </c>
      <c r="AK1952">
        <f t="shared" si="201"/>
        <v>286.29999999999995</v>
      </c>
      <c r="AL1952" t="s">
        <v>4555</v>
      </c>
      <c r="AM1952" t="s">
        <v>4555</v>
      </c>
      <c r="AN1952" s="24">
        <v>0.1</v>
      </c>
      <c r="AO1952">
        <f t="shared" si="202"/>
        <v>368.1</v>
      </c>
      <c r="AS1952" t="s">
        <v>3696</v>
      </c>
      <c r="AT1952" t="s">
        <v>3695</v>
      </c>
    </row>
    <row r="1953" spans="1:46" customFormat="1" x14ac:dyDescent="0.3">
      <c r="A1953" t="e">
        <f>CONCATENATE(C1953,D1953,H1953,#REF!,L1953)</f>
        <v>#REF!</v>
      </c>
      <c r="B1953" t="str">
        <f t="shared" si="199"/>
        <v>PEUGEOTBOXERL3H3</v>
      </c>
      <c r="C1953" s="1" t="s">
        <v>189</v>
      </c>
      <c r="D1953" s="1" t="s">
        <v>193</v>
      </c>
      <c r="E1953" s="1">
        <v>2006</v>
      </c>
      <c r="F1953" s="1" t="s">
        <v>44</v>
      </c>
      <c r="G1953" s="1" t="s">
        <v>52</v>
      </c>
      <c r="H1953" s="1" t="s">
        <v>53</v>
      </c>
      <c r="I1953" s="1">
        <v>4035</v>
      </c>
      <c r="J1953" s="1" t="str">
        <f t="shared" si="200"/>
        <v>TYP122</v>
      </c>
      <c r="K1953" s="1">
        <v>122</v>
      </c>
      <c r="L1953" s="1" t="s">
        <v>17</v>
      </c>
      <c r="M1953" s="27" t="str">
        <f>N1953</f>
        <v>0963 940 777</v>
      </c>
      <c r="N1953" s="45" t="s">
        <v>3422</v>
      </c>
      <c r="O1953" s="38">
        <v>0</v>
      </c>
      <c r="P1953" s="38">
        <v>192.22</v>
      </c>
      <c r="Q1953" s="38">
        <v>1</v>
      </c>
      <c r="R1953" t="e">
        <v>#N/A</v>
      </c>
      <c r="S1953" s="38">
        <v>192.22</v>
      </c>
      <c r="T1953" s="24">
        <v>409</v>
      </c>
      <c r="U1953" s="24">
        <v>120</v>
      </c>
      <c r="V1953">
        <f t="shared" si="203"/>
        <v>160</v>
      </c>
      <c r="W1953" s="24" t="s">
        <v>4292</v>
      </c>
      <c r="X1953" s="8" t="e">
        <f>ROUND(T1953*(1-#REF!),2)</f>
        <v>#REF!</v>
      </c>
      <c r="Y1953">
        <f t="shared" si="204"/>
        <v>368.1</v>
      </c>
      <c r="Z1953">
        <f t="shared" si="205"/>
        <v>368.1</v>
      </c>
      <c r="AA1953" s="24">
        <v>0.1</v>
      </c>
      <c r="AB1953" s="24">
        <v>0.1</v>
      </c>
      <c r="AC1953" t="s">
        <v>2879</v>
      </c>
      <c r="AD1953" t="s">
        <v>2879</v>
      </c>
      <c r="AE1953" t="s">
        <v>2879</v>
      </c>
      <c r="AF1953" t="s">
        <v>2899</v>
      </c>
      <c r="AG1953" s="24"/>
      <c r="AI1953" s="11">
        <v>414.05</v>
      </c>
      <c r="AJ1953">
        <v>0.3</v>
      </c>
      <c r="AK1953">
        <f t="shared" si="201"/>
        <v>286.29999999999995</v>
      </c>
      <c r="AL1953" t="s">
        <v>4555</v>
      </c>
      <c r="AM1953" t="s">
        <v>4555</v>
      </c>
      <c r="AN1953" s="24">
        <v>0.1</v>
      </c>
      <c r="AO1953">
        <f t="shared" si="202"/>
        <v>368.1</v>
      </c>
      <c r="AS1953" t="s">
        <v>3697</v>
      </c>
      <c r="AT1953" t="s">
        <v>3695</v>
      </c>
    </row>
    <row r="1954" spans="1:46" customFormat="1" x14ac:dyDescent="0.3">
      <c r="A1954" t="e">
        <f>CONCATENATE(C1954,D1954,H1954,#REF!,L1954)</f>
        <v>#REF!</v>
      </c>
      <c r="B1954" t="str">
        <f t="shared" si="199"/>
        <v>PEUGEOTBOXERL3H3</v>
      </c>
      <c r="C1954" s="1" t="s">
        <v>189</v>
      </c>
      <c r="D1954" s="1" t="s">
        <v>193</v>
      </c>
      <c r="E1954" s="1">
        <v>2006</v>
      </c>
      <c r="F1954" s="1" t="s">
        <v>44</v>
      </c>
      <c r="G1954" s="1" t="s">
        <v>52</v>
      </c>
      <c r="H1954" s="1" t="s">
        <v>53</v>
      </c>
      <c r="I1954" s="1">
        <v>4035</v>
      </c>
      <c r="J1954" s="1" t="str">
        <f t="shared" si="200"/>
        <v>TYP122</v>
      </c>
      <c r="K1954" s="1">
        <v>122</v>
      </c>
      <c r="L1954" s="1" t="s">
        <v>20</v>
      </c>
      <c r="M1954" s="27">
        <v>963940190</v>
      </c>
      <c r="N1954" s="37" t="s">
        <v>1038</v>
      </c>
      <c r="O1954" s="38">
        <v>0</v>
      </c>
      <c r="P1954" s="38">
        <v>611.49</v>
      </c>
      <c r="Q1954" s="38">
        <v>1</v>
      </c>
      <c r="R1954">
        <v>81</v>
      </c>
      <c r="S1954" s="38">
        <v>611.49</v>
      </c>
      <c r="T1954" s="24">
        <v>1309</v>
      </c>
      <c r="U1954" s="24">
        <v>120</v>
      </c>
      <c r="V1954">
        <f t="shared" si="203"/>
        <v>160</v>
      </c>
      <c r="W1954" s="24" t="s">
        <v>4293</v>
      </c>
      <c r="X1954" s="8" t="e">
        <f>ROUND(T1954*(1-#REF!),2)</f>
        <v>#REF!</v>
      </c>
      <c r="Y1954">
        <f t="shared" si="204"/>
        <v>1178.0999999999999</v>
      </c>
      <c r="Z1954">
        <f t="shared" si="205"/>
        <v>1178.0999999999999</v>
      </c>
      <c r="AA1954" s="24">
        <v>0.1</v>
      </c>
      <c r="AB1954" s="24">
        <v>0.1</v>
      </c>
      <c r="AC1954" t="s">
        <v>2879</v>
      </c>
      <c r="AD1954" t="s">
        <v>2879</v>
      </c>
      <c r="AE1954" t="s">
        <v>2879</v>
      </c>
      <c r="AF1954" t="s">
        <v>2899</v>
      </c>
      <c r="AG1954" s="24"/>
      <c r="AI1954" s="11">
        <v>587.96</v>
      </c>
      <c r="AJ1954">
        <v>0.3</v>
      </c>
      <c r="AK1954">
        <f t="shared" si="201"/>
        <v>916.3</v>
      </c>
      <c r="AL1954" t="s">
        <v>4555</v>
      </c>
      <c r="AM1954" t="s">
        <v>4555</v>
      </c>
      <c r="AN1954" s="24">
        <v>0.1</v>
      </c>
      <c r="AO1954">
        <f t="shared" si="202"/>
        <v>1178.0999999999999</v>
      </c>
      <c r="AS1954" t="s">
        <v>467</v>
      </c>
      <c r="AT1954" t="s">
        <v>586</v>
      </c>
    </row>
    <row r="1955" spans="1:46" customFormat="1" x14ac:dyDescent="0.3">
      <c r="A1955" t="e">
        <f>CONCATENATE(C1955,D1955,H1955,#REF!,L1955)</f>
        <v>#REF!</v>
      </c>
      <c r="B1955" t="str">
        <f t="shared" si="199"/>
        <v>PEUGEOTBOXERL4H3</v>
      </c>
      <c r="C1955" s="1" t="s">
        <v>189</v>
      </c>
      <c r="D1955" s="1" t="s">
        <v>193</v>
      </c>
      <c r="E1955" s="1">
        <v>2006</v>
      </c>
      <c r="F1955" s="1" t="s">
        <v>48</v>
      </c>
      <c r="G1955" s="1" t="s">
        <v>52</v>
      </c>
      <c r="H1955" s="1" t="s">
        <v>55</v>
      </c>
      <c r="I1955" s="3" t="s">
        <v>50</v>
      </c>
      <c r="J1955" s="1" t="str">
        <f t="shared" si="200"/>
        <v>TYP123</v>
      </c>
      <c r="K1955" s="1">
        <v>123</v>
      </c>
      <c r="L1955" s="1" t="s">
        <v>17</v>
      </c>
      <c r="M1955" s="27" t="str">
        <f>N1955</f>
        <v>0963 940 778</v>
      </c>
      <c r="N1955" s="45" t="s">
        <v>3423</v>
      </c>
      <c r="O1955" s="38">
        <v>0</v>
      </c>
      <c r="P1955" s="38">
        <v>192.22</v>
      </c>
      <c r="Q1955" s="38">
        <v>1</v>
      </c>
      <c r="R1955" t="e">
        <v>#N/A</v>
      </c>
      <c r="S1955" s="38">
        <v>192.22</v>
      </c>
      <c r="T1955" s="24">
        <v>409</v>
      </c>
      <c r="U1955" s="24">
        <v>135</v>
      </c>
      <c r="V1955">
        <f t="shared" si="203"/>
        <v>180</v>
      </c>
      <c r="W1955" s="24" t="s">
        <v>4294</v>
      </c>
      <c r="X1955" s="8" t="e">
        <f>ROUND(T1955*(1-#REF!),2)</f>
        <v>#REF!</v>
      </c>
      <c r="Y1955">
        <f t="shared" si="204"/>
        <v>368.1</v>
      </c>
      <c r="Z1955">
        <f t="shared" si="205"/>
        <v>368.1</v>
      </c>
      <c r="AA1955" s="24">
        <v>0.1</v>
      </c>
      <c r="AB1955" s="24">
        <v>0.1</v>
      </c>
      <c r="AC1955" t="s">
        <v>2879</v>
      </c>
      <c r="AD1955" t="s">
        <v>2879</v>
      </c>
      <c r="AE1955" t="s">
        <v>2879</v>
      </c>
      <c r="AF1955" t="s">
        <v>2899</v>
      </c>
      <c r="AG1955" s="24"/>
      <c r="AI1955" s="11">
        <v>478.04999999999995</v>
      </c>
      <c r="AJ1955">
        <v>0.3</v>
      </c>
      <c r="AK1955">
        <f t="shared" si="201"/>
        <v>286.29999999999995</v>
      </c>
      <c r="AL1955" t="s">
        <v>4555</v>
      </c>
      <c r="AM1955" t="s">
        <v>4555</v>
      </c>
      <c r="AN1955" s="24">
        <v>0.1</v>
      </c>
      <c r="AO1955">
        <f t="shared" si="202"/>
        <v>368.1</v>
      </c>
      <c r="AS1955" t="s">
        <v>3698</v>
      </c>
      <c r="AT1955" t="s">
        <v>3695</v>
      </c>
    </row>
    <row r="1956" spans="1:46" customFormat="1" x14ac:dyDescent="0.3">
      <c r="A1956" t="e">
        <f>CONCATENATE(C1956,D1956,H1956,#REF!,L1956)</f>
        <v>#REF!</v>
      </c>
      <c r="B1956" t="str">
        <f t="shared" si="199"/>
        <v>PEUGEOTBOXERL4H3</v>
      </c>
      <c r="C1956" s="1" t="s">
        <v>189</v>
      </c>
      <c r="D1956" s="1" t="s">
        <v>193</v>
      </c>
      <c r="E1956" s="1">
        <v>2006</v>
      </c>
      <c r="F1956" s="1" t="s">
        <v>48</v>
      </c>
      <c r="G1956" s="1" t="s">
        <v>52</v>
      </c>
      <c r="H1956" s="1" t="s">
        <v>55</v>
      </c>
      <c r="I1956" s="3" t="s">
        <v>50</v>
      </c>
      <c r="J1956" s="1" t="str">
        <f t="shared" si="200"/>
        <v>TYP123</v>
      </c>
      <c r="K1956" s="1">
        <v>123</v>
      </c>
      <c r="L1956" s="1" t="s">
        <v>20</v>
      </c>
      <c r="M1956" s="27">
        <v>963940202</v>
      </c>
      <c r="N1956" s="37" t="s">
        <v>1039</v>
      </c>
      <c r="O1956" s="38">
        <v>0</v>
      </c>
      <c r="P1956" s="38">
        <v>658.34</v>
      </c>
      <c r="Q1956" s="38">
        <v>1</v>
      </c>
      <c r="R1956">
        <v>85</v>
      </c>
      <c r="S1956" s="38">
        <v>658.34</v>
      </c>
      <c r="T1956" s="24">
        <v>1519</v>
      </c>
      <c r="U1956" s="24">
        <v>135</v>
      </c>
      <c r="V1956">
        <f t="shared" si="203"/>
        <v>180</v>
      </c>
      <c r="W1956" s="24" t="s">
        <v>4295</v>
      </c>
      <c r="X1956" s="8" t="e">
        <f>ROUND(T1956*(1-#REF!),2)</f>
        <v>#REF!</v>
      </c>
      <c r="Y1956">
        <f t="shared" si="204"/>
        <v>1367.1</v>
      </c>
      <c r="Z1956">
        <f t="shared" si="205"/>
        <v>1367.1</v>
      </c>
      <c r="AA1956" s="24">
        <v>0.1</v>
      </c>
      <c r="AB1956" s="24">
        <v>0.1</v>
      </c>
      <c r="AC1956" t="s">
        <v>2879</v>
      </c>
      <c r="AD1956" t="s">
        <v>2879</v>
      </c>
      <c r="AE1956" t="s">
        <v>2879</v>
      </c>
      <c r="AF1956" t="s">
        <v>2899</v>
      </c>
      <c r="AG1956" s="24"/>
      <c r="AI1956" s="11">
        <v>652.27</v>
      </c>
      <c r="AJ1956">
        <v>0.3</v>
      </c>
      <c r="AK1956">
        <f t="shared" si="201"/>
        <v>1063.3</v>
      </c>
      <c r="AL1956" t="s">
        <v>4555</v>
      </c>
      <c r="AM1956" t="s">
        <v>4555</v>
      </c>
      <c r="AN1956" s="24">
        <v>0.1</v>
      </c>
      <c r="AO1956">
        <f t="shared" si="202"/>
        <v>1367.1</v>
      </c>
      <c r="AS1956" t="s">
        <v>468</v>
      </c>
      <c r="AT1956" t="s">
        <v>586</v>
      </c>
    </row>
    <row r="1957" spans="1:46" customFormat="1" x14ac:dyDescent="0.3">
      <c r="A1957" t="e">
        <f>CONCATENATE(C1957,D1957,H1957,#REF!,L1957)</f>
        <v>#REF!</v>
      </c>
      <c r="B1957" t="str">
        <f t="shared" si="199"/>
        <v>RENAULTKANGOOL1H1</v>
      </c>
      <c r="C1957" s="1" t="s">
        <v>194</v>
      </c>
      <c r="D1957" s="1" t="s">
        <v>195</v>
      </c>
      <c r="E1957" s="1">
        <v>2013</v>
      </c>
      <c r="F1957" s="1" t="s">
        <v>14</v>
      </c>
      <c r="G1957" s="1" t="s">
        <v>15</v>
      </c>
      <c r="H1957" s="1" t="s">
        <v>16</v>
      </c>
      <c r="I1957" s="1">
        <v>2697</v>
      </c>
      <c r="J1957" s="1" t="str">
        <f t="shared" si="200"/>
        <v>TYP196</v>
      </c>
      <c r="K1957" s="1">
        <v>196</v>
      </c>
      <c r="L1957" s="1" t="s">
        <v>17</v>
      </c>
      <c r="M1957" s="27">
        <v>963940705</v>
      </c>
      <c r="N1957" s="37" t="s">
        <v>1133</v>
      </c>
      <c r="O1957" s="38">
        <v>0</v>
      </c>
      <c r="P1957" s="38">
        <v>217.79</v>
      </c>
      <c r="Q1957" s="38">
        <v>1</v>
      </c>
      <c r="R1957">
        <v>39</v>
      </c>
      <c r="S1957" s="38">
        <v>217.79</v>
      </c>
      <c r="T1957" s="24">
        <v>489</v>
      </c>
      <c r="U1957" s="24">
        <v>85</v>
      </c>
      <c r="V1957">
        <f t="shared" si="203"/>
        <v>114</v>
      </c>
      <c r="W1957" s="24" t="s">
        <v>4406</v>
      </c>
      <c r="X1957" s="8" t="e">
        <f>ROUND(T1957*(1-#REF!),2)</f>
        <v>#REF!</v>
      </c>
      <c r="Y1957">
        <f t="shared" si="204"/>
        <v>440.1</v>
      </c>
      <c r="Z1957">
        <f t="shared" si="205"/>
        <v>440.1</v>
      </c>
      <c r="AA1957" s="24">
        <v>0.1</v>
      </c>
      <c r="AB1957" s="24">
        <v>0.1</v>
      </c>
      <c r="AC1957" t="s">
        <v>2879</v>
      </c>
      <c r="AD1957" t="s">
        <v>2879</v>
      </c>
      <c r="AE1957" t="s">
        <v>2879</v>
      </c>
      <c r="AF1957" t="s">
        <v>2899</v>
      </c>
      <c r="AG1957" s="24"/>
      <c r="AI1957" s="11">
        <v>209.4</v>
      </c>
      <c r="AJ1957">
        <v>0.3</v>
      </c>
      <c r="AK1957">
        <f t="shared" si="201"/>
        <v>342.29999999999995</v>
      </c>
      <c r="AL1957" t="s">
        <v>4555</v>
      </c>
      <c r="AM1957" t="s">
        <v>4555</v>
      </c>
      <c r="AN1957" s="24">
        <v>0.1</v>
      </c>
      <c r="AO1957">
        <f t="shared" si="202"/>
        <v>440.1</v>
      </c>
      <c r="AS1957" t="s">
        <v>562</v>
      </c>
      <c r="AT1957" t="s">
        <v>1151</v>
      </c>
    </row>
    <row r="1958" spans="1:46" customFormat="1" x14ac:dyDescent="0.3">
      <c r="A1958" t="e">
        <f>CONCATENATE(C1958,D1958,H1958,#REF!,L1958)</f>
        <v>#REF!</v>
      </c>
      <c r="B1958" t="str">
        <f t="shared" si="199"/>
        <v>RENAULTKANGOOL1H1</v>
      </c>
      <c r="C1958" s="1" t="s">
        <v>194</v>
      </c>
      <c r="D1958" s="1" t="s">
        <v>195</v>
      </c>
      <c r="E1958" s="1">
        <v>2013</v>
      </c>
      <c r="F1958" s="1" t="s">
        <v>14</v>
      </c>
      <c r="G1958" s="1" t="s">
        <v>15</v>
      </c>
      <c r="H1958" s="1" t="s">
        <v>16</v>
      </c>
      <c r="I1958" s="1">
        <v>2697</v>
      </c>
      <c r="J1958" s="1" t="str">
        <f t="shared" si="200"/>
        <v>TYP196</v>
      </c>
      <c r="K1958" s="1">
        <v>196</v>
      </c>
      <c r="L1958" s="1" t="s">
        <v>20</v>
      </c>
      <c r="M1958" s="27">
        <v>963940712</v>
      </c>
      <c r="N1958" s="37" t="s">
        <v>1134</v>
      </c>
      <c r="O1958" s="38">
        <v>0</v>
      </c>
      <c r="P1958" s="38">
        <v>290.51</v>
      </c>
      <c r="Q1958" s="38">
        <v>1</v>
      </c>
      <c r="R1958">
        <v>33</v>
      </c>
      <c r="S1958" s="38">
        <v>290.51</v>
      </c>
      <c r="T1958" s="24">
        <v>639</v>
      </c>
      <c r="U1958" s="24">
        <v>85</v>
      </c>
      <c r="V1958">
        <f t="shared" si="203"/>
        <v>114</v>
      </c>
      <c r="W1958" s="24" t="s">
        <v>4407</v>
      </c>
      <c r="X1958" s="8" t="e">
        <f>ROUND(T1958*(1-#REF!),2)</f>
        <v>#REF!</v>
      </c>
      <c r="Y1958">
        <f t="shared" si="204"/>
        <v>575.1</v>
      </c>
      <c r="Z1958">
        <f t="shared" si="205"/>
        <v>575.1</v>
      </c>
      <c r="AA1958" s="24">
        <v>0.1</v>
      </c>
      <c r="AB1958" s="24">
        <v>0.1</v>
      </c>
      <c r="AC1958" t="s">
        <v>2879</v>
      </c>
      <c r="AD1958" t="s">
        <v>2879</v>
      </c>
      <c r="AE1958" t="s">
        <v>2879</v>
      </c>
      <c r="AF1958" t="s">
        <v>2899</v>
      </c>
      <c r="AG1958" s="24"/>
      <c r="AI1958" s="11">
        <v>279.33</v>
      </c>
      <c r="AJ1958">
        <v>0.3</v>
      </c>
      <c r="AK1958">
        <f t="shared" si="201"/>
        <v>447.29999999999995</v>
      </c>
      <c r="AL1958" t="s">
        <v>4555</v>
      </c>
      <c r="AM1958" t="s">
        <v>4555</v>
      </c>
      <c r="AN1958" s="24">
        <v>0.1</v>
      </c>
      <c r="AO1958">
        <f t="shared" si="202"/>
        <v>575.1</v>
      </c>
      <c r="AS1958" t="s">
        <v>563</v>
      </c>
      <c r="AT1958" t="s">
        <v>586</v>
      </c>
    </row>
    <row r="1959" spans="1:46" customFormat="1" x14ac:dyDescent="0.3">
      <c r="A1959" t="e">
        <f>CONCATENATE(C1959,D1959,H1959,#REF!,L1959)</f>
        <v>#REF!</v>
      </c>
      <c r="B1959" t="str">
        <f t="shared" si="199"/>
        <v>RENAULTKANGOOL0H1</v>
      </c>
      <c r="C1959" s="1" t="s">
        <v>194</v>
      </c>
      <c r="D1959" s="1" t="s">
        <v>195</v>
      </c>
      <c r="E1959" s="1">
        <v>2013</v>
      </c>
      <c r="F1959" s="1" t="s">
        <v>4538</v>
      </c>
      <c r="G1959" s="1" t="s">
        <v>15</v>
      </c>
      <c r="H1959" s="1" t="s">
        <v>4537</v>
      </c>
      <c r="I1959" s="1">
        <v>2313</v>
      </c>
      <c r="J1959" s="1" t="str">
        <f t="shared" si="200"/>
        <v>TYP195</v>
      </c>
      <c r="K1959" s="1">
        <v>195</v>
      </c>
      <c r="L1959" s="1" t="s">
        <v>17</v>
      </c>
      <c r="M1959" s="30">
        <v>963940697</v>
      </c>
      <c r="N1959" s="45" t="s">
        <v>4542</v>
      </c>
      <c r="O1959" s="38">
        <v>0</v>
      </c>
      <c r="P1959" s="38">
        <v>158.85</v>
      </c>
      <c r="Q1959" s="38">
        <v>1</v>
      </c>
      <c r="R1959">
        <v>28</v>
      </c>
      <c r="S1959" s="38">
        <v>158.85</v>
      </c>
      <c r="T1959" s="24">
        <v>379</v>
      </c>
      <c r="U1959" s="24">
        <v>85</v>
      </c>
      <c r="V1959">
        <f t="shared" si="203"/>
        <v>114</v>
      </c>
      <c r="W1959" s="24" t="s">
        <v>4544</v>
      </c>
      <c r="X1959" s="8" t="e">
        <f>ROUND(T1959*(1-#REF!),2)</f>
        <v>#REF!</v>
      </c>
      <c r="Y1959">
        <f t="shared" si="204"/>
        <v>341.1</v>
      </c>
      <c r="Z1959">
        <f t="shared" si="205"/>
        <v>341.1</v>
      </c>
      <c r="AA1959" s="24">
        <v>0.1</v>
      </c>
      <c r="AB1959" s="24">
        <v>0.1</v>
      </c>
      <c r="AC1959" t="s">
        <v>2879</v>
      </c>
      <c r="AD1959" t="s">
        <v>2879</v>
      </c>
      <c r="AE1959" t="s">
        <v>2879</v>
      </c>
      <c r="AF1959" t="s">
        <v>2899</v>
      </c>
      <c r="AG1959" s="24"/>
      <c r="AI1959" s="11">
        <v>152.73000000000002</v>
      </c>
      <c r="AJ1959">
        <v>0.3</v>
      </c>
      <c r="AK1959">
        <f t="shared" si="201"/>
        <v>265.3</v>
      </c>
      <c r="AL1959" t="s">
        <v>4555</v>
      </c>
      <c r="AM1959" t="s">
        <v>4555</v>
      </c>
      <c r="AN1959" s="24">
        <v>0.1</v>
      </c>
      <c r="AO1959">
        <f t="shared" si="202"/>
        <v>341.1</v>
      </c>
      <c r="AS1959" t="s">
        <v>4543</v>
      </c>
      <c r="AT1959" t="s">
        <v>1151</v>
      </c>
    </row>
    <row r="1960" spans="1:46" customFormat="1" x14ac:dyDescent="0.3">
      <c r="A1960" t="e">
        <f>CONCATENATE(C1960,D1960,H1960,#REF!,L1960)</f>
        <v>#REF!</v>
      </c>
      <c r="B1960" t="str">
        <f t="shared" si="199"/>
        <v>RENAULTKANGOOL0H1</v>
      </c>
      <c r="C1960" s="1" t="s">
        <v>194</v>
      </c>
      <c r="D1960" s="1" t="s">
        <v>195</v>
      </c>
      <c r="E1960" s="1">
        <v>2013</v>
      </c>
      <c r="F1960" s="1" t="s">
        <v>4538</v>
      </c>
      <c r="G1960" s="1" t="s">
        <v>15</v>
      </c>
      <c r="H1960" s="1" t="s">
        <v>4537</v>
      </c>
      <c r="I1960" s="1">
        <v>2313</v>
      </c>
      <c r="J1960" s="1" t="str">
        <f t="shared" si="200"/>
        <v>TYP195</v>
      </c>
      <c r="K1960" s="1">
        <v>195</v>
      </c>
      <c r="L1960" s="1" t="s">
        <v>20</v>
      </c>
      <c r="M1960" s="30">
        <v>963940704</v>
      </c>
      <c r="N1960" s="45" t="s">
        <v>4545</v>
      </c>
      <c r="O1960" s="38">
        <v>0</v>
      </c>
      <c r="P1960" s="38">
        <v>258.27</v>
      </c>
      <c r="Q1960" s="38">
        <v>1</v>
      </c>
      <c r="R1960">
        <v>31</v>
      </c>
      <c r="S1960" s="38">
        <v>258.27</v>
      </c>
      <c r="T1960" s="24">
        <v>579</v>
      </c>
      <c r="U1960" s="24">
        <v>85</v>
      </c>
      <c r="V1960">
        <f t="shared" si="203"/>
        <v>114</v>
      </c>
      <c r="W1960" s="24" t="s">
        <v>4547</v>
      </c>
      <c r="X1960" s="8" t="e">
        <f>ROUND(T1960*(1-#REF!),2)</f>
        <v>#REF!</v>
      </c>
      <c r="Y1960">
        <f t="shared" si="204"/>
        <v>521.1</v>
      </c>
      <c r="Z1960">
        <f t="shared" si="205"/>
        <v>521.1</v>
      </c>
      <c r="AA1960" s="24">
        <v>0.1</v>
      </c>
      <c r="AB1960" s="24">
        <v>0.1</v>
      </c>
      <c r="AC1960" t="s">
        <v>2879</v>
      </c>
      <c r="AD1960" t="s">
        <v>2879</v>
      </c>
      <c r="AE1960" t="s">
        <v>2879</v>
      </c>
      <c r="AF1960" t="s">
        <v>2899</v>
      </c>
      <c r="AG1960" s="24"/>
      <c r="AI1960" s="11">
        <v>248.33999999999997</v>
      </c>
      <c r="AJ1960">
        <v>0.3</v>
      </c>
      <c r="AK1960">
        <f t="shared" si="201"/>
        <v>405.29999999999995</v>
      </c>
      <c r="AL1960" t="s">
        <v>4555</v>
      </c>
      <c r="AM1960" t="s">
        <v>4555</v>
      </c>
      <c r="AN1960" s="24">
        <v>0.1</v>
      </c>
      <c r="AO1960">
        <f t="shared" si="202"/>
        <v>521.1</v>
      </c>
      <c r="AS1960" t="s">
        <v>4546</v>
      </c>
      <c r="AT1960" t="s">
        <v>586</v>
      </c>
    </row>
    <row r="1961" spans="1:46" customFormat="1" x14ac:dyDescent="0.3">
      <c r="A1961" t="e">
        <f>CONCATENATE(C1961,D1961,H1961,#REF!,L1961)</f>
        <v>#REF!</v>
      </c>
      <c r="B1961" t="str">
        <f t="shared" si="199"/>
        <v>RENAULTKANGOOL2H1</v>
      </c>
      <c r="C1961" s="1" t="s">
        <v>194</v>
      </c>
      <c r="D1961" s="1" t="s">
        <v>195</v>
      </c>
      <c r="E1961" s="1">
        <v>2013</v>
      </c>
      <c r="F1961" s="1" t="s">
        <v>25</v>
      </c>
      <c r="G1961" s="1" t="s">
        <v>15</v>
      </c>
      <c r="H1961" s="1" t="s">
        <v>26</v>
      </c>
      <c r="I1961" s="1">
        <v>3081</v>
      </c>
      <c r="J1961" s="1" t="str">
        <f t="shared" si="200"/>
        <v>TYP197</v>
      </c>
      <c r="K1961" s="1">
        <v>197</v>
      </c>
      <c r="L1961" s="1" t="s">
        <v>17</v>
      </c>
      <c r="M1961" s="27">
        <v>963940713</v>
      </c>
      <c r="N1961" s="37" t="s">
        <v>1135</v>
      </c>
      <c r="O1961" s="38">
        <v>0</v>
      </c>
      <c r="P1961" s="38">
        <v>237.3</v>
      </c>
      <c r="Q1961" s="38">
        <v>1</v>
      </c>
      <c r="R1961">
        <v>45</v>
      </c>
      <c r="S1961" s="38">
        <v>237.3</v>
      </c>
      <c r="T1961" s="24">
        <v>529</v>
      </c>
      <c r="U1961" s="24">
        <v>95</v>
      </c>
      <c r="V1961">
        <f t="shared" si="203"/>
        <v>127</v>
      </c>
      <c r="W1961" s="24" t="s">
        <v>4408</v>
      </c>
      <c r="X1961" s="8" t="e">
        <f>ROUND(T1961*(1-#REF!),2)</f>
        <v>#REF!</v>
      </c>
      <c r="Y1961">
        <f t="shared" si="204"/>
        <v>476.1</v>
      </c>
      <c r="Z1961">
        <f t="shared" si="205"/>
        <v>476.1</v>
      </c>
      <c r="AA1961" s="24">
        <v>0.1</v>
      </c>
      <c r="AB1961" s="24">
        <v>0.1</v>
      </c>
      <c r="AC1961" t="s">
        <v>2879</v>
      </c>
      <c r="AD1961" t="s">
        <v>2879</v>
      </c>
      <c r="AE1961" t="s">
        <v>2879</v>
      </c>
      <c r="AF1961" t="s">
        <v>2899</v>
      </c>
      <c r="AG1961" s="24"/>
      <c r="AI1961" s="11">
        <v>228.16</v>
      </c>
      <c r="AJ1961">
        <v>0.3</v>
      </c>
      <c r="AK1961">
        <f t="shared" si="201"/>
        <v>370.29999999999995</v>
      </c>
      <c r="AL1961" t="s">
        <v>4555</v>
      </c>
      <c r="AM1961" t="s">
        <v>4555</v>
      </c>
      <c r="AN1961" s="24">
        <v>0.1</v>
      </c>
      <c r="AO1961">
        <f t="shared" si="202"/>
        <v>476.1</v>
      </c>
      <c r="AS1961" t="s">
        <v>564</v>
      </c>
      <c r="AT1961" t="s">
        <v>1151</v>
      </c>
    </row>
    <row r="1962" spans="1:46" customFormat="1" x14ac:dyDescent="0.3">
      <c r="A1962" t="e">
        <f>CONCATENATE(C1962,D1962,H1962,#REF!,L1962)</f>
        <v>#REF!</v>
      </c>
      <c r="B1962" t="str">
        <f t="shared" si="199"/>
        <v>RENAULTKANGOOL2H1</v>
      </c>
      <c r="C1962" s="1" t="s">
        <v>194</v>
      </c>
      <c r="D1962" s="1" t="s">
        <v>195</v>
      </c>
      <c r="E1962" s="1">
        <v>2013</v>
      </c>
      <c r="F1962" s="1" t="s">
        <v>25</v>
      </c>
      <c r="G1962" s="1" t="s">
        <v>15</v>
      </c>
      <c r="H1962" s="1" t="s">
        <v>26</v>
      </c>
      <c r="I1962" s="1">
        <v>3081</v>
      </c>
      <c r="J1962" s="1" t="str">
        <f t="shared" si="200"/>
        <v>TYP197</v>
      </c>
      <c r="K1962" s="1">
        <v>197</v>
      </c>
      <c r="L1962" s="1" t="s">
        <v>20</v>
      </c>
      <c r="M1962" s="27">
        <v>963940720</v>
      </c>
      <c r="N1962" s="37" t="s">
        <v>1136</v>
      </c>
      <c r="O1962" s="38">
        <v>0</v>
      </c>
      <c r="P1962" s="38">
        <v>321.08</v>
      </c>
      <c r="Q1962" s="38">
        <v>1</v>
      </c>
      <c r="R1962">
        <v>41</v>
      </c>
      <c r="S1962" s="38">
        <v>321.08</v>
      </c>
      <c r="T1962" s="24">
        <v>709</v>
      </c>
      <c r="U1962" s="24">
        <v>95</v>
      </c>
      <c r="V1962">
        <f t="shared" si="203"/>
        <v>127</v>
      </c>
      <c r="W1962" s="24" t="s">
        <v>4409</v>
      </c>
      <c r="X1962" s="8" t="e">
        <f>ROUND(T1962*(1-#REF!),2)</f>
        <v>#REF!</v>
      </c>
      <c r="Y1962">
        <f t="shared" si="204"/>
        <v>638.1</v>
      </c>
      <c r="Z1962">
        <f t="shared" si="205"/>
        <v>638.1</v>
      </c>
      <c r="AA1962" s="24">
        <v>0.1</v>
      </c>
      <c r="AB1962" s="24">
        <v>0.1</v>
      </c>
      <c r="AC1962" t="s">
        <v>2879</v>
      </c>
      <c r="AD1962" t="s">
        <v>2879</v>
      </c>
      <c r="AE1962" t="s">
        <v>2879</v>
      </c>
      <c r="AF1962" t="s">
        <v>2899</v>
      </c>
      <c r="AG1962" s="24"/>
      <c r="AI1962" s="11">
        <v>308.71999999999997</v>
      </c>
      <c r="AJ1962">
        <v>0.3</v>
      </c>
      <c r="AK1962">
        <f t="shared" si="201"/>
        <v>496.29999999999995</v>
      </c>
      <c r="AL1962" t="s">
        <v>4555</v>
      </c>
      <c r="AM1962" t="s">
        <v>4555</v>
      </c>
      <c r="AN1962" s="24">
        <v>0.1</v>
      </c>
      <c r="AO1962">
        <f t="shared" si="202"/>
        <v>638.1</v>
      </c>
      <c r="AS1962" t="s">
        <v>565</v>
      </c>
      <c r="AT1962" t="s">
        <v>586</v>
      </c>
    </row>
    <row r="1963" spans="1:46" customFormat="1" x14ac:dyDescent="0.3">
      <c r="A1963" t="e">
        <f>CONCATENATE(C1963,D1963,H1963,#REF!,L1963)</f>
        <v>#REF!</v>
      </c>
      <c r="B1963" t="str">
        <f t="shared" si="199"/>
        <v>RENAULTTRAFICL1H1</v>
      </c>
      <c r="C1963" s="1" t="s">
        <v>194</v>
      </c>
      <c r="D1963" s="1" t="s">
        <v>200</v>
      </c>
      <c r="E1963" s="1">
        <v>2014</v>
      </c>
      <c r="F1963" s="1" t="s">
        <v>14</v>
      </c>
      <c r="G1963" s="1" t="s">
        <v>15</v>
      </c>
      <c r="H1963" s="1" t="s">
        <v>16</v>
      </c>
      <c r="I1963" s="1">
        <v>3098</v>
      </c>
      <c r="J1963" s="1" t="str">
        <f t="shared" si="200"/>
        <v>TYP164</v>
      </c>
      <c r="K1963" s="1">
        <v>164</v>
      </c>
      <c r="L1963" s="1" t="s">
        <v>17</v>
      </c>
      <c r="M1963" s="27">
        <v>963940601</v>
      </c>
      <c r="N1963" s="37" t="s">
        <v>1048</v>
      </c>
      <c r="O1963" s="38">
        <v>0</v>
      </c>
      <c r="P1963" s="38">
        <v>280.49</v>
      </c>
      <c r="Q1963" s="38">
        <v>1</v>
      </c>
      <c r="R1963">
        <v>47</v>
      </c>
      <c r="S1963" s="38">
        <v>280.49</v>
      </c>
      <c r="T1963" s="24">
        <v>599</v>
      </c>
      <c r="U1963" s="24">
        <v>85</v>
      </c>
      <c r="V1963">
        <f t="shared" si="203"/>
        <v>114</v>
      </c>
      <c r="W1963" s="24" t="s">
        <v>4304</v>
      </c>
      <c r="X1963" s="8" t="e">
        <f>ROUND(T1963*(1-#REF!),2)</f>
        <v>#REF!</v>
      </c>
      <c r="Y1963">
        <f t="shared" si="204"/>
        <v>539.1</v>
      </c>
      <c r="Z1963">
        <f t="shared" si="205"/>
        <v>539.1</v>
      </c>
      <c r="AA1963" s="24">
        <v>0.1</v>
      </c>
      <c r="AB1963" s="24">
        <v>0.1</v>
      </c>
      <c r="AC1963" t="s">
        <v>2879</v>
      </c>
      <c r="AD1963" t="s">
        <v>2879</v>
      </c>
      <c r="AE1963" t="s">
        <v>2879</v>
      </c>
      <c r="AF1963" t="s">
        <v>2899</v>
      </c>
      <c r="AG1963" s="24"/>
      <c r="AI1963" s="11">
        <v>269.69</v>
      </c>
      <c r="AJ1963">
        <v>0.3</v>
      </c>
      <c r="AK1963">
        <f t="shared" si="201"/>
        <v>419.29999999999995</v>
      </c>
      <c r="AL1963" t="s">
        <v>4555</v>
      </c>
      <c r="AM1963" t="s">
        <v>4555</v>
      </c>
      <c r="AN1963" s="24">
        <v>0.1</v>
      </c>
      <c r="AO1963">
        <f t="shared" si="202"/>
        <v>539.1</v>
      </c>
      <c r="AS1963" t="s">
        <v>477</v>
      </c>
      <c r="AT1963" t="s">
        <v>1151</v>
      </c>
    </row>
    <row r="1964" spans="1:46" customFormat="1" x14ac:dyDescent="0.3">
      <c r="A1964" t="e">
        <f>CONCATENATE(C1964,D1964,H1964,#REF!,L1964)</f>
        <v>#REF!</v>
      </c>
      <c r="B1964" t="str">
        <f t="shared" si="199"/>
        <v>RENAULTTRAFICL1H1</v>
      </c>
      <c r="C1964" s="1" t="s">
        <v>194</v>
      </c>
      <c r="D1964" s="1" t="s">
        <v>200</v>
      </c>
      <c r="E1964" s="1">
        <v>2014</v>
      </c>
      <c r="F1964" s="1" t="s">
        <v>14</v>
      </c>
      <c r="G1964" s="1" t="s">
        <v>15</v>
      </c>
      <c r="H1964" s="1" t="s">
        <v>16</v>
      </c>
      <c r="I1964" s="1">
        <v>3098</v>
      </c>
      <c r="J1964" s="1" t="str">
        <f t="shared" si="200"/>
        <v>TYP164</v>
      </c>
      <c r="K1964" s="1">
        <v>164</v>
      </c>
      <c r="L1964" s="1" t="s">
        <v>20</v>
      </c>
      <c r="M1964" s="27">
        <v>963940608</v>
      </c>
      <c r="N1964" s="37" t="s">
        <v>1049</v>
      </c>
      <c r="O1964" s="38">
        <v>0</v>
      </c>
      <c r="P1964" s="38">
        <v>383.87</v>
      </c>
      <c r="Q1964" s="38">
        <v>1</v>
      </c>
      <c r="R1964">
        <v>42</v>
      </c>
      <c r="S1964" s="38">
        <v>383.87</v>
      </c>
      <c r="T1964" s="24">
        <v>809</v>
      </c>
      <c r="U1964" s="24">
        <v>85</v>
      </c>
      <c r="V1964">
        <f t="shared" si="203"/>
        <v>114</v>
      </c>
      <c r="W1964" s="24" t="s">
        <v>4305</v>
      </c>
      <c r="X1964" s="8" t="e">
        <f>ROUND(T1964*(1-#REF!),2)</f>
        <v>#REF!</v>
      </c>
      <c r="Y1964">
        <f t="shared" si="204"/>
        <v>728.1</v>
      </c>
      <c r="Z1964">
        <f t="shared" si="205"/>
        <v>728.1</v>
      </c>
      <c r="AA1964" s="24">
        <v>0.1</v>
      </c>
      <c r="AB1964" s="24">
        <v>0.1</v>
      </c>
      <c r="AC1964" t="s">
        <v>2879</v>
      </c>
      <c r="AD1964" t="s">
        <v>2879</v>
      </c>
      <c r="AE1964" t="s">
        <v>2879</v>
      </c>
      <c r="AF1964" t="s">
        <v>2899</v>
      </c>
      <c r="AG1964" s="24"/>
      <c r="AI1964" s="11">
        <v>369.1</v>
      </c>
      <c r="AJ1964">
        <v>0.3</v>
      </c>
      <c r="AK1964">
        <f t="shared" si="201"/>
        <v>566.29999999999995</v>
      </c>
      <c r="AL1964" t="s">
        <v>4555</v>
      </c>
      <c r="AM1964" t="s">
        <v>4555</v>
      </c>
      <c r="AN1964" s="24">
        <v>0.1</v>
      </c>
      <c r="AO1964">
        <f t="shared" si="202"/>
        <v>728.1</v>
      </c>
      <c r="AS1964" t="s">
        <v>478</v>
      </c>
      <c r="AT1964" t="s">
        <v>586</v>
      </c>
    </row>
    <row r="1965" spans="1:46" customFormat="1" x14ac:dyDescent="0.3">
      <c r="A1965" t="e">
        <f>CONCATENATE(C1965,D1965,H1965,#REF!,L1965)</f>
        <v>#REF!</v>
      </c>
      <c r="B1965" t="str">
        <f t="shared" si="199"/>
        <v>RENAULTTRAFICL2H1</v>
      </c>
      <c r="C1965" s="1" t="s">
        <v>194</v>
      </c>
      <c r="D1965" s="1" t="s">
        <v>200</v>
      </c>
      <c r="E1965" s="1">
        <v>2014</v>
      </c>
      <c r="F1965" s="1" t="s">
        <v>25</v>
      </c>
      <c r="G1965" s="1" t="s">
        <v>15</v>
      </c>
      <c r="H1965" s="1" t="s">
        <v>26</v>
      </c>
      <c r="I1965" s="1">
        <v>3498</v>
      </c>
      <c r="J1965" s="1" t="str">
        <f t="shared" si="200"/>
        <v>TYP165</v>
      </c>
      <c r="K1965" s="1">
        <v>165</v>
      </c>
      <c r="L1965" s="1" t="s">
        <v>17</v>
      </c>
      <c r="M1965" s="27">
        <v>963940617</v>
      </c>
      <c r="N1965" s="37" t="s">
        <v>1052</v>
      </c>
      <c r="O1965" s="38">
        <v>0</v>
      </c>
      <c r="P1965" s="38">
        <v>307.88</v>
      </c>
      <c r="Q1965" s="38">
        <v>1</v>
      </c>
      <c r="R1965">
        <v>55</v>
      </c>
      <c r="S1965" s="38">
        <v>307.88</v>
      </c>
      <c r="T1965" s="24">
        <v>649</v>
      </c>
      <c r="U1965" s="24">
        <v>95</v>
      </c>
      <c r="V1965">
        <f t="shared" si="203"/>
        <v>127</v>
      </c>
      <c r="W1965" s="24" t="s">
        <v>4308</v>
      </c>
      <c r="X1965" s="8" t="e">
        <f>ROUND(T1965*(1-#REF!),2)</f>
        <v>#REF!</v>
      </c>
      <c r="Y1965">
        <f t="shared" si="204"/>
        <v>584.1</v>
      </c>
      <c r="Z1965">
        <f t="shared" si="205"/>
        <v>584.1</v>
      </c>
      <c r="AA1965" s="24">
        <v>0.1</v>
      </c>
      <c r="AB1965" s="24">
        <v>0.1</v>
      </c>
      <c r="AC1965" t="s">
        <v>2879</v>
      </c>
      <c r="AD1965" t="s">
        <v>2879</v>
      </c>
      <c r="AE1965" t="s">
        <v>2879</v>
      </c>
      <c r="AF1965" t="s">
        <v>2899</v>
      </c>
      <c r="AG1965" s="24"/>
      <c r="AI1965" s="11">
        <v>296.02999999999997</v>
      </c>
      <c r="AJ1965">
        <v>0.3</v>
      </c>
      <c r="AK1965">
        <f t="shared" si="201"/>
        <v>454.29999999999995</v>
      </c>
      <c r="AL1965" t="s">
        <v>4555</v>
      </c>
      <c r="AM1965" t="s">
        <v>4555</v>
      </c>
      <c r="AN1965" s="24">
        <v>0.1</v>
      </c>
      <c r="AO1965">
        <f t="shared" si="202"/>
        <v>584.1</v>
      </c>
      <c r="AS1965" t="s">
        <v>481</v>
      </c>
      <c r="AT1965" t="s">
        <v>1151</v>
      </c>
    </row>
    <row r="1966" spans="1:46" customFormat="1" x14ac:dyDescent="0.3">
      <c r="A1966" t="e">
        <f>CONCATENATE(C1966,D1966,H1966,#REF!,L1966)</f>
        <v>#REF!</v>
      </c>
      <c r="B1966" t="str">
        <f t="shared" si="199"/>
        <v>RENAULTTRAFICL2H1</v>
      </c>
      <c r="C1966" s="1" t="s">
        <v>194</v>
      </c>
      <c r="D1966" s="1" t="s">
        <v>200</v>
      </c>
      <c r="E1966" s="1">
        <v>2014</v>
      </c>
      <c r="F1966" s="1" t="s">
        <v>25</v>
      </c>
      <c r="G1966" s="1" t="s">
        <v>15</v>
      </c>
      <c r="H1966" s="1" t="s">
        <v>26</v>
      </c>
      <c r="I1966" s="1">
        <v>3498</v>
      </c>
      <c r="J1966" s="1" t="str">
        <f t="shared" si="200"/>
        <v>TYP165</v>
      </c>
      <c r="K1966" s="1">
        <v>165</v>
      </c>
      <c r="L1966" s="1" t="s">
        <v>20</v>
      </c>
      <c r="M1966" s="27">
        <v>963940624</v>
      </c>
      <c r="N1966" s="37" t="s">
        <v>1053</v>
      </c>
      <c r="O1966" s="38">
        <v>0</v>
      </c>
      <c r="P1966" s="38">
        <v>418.27</v>
      </c>
      <c r="Q1966" s="38">
        <v>1</v>
      </c>
      <c r="R1966">
        <v>55</v>
      </c>
      <c r="S1966" s="38">
        <v>418.27</v>
      </c>
      <c r="T1966" s="24">
        <v>879</v>
      </c>
      <c r="U1966" s="24">
        <v>95</v>
      </c>
      <c r="V1966">
        <f t="shared" si="203"/>
        <v>127</v>
      </c>
      <c r="W1966" s="24" t="s">
        <v>4309</v>
      </c>
      <c r="X1966" s="8" t="e">
        <f>ROUND(T1966*(1-#REF!),2)</f>
        <v>#REF!</v>
      </c>
      <c r="Y1966">
        <f t="shared" si="204"/>
        <v>791.1</v>
      </c>
      <c r="Z1966">
        <f t="shared" si="205"/>
        <v>791.1</v>
      </c>
      <c r="AA1966" s="24">
        <v>0.1</v>
      </c>
      <c r="AB1966" s="24">
        <v>0.1</v>
      </c>
      <c r="AC1966" t="s">
        <v>2879</v>
      </c>
      <c r="AD1966" t="s">
        <v>2879</v>
      </c>
      <c r="AE1966" t="s">
        <v>2879</v>
      </c>
      <c r="AF1966" t="s">
        <v>2899</v>
      </c>
      <c r="AG1966" s="24"/>
      <c r="AI1966" s="11">
        <v>402.16999999999996</v>
      </c>
      <c r="AJ1966">
        <v>0.3</v>
      </c>
      <c r="AK1966">
        <f t="shared" si="201"/>
        <v>615.29999999999995</v>
      </c>
      <c r="AL1966" t="s">
        <v>4555</v>
      </c>
      <c r="AM1966" t="s">
        <v>4555</v>
      </c>
      <c r="AN1966" s="24">
        <v>0.1</v>
      </c>
      <c r="AO1966">
        <f t="shared" si="202"/>
        <v>791.1</v>
      </c>
      <c r="AS1966" t="s">
        <v>482</v>
      </c>
      <c r="AT1966" t="s">
        <v>586</v>
      </c>
    </row>
    <row r="1967" spans="1:46" customFormat="1" x14ac:dyDescent="0.3">
      <c r="A1967" t="e">
        <f>CONCATENATE(C1967,D1967,H1967,#REF!,L1967)</f>
        <v>#REF!</v>
      </c>
      <c r="B1967" t="str">
        <f t="shared" si="199"/>
        <v>RENAULTTRAFICL1H2</v>
      </c>
      <c r="C1967" s="1" t="s">
        <v>194</v>
      </c>
      <c r="D1967" s="1" t="s">
        <v>200</v>
      </c>
      <c r="E1967" s="1">
        <v>2014</v>
      </c>
      <c r="F1967" s="1" t="s">
        <v>14</v>
      </c>
      <c r="G1967" s="1" t="s">
        <v>37</v>
      </c>
      <c r="H1967" s="1" t="s">
        <v>38</v>
      </c>
      <c r="I1967" s="1">
        <v>3098</v>
      </c>
      <c r="J1967" s="1" t="str">
        <f t="shared" si="200"/>
        <v>TYP164</v>
      </c>
      <c r="K1967" s="1">
        <v>164</v>
      </c>
      <c r="L1967" s="1" t="s">
        <v>17</v>
      </c>
      <c r="M1967" s="27">
        <v>963940609</v>
      </c>
      <c r="N1967" s="37" t="s">
        <v>1050</v>
      </c>
      <c r="O1967" s="38">
        <v>0</v>
      </c>
      <c r="P1967" s="38">
        <v>280.58</v>
      </c>
      <c r="Q1967" s="38">
        <v>1</v>
      </c>
      <c r="R1967">
        <v>47</v>
      </c>
      <c r="S1967" s="38">
        <v>280.58</v>
      </c>
      <c r="T1967" s="24">
        <v>589</v>
      </c>
      <c r="U1967" s="24">
        <v>95</v>
      </c>
      <c r="V1967">
        <f t="shared" si="203"/>
        <v>127</v>
      </c>
      <c r="W1967" s="24" t="s">
        <v>4306</v>
      </c>
      <c r="X1967" s="8" t="e">
        <f>ROUND(T1967*(1-#REF!),2)</f>
        <v>#REF!</v>
      </c>
      <c r="Y1967">
        <f t="shared" si="204"/>
        <v>530.1</v>
      </c>
      <c r="Z1967">
        <f t="shared" si="205"/>
        <v>530.1</v>
      </c>
      <c r="AA1967" s="24">
        <v>0.1</v>
      </c>
      <c r="AB1967" s="24">
        <v>0.1</v>
      </c>
      <c r="AC1967" t="s">
        <v>2879</v>
      </c>
      <c r="AD1967" t="s">
        <v>2879</v>
      </c>
      <c r="AE1967" t="s">
        <v>2879</v>
      </c>
      <c r="AF1967" t="s">
        <v>2899</v>
      </c>
      <c r="AG1967" s="24"/>
      <c r="AI1967" s="11">
        <v>269.69</v>
      </c>
      <c r="AJ1967">
        <v>0.3</v>
      </c>
      <c r="AK1967">
        <f t="shared" si="201"/>
        <v>412.29999999999995</v>
      </c>
      <c r="AL1967" t="s">
        <v>4555</v>
      </c>
      <c r="AM1967" t="s">
        <v>4555</v>
      </c>
      <c r="AN1967" s="24">
        <v>0.1</v>
      </c>
      <c r="AO1967">
        <f t="shared" si="202"/>
        <v>530.1</v>
      </c>
      <c r="AS1967" t="s">
        <v>479</v>
      </c>
      <c r="AT1967" t="s">
        <v>1151</v>
      </c>
    </row>
    <row r="1968" spans="1:46" customFormat="1" x14ac:dyDescent="0.3">
      <c r="A1968" t="e">
        <f>CONCATENATE(C1968,D1968,H1968,#REF!,L1968)</f>
        <v>#REF!</v>
      </c>
      <c r="B1968" t="str">
        <f t="shared" si="199"/>
        <v>RENAULTTRAFICL1H2</v>
      </c>
      <c r="C1968" s="1" t="s">
        <v>194</v>
      </c>
      <c r="D1968" s="1" t="s">
        <v>200</v>
      </c>
      <c r="E1968" s="1">
        <v>2014</v>
      </c>
      <c r="F1968" s="1" t="s">
        <v>14</v>
      </c>
      <c r="G1968" s="1" t="s">
        <v>37</v>
      </c>
      <c r="H1968" s="1" t="s">
        <v>38</v>
      </c>
      <c r="I1968" s="1">
        <v>3098</v>
      </c>
      <c r="J1968" s="1" t="str">
        <f t="shared" si="200"/>
        <v>TYP164</v>
      </c>
      <c r="K1968" s="1">
        <v>164</v>
      </c>
      <c r="L1968" s="1" t="s">
        <v>20</v>
      </c>
      <c r="M1968" s="27">
        <v>963940616</v>
      </c>
      <c r="N1968" s="37" t="s">
        <v>1051</v>
      </c>
      <c r="O1968" s="38">
        <v>0</v>
      </c>
      <c r="P1968" s="38">
        <v>383.87</v>
      </c>
      <c r="Q1968" s="38">
        <v>1</v>
      </c>
      <c r="R1968">
        <v>35</v>
      </c>
      <c r="S1968" s="38">
        <v>383.87</v>
      </c>
      <c r="T1968" s="24">
        <v>809</v>
      </c>
      <c r="U1968" s="24">
        <v>95</v>
      </c>
      <c r="V1968">
        <f t="shared" si="203"/>
        <v>127</v>
      </c>
      <c r="W1968" s="24" t="s">
        <v>4307</v>
      </c>
      <c r="X1968" s="8" t="e">
        <f>ROUND(T1968*(1-#REF!),2)</f>
        <v>#REF!</v>
      </c>
      <c r="Y1968">
        <f t="shared" si="204"/>
        <v>728.1</v>
      </c>
      <c r="Z1968">
        <f t="shared" si="205"/>
        <v>728.1</v>
      </c>
      <c r="AA1968" s="24">
        <v>0.1</v>
      </c>
      <c r="AB1968" s="24">
        <v>0.1</v>
      </c>
      <c r="AC1968" t="s">
        <v>2879</v>
      </c>
      <c r="AD1968" t="s">
        <v>2879</v>
      </c>
      <c r="AE1968" t="s">
        <v>2879</v>
      </c>
      <c r="AF1968" t="s">
        <v>2899</v>
      </c>
      <c r="AG1968" s="24"/>
      <c r="AI1968" s="11">
        <v>369.1</v>
      </c>
      <c r="AJ1968">
        <v>0.3</v>
      </c>
      <c r="AK1968">
        <f t="shared" si="201"/>
        <v>566.29999999999995</v>
      </c>
      <c r="AL1968" t="s">
        <v>4555</v>
      </c>
      <c r="AM1968" t="s">
        <v>4555</v>
      </c>
      <c r="AN1968" s="24">
        <v>0.1</v>
      </c>
      <c r="AO1968">
        <f t="shared" si="202"/>
        <v>728.1</v>
      </c>
      <c r="AS1968" t="s">
        <v>480</v>
      </c>
      <c r="AT1968" t="s">
        <v>586</v>
      </c>
    </row>
    <row r="1969" spans="1:46" customFormat="1" x14ac:dyDescent="0.3">
      <c r="A1969" t="e">
        <f>CONCATENATE(C1969,D1969,H1969,#REF!,L1969)</f>
        <v>#REF!</v>
      </c>
      <c r="B1969" t="str">
        <f t="shared" ref="B1969:B2021" si="206">CONCATENATE(C1969,D1969,H1969)</f>
        <v>RENAULTTRAFICL2H2</v>
      </c>
      <c r="C1969" s="1" t="s">
        <v>194</v>
      </c>
      <c r="D1969" s="1" t="s">
        <v>200</v>
      </c>
      <c r="E1969" s="1">
        <v>2014</v>
      </c>
      <c r="F1969" s="1" t="s">
        <v>25</v>
      </c>
      <c r="G1969" s="1" t="s">
        <v>37</v>
      </c>
      <c r="H1969" s="1" t="s">
        <v>41</v>
      </c>
      <c r="I1969" s="1">
        <v>3498</v>
      </c>
      <c r="J1969" s="1" t="str">
        <f t="shared" si="200"/>
        <v>TYP165</v>
      </c>
      <c r="K1969" s="1">
        <v>165</v>
      </c>
      <c r="L1969" s="1" t="s">
        <v>17</v>
      </c>
      <c r="M1969" s="27">
        <v>963940625</v>
      </c>
      <c r="N1969" s="37" t="s">
        <v>1054</v>
      </c>
      <c r="O1969" s="38">
        <v>0</v>
      </c>
      <c r="P1969" s="38">
        <v>307.99</v>
      </c>
      <c r="Q1969" s="38">
        <v>1</v>
      </c>
      <c r="R1969">
        <v>55</v>
      </c>
      <c r="S1969" s="38">
        <v>307.99</v>
      </c>
      <c r="T1969" s="24">
        <v>649</v>
      </c>
      <c r="U1969" s="24">
        <v>115</v>
      </c>
      <c r="V1969">
        <f t="shared" si="203"/>
        <v>154</v>
      </c>
      <c r="W1969" s="24" t="s">
        <v>4310</v>
      </c>
      <c r="X1969" s="8" t="e">
        <f>ROUND(T1969*(1-#REF!),2)</f>
        <v>#REF!</v>
      </c>
      <c r="Y1969">
        <f t="shared" si="204"/>
        <v>584.1</v>
      </c>
      <c r="Z1969">
        <f t="shared" si="205"/>
        <v>584.1</v>
      </c>
      <c r="AA1969" s="24">
        <v>0.1</v>
      </c>
      <c r="AB1969" s="24">
        <v>0.1</v>
      </c>
      <c r="AC1969" t="s">
        <v>2879</v>
      </c>
      <c r="AD1969" t="s">
        <v>2879</v>
      </c>
      <c r="AE1969" t="s">
        <v>2879</v>
      </c>
      <c r="AF1969" t="s">
        <v>2899</v>
      </c>
      <c r="AG1969" s="24"/>
      <c r="AI1969" s="11">
        <v>296.02999999999997</v>
      </c>
      <c r="AJ1969">
        <v>0.3</v>
      </c>
      <c r="AK1969">
        <f t="shared" si="201"/>
        <v>454.29999999999995</v>
      </c>
      <c r="AL1969" t="s">
        <v>4555</v>
      </c>
      <c r="AM1969" t="s">
        <v>4555</v>
      </c>
      <c r="AN1969" s="24">
        <v>0.1</v>
      </c>
      <c r="AO1969">
        <f t="shared" si="202"/>
        <v>584.1</v>
      </c>
      <c r="AS1969" t="s">
        <v>483</v>
      </c>
      <c r="AT1969" t="s">
        <v>1151</v>
      </c>
    </row>
    <row r="1970" spans="1:46" customFormat="1" x14ac:dyDescent="0.3">
      <c r="A1970" t="e">
        <f>CONCATENATE(C1970,D1970,H1970,#REF!,L1970)</f>
        <v>#REF!</v>
      </c>
      <c r="B1970" t="str">
        <f t="shared" si="206"/>
        <v>RENAULTTRAFICL2H2</v>
      </c>
      <c r="C1970" s="1" t="s">
        <v>194</v>
      </c>
      <c r="D1970" s="1" t="s">
        <v>200</v>
      </c>
      <c r="E1970" s="1">
        <v>2014</v>
      </c>
      <c r="F1970" s="1" t="s">
        <v>25</v>
      </c>
      <c r="G1970" s="1" t="s">
        <v>37</v>
      </c>
      <c r="H1970" s="1" t="s">
        <v>41</v>
      </c>
      <c r="I1970" s="1">
        <v>3498</v>
      </c>
      <c r="J1970" s="1" t="str">
        <f t="shared" ref="J1970:J1990" si="207">CONCATENATE("TYP",K1970)</f>
        <v>TYP165</v>
      </c>
      <c r="K1970" s="1">
        <v>165</v>
      </c>
      <c r="L1970" s="1" t="s">
        <v>20</v>
      </c>
      <c r="M1970" s="27">
        <v>963940632</v>
      </c>
      <c r="N1970" s="37" t="s">
        <v>1055</v>
      </c>
      <c r="O1970" s="38">
        <v>0</v>
      </c>
      <c r="P1970" s="38">
        <v>418.27</v>
      </c>
      <c r="Q1970" s="38">
        <v>1</v>
      </c>
      <c r="R1970">
        <v>57</v>
      </c>
      <c r="S1970" s="38">
        <v>418.27</v>
      </c>
      <c r="T1970" s="24">
        <v>909</v>
      </c>
      <c r="U1970" s="24">
        <v>115</v>
      </c>
      <c r="V1970">
        <f t="shared" si="203"/>
        <v>154</v>
      </c>
      <c r="W1970" s="24" t="s">
        <v>4311</v>
      </c>
      <c r="X1970" s="8" t="e">
        <f>ROUND(T1970*(1-#REF!),2)</f>
        <v>#REF!</v>
      </c>
      <c r="Y1970">
        <f t="shared" si="204"/>
        <v>818.1</v>
      </c>
      <c r="Z1970">
        <f t="shared" si="205"/>
        <v>818.1</v>
      </c>
      <c r="AA1970" s="24">
        <v>0.1</v>
      </c>
      <c r="AB1970" s="24">
        <v>0.1</v>
      </c>
      <c r="AC1970" t="s">
        <v>2879</v>
      </c>
      <c r="AD1970" t="s">
        <v>2879</v>
      </c>
      <c r="AE1970" t="s">
        <v>2879</v>
      </c>
      <c r="AF1970" t="s">
        <v>2899</v>
      </c>
      <c r="AG1970" s="24"/>
      <c r="AI1970" s="11">
        <v>402.16999999999996</v>
      </c>
      <c r="AJ1970">
        <v>0.3</v>
      </c>
      <c r="AK1970">
        <f t="shared" si="201"/>
        <v>636.29999999999995</v>
      </c>
      <c r="AL1970" t="s">
        <v>4555</v>
      </c>
      <c r="AM1970" t="s">
        <v>4555</v>
      </c>
      <c r="AN1970" s="24">
        <v>0.1</v>
      </c>
      <c r="AO1970">
        <f t="shared" si="202"/>
        <v>818.1</v>
      </c>
      <c r="AS1970" t="s">
        <v>484</v>
      </c>
      <c r="AT1970" t="s">
        <v>586</v>
      </c>
    </row>
    <row r="1971" spans="1:46" customFormat="1" x14ac:dyDescent="0.3">
      <c r="A1971" t="e">
        <f>CONCATENATE(C1971,D1971,H1971,#REF!,L1971)</f>
        <v>#REF!</v>
      </c>
      <c r="B1971" t="str">
        <f t="shared" si="206"/>
        <v>RENAULTMASTER_TRACTIONL1H1</v>
      </c>
      <c r="C1971" s="1" t="s">
        <v>194</v>
      </c>
      <c r="D1971" s="1" t="s">
        <v>592</v>
      </c>
      <c r="E1971" s="1">
        <v>2014</v>
      </c>
      <c r="F1971" s="1" t="s">
        <v>14</v>
      </c>
      <c r="G1971" s="1" t="s">
        <v>15</v>
      </c>
      <c r="H1971" s="1" t="s">
        <v>16</v>
      </c>
      <c r="I1971" s="1">
        <v>3182</v>
      </c>
      <c r="J1971" s="1" t="str">
        <f t="shared" si="207"/>
        <v>TYP137</v>
      </c>
      <c r="K1971" s="1">
        <v>137</v>
      </c>
      <c r="L1971" s="1" t="s">
        <v>17</v>
      </c>
      <c r="M1971" s="27">
        <v>963940311</v>
      </c>
      <c r="N1971" s="37" t="s">
        <v>1115</v>
      </c>
      <c r="O1971" s="38">
        <v>0</v>
      </c>
      <c r="P1971" s="38">
        <v>311.19</v>
      </c>
      <c r="Q1971" s="38">
        <v>1</v>
      </c>
      <c r="R1971">
        <v>76</v>
      </c>
      <c r="S1971" s="38">
        <v>311.19</v>
      </c>
      <c r="T1971" s="24">
        <v>719</v>
      </c>
      <c r="U1971" s="24">
        <v>85</v>
      </c>
      <c r="V1971">
        <f t="shared" si="203"/>
        <v>114</v>
      </c>
      <c r="W1971" s="24" t="s">
        <v>4386</v>
      </c>
      <c r="X1971" s="8" t="e">
        <f>ROUND(T1971*(1-#REF!),2)</f>
        <v>#REF!</v>
      </c>
      <c r="Y1971">
        <f t="shared" si="204"/>
        <v>647.1</v>
      </c>
      <c r="Z1971">
        <f t="shared" si="205"/>
        <v>647.1</v>
      </c>
      <c r="AA1971" s="24">
        <v>0.1</v>
      </c>
      <c r="AB1971" s="24">
        <v>0.1</v>
      </c>
      <c r="AC1971" t="s">
        <v>2879</v>
      </c>
      <c r="AD1971" t="s">
        <v>2879</v>
      </c>
      <c r="AE1971" t="s">
        <v>2879</v>
      </c>
      <c r="AF1971" t="s">
        <v>2899</v>
      </c>
      <c r="AG1971" s="24"/>
      <c r="AI1971" s="11">
        <v>328.43</v>
      </c>
      <c r="AJ1971">
        <v>0.3</v>
      </c>
      <c r="AK1971">
        <f t="shared" si="201"/>
        <v>503.29999999999995</v>
      </c>
      <c r="AL1971" t="s">
        <v>4555</v>
      </c>
      <c r="AM1971" t="s">
        <v>4555</v>
      </c>
      <c r="AN1971" s="24">
        <v>0.1</v>
      </c>
      <c r="AO1971">
        <f t="shared" si="202"/>
        <v>647.1</v>
      </c>
      <c r="AS1971" t="s">
        <v>544</v>
      </c>
      <c r="AT1971" t="s">
        <v>1151</v>
      </c>
    </row>
    <row r="1972" spans="1:46" customFormat="1" x14ac:dyDescent="0.3">
      <c r="A1972" t="e">
        <f>CONCATENATE(C1972,D1972,H1972,#REF!,L1972)</f>
        <v>#REF!</v>
      </c>
      <c r="B1972" t="str">
        <f t="shared" si="206"/>
        <v>RENAULTMASTER_TRACTIONL1H1</v>
      </c>
      <c r="C1972" s="1" t="s">
        <v>194</v>
      </c>
      <c r="D1972" s="1" t="s">
        <v>592</v>
      </c>
      <c r="E1972" s="1">
        <v>2014</v>
      </c>
      <c r="F1972" s="1" t="s">
        <v>14</v>
      </c>
      <c r="G1972" s="1" t="s">
        <v>15</v>
      </c>
      <c r="H1972" s="1" t="s">
        <v>16</v>
      </c>
      <c r="I1972" s="1">
        <v>3182</v>
      </c>
      <c r="J1972" s="1" t="str">
        <f t="shared" si="207"/>
        <v>TYP137</v>
      </c>
      <c r="K1972" s="1">
        <v>137</v>
      </c>
      <c r="L1972" s="1" t="s">
        <v>20</v>
      </c>
      <c r="M1972" s="27">
        <v>963940312</v>
      </c>
      <c r="N1972" s="37" t="s">
        <v>1116</v>
      </c>
      <c r="O1972" s="38">
        <v>0</v>
      </c>
      <c r="P1972" s="38">
        <v>466.49</v>
      </c>
      <c r="Q1972" s="38">
        <v>1</v>
      </c>
      <c r="R1972">
        <v>60</v>
      </c>
      <c r="S1972" s="38">
        <v>466.49</v>
      </c>
      <c r="T1972" s="24">
        <v>949</v>
      </c>
      <c r="U1972" s="24">
        <v>85</v>
      </c>
      <c r="V1972">
        <f t="shared" si="203"/>
        <v>114</v>
      </c>
      <c r="W1972" s="24" t="s">
        <v>4387</v>
      </c>
      <c r="X1972" s="8" t="e">
        <f>ROUND(T1972*(1-#REF!),2)</f>
        <v>#REF!</v>
      </c>
      <c r="Y1972">
        <f t="shared" si="204"/>
        <v>854.1</v>
      </c>
      <c r="Z1972">
        <f t="shared" si="205"/>
        <v>854.1</v>
      </c>
      <c r="AA1972" s="24">
        <v>0.1</v>
      </c>
      <c r="AB1972" s="24">
        <v>0.1</v>
      </c>
      <c r="AC1972" t="s">
        <v>2879</v>
      </c>
      <c r="AD1972" t="s">
        <v>2879</v>
      </c>
      <c r="AE1972" t="s">
        <v>2879</v>
      </c>
      <c r="AF1972" t="s">
        <v>2899</v>
      </c>
      <c r="AG1972" s="24"/>
      <c r="AI1972" s="11">
        <v>448.53999999999996</v>
      </c>
      <c r="AJ1972">
        <v>0.3</v>
      </c>
      <c r="AK1972">
        <f t="shared" ref="AK1972:AK2035" si="208">T1972*(1*(1-AJ1972))</f>
        <v>664.3</v>
      </c>
      <c r="AL1972" t="s">
        <v>4555</v>
      </c>
      <c r="AM1972" t="s">
        <v>4555</v>
      </c>
      <c r="AN1972" s="24">
        <v>0.1</v>
      </c>
      <c r="AO1972">
        <f t="shared" si="202"/>
        <v>854.1</v>
      </c>
      <c r="AS1972" t="s">
        <v>545</v>
      </c>
      <c r="AT1972" t="s">
        <v>586</v>
      </c>
    </row>
    <row r="1973" spans="1:46" customFormat="1" x14ac:dyDescent="0.3">
      <c r="A1973" t="e">
        <f>CONCATENATE(C1973,D1973,H1973,#REF!,L1973)</f>
        <v>#REF!</v>
      </c>
      <c r="B1973" t="str">
        <f t="shared" si="206"/>
        <v>RENAULTMASTER_TRACTIONL1H2</v>
      </c>
      <c r="C1973" s="1" t="s">
        <v>194</v>
      </c>
      <c r="D1973" s="1" t="s">
        <v>592</v>
      </c>
      <c r="E1973" s="1">
        <v>2014</v>
      </c>
      <c r="F1973" s="1" t="s">
        <v>14</v>
      </c>
      <c r="G1973" s="1" t="s">
        <v>37</v>
      </c>
      <c r="H1973" s="1" t="s">
        <v>38</v>
      </c>
      <c r="I1973" s="1">
        <v>3182</v>
      </c>
      <c r="J1973" s="1" t="str">
        <f t="shared" si="207"/>
        <v>TYP137</v>
      </c>
      <c r="K1973" s="1">
        <v>137</v>
      </c>
      <c r="L1973" s="1" t="s">
        <v>17</v>
      </c>
      <c r="M1973" s="27">
        <v>963940313</v>
      </c>
      <c r="N1973" s="37" t="s">
        <v>1117</v>
      </c>
      <c r="O1973" s="38">
        <v>0</v>
      </c>
      <c r="P1973" s="38">
        <v>341.58</v>
      </c>
      <c r="Q1973" s="38">
        <v>1</v>
      </c>
      <c r="R1973">
        <v>76</v>
      </c>
      <c r="S1973" s="38">
        <v>341.58</v>
      </c>
      <c r="T1973" s="24">
        <v>719</v>
      </c>
      <c r="U1973" s="24">
        <v>95</v>
      </c>
      <c r="V1973">
        <f t="shared" si="203"/>
        <v>127</v>
      </c>
      <c r="W1973" s="24" t="s">
        <v>4388</v>
      </c>
      <c r="X1973" s="8" t="e">
        <f>ROUND(T1973*(1-#REF!),2)</f>
        <v>#REF!</v>
      </c>
      <c r="Y1973">
        <f t="shared" si="204"/>
        <v>647.1</v>
      </c>
      <c r="Z1973">
        <f t="shared" si="205"/>
        <v>647.1</v>
      </c>
      <c r="AA1973" s="24">
        <v>0.1</v>
      </c>
      <c r="AB1973" s="24">
        <v>0.1</v>
      </c>
      <c r="AC1973" t="s">
        <v>2879</v>
      </c>
      <c r="AD1973" t="s">
        <v>2879</v>
      </c>
      <c r="AE1973" t="s">
        <v>2879</v>
      </c>
      <c r="AF1973" t="s">
        <v>2899</v>
      </c>
      <c r="AG1973" s="24"/>
      <c r="AI1973" s="11">
        <v>328.43</v>
      </c>
      <c r="AJ1973">
        <v>0.3</v>
      </c>
      <c r="AK1973">
        <f t="shared" si="208"/>
        <v>503.29999999999995</v>
      </c>
      <c r="AL1973" t="s">
        <v>4555</v>
      </c>
      <c r="AM1973" t="s">
        <v>4555</v>
      </c>
      <c r="AN1973" s="24">
        <v>0.1</v>
      </c>
      <c r="AO1973">
        <f t="shared" si="202"/>
        <v>647.1</v>
      </c>
      <c r="AS1973" t="s">
        <v>546</v>
      </c>
      <c r="AT1973" t="s">
        <v>1151</v>
      </c>
    </row>
    <row r="1974" spans="1:46" customFormat="1" x14ac:dyDescent="0.3">
      <c r="A1974" t="e">
        <f>CONCATENATE(C1974,D1974,H1974,#REF!,L1974)</f>
        <v>#REF!</v>
      </c>
      <c r="B1974" t="str">
        <f t="shared" si="206"/>
        <v>RENAULTMASTER_TRACTIONL1H2</v>
      </c>
      <c r="C1974" s="1" t="s">
        <v>194</v>
      </c>
      <c r="D1974" s="1" t="s">
        <v>592</v>
      </c>
      <c r="E1974" s="1">
        <v>2014</v>
      </c>
      <c r="F1974" s="1" t="s">
        <v>14</v>
      </c>
      <c r="G1974" s="1" t="s">
        <v>37</v>
      </c>
      <c r="H1974" s="1" t="s">
        <v>38</v>
      </c>
      <c r="I1974" s="1">
        <v>3182</v>
      </c>
      <c r="J1974" s="1" t="str">
        <f t="shared" si="207"/>
        <v>TYP137</v>
      </c>
      <c r="K1974" s="1">
        <v>137</v>
      </c>
      <c r="L1974" s="1" t="s">
        <v>20</v>
      </c>
      <c r="M1974" s="27">
        <v>963940314</v>
      </c>
      <c r="N1974" s="37" t="s">
        <v>1118</v>
      </c>
      <c r="O1974" s="38">
        <v>0</v>
      </c>
      <c r="P1974" s="38">
        <v>454.2</v>
      </c>
      <c r="Q1974" s="38">
        <v>1</v>
      </c>
      <c r="R1974">
        <v>60</v>
      </c>
      <c r="S1974" s="38">
        <v>454.2</v>
      </c>
      <c r="T1974" s="24">
        <v>949</v>
      </c>
      <c r="U1974" s="24">
        <v>95</v>
      </c>
      <c r="V1974">
        <f t="shared" si="203"/>
        <v>127</v>
      </c>
      <c r="W1974" s="24" t="s">
        <v>4389</v>
      </c>
      <c r="X1974" s="8" t="e">
        <f>ROUND(T1974*(1-#REF!),2)</f>
        <v>#REF!</v>
      </c>
      <c r="Y1974">
        <f t="shared" si="204"/>
        <v>854.1</v>
      </c>
      <c r="Z1974">
        <f t="shared" si="205"/>
        <v>854.1</v>
      </c>
      <c r="AA1974" s="24">
        <v>0.1</v>
      </c>
      <c r="AB1974" s="24">
        <v>0.1</v>
      </c>
      <c r="AC1974" t="s">
        <v>2879</v>
      </c>
      <c r="AD1974" t="s">
        <v>2879</v>
      </c>
      <c r="AE1974" t="s">
        <v>2879</v>
      </c>
      <c r="AF1974" t="s">
        <v>2899</v>
      </c>
      <c r="AG1974" s="24"/>
      <c r="AI1974" s="11">
        <v>448.53999999999996</v>
      </c>
      <c r="AJ1974">
        <v>0.3</v>
      </c>
      <c r="AK1974">
        <f t="shared" si="208"/>
        <v>664.3</v>
      </c>
      <c r="AL1974" t="s">
        <v>4555</v>
      </c>
      <c r="AM1974" t="s">
        <v>4555</v>
      </c>
      <c r="AN1974" s="24">
        <v>0.1</v>
      </c>
      <c r="AO1974">
        <f t="shared" si="202"/>
        <v>854.1</v>
      </c>
      <c r="AS1974" t="s">
        <v>547</v>
      </c>
      <c r="AT1974" t="s">
        <v>586</v>
      </c>
    </row>
    <row r="1975" spans="1:46" customFormat="1" x14ac:dyDescent="0.3">
      <c r="A1975" t="e">
        <f>CONCATENATE(C1975,D1975,H1975,#REF!,L1975)</f>
        <v>#REF!</v>
      </c>
      <c r="B1975" t="str">
        <f t="shared" si="206"/>
        <v>RENAULTMASTER_TRACTIONL2H2</v>
      </c>
      <c r="C1975" s="1" t="s">
        <v>194</v>
      </c>
      <c r="D1975" s="1" t="s">
        <v>592</v>
      </c>
      <c r="E1975" s="1">
        <v>2014</v>
      </c>
      <c r="F1975" s="1" t="s">
        <v>25</v>
      </c>
      <c r="G1975" s="1" t="s">
        <v>37</v>
      </c>
      <c r="H1975" s="1" t="s">
        <v>41</v>
      </c>
      <c r="I1975" s="1">
        <v>3682</v>
      </c>
      <c r="J1975" s="1" t="str">
        <f t="shared" si="207"/>
        <v>TYP138</v>
      </c>
      <c r="K1975" s="1">
        <v>138</v>
      </c>
      <c r="L1975" s="1" t="s">
        <v>17</v>
      </c>
      <c r="M1975" s="27">
        <v>963940332</v>
      </c>
      <c r="N1975" s="37" t="s">
        <v>1119</v>
      </c>
      <c r="O1975" s="38">
        <v>0</v>
      </c>
      <c r="P1975" s="38">
        <v>412.1</v>
      </c>
      <c r="Q1975" s="38">
        <v>1</v>
      </c>
      <c r="R1975">
        <v>78</v>
      </c>
      <c r="S1975" s="38">
        <v>412.1</v>
      </c>
      <c r="T1975" s="24">
        <v>899</v>
      </c>
      <c r="U1975" s="24">
        <v>115</v>
      </c>
      <c r="V1975">
        <f t="shared" si="203"/>
        <v>154</v>
      </c>
      <c r="W1975" s="24" t="s">
        <v>4390</v>
      </c>
      <c r="X1975" s="8" t="e">
        <f>ROUND(T1975*(1-#REF!),2)</f>
        <v>#REF!</v>
      </c>
      <c r="Y1975">
        <f t="shared" si="204"/>
        <v>809.1</v>
      </c>
      <c r="Z1975">
        <f t="shared" si="205"/>
        <v>809.1</v>
      </c>
      <c r="AA1975" s="24">
        <v>0.1</v>
      </c>
      <c r="AB1975" s="24">
        <v>0.1</v>
      </c>
      <c r="AC1975" t="s">
        <v>2879</v>
      </c>
      <c r="AD1975" t="s">
        <v>2879</v>
      </c>
      <c r="AE1975" t="s">
        <v>2879</v>
      </c>
      <c r="AF1975" t="s">
        <v>2899</v>
      </c>
      <c r="AG1975" s="24"/>
      <c r="AI1975" s="11">
        <v>396.24</v>
      </c>
      <c r="AJ1975">
        <v>0.3</v>
      </c>
      <c r="AK1975">
        <f t="shared" si="208"/>
        <v>629.29999999999995</v>
      </c>
      <c r="AL1975" t="s">
        <v>4555</v>
      </c>
      <c r="AM1975" t="s">
        <v>4555</v>
      </c>
      <c r="AN1975" s="24">
        <v>0.1</v>
      </c>
      <c r="AO1975">
        <f t="shared" si="202"/>
        <v>809.1</v>
      </c>
      <c r="AS1975" t="s">
        <v>548</v>
      </c>
      <c r="AT1975" t="s">
        <v>1151</v>
      </c>
    </row>
    <row r="1976" spans="1:46" customFormat="1" x14ac:dyDescent="0.3">
      <c r="A1976" t="e">
        <f>CONCATENATE(C1976,D1976,H1976,#REF!,L1976)</f>
        <v>#REF!</v>
      </c>
      <c r="B1976" t="str">
        <f t="shared" si="206"/>
        <v>RENAULTMASTER_TRACTIONL2H2</v>
      </c>
      <c r="C1976" s="1" t="s">
        <v>194</v>
      </c>
      <c r="D1976" s="1" t="s">
        <v>592</v>
      </c>
      <c r="E1976" s="1">
        <v>2014</v>
      </c>
      <c r="F1976" s="1" t="s">
        <v>25</v>
      </c>
      <c r="G1976" s="1" t="s">
        <v>37</v>
      </c>
      <c r="H1976" s="1" t="s">
        <v>41</v>
      </c>
      <c r="I1976" s="1">
        <v>3682</v>
      </c>
      <c r="J1976" s="1" t="str">
        <f t="shared" si="207"/>
        <v>TYP138</v>
      </c>
      <c r="K1976" s="1">
        <v>138</v>
      </c>
      <c r="L1976" s="1" t="s">
        <v>20</v>
      </c>
      <c r="M1976" s="27">
        <v>963940333</v>
      </c>
      <c r="N1976" s="37" t="s">
        <v>1120</v>
      </c>
      <c r="O1976" s="38">
        <v>0</v>
      </c>
      <c r="P1976" s="38">
        <v>502.68</v>
      </c>
      <c r="Q1976" s="38">
        <v>1</v>
      </c>
      <c r="R1976">
        <v>68</v>
      </c>
      <c r="S1976" s="38">
        <v>502.68</v>
      </c>
      <c r="T1976" s="24">
        <v>1179</v>
      </c>
      <c r="U1976" s="24">
        <v>115</v>
      </c>
      <c r="V1976">
        <f t="shared" si="203"/>
        <v>154</v>
      </c>
      <c r="W1976" s="24" t="s">
        <v>4391</v>
      </c>
      <c r="X1976" s="8" t="e">
        <f>ROUND(T1976*(1-#REF!),2)</f>
        <v>#REF!</v>
      </c>
      <c r="Y1976">
        <f t="shared" si="204"/>
        <v>1061.0999999999999</v>
      </c>
      <c r="Z1976">
        <f t="shared" si="205"/>
        <v>1061.0999999999999</v>
      </c>
      <c r="AA1976" s="24">
        <v>0.1</v>
      </c>
      <c r="AB1976" s="24">
        <v>0.1</v>
      </c>
      <c r="AC1976" t="s">
        <v>2879</v>
      </c>
      <c r="AD1976" t="s">
        <v>2879</v>
      </c>
      <c r="AE1976" t="s">
        <v>2879</v>
      </c>
      <c r="AF1976" t="s">
        <v>2899</v>
      </c>
      <c r="AG1976" s="24"/>
      <c r="AI1976" s="11">
        <v>483.34000000000003</v>
      </c>
      <c r="AJ1976">
        <v>0.3</v>
      </c>
      <c r="AK1976">
        <f t="shared" si="208"/>
        <v>825.3</v>
      </c>
      <c r="AL1976" t="s">
        <v>4555</v>
      </c>
      <c r="AM1976" t="s">
        <v>4555</v>
      </c>
      <c r="AN1976" s="24">
        <v>0.1</v>
      </c>
      <c r="AO1976">
        <f t="shared" si="202"/>
        <v>1061.0999999999999</v>
      </c>
      <c r="AS1976" t="s">
        <v>549</v>
      </c>
      <c r="AT1976" t="s">
        <v>586</v>
      </c>
    </row>
    <row r="1977" spans="1:46" customFormat="1" x14ac:dyDescent="0.3">
      <c r="A1977" t="e">
        <f>CONCATENATE(C1977,D1977,H1977,#REF!,L1977)</f>
        <v>#REF!</v>
      </c>
      <c r="B1977" t="str">
        <f t="shared" si="206"/>
        <v>RENAULTMASTER_TRACTIONL2H3</v>
      </c>
      <c r="C1977" s="1" t="s">
        <v>194</v>
      </c>
      <c r="D1977" s="1" t="s">
        <v>592</v>
      </c>
      <c r="E1977" s="1">
        <v>2014</v>
      </c>
      <c r="F1977" s="1" t="s">
        <v>25</v>
      </c>
      <c r="G1977" s="1" t="s">
        <v>52</v>
      </c>
      <c r="H1977" s="1" t="s">
        <v>104</v>
      </c>
      <c r="I1977" s="1">
        <v>3682</v>
      </c>
      <c r="J1977" s="1" t="str">
        <f t="shared" si="207"/>
        <v>TYP138</v>
      </c>
      <c r="K1977" s="1">
        <v>138</v>
      </c>
      <c r="L1977" s="1" t="s">
        <v>17</v>
      </c>
      <c r="M1977" s="27">
        <v>963940334</v>
      </c>
      <c r="N1977" s="37" t="s">
        <v>1121</v>
      </c>
      <c r="O1977" s="38">
        <v>0</v>
      </c>
      <c r="P1977" s="38">
        <v>412.24</v>
      </c>
      <c r="Q1977" s="38">
        <v>1</v>
      </c>
      <c r="R1977">
        <v>82</v>
      </c>
      <c r="S1977" s="38">
        <v>412.24</v>
      </c>
      <c r="T1977" s="24">
        <v>879</v>
      </c>
      <c r="U1977" s="24">
        <v>115</v>
      </c>
      <c r="V1977">
        <f t="shared" si="203"/>
        <v>154</v>
      </c>
      <c r="W1977" s="24" t="s">
        <v>4392</v>
      </c>
      <c r="X1977" s="8" t="e">
        <f>ROUND(T1977*(1-#REF!),2)</f>
        <v>#REF!</v>
      </c>
      <c r="Y1977">
        <f t="shared" si="204"/>
        <v>791.1</v>
      </c>
      <c r="Z1977">
        <f t="shared" si="205"/>
        <v>791.1</v>
      </c>
      <c r="AA1977" s="24">
        <v>0.1</v>
      </c>
      <c r="AB1977" s="24">
        <v>0.1</v>
      </c>
      <c r="AC1977" t="s">
        <v>2879</v>
      </c>
      <c r="AD1977" t="s">
        <v>2879</v>
      </c>
      <c r="AE1977" t="s">
        <v>2879</v>
      </c>
      <c r="AF1977" t="s">
        <v>2899</v>
      </c>
      <c r="AG1977" s="24"/>
      <c r="AI1977" s="11">
        <v>396.24</v>
      </c>
      <c r="AJ1977">
        <v>0.3</v>
      </c>
      <c r="AK1977">
        <f t="shared" si="208"/>
        <v>615.29999999999995</v>
      </c>
      <c r="AL1977" t="s">
        <v>4555</v>
      </c>
      <c r="AM1977" t="s">
        <v>4555</v>
      </c>
      <c r="AN1977" s="24">
        <v>0.1</v>
      </c>
      <c r="AO1977">
        <f t="shared" ref="AO1977:AO2029" si="209">ROUND(T1977*(1-AN1977),2)</f>
        <v>791.1</v>
      </c>
      <c r="AS1977" t="s">
        <v>550</v>
      </c>
      <c r="AT1977" t="s">
        <v>1151</v>
      </c>
    </row>
    <row r="1978" spans="1:46" customFormat="1" x14ac:dyDescent="0.3">
      <c r="A1978" t="e">
        <f>CONCATENATE(C1978,D1978,H1978,#REF!,L1978)</f>
        <v>#REF!</v>
      </c>
      <c r="B1978" t="str">
        <f t="shared" si="206"/>
        <v>RENAULTMASTER_TRACTIONL2H3</v>
      </c>
      <c r="C1978" s="1" t="s">
        <v>194</v>
      </c>
      <c r="D1978" s="1" t="s">
        <v>592</v>
      </c>
      <c r="E1978" s="1">
        <v>2014</v>
      </c>
      <c r="F1978" s="1" t="s">
        <v>25</v>
      </c>
      <c r="G1978" s="1" t="s">
        <v>52</v>
      </c>
      <c r="H1978" s="1" t="s">
        <v>104</v>
      </c>
      <c r="I1978" s="1">
        <v>3682</v>
      </c>
      <c r="J1978" s="1" t="str">
        <f t="shared" si="207"/>
        <v>TYP138</v>
      </c>
      <c r="K1978" s="1">
        <v>138</v>
      </c>
      <c r="L1978" s="1" t="s">
        <v>20</v>
      </c>
      <c r="M1978" s="27">
        <v>963940335</v>
      </c>
      <c r="N1978" s="37" t="s">
        <v>1122</v>
      </c>
      <c r="O1978" s="38">
        <v>0</v>
      </c>
      <c r="P1978" s="38">
        <v>533.84</v>
      </c>
      <c r="Q1978" s="38">
        <v>1</v>
      </c>
      <c r="R1978">
        <v>68</v>
      </c>
      <c r="S1978" s="38">
        <v>533.84</v>
      </c>
      <c r="T1978" s="24">
        <v>1179</v>
      </c>
      <c r="U1978" s="24">
        <v>115</v>
      </c>
      <c r="V1978">
        <f t="shared" si="203"/>
        <v>154</v>
      </c>
      <c r="W1978" s="24" t="s">
        <v>4393</v>
      </c>
      <c r="X1978" s="8" t="e">
        <f>ROUND(T1978*(1-#REF!),2)</f>
        <v>#REF!</v>
      </c>
      <c r="Y1978">
        <f t="shared" si="204"/>
        <v>1061.0999999999999</v>
      </c>
      <c r="Z1978">
        <f t="shared" si="205"/>
        <v>1061.0999999999999</v>
      </c>
      <c r="AA1978" s="24">
        <v>0.1</v>
      </c>
      <c r="AB1978" s="24">
        <v>0.1</v>
      </c>
      <c r="AC1978" t="s">
        <v>2879</v>
      </c>
      <c r="AD1978" t="s">
        <v>2879</v>
      </c>
      <c r="AE1978" t="s">
        <v>2879</v>
      </c>
      <c r="AF1978" t="s">
        <v>2899</v>
      </c>
      <c r="AG1978" s="24"/>
      <c r="AI1978" s="11">
        <v>483.34000000000003</v>
      </c>
      <c r="AJ1978">
        <v>0.3</v>
      </c>
      <c r="AK1978">
        <f t="shared" si="208"/>
        <v>825.3</v>
      </c>
      <c r="AL1978" t="s">
        <v>4555</v>
      </c>
      <c r="AM1978" t="s">
        <v>4555</v>
      </c>
      <c r="AN1978" s="24">
        <v>0.1</v>
      </c>
      <c r="AO1978">
        <f t="shared" si="209"/>
        <v>1061.0999999999999</v>
      </c>
      <c r="AS1978" t="s">
        <v>551</v>
      </c>
      <c r="AT1978" t="s">
        <v>586</v>
      </c>
    </row>
    <row r="1979" spans="1:46" customFormat="1" x14ac:dyDescent="0.3">
      <c r="A1979" t="e">
        <f>CONCATENATE(C1979,D1979,H1979,#REF!,L1979)</f>
        <v>#REF!</v>
      </c>
      <c r="B1979" t="str">
        <f t="shared" si="206"/>
        <v>RENAULTMASTER_TRACTIONL3H2</v>
      </c>
      <c r="C1979" s="1" t="s">
        <v>194</v>
      </c>
      <c r="D1979" s="1" t="s">
        <v>592</v>
      </c>
      <c r="E1979" s="1">
        <v>2014</v>
      </c>
      <c r="F1979" s="1" t="s">
        <v>44</v>
      </c>
      <c r="G1979" s="1" t="s">
        <v>37</v>
      </c>
      <c r="H1979" s="1" t="s">
        <v>45</v>
      </c>
      <c r="I1979" s="1">
        <v>4332</v>
      </c>
      <c r="J1979" s="1" t="str">
        <f t="shared" si="207"/>
        <v>TYP139</v>
      </c>
      <c r="K1979" s="1">
        <v>139</v>
      </c>
      <c r="L1979" s="1" t="s">
        <v>17</v>
      </c>
      <c r="M1979" s="27">
        <v>963940348</v>
      </c>
      <c r="N1979" s="37" t="s">
        <v>1123</v>
      </c>
      <c r="O1979" s="38">
        <v>0</v>
      </c>
      <c r="P1979" s="38">
        <v>430.62</v>
      </c>
      <c r="Q1979" s="38">
        <v>1</v>
      </c>
      <c r="R1979">
        <v>102</v>
      </c>
      <c r="S1979" s="38">
        <v>430.62</v>
      </c>
      <c r="T1979" s="24">
        <v>959</v>
      </c>
      <c r="U1979" s="24">
        <v>120</v>
      </c>
      <c r="V1979">
        <f t="shared" ref="V1979:V2031" si="210">IFERROR(ROUNDUP(U1979*(80/60),0),"")</f>
        <v>160</v>
      </c>
      <c r="W1979" s="24" t="s">
        <v>4394</v>
      </c>
      <c r="X1979" s="8" t="e">
        <f>ROUND(T1979*(1-#REF!),2)</f>
        <v>#REF!</v>
      </c>
      <c r="Y1979">
        <f t="shared" si="204"/>
        <v>863.1</v>
      </c>
      <c r="Z1979">
        <f t="shared" si="205"/>
        <v>863.1</v>
      </c>
      <c r="AA1979" s="24">
        <v>0.1</v>
      </c>
      <c r="AB1979" s="24">
        <v>0.1</v>
      </c>
      <c r="AC1979" t="s">
        <v>2879</v>
      </c>
      <c r="AD1979" t="s">
        <v>2879</v>
      </c>
      <c r="AE1979" t="s">
        <v>2879</v>
      </c>
      <c r="AF1979" t="s">
        <v>2899</v>
      </c>
      <c r="AG1979" s="24"/>
      <c r="AI1979" s="11">
        <v>414.05</v>
      </c>
      <c r="AJ1979">
        <v>0.3</v>
      </c>
      <c r="AK1979">
        <f t="shared" si="208"/>
        <v>671.3</v>
      </c>
      <c r="AL1979" t="s">
        <v>4555</v>
      </c>
      <c r="AM1979" t="s">
        <v>4555</v>
      </c>
      <c r="AN1979" s="24">
        <v>0.1</v>
      </c>
      <c r="AO1979">
        <f t="shared" si="209"/>
        <v>863.1</v>
      </c>
      <c r="AS1979" t="s">
        <v>552</v>
      </c>
      <c r="AT1979" t="s">
        <v>3695</v>
      </c>
    </row>
    <row r="1980" spans="1:46" customFormat="1" x14ac:dyDescent="0.3">
      <c r="A1980" t="e">
        <f>CONCATENATE(C1980,D1980,H1980,#REF!,L1980)</f>
        <v>#REF!</v>
      </c>
      <c r="B1980" t="str">
        <f t="shared" si="206"/>
        <v>RENAULTMASTER_TRACTIONL3H2</v>
      </c>
      <c r="C1980" s="1" t="s">
        <v>194</v>
      </c>
      <c r="D1980" s="1" t="s">
        <v>592</v>
      </c>
      <c r="E1980" s="1">
        <v>2014</v>
      </c>
      <c r="F1980" s="1" t="s">
        <v>44</v>
      </c>
      <c r="G1980" s="1" t="s">
        <v>37</v>
      </c>
      <c r="H1980" s="1" t="s">
        <v>45</v>
      </c>
      <c r="I1980" s="1">
        <v>4332</v>
      </c>
      <c r="J1980" s="1" t="str">
        <f t="shared" si="207"/>
        <v>TYP139</v>
      </c>
      <c r="K1980" s="1">
        <v>139</v>
      </c>
      <c r="L1980" s="1" t="s">
        <v>20</v>
      </c>
      <c r="M1980" s="27">
        <v>963940349</v>
      </c>
      <c r="N1980" s="37" t="s">
        <v>1124</v>
      </c>
      <c r="O1980" s="38">
        <v>0</v>
      </c>
      <c r="P1980" s="38">
        <v>611.49</v>
      </c>
      <c r="Q1980" s="38">
        <v>1</v>
      </c>
      <c r="R1980">
        <v>87</v>
      </c>
      <c r="S1980" s="38">
        <v>611.49</v>
      </c>
      <c r="T1980" s="24">
        <v>1309</v>
      </c>
      <c r="U1980" s="24">
        <v>120</v>
      </c>
      <c r="V1980">
        <f t="shared" si="210"/>
        <v>160</v>
      </c>
      <c r="W1980" s="24" t="s">
        <v>4395</v>
      </c>
      <c r="X1980" s="8" t="e">
        <f>ROUND(T1980*(1-#REF!),2)</f>
        <v>#REF!</v>
      </c>
      <c r="Y1980">
        <f t="shared" si="204"/>
        <v>1178.0999999999999</v>
      </c>
      <c r="Z1980">
        <f t="shared" si="205"/>
        <v>1178.0999999999999</v>
      </c>
      <c r="AA1980" s="24">
        <v>0.1</v>
      </c>
      <c r="AB1980" s="24">
        <v>0.1</v>
      </c>
      <c r="AC1980" t="s">
        <v>2879</v>
      </c>
      <c r="AD1980" t="s">
        <v>2879</v>
      </c>
      <c r="AE1980" t="s">
        <v>2879</v>
      </c>
      <c r="AF1980" t="s">
        <v>2899</v>
      </c>
      <c r="AG1980" s="24"/>
      <c r="AI1980" s="11">
        <v>587.96</v>
      </c>
      <c r="AJ1980">
        <v>0.3</v>
      </c>
      <c r="AK1980">
        <f t="shared" si="208"/>
        <v>916.3</v>
      </c>
      <c r="AL1980" t="s">
        <v>4555</v>
      </c>
      <c r="AM1980" t="s">
        <v>4555</v>
      </c>
      <c r="AN1980" s="24">
        <v>0.1</v>
      </c>
      <c r="AO1980">
        <f t="shared" si="209"/>
        <v>1178.0999999999999</v>
      </c>
      <c r="AS1980" t="s">
        <v>553</v>
      </c>
      <c r="AT1980" t="s">
        <v>586</v>
      </c>
    </row>
    <row r="1981" spans="1:46" customFormat="1" x14ac:dyDescent="0.3">
      <c r="A1981" t="e">
        <f>CONCATENATE(C1981,D1981,H1981,#REF!,L1981)</f>
        <v>#REF!</v>
      </c>
      <c r="B1981" t="str">
        <f t="shared" si="206"/>
        <v>RENAULTMASTER_TRACTIONL3H3</v>
      </c>
      <c r="C1981" s="1" t="s">
        <v>194</v>
      </c>
      <c r="D1981" s="1" t="s">
        <v>592</v>
      </c>
      <c r="E1981" s="1">
        <v>2014</v>
      </c>
      <c r="F1981" s="1" t="s">
        <v>44</v>
      </c>
      <c r="G1981" s="1" t="s">
        <v>52</v>
      </c>
      <c r="H1981" s="1" t="s">
        <v>53</v>
      </c>
      <c r="I1981" s="1">
        <v>4332</v>
      </c>
      <c r="J1981" s="1" t="str">
        <f t="shared" si="207"/>
        <v>TYP139</v>
      </c>
      <c r="K1981" s="1">
        <v>139</v>
      </c>
      <c r="L1981" s="1" t="s">
        <v>17</v>
      </c>
      <c r="M1981" s="27">
        <v>963940350</v>
      </c>
      <c r="N1981" s="37" t="s">
        <v>1125</v>
      </c>
      <c r="O1981" s="38">
        <v>0</v>
      </c>
      <c r="P1981" s="38">
        <v>430.62</v>
      </c>
      <c r="Q1981" s="38">
        <v>1</v>
      </c>
      <c r="R1981">
        <v>102</v>
      </c>
      <c r="S1981" s="38">
        <v>430.62</v>
      </c>
      <c r="T1981" s="24">
        <v>959</v>
      </c>
      <c r="U1981" s="24">
        <v>120</v>
      </c>
      <c r="V1981">
        <f t="shared" si="210"/>
        <v>160</v>
      </c>
      <c r="W1981" s="24" t="s">
        <v>4396</v>
      </c>
      <c r="X1981" s="8" t="e">
        <f>ROUND(T1981*(1-#REF!),2)</f>
        <v>#REF!</v>
      </c>
      <c r="Y1981">
        <f t="shared" si="204"/>
        <v>863.1</v>
      </c>
      <c r="Z1981">
        <f t="shared" si="205"/>
        <v>863.1</v>
      </c>
      <c r="AA1981" s="24">
        <v>0.1</v>
      </c>
      <c r="AB1981" s="24">
        <v>0.1</v>
      </c>
      <c r="AC1981" t="s">
        <v>2879</v>
      </c>
      <c r="AD1981" t="s">
        <v>2879</v>
      </c>
      <c r="AE1981" t="s">
        <v>2879</v>
      </c>
      <c r="AF1981" t="s">
        <v>2899</v>
      </c>
      <c r="AG1981" s="24"/>
      <c r="AI1981" s="11">
        <v>414.05</v>
      </c>
      <c r="AJ1981">
        <v>0.3</v>
      </c>
      <c r="AK1981">
        <f t="shared" si="208"/>
        <v>671.3</v>
      </c>
      <c r="AL1981" t="s">
        <v>4555</v>
      </c>
      <c r="AM1981" t="s">
        <v>4555</v>
      </c>
      <c r="AN1981" s="24">
        <v>0.1</v>
      </c>
      <c r="AO1981">
        <f t="shared" si="209"/>
        <v>863.1</v>
      </c>
      <c r="AS1981" t="s">
        <v>554</v>
      </c>
      <c r="AT1981" t="s">
        <v>3695</v>
      </c>
    </row>
    <row r="1982" spans="1:46" customFormat="1" x14ac:dyDescent="0.3">
      <c r="A1982" t="e">
        <f>CONCATENATE(C1982,D1982,H1982,#REF!,L1982)</f>
        <v>#REF!</v>
      </c>
      <c r="B1982" t="str">
        <f t="shared" si="206"/>
        <v>RENAULTMASTER_TRACTIONL3H3</v>
      </c>
      <c r="C1982" s="1" t="s">
        <v>194</v>
      </c>
      <c r="D1982" s="1" t="s">
        <v>592</v>
      </c>
      <c r="E1982" s="1">
        <v>2014</v>
      </c>
      <c r="F1982" s="1" t="s">
        <v>44</v>
      </c>
      <c r="G1982" s="1" t="s">
        <v>52</v>
      </c>
      <c r="H1982" s="1" t="s">
        <v>53</v>
      </c>
      <c r="I1982" s="1">
        <v>4332</v>
      </c>
      <c r="J1982" s="1" t="str">
        <f t="shared" si="207"/>
        <v>TYP139</v>
      </c>
      <c r="K1982" s="1">
        <v>139</v>
      </c>
      <c r="L1982" s="1" t="s">
        <v>20</v>
      </c>
      <c r="M1982" s="27">
        <v>963940351</v>
      </c>
      <c r="N1982" s="37" t="s">
        <v>1126</v>
      </c>
      <c r="O1982" s="38">
        <v>0</v>
      </c>
      <c r="P1982" s="38">
        <v>611.49</v>
      </c>
      <c r="Q1982" s="38">
        <v>1</v>
      </c>
      <c r="R1982">
        <v>87</v>
      </c>
      <c r="S1982" s="38">
        <v>611.49</v>
      </c>
      <c r="T1982" s="24">
        <v>1309</v>
      </c>
      <c r="U1982" s="24">
        <v>120</v>
      </c>
      <c r="V1982">
        <f t="shared" si="210"/>
        <v>160</v>
      </c>
      <c r="W1982" s="24" t="s">
        <v>4397</v>
      </c>
      <c r="X1982" s="8" t="e">
        <f>ROUND(T1982*(1-#REF!),2)</f>
        <v>#REF!</v>
      </c>
      <c r="Y1982">
        <f t="shared" si="204"/>
        <v>1178.0999999999999</v>
      </c>
      <c r="Z1982">
        <f t="shared" si="205"/>
        <v>1178.0999999999999</v>
      </c>
      <c r="AA1982" s="24">
        <v>0.1</v>
      </c>
      <c r="AB1982" s="24">
        <v>0.1</v>
      </c>
      <c r="AC1982" t="s">
        <v>2879</v>
      </c>
      <c r="AD1982" t="s">
        <v>2879</v>
      </c>
      <c r="AE1982" t="s">
        <v>2879</v>
      </c>
      <c r="AF1982" t="s">
        <v>2899</v>
      </c>
      <c r="AG1982" s="24"/>
      <c r="AI1982" s="11">
        <v>587.96</v>
      </c>
      <c r="AJ1982">
        <v>0.3</v>
      </c>
      <c r="AK1982">
        <f t="shared" si="208"/>
        <v>916.3</v>
      </c>
      <c r="AL1982" t="s">
        <v>4555</v>
      </c>
      <c r="AM1982" t="s">
        <v>4555</v>
      </c>
      <c r="AN1982" s="24">
        <v>0.1</v>
      </c>
      <c r="AO1982">
        <f t="shared" si="209"/>
        <v>1178.0999999999999</v>
      </c>
      <c r="AS1982" t="s">
        <v>555</v>
      </c>
      <c r="AT1982" t="s">
        <v>586</v>
      </c>
    </row>
    <row r="1983" spans="1:46" customFormat="1" x14ac:dyDescent="0.3">
      <c r="A1983" t="e">
        <f>CONCATENATE(C1983,D1983,H1983,#REF!,L1983)</f>
        <v>#REF!</v>
      </c>
      <c r="B1983" t="str">
        <f t="shared" si="206"/>
        <v>RENAULTMASTER_PROPULSIONL3H2</v>
      </c>
      <c r="C1983" s="1" t="s">
        <v>194</v>
      </c>
      <c r="D1983" s="1" t="s">
        <v>591</v>
      </c>
      <c r="E1983" s="1">
        <v>2014</v>
      </c>
      <c r="F1983" s="1" t="s">
        <v>44</v>
      </c>
      <c r="G1983" s="1" t="s">
        <v>37</v>
      </c>
      <c r="H1983" s="1" t="s">
        <v>45</v>
      </c>
      <c r="I1983" s="1">
        <v>3682</v>
      </c>
      <c r="J1983" s="1" t="str">
        <f t="shared" si="207"/>
        <v>TYP140</v>
      </c>
      <c r="K1983" s="1">
        <v>140</v>
      </c>
      <c r="L1983" s="1" t="s">
        <v>17</v>
      </c>
      <c r="M1983" s="27">
        <v>963940365</v>
      </c>
      <c r="N1983" s="37" t="s">
        <v>1127</v>
      </c>
      <c r="O1983" s="38">
        <v>0</v>
      </c>
      <c r="P1983" s="38">
        <v>448.26</v>
      </c>
      <c r="Q1983" s="38">
        <v>1</v>
      </c>
      <c r="R1983">
        <v>103</v>
      </c>
      <c r="S1983" s="38">
        <v>448.26</v>
      </c>
      <c r="T1983" s="24">
        <v>959</v>
      </c>
      <c r="U1983" s="24">
        <v>120</v>
      </c>
      <c r="V1983">
        <f t="shared" si="210"/>
        <v>160</v>
      </c>
      <c r="W1983" s="24" t="s">
        <v>4398</v>
      </c>
      <c r="X1983" s="8" t="e">
        <f>ROUND(T1983*(1-#REF!),2)</f>
        <v>#REF!</v>
      </c>
      <c r="Y1983">
        <f t="shared" si="204"/>
        <v>863.1</v>
      </c>
      <c r="Z1983">
        <f t="shared" si="205"/>
        <v>863.1</v>
      </c>
      <c r="AA1983" s="24">
        <v>0.1</v>
      </c>
      <c r="AB1983" s="24">
        <v>0.1</v>
      </c>
      <c r="AC1983" t="s">
        <v>2879</v>
      </c>
      <c r="AD1983" t="s">
        <v>2879</v>
      </c>
      <c r="AE1983" t="s">
        <v>2879</v>
      </c>
      <c r="AF1983" t="s">
        <v>2899</v>
      </c>
      <c r="AG1983" s="24"/>
      <c r="AI1983" s="11">
        <v>414.05</v>
      </c>
      <c r="AJ1983">
        <v>0.3</v>
      </c>
      <c r="AK1983">
        <f t="shared" si="208"/>
        <v>671.3</v>
      </c>
      <c r="AL1983" t="s">
        <v>4555</v>
      </c>
      <c r="AM1983" t="s">
        <v>4555</v>
      </c>
      <c r="AN1983" s="24">
        <v>0.1</v>
      </c>
      <c r="AO1983">
        <f t="shared" si="209"/>
        <v>863.1</v>
      </c>
      <c r="AS1983" t="s">
        <v>556</v>
      </c>
      <c r="AT1983" t="s">
        <v>3695</v>
      </c>
    </row>
    <row r="1984" spans="1:46" customFormat="1" x14ac:dyDescent="0.3">
      <c r="A1984" t="e">
        <f>CONCATENATE(C1984,D1984,H1984,#REF!,L1984)</f>
        <v>#REF!</v>
      </c>
      <c r="B1984" t="str">
        <f t="shared" si="206"/>
        <v>RENAULTMASTER_PROPULSIONL3H2</v>
      </c>
      <c r="C1984" s="1" t="s">
        <v>194</v>
      </c>
      <c r="D1984" s="1" t="s">
        <v>591</v>
      </c>
      <c r="E1984" s="1">
        <v>2014</v>
      </c>
      <c r="F1984" s="1" t="s">
        <v>44</v>
      </c>
      <c r="G1984" s="1" t="s">
        <v>37</v>
      </c>
      <c r="H1984" s="1" t="s">
        <v>45</v>
      </c>
      <c r="I1984" s="1">
        <v>3682</v>
      </c>
      <c r="J1984" s="1" t="str">
        <f t="shared" si="207"/>
        <v>TYP140</v>
      </c>
      <c r="K1984" s="1">
        <v>140</v>
      </c>
      <c r="L1984" s="1" t="s">
        <v>20</v>
      </c>
      <c r="M1984" s="27">
        <v>963940366</v>
      </c>
      <c r="N1984" s="37" t="s">
        <v>1128</v>
      </c>
      <c r="O1984" s="38">
        <v>0</v>
      </c>
      <c r="P1984" s="38">
        <v>611.49</v>
      </c>
      <c r="Q1984" s="38">
        <v>1</v>
      </c>
      <c r="R1984">
        <v>94</v>
      </c>
      <c r="S1984" s="38">
        <v>611.49</v>
      </c>
      <c r="T1984" s="24">
        <v>1309</v>
      </c>
      <c r="U1984" s="24">
        <v>120</v>
      </c>
      <c r="V1984">
        <f t="shared" si="210"/>
        <v>160</v>
      </c>
      <c r="W1984" s="24" t="s">
        <v>4399</v>
      </c>
      <c r="X1984" s="8" t="e">
        <f>ROUND(T1984*(1-#REF!),2)</f>
        <v>#REF!</v>
      </c>
      <c r="Y1984">
        <f t="shared" si="204"/>
        <v>1178.0999999999999</v>
      </c>
      <c r="Z1984">
        <f t="shared" si="205"/>
        <v>1178.0999999999999</v>
      </c>
      <c r="AA1984" s="24">
        <v>0.1</v>
      </c>
      <c r="AB1984" s="24">
        <v>0.1</v>
      </c>
      <c r="AC1984" t="s">
        <v>2879</v>
      </c>
      <c r="AD1984" t="s">
        <v>2879</v>
      </c>
      <c r="AE1984" t="s">
        <v>2879</v>
      </c>
      <c r="AF1984" t="s">
        <v>2899</v>
      </c>
      <c r="AG1984" s="24"/>
      <c r="AI1984" s="11">
        <v>587.96</v>
      </c>
      <c r="AJ1984">
        <v>0.3</v>
      </c>
      <c r="AK1984">
        <f t="shared" si="208"/>
        <v>916.3</v>
      </c>
      <c r="AL1984" t="s">
        <v>4555</v>
      </c>
      <c r="AM1984" t="s">
        <v>4555</v>
      </c>
      <c r="AN1984" s="24">
        <v>0.1</v>
      </c>
      <c r="AO1984">
        <f t="shared" si="209"/>
        <v>1178.0999999999999</v>
      </c>
      <c r="AS1984" t="s">
        <v>557</v>
      </c>
      <c r="AT1984" t="s">
        <v>586</v>
      </c>
    </row>
    <row r="1985" spans="1:46" customFormat="1" x14ac:dyDescent="0.3">
      <c r="A1985" t="e">
        <f>CONCATENATE(C1985,D1985,H1985,#REF!,L1985)</f>
        <v>#REF!</v>
      </c>
      <c r="B1985" t="str">
        <f t="shared" si="206"/>
        <v>RENAULTMASTER_PROPULSIONL3H3</v>
      </c>
      <c r="C1985" s="1" t="s">
        <v>194</v>
      </c>
      <c r="D1985" s="1" t="s">
        <v>591</v>
      </c>
      <c r="E1985" s="1">
        <v>2014</v>
      </c>
      <c r="F1985" s="1" t="s">
        <v>44</v>
      </c>
      <c r="G1985" s="1" t="s">
        <v>52</v>
      </c>
      <c r="H1985" s="1" t="s">
        <v>53</v>
      </c>
      <c r="I1985" s="1">
        <v>3682</v>
      </c>
      <c r="J1985" s="1" t="str">
        <f t="shared" si="207"/>
        <v>TYP140</v>
      </c>
      <c r="K1985" s="1">
        <v>140</v>
      </c>
      <c r="L1985" s="1" t="s">
        <v>17</v>
      </c>
      <c r="M1985" s="27">
        <v>963940368</v>
      </c>
      <c r="N1985" s="37" t="s">
        <v>1129</v>
      </c>
      <c r="O1985" s="38">
        <v>0</v>
      </c>
      <c r="P1985" s="38">
        <v>448.26</v>
      </c>
      <c r="Q1985" s="38">
        <v>1</v>
      </c>
      <c r="R1985">
        <v>103</v>
      </c>
      <c r="S1985" s="38">
        <v>448.26</v>
      </c>
      <c r="T1985" s="24">
        <v>959</v>
      </c>
      <c r="U1985" s="24">
        <v>120</v>
      </c>
      <c r="V1985">
        <f t="shared" si="210"/>
        <v>160</v>
      </c>
      <c r="W1985" s="24" t="s">
        <v>4400</v>
      </c>
      <c r="X1985" s="8" t="e">
        <f>ROUND(T1985*(1-#REF!),2)</f>
        <v>#REF!</v>
      </c>
      <c r="Y1985">
        <f t="shared" si="204"/>
        <v>863.1</v>
      </c>
      <c r="Z1985">
        <f t="shared" si="205"/>
        <v>863.1</v>
      </c>
      <c r="AA1985" s="24">
        <v>0.1</v>
      </c>
      <c r="AB1985" s="24">
        <v>0.1</v>
      </c>
      <c r="AC1985" t="s">
        <v>2879</v>
      </c>
      <c r="AD1985" t="s">
        <v>2879</v>
      </c>
      <c r="AE1985" t="s">
        <v>2879</v>
      </c>
      <c r="AF1985" t="s">
        <v>2899</v>
      </c>
      <c r="AG1985" s="24"/>
      <c r="AI1985" s="11">
        <v>414.05</v>
      </c>
      <c r="AJ1985">
        <v>0.3</v>
      </c>
      <c r="AK1985">
        <f t="shared" si="208"/>
        <v>671.3</v>
      </c>
      <c r="AL1985" t="s">
        <v>4555</v>
      </c>
      <c r="AM1985" t="s">
        <v>4555</v>
      </c>
      <c r="AN1985" s="24">
        <v>0.1</v>
      </c>
      <c r="AO1985">
        <f t="shared" si="209"/>
        <v>863.1</v>
      </c>
      <c r="AS1985" t="s">
        <v>558</v>
      </c>
      <c r="AT1985" t="s">
        <v>3695</v>
      </c>
    </row>
    <row r="1986" spans="1:46" customFormat="1" x14ac:dyDescent="0.3">
      <c r="A1986" t="e">
        <f>CONCATENATE(C1986,D1986,H1986,#REF!,L1986)</f>
        <v>#REF!</v>
      </c>
      <c r="B1986" t="str">
        <f t="shared" si="206"/>
        <v>RENAULTMASTER_PROPULSIONL3H3</v>
      </c>
      <c r="C1986" s="1" t="s">
        <v>194</v>
      </c>
      <c r="D1986" s="1" t="s">
        <v>591</v>
      </c>
      <c r="E1986" s="1">
        <v>2014</v>
      </c>
      <c r="F1986" s="1" t="s">
        <v>44</v>
      </c>
      <c r="G1986" s="1" t="s">
        <v>52</v>
      </c>
      <c r="H1986" s="1" t="s">
        <v>53</v>
      </c>
      <c r="I1986" s="1">
        <v>3682</v>
      </c>
      <c r="J1986" s="1" t="str">
        <f t="shared" si="207"/>
        <v>TYP140</v>
      </c>
      <c r="K1986" s="1">
        <v>140</v>
      </c>
      <c r="L1986" s="1" t="s">
        <v>20</v>
      </c>
      <c r="M1986" s="27">
        <v>963940369</v>
      </c>
      <c r="N1986" s="37" t="s">
        <v>1130</v>
      </c>
      <c r="O1986" s="38">
        <v>0</v>
      </c>
      <c r="P1986" s="38">
        <v>591.42999999999995</v>
      </c>
      <c r="Q1986" s="38">
        <v>1</v>
      </c>
      <c r="R1986">
        <v>94</v>
      </c>
      <c r="S1986" s="38">
        <v>591.42999999999995</v>
      </c>
      <c r="T1986" s="24">
        <v>1309</v>
      </c>
      <c r="U1986" s="24">
        <v>120</v>
      </c>
      <c r="V1986">
        <f t="shared" si="210"/>
        <v>160</v>
      </c>
      <c r="W1986" s="24" t="s">
        <v>4401</v>
      </c>
      <c r="X1986" s="8" t="e">
        <f>ROUND(T1986*(1-#REF!),2)</f>
        <v>#REF!</v>
      </c>
      <c r="Y1986">
        <f t="shared" ref="Y1986:Y2049" si="211">ROUND(T1986*(1-AA1986),2)</f>
        <v>1178.0999999999999</v>
      </c>
      <c r="Z1986">
        <f t="shared" ref="Z1986:Z2049" si="212">ROUND(T1986*(1-AB1986),2)</f>
        <v>1178.0999999999999</v>
      </c>
      <c r="AA1986" s="24">
        <v>0.1</v>
      </c>
      <c r="AB1986" s="24">
        <v>0.1</v>
      </c>
      <c r="AC1986" t="s">
        <v>2879</v>
      </c>
      <c r="AD1986" t="s">
        <v>2879</v>
      </c>
      <c r="AE1986" t="s">
        <v>2879</v>
      </c>
      <c r="AF1986" t="s">
        <v>2899</v>
      </c>
      <c r="AG1986" s="24"/>
      <c r="AI1986" s="11">
        <v>587.96</v>
      </c>
      <c r="AJ1986">
        <v>0.3</v>
      </c>
      <c r="AK1986">
        <f t="shared" si="208"/>
        <v>916.3</v>
      </c>
      <c r="AL1986" t="s">
        <v>4555</v>
      </c>
      <c r="AM1986" t="s">
        <v>4555</v>
      </c>
      <c r="AN1986" s="24">
        <v>0.1</v>
      </c>
      <c r="AO1986">
        <f t="shared" si="209"/>
        <v>1178.0999999999999</v>
      </c>
      <c r="AS1986" t="s">
        <v>559</v>
      </c>
      <c r="AT1986" t="s">
        <v>586</v>
      </c>
    </row>
    <row r="1987" spans="1:46" customFormat="1" x14ac:dyDescent="0.3">
      <c r="A1987" t="e">
        <f>CONCATENATE(C1987,D1987,H1987,#REF!,L1987)</f>
        <v>#REF!</v>
      </c>
      <c r="B1987" t="str">
        <f t="shared" si="206"/>
        <v>RENAULTMASTER_PROPULSIONL4H2</v>
      </c>
      <c r="C1987" s="1" t="s">
        <v>194</v>
      </c>
      <c r="D1987" s="1" t="s">
        <v>591</v>
      </c>
      <c r="E1987" s="1">
        <v>2014</v>
      </c>
      <c r="F1987" s="1" t="s">
        <v>48</v>
      </c>
      <c r="G1987" s="1" t="s">
        <v>37</v>
      </c>
      <c r="H1987" s="1" t="s">
        <v>49</v>
      </c>
      <c r="I1987" s="1">
        <v>4332</v>
      </c>
      <c r="J1987" s="1" t="str">
        <f t="shared" si="207"/>
        <v>TYP141</v>
      </c>
      <c r="K1987" s="1">
        <v>141</v>
      </c>
      <c r="L1987" s="1" t="s">
        <v>17</v>
      </c>
      <c r="M1987" s="27" t="str">
        <f>N1987</f>
        <v>0963 940 783</v>
      </c>
      <c r="N1987" s="45" t="s">
        <v>3429</v>
      </c>
      <c r="O1987" s="38">
        <v>0</v>
      </c>
      <c r="P1987" s="38">
        <v>192.22</v>
      </c>
      <c r="Q1987" s="38">
        <v>1</v>
      </c>
      <c r="R1987" t="e">
        <v>#N/A</v>
      </c>
      <c r="S1987" s="38">
        <v>192.22</v>
      </c>
      <c r="T1987" s="24">
        <v>409</v>
      </c>
      <c r="U1987" s="24">
        <v>135</v>
      </c>
      <c r="V1987">
        <f t="shared" si="210"/>
        <v>180</v>
      </c>
      <c r="W1987" s="24" t="s">
        <v>4402</v>
      </c>
      <c r="X1987" s="8" t="e">
        <f>ROUND(T1987*(1-#REF!),2)</f>
        <v>#REF!</v>
      </c>
      <c r="Y1987">
        <f t="shared" si="211"/>
        <v>368.1</v>
      </c>
      <c r="Z1987">
        <f t="shared" si="212"/>
        <v>368.1</v>
      </c>
      <c r="AA1987" s="24">
        <v>0.1</v>
      </c>
      <c r="AB1987" s="24">
        <v>0.1</v>
      </c>
      <c r="AC1987" t="s">
        <v>2879</v>
      </c>
      <c r="AD1987" t="s">
        <v>2879</v>
      </c>
      <c r="AE1987" t="s">
        <v>2879</v>
      </c>
      <c r="AF1987" t="s">
        <v>2899</v>
      </c>
      <c r="AG1987" s="24"/>
      <c r="AI1987" s="11">
        <v>478.04999999999995</v>
      </c>
      <c r="AJ1987">
        <v>0.3</v>
      </c>
      <c r="AK1987">
        <f t="shared" si="208"/>
        <v>286.29999999999995</v>
      </c>
      <c r="AL1987" t="s">
        <v>4555</v>
      </c>
      <c r="AM1987" t="s">
        <v>4555</v>
      </c>
      <c r="AN1987" s="24">
        <v>0.1</v>
      </c>
      <c r="AO1987">
        <f t="shared" si="209"/>
        <v>368.1</v>
      </c>
      <c r="AS1987" t="s">
        <v>3703</v>
      </c>
      <c r="AT1987" t="s">
        <v>3695</v>
      </c>
    </row>
    <row r="1988" spans="1:46" customFormat="1" x14ac:dyDescent="0.3">
      <c r="A1988" t="e">
        <f>CONCATENATE(C1988,D1988,H1988,#REF!,L1988)</f>
        <v>#REF!</v>
      </c>
      <c r="B1988" t="str">
        <f t="shared" si="206"/>
        <v>RENAULTMASTER_PROPULSIONL4H2</v>
      </c>
      <c r="C1988" s="1" t="s">
        <v>194</v>
      </c>
      <c r="D1988" s="1" t="s">
        <v>591</v>
      </c>
      <c r="E1988" s="1">
        <v>2014</v>
      </c>
      <c r="F1988" s="1" t="s">
        <v>48</v>
      </c>
      <c r="G1988" s="1" t="s">
        <v>37</v>
      </c>
      <c r="H1988" s="1" t="s">
        <v>49</v>
      </c>
      <c r="I1988" s="1">
        <v>4332</v>
      </c>
      <c r="J1988" s="1" t="str">
        <f t="shared" si="207"/>
        <v>TYP141</v>
      </c>
      <c r="K1988" s="1">
        <v>141</v>
      </c>
      <c r="L1988" s="1" t="s">
        <v>20</v>
      </c>
      <c r="M1988" s="27">
        <v>963940384</v>
      </c>
      <c r="N1988" s="37" t="s">
        <v>1131</v>
      </c>
      <c r="O1988" s="38">
        <v>0</v>
      </c>
      <c r="P1988" s="38">
        <v>658.34</v>
      </c>
      <c r="Q1988" s="38">
        <v>1</v>
      </c>
      <c r="R1988">
        <v>101</v>
      </c>
      <c r="S1988" s="38">
        <v>658.34</v>
      </c>
      <c r="T1988" s="24">
        <v>1519</v>
      </c>
      <c r="U1988" s="24">
        <v>135</v>
      </c>
      <c r="V1988">
        <f t="shared" si="210"/>
        <v>180</v>
      </c>
      <c r="W1988" s="24" t="s">
        <v>4403</v>
      </c>
      <c r="X1988" s="8" t="e">
        <f>ROUND(T1988*(1-#REF!),2)</f>
        <v>#REF!</v>
      </c>
      <c r="Y1988">
        <f t="shared" si="211"/>
        <v>1367.1</v>
      </c>
      <c r="Z1988">
        <f t="shared" si="212"/>
        <v>1367.1</v>
      </c>
      <c r="AA1988" s="24">
        <v>0.1</v>
      </c>
      <c r="AB1988" s="24">
        <v>0.1</v>
      </c>
      <c r="AC1988" t="s">
        <v>2879</v>
      </c>
      <c r="AD1988" t="s">
        <v>2879</v>
      </c>
      <c r="AE1988" t="s">
        <v>2879</v>
      </c>
      <c r="AF1988" t="s">
        <v>2899</v>
      </c>
      <c r="AG1988" s="24"/>
      <c r="AI1988" s="11">
        <v>652.27</v>
      </c>
      <c r="AJ1988">
        <v>0.3</v>
      </c>
      <c r="AK1988">
        <f t="shared" si="208"/>
        <v>1063.3</v>
      </c>
      <c r="AL1988" t="s">
        <v>4555</v>
      </c>
      <c r="AM1988" t="s">
        <v>4555</v>
      </c>
      <c r="AN1988" s="24">
        <v>0.1</v>
      </c>
      <c r="AO1988">
        <f t="shared" si="209"/>
        <v>1367.1</v>
      </c>
      <c r="AS1988" t="s">
        <v>560</v>
      </c>
      <c r="AT1988" t="s">
        <v>586</v>
      </c>
    </row>
    <row r="1989" spans="1:46" customFormat="1" x14ac:dyDescent="0.3">
      <c r="A1989" t="e">
        <f>CONCATENATE(C1989,D1989,H1989,#REF!,L1989)</f>
        <v>#REF!</v>
      </c>
      <c r="B1989" t="str">
        <f t="shared" si="206"/>
        <v>RENAULTMASTER_PROPULSIONL4H3</v>
      </c>
      <c r="C1989" s="1" t="s">
        <v>194</v>
      </c>
      <c r="D1989" s="1" t="s">
        <v>591</v>
      </c>
      <c r="E1989" s="1">
        <v>2014</v>
      </c>
      <c r="F1989" s="1" t="s">
        <v>48</v>
      </c>
      <c r="G1989" s="1" t="s">
        <v>52</v>
      </c>
      <c r="H1989" s="1" t="s">
        <v>55</v>
      </c>
      <c r="I1989" s="1">
        <v>4332</v>
      </c>
      <c r="J1989" s="1" t="str">
        <f t="shared" si="207"/>
        <v>TYP141</v>
      </c>
      <c r="K1989" s="1">
        <v>141</v>
      </c>
      <c r="L1989" s="1" t="s">
        <v>17</v>
      </c>
      <c r="M1989" s="27" t="str">
        <f>N1989</f>
        <v>0963 940 784</v>
      </c>
      <c r="N1989" s="45" t="s">
        <v>3430</v>
      </c>
      <c r="O1989" s="38">
        <v>0</v>
      </c>
      <c r="P1989" s="38">
        <v>192.22</v>
      </c>
      <c r="Q1989" s="38">
        <v>1</v>
      </c>
      <c r="R1989" t="e">
        <v>#N/A</v>
      </c>
      <c r="S1989" s="38">
        <v>192.22</v>
      </c>
      <c r="T1989" s="24">
        <v>409</v>
      </c>
      <c r="U1989" s="24">
        <v>135</v>
      </c>
      <c r="V1989">
        <f t="shared" si="210"/>
        <v>180</v>
      </c>
      <c r="W1989" s="24" t="s">
        <v>4404</v>
      </c>
      <c r="X1989" s="8" t="e">
        <f>ROUND(T1989*(1-#REF!),2)</f>
        <v>#REF!</v>
      </c>
      <c r="Y1989">
        <f t="shared" si="211"/>
        <v>368.1</v>
      </c>
      <c r="Z1989">
        <f t="shared" si="212"/>
        <v>368.1</v>
      </c>
      <c r="AA1989" s="24">
        <v>0.1</v>
      </c>
      <c r="AB1989" s="24">
        <v>0.1</v>
      </c>
      <c r="AC1989" t="s">
        <v>2879</v>
      </c>
      <c r="AD1989" t="s">
        <v>2879</v>
      </c>
      <c r="AE1989" t="s">
        <v>2879</v>
      </c>
      <c r="AF1989" t="s">
        <v>2899</v>
      </c>
      <c r="AG1989" s="24"/>
      <c r="AI1989" s="11">
        <v>478.04999999999995</v>
      </c>
      <c r="AJ1989">
        <v>0.3</v>
      </c>
      <c r="AK1989">
        <f t="shared" si="208"/>
        <v>286.29999999999995</v>
      </c>
      <c r="AL1989" t="s">
        <v>4555</v>
      </c>
      <c r="AM1989" t="s">
        <v>4555</v>
      </c>
      <c r="AN1989" s="24">
        <v>0.1</v>
      </c>
      <c r="AO1989">
        <f t="shared" si="209"/>
        <v>368.1</v>
      </c>
      <c r="AS1989" t="s">
        <v>3704</v>
      </c>
      <c r="AT1989" t="s">
        <v>3695</v>
      </c>
    </row>
    <row r="1990" spans="1:46" customFormat="1" x14ac:dyDescent="0.3">
      <c r="A1990" t="e">
        <f>CONCATENATE(C1990,D1990,H1990,#REF!,L1990)</f>
        <v>#REF!</v>
      </c>
      <c r="B1990" t="str">
        <f t="shared" si="206"/>
        <v>RENAULTMASTER_PROPULSIONL4H3</v>
      </c>
      <c r="C1990" s="1" t="s">
        <v>194</v>
      </c>
      <c r="D1990" s="1" t="s">
        <v>591</v>
      </c>
      <c r="E1990" s="1">
        <v>2014</v>
      </c>
      <c r="F1990" s="1" t="s">
        <v>48</v>
      </c>
      <c r="G1990" s="1" t="s">
        <v>52</v>
      </c>
      <c r="H1990" s="1" t="s">
        <v>55</v>
      </c>
      <c r="I1990" s="1">
        <v>4332</v>
      </c>
      <c r="J1990" s="1" t="str">
        <f t="shared" si="207"/>
        <v>TYP141</v>
      </c>
      <c r="K1990" s="1">
        <v>141</v>
      </c>
      <c r="L1990" s="1" t="s">
        <v>20</v>
      </c>
      <c r="M1990" s="27">
        <v>963940385</v>
      </c>
      <c r="N1990" s="37" t="s">
        <v>1132</v>
      </c>
      <c r="O1990" s="38">
        <v>0</v>
      </c>
      <c r="P1990" s="38">
        <v>658.34</v>
      </c>
      <c r="Q1990" s="38">
        <v>1</v>
      </c>
      <c r="R1990">
        <v>101</v>
      </c>
      <c r="S1990" s="38">
        <v>658.34</v>
      </c>
      <c r="T1990" s="24">
        <v>1519</v>
      </c>
      <c r="U1990" s="24">
        <v>135</v>
      </c>
      <c r="V1990">
        <f t="shared" si="210"/>
        <v>180</v>
      </c>
      <c r="W1990" s="24" t="s">
        <v>4405</v>
      </c>
      <c r="X1990" s="8" t="e">
        <f>ROUND(T1990*(1-#REF!),2)</f>
        <v>#REF!</v>
      </c>
      <c r="Y1990">
        <f t="shared" si="211"/>
        <v>1367.1</v>
      </c>
      <c r="Z1990">
        <f t="shared" si="212"/>
        <v>1367.1</v>
      </c>
      <c r="AA1990" s="24">
        <v>0.1</v>
      </c>
      <c r="AB1990" s="24">
        <v>0.1</v>
      </c>
      <c r="AC1990" t="s">
        <v>2879</v>
      </c>
      <c r="AD1990" t="s">
        <v>2879</v>
      </c>
      <c r="AE1990" t="s">
        <v>2879</v>
      </c>
      <c r="AF1990" t="s">
        <v>2899</v>
      </c>
      <c r="AG1990" s="24"/>
      <c r="AI1990" s="11">
        <v>652.27</v>
      </c>
      <c r="AJ1990">
        <v>0.3</v>
      </c>
      <c r="AK1990">
        <f t="shared" si="208"/>
        <v>1063.3</v>
      </c>
      <c r="AL1990" t="s">
        <v>4555</v>
      </c>
      <c r="AM1990" t="s">
        <v>4555</v>
      </c>
      <c r="AN1990" s="24">
        <v>0.1</v>
      </c>
      <c r="AO1990">
        <f t="shared" si="209"/>
        <v>1367.1</v>
      </c>
      <c r="AS1990" t="s">
        <v>561</v>
      </c>
      <c r="AT1990" t="s">
        <v>586</v>
      </c>
    </row>
    <row r="1991" spans="1:46" customFormat="1" x14ac:dyDescent="0.3">
      <c r="A1991" t="e">
        <f>CONCATENATE(C1991,D1991,H1991,#REF!,L1991)</f>
        <v>#REF!</v>
      </c>
      <c r="B1991" t="str">
        <f t="shared" si="206"/>
        <v>TOYOTAPROACEL2H1</v>
      </c>
      <c r="C1991" s="1" t="s">
        <v>201</v>
      </c>
      <c r="D1991" s="1" t="s">
        <v>202</v>
      </c>
      <c r="E1991" s="1">
        <v>2016</v>
      </c>
      <c r="F1991" s="1" t="s">
        <v>25</v>
      </c>
      <c r="G1991" s="1" t="s">
        <v>15</v>
      </c>
      <c r="H1991" s="1" t="s">
        <v>26</v>
      </c>
      <c r="I1991" s="1">
        <v>3275</v>
      </c>
      <c r="J1991" s="1" t="s">
        <v>3431</v>
      </c>
      <c r="K1991" s="1">
        <v>173</v>
      </c>
      <c r="L1991" s="1" t="s">
        <v>17</v>
      </c>
      <c r="M1991" s="27">
        <v>963940689</v>
      </c>
      <c r="N1991" s="37" t="s">
        <v>1028</v>
      </c>
      <c r="O1991" s="38">
        <v>0</v>
      </c>
      <c r="P1991" s="38">
        <v>286.38</v>
      </c>
      <c r="Q1991" s="38">
        <v>1</v>
      </c>
      <c r="R1991">
        <v>57</v>
      </c>
      <c r="S1991" s="38">
        <v>286.38</v>
      </c>
      <c r="T1991" s="24">
        <v>589</v>
      </c>
      <c r="U1991" s="24">
        <v>95</v>
      </c>
      <c r="V1991">
        <f t="shared" si="210"/>
        <v>127</v>
      </c>
      <c r="W1991" s="24" t="s">
        <v>4280</v>
      </c>
      <c r="X1991" s="8" t="e">
        <f>ROUND(T1991*(1-#REF!),2)</f>
        <v>#REF!</v>
      </c>
      <c r="Y1991">
        <f t="shared" si="211"/>
        <v>530.1</v>
      </c>
      <c r="Z1991">
        <f t="shared" si="212"/>
        <v>530.1</v>
      </c>
      <c r="AA1991" s="24">
        <v>0.1</v>
      </c>
      <c r="AB1991" s="24">
        <v>0.1</v>
      </c>
      <c r="AC1991" t="s">
        <v>2879</v>
      </c>
      <c r="AD1991" t="s">
        <v>2879</v>
      </c>
      <c r="AE1991" t="s">
        <v>2879</v>
      </c>
      <c r="AF1991" t="s">
        <v>2899</v>
      </c>
      <c r="AG1991" s="24"/>
      <c r="AH1991" t="s">
        <v>3408</v>
      </c>
      <c r="AI1991" s="11">
        <v>275.36</v>
      </c>
      <c r="AJ1991">
        <v>0.3</v>
      </c>
      <c r="AK1991">
        <f t="shared" si="208"/>
        <v>412.29999999999995</v>
      </c>
      <c r="AL1991" t="s">
        <v>4555</v>
      </c>
      <c r="AM1991" t="s">
        <v>4555</v>
      </c>
      <c r="AN1991" s="24">
        <v>0.1</v>
      </c>
      <c r="AO1991">
        <f t="shared" si="209"/>
        <v>530.1</v>
      </c>
      <c r="AS1991" t="s">
        <v>457</v>
      </c>
      <c r="AT1991" t="s">
        <v>1151</v>
      </c>
    </row>
    <row r="1992" spans="1:46" customFormat="1" x14ac:dyDescent="0.3">
      <c r="A1992" t="e">
        <f>CONCATENATE(C1992,D1992,H1992,#REF!,L1992)</f>
        <v>#REF!</v>
      </c>
      <c r="B1992" t="str">
        <f t="shared" si="206"/>
        <v>TOYOTAPROACEL2H1</v>
      </c>
      <c r="C1992" s="1" t="s">
        <v>201</v>
      </c>
      <c r="D1992" s="1" t="s">
        <v>202</v>
      </c>
      <c r="E1992" s="1">
        <v>2016</v>
      </c>
      <c r="F1992" s="1" t="s">
        <v>25</v>
      </c>
      <c r="G1992" s="1" t="s">
        <v>15</v>
      </c>
      <c r="H1992" s="1" t="s">
        <v>26</v>
      </c>
      <c r="I1992" s="1">
        <v>3275</v>
      </c>
      <c r="J1992" s="1" t="s">
        <v>3431</v>
      </c>
      <c r="K1992" s="1">
        <v>173</v>
      </c>
      <c r="L1992" s="1" t="s">
        <v>20</v>
      </c>
      <c r="M1992" s="27">
        <v>963940696</v>
      </c>
      <c r="N1992" s="37" t="s">
        <v>1029</v>
      </c>
      <c r="O1992" s="38">
        <v>0</v>
      </c>
      <c r="P1992" s="38">
        <v>388.69</v>
      </c>
      <c r="Q1992" s="38">
        <v>1</v>
      </c>
      <c r="R1992">
        <v>53</v>
      </c>
      <c r="S1992" s="38">
        <v>388.69</v>
      </c>
      <c r="T1992" s="24">
        <v>809</v>
      </c>
      <c r="U1992" s="24">
        <v>95</v>
      </c>
      <c r="V1992">
        <f t="shared" si="210"/>
        <v>127</v>
      </c>
      <c r="W1992" s="24" t="s">
        <v>4281</v>
      </c>
      <c r="X1992" s="8" t="e">
        <f>ROUND(T1992*(1-#REF!),2)</f>
        <v>#REF!</v>
      </c>
      <c r="Y1992">
        <f t="shared" si="211"/>
        <v>728.1</v>
      </c>
      <c r="Z1992">
        <f t="shared" si="212"/>
        <v>728.1</v>
      </c>
      <c r="AA1992" s="24">
        <v>0.1</v>
      </c>
      <c r="AB1992" s="24">
        <v>0.1</v>
      </c>
      <c r="AC1992" t="s">
        <v>2879</v>
      </c>
      <c r="AD1992" t="s">
        <v>2879</v>
      </c>
      <c r="AE1992" t="s">
        <v>2879</v>
      </c>
      <c r="AF1992" t="s">
        <v>2899</v>
      </c>
      <c r="AG1992" s="24"/>
      <c r="AH1992" t="s">
        <v>3408</v>
      </c>
      <c r="AI1992" s="11">
        <v>373.73</v>
      </c>
      <c r="AJ1992">
        <v>0.3</v>
      </c>
      <c r="AK1992">
        <f t="shared" si="208"/>
        <v>566.29999999999995</v>
      </c>
      <c r="AL1992" t="s">
        <v>4555</v>
      </c>
      <c r="AM1992" t="s">
        <v>4555</v>
      </c>
      <c r="AN1992" s="24">
        <v>0.1</v>
      </c>
      <c r="AO1992">
        <f t="shared" si="209"/>
        <v>728.1</v>
      </c>
      <c r="AS1992" t="s">
        <v>458</v>
      </c>
      <c r="AT1992" t="s">
        <v>586</v>
      </c>
    </row>
    <row r="1993" spans="1:46" customFormat="1" x14ac:dyDescent="0.3">
      <c r="A1993" t="e">
        <f>CONCATENATE(C1993,D1993,H1993,#REF!,L1993)</f>
        <v>#REF!</v>
      </c>
      <c r="B1993" t="str">
        <f t="shared" si="206"/>
        <v>VOLKSWAGENCADDYL1H1</v>
      </c>
      <c r="C1993" s="1" t="s">
        <v>203</v>
      </c>
      <c r="D1993" s="1" t="s">
        <v>204</v>
      </c>
      <c r="E1993" s="1">
        <v>2015</v>
      </c>
      <c r="F1993" s="1" t="s">
        <v>14</v>
      </c>
      <c r="G1993" s="1" t="s">
        <v>15</v>
      </c>
      <c r="H1993" s="1" t="s">
        <v>16</v>
      </c>
      <c r="I1993" s="1">
        <v>2681</v>
      </c>
      <c r="J1993" s="1" t="s">
        <v>3432</v>
      </c>
      <c r="K1993" s="1">
        <v>168</v>
      </c>
      <c r="L1993" s="1" t="s">
        <v>17</v>
      </c>
      <c r="M1993" s="27">
        <v>963940673</v>
      </c>
      <c r="N1993" s="37" t="s">
        <v>1137</v>
      </c>
      <c r="O1993" s="38">
        <v>0</v>
      </c>
      <c r="P1993" s="38">
        <v>217.79</v>
      </c>
      <c r="Q1993" s="38">
        <v>1</v>
      </c>
      <c r="R1993">
        <v>39</v>
      </c>
      <c r="S1993" s="38">
        <v>217.79</v>
      </c>
      <c r="T1993" s="24">
        <v>479</v>
      </c>
      <c r="U1993" s="24">
        <v>85</v>
      </c>
      <c r="V1993">
        <f t="shared" si="210"/>
        <v>114</v>
      </c>
      <c r="W1993" s="24" t="s">
        <v>4410</v>
      </c>
      <c r="X1993" s="8" t="e">
        <f>ROUND(T1993*(1-#REF!),2)</f>
        <v>#REF!</v>
      </c>
      <c r="Y1993">
        <f t="shared" si="211"/>
        <v>431.1</v>
      </c>
      <c r="Z1993">
        <f t="shared" si="212"/>
        <v>431.1</v>
      </c>
      <c r="AA1993" s="24">
        <v>0.1</v>
      </c>
      <c r="AB1993" s="24">
        <v>0.1</v>
      </c>
      <c r="AC1993" t="s">
        <v>2879</v>
      </c>
      <c r="AD1993" t="s">
        <v>2879</v>
      </c>
      <c r="AE1993" t="s">
        <v>2879</v>
      </c>
      <c r="AF1993" t="s">
        <v>2899</v>
      </c>
      <c r="AG1993" s="24"/>
      <c r="AI1993" s="11">
        <v>209.4</v>
      </c>
      <c r="AJ1993">
        <v>0.3</v>
      </c>
      <c r="AK1993">
        <f t="shared" si="208"/>
        <v>335.29999999999995</v>
      </c>
      <c r="AL1993" t="s">
        <v>4555</v>
      </c>
      <c r="AM1993" t="s">
        <v>4555</v>
      </c>
      <c r="AN1993" s="24">
        <v>0.1</v>
      </c>
      <c r="AO1993">
        <f t="shared" si="209"/>
        <v>431.1</v>
      </c>
      <c r="AS1993" t="s">
        <v>566</v>
      </c>
      <c r="AT1993" t="s">
        <v>1151</v>
      </c>
    </row>
    <row r="1994" spans="1:46" customFormat="1" x14ac:dyDescent="0.3">
      <c r="A1994" t="e">
        <f>CONCATENATE(C1994,D1994,H1994,#REF!,L1994)</f>
        <v>#REF!</v>
      </c>
      <c r="B1994" t="str">
        <f t="shared" si="206"/>
        <v>VOLKSWAGENCADDYL1H1</v>
      </c>
      <c r="C1994" s="1" t="s">
        <v>203</v>
      </c>
      <c r="D1994" s="1" t="s">
        <v>204</v>
      </c>
      <c r="E1994" s="1">
        <v>2015</v>
      </c>
      <c r="F1994" s="1" t="s">
        <v>14</v>
      </c>
      <c r="G1994" s="1" t="s">
        <v>15</v>
      </c>
      <c r="H1994" s="1" t="s">
        <v>16</v>
      </c>
      <c r="I1994" s="1">
        <v>2681</v>
      </c>
      <c r="J1994" s="1" t="s">
        <v>3432</v>
      </c>
      <c r="K1994" s="1">
        <v>168</v>
      </c>
      <c r="L1994" s="1" t="s">
        <v>20</v>
      </c>
      <c r="M1994" s="27">
        <v>963940680</v>
      </c>
      <c r="N1994" s="37" t="s">
        <v>1138</v>
      </c>
      <c r="O1994" s="38">
        <v>0</v>
      </c>
      <c r="P1994" s="38">
        <v>290.51</v>
      </c>
      <c r="Q1994" s="38">
        <v>1</v>
      </c>
      <c r="R1994">
        <v>39</v>
      </c>
      <c r="S1994" s="38">
        <v>290.51</v>
      </c>
      <c r="T1994" s="24">
        <v>639</v>
      </c>
      <c r="U1994" s="24">
        <v>85</v>
      </c>
      <c r="V1994">
        <f t="shared" si="210"/>
        <v>114</v>
      </c>
      <c r="W1994" s="24" t="s">
        <v>4411</v>
      </c>
      <c r="X1994" s="8" t="e">
        <f>ROUND(T1994*(1-#REF!),2)</f>
        <v>#REF!</v>
      </c>
      <c r="Y1994">
        <f t="shared" si="211"/>
        <v>575.1</v>
      </c>
      <c r="Z1994">
        <f t="shared" si="212"/>
        <v>575.1</v>
      </c>
      <c r="AA1994" s="24">
        <v>0.1</v>
      </c>
      <c r="AB1994" s="24">
        <v>0.1</v>
      </c>
      <c r="AC1994" t="s">
        <v>2879</v>
      </c>
      <c r="AD1994" t="s">
        <v>2879</v>
      </c>
      <c r="AE1994" t="s">
        <v>2879</v>
      </c>
      <c r="AF1994" t="s">
        <v>2899</v>
      </c>
      <c r="AG1994" s="24"/>
      <c r="AI1994" s="11">
        <v>279.33</v>
      </c>
      <c r="AJ1994">
        <v>0.3</v>
      </c>
      <c r="AK1994">
        <f t="shared" si="208"/>
        <v>447.29999999999995</v>
      </c>
      <c r="AL1994" t="s">
        <v>4555</v>
      </c>
      <c r="AM1994" t="s">
        <v>4555</v>
      </c>
      <c r="AN1994" s="24">
        <v>0.1</v>
      </c>
      <c r="AO1994">
        <f t="shared" si="209"/>
        <v>575.1</v>
      </c>
      <c r="AS1994" t="s">
        <v>567</v>
      </c>
      <c r="AT1994" t="s">
        <v>586</v>
      </c>
    </row>
    <row r="1995" spans="1:46" customFormat="1" x14ac:dyDescent="0.3">
      <c r="A1995" t="e">
        <f>CONCATENATE(C1995,D1995,H1995,#REF!,L1995)</f>
        <v>#REF!</v>
      </c>
      <c r="B1995" t="str">
        <f t="shared" si="206"/>
        <v>VOLKSWAGENCADDYL2H1</v>
      </c>
      <c r="C1995" s="1" t="s">
        <v>203</v>
      </c>
      <c r="D1995" s="1" t="s">
        <v>204</v>
      </c>
      <c r="E1995" s="1">
        <v>2015</v>
      </c>
      <c r="F1995" s="1" t="s">
        <v>25</v>
      </c>
      <c r="G1995" s="1" t="s">
        <v>15</v>
      </c>
      <c r="H1995" s="1" t="s">
        <v>26</v>
      </c>
      <c r="I1995" s="1">
        <v>3006</v>
      </c>
      <c r="J1995" s="1" t="s">
        <v>3433</v>
      </c>
      <c r="K1995" s="1">
        <v>169</v>
      </c>
      <c r="L1995" s="1" t="s">
        <v>17</v>
      </c>
      <c r="M1995" s="27">
        <v>963940681</v>
      </c>
      <c r="N1995" s="37" t="s">
        <v>1139</v>
      </c>
      <c r="O1995" s="38">
        <v>0</v>
      </c>
      <c r="P1995" s="38">
        <v>237.37</v>
      </c>
      <c r="Q1995" s="38">
        <v>1</v>
      </c>
      <c r="R1995">
        <v>44</v>
      </c>
      <c r="S1995" s="38">
        <v>237.37</v>
      </c>
      <c r="T1995" s="24">
        <v>529</v>
      </c>
      <c r="U1995" s="24">
        <v>95</v>
      </c>
      <c r="V1995">
        <f t="shared" si="210"/>
        <v>127</v>
      </c>
      <c r="W1995" s="24" t="s">
        <v>4412</v>
      </c>
      <c r="X1995" s="8" t="e">
        <f>ROUND(T1995*(1-#REF!),2)</f>
        <v>#REF!</v>
      </c>
      <c r="Y1995">
        <f t="shared" si="211"/>
        <v>476.1</v>
      </c>
      <c r="Z1995">
        <f t="shared" si="212"/>
        <v>476.1</v>
      </c>
      <c r="AA1995" s="24">
        <v>0.1</v>
      </c>
      <c r="AB1995" s="24">
        <v>0.1</v>
      </c>
      <c r="AC1995" t="s">
        <v>2879</v>
      </c>
      <c r="AD1995" t="s">
        <v>2879</v>
      </c>
      <c r="AE1995" t="s">
        <v>2879</v>
      </c>
      <c r="AF1995" t="s">
        <v>2899</v>
      </c>
      <c r="AG1995" s="24"/>
      <c r="AI1995" s="11">
        <v>228.16</v>
      </c>
      <c r="AJ1995">
        <v>0.3</v>
      </c>
      <c r="AK1995">
        <f t="shared" si="208"/>
        <v>370.29999999999995</v>
      </c>
      <c r="AL1995" t="s">
        <v>4555</v>
      </c>
      <c r="AM1995" t="s">
        <v>4555</v>
      </c>
      <c r="AN1995" s="24">
        <v>0.1</v>
      </c>
      <c r="AO1995">
        <f t="shared" si="209"/>
        <v>476.1</v>
      </c>
      <c r="AS1995" t="s">
        <v>568</v>
      </c>
      <c r="AT1995" t="s">
        <v>1151</v>
      </c>
    </row>
    <row r="1996" spans="1:46" customFormat="1" x14ac:dyDescent="0.3">
      <c r="A1996" t="e">
        <f>CONCATENATE(C1996,D1996,H1996,#REF!,L1996)</f>
        <v>#REF!</v>
      </c>
      <c r="B1996" t="str">
        <f t="shared" si="206"/>
        <v>VOLKSWAGENCADDYL2H1</v>
      </c>
      <c r="C1996" s="1" t="s">
        <v>203</v>
      </c>
      <c r="D1996" s="1" t="s">
        <v>204</v>
      </c>
      <c r="E1996" s="1">
        <v>2015</v>
      </c>
      <c r="F1996" s="1" t="s">
        <v>25</v>
      </c>
      <c r="G1996" s="1" t="s">
        <v>15</v>
      </c>
      <c r="H1996" s="1" t="s">
        <v>26</v>
      </c>
      <c r="I1996" s="1">
        <v>3006</v>
      </c>
      <c r="J1996" s="1" t="s">
        <v>3433</v>
      </c>
      <c r="K1996" s="1">
        <v>169</v>
      </c>
      <c r="L1996" s="1" t="s">
        <v>20</v>
      </c>
      <c r="M1996" s="27">
        <v>963940688</v>
      </c>
      <c r="N1996" s="37" t="s">
        <v>1140</v>
      </c>
      <c r="O1996" s="38">
        <v>0</v>
      </c>
      <c r="P1996" s="38">
        <v>321.08</v>
      </c>
      <c r="Q1996" s="38">
        <v>1</v>
      </c>
      <c r="R1996">
        <v>54</v>
      </c>
      <c r="S1996" s="38">
        <v>321.08</v>
      </c>
      <c r="T1996" s="24">
        <v>739</v>
      </c>
      <c r="U1996" s="24">
        <v>95</v>
      </c>
      <c r="V1996">
        <f t="shared" si="210"/>
        <v>127</v>
      </c>
      <c r="W1996" s="24" t="s">
        <v>4413</v>
      </c>
      <c r="X1996" s="8" t="e">
        <f>ROUND(T1996*(1-#REF!),2)</f>
        <v>#REF!</v>
      </c>
      <c r="Y1996">
        <f t="shared" si="211"/>
        <v>665.1</v>
      </c>
      <c r="Z1996">
        <f t="shared" si="212"/>
        <v>665.1</v>
      </c>
      <c r="AA1996" s="24">
        <v>0.1</v>
      </c>
      <c r="AB1996" s="24">
        <v>0.1</v>
      </c>
      <c r="AC1996" t="s">
        <v>2879</v>
      </c>
      <c r="AD1996" t="s">
        <v>2879</v>
      </c>
      <c r="AE1996" t="s">
        <v>2879</v>
      </c>
      <c r="AF1996" t="s">
        <v>2899</v>
      </c>
      <c r="AG1996" s="24"/>
      <c r="AI1996" s="11">
        <v>308.71999999999997</v>
      </c>
      <c r="AJ1996">
        <v>0.3</v>
      </c>
      <c r="AK1996">
        <f t="shared" si="208"/>
        <v>517.29999999999995</v>
      </c>
      <c r="AL1996" t="s">
        <v>4555</v>
      </c>
      <c r="AM1996" t="s">
        <v>4555</v>
      </c>
      <c r="AN1996" s="24">
        <v>0.1</v>
      </c>
      <c r="AO1996">
        <f t="shared" si="209"/>
        <v>665.1</v>
      </c>
      <c r="AS1996" t="s">
        <v>569</v>
      </c>
      <c r="AT1996" t="s">
        <v>586</v>
      </c>
    </row>
    <row r="1997" spans="1:46" customFormat="1" x14ac:dyDescent="0.3">
      <c r="A1997" t="e">
        <f>CONCATENATE(C1997,D1997,H1997,#REF!,L1997)</f>
        <v>#REF!</v>
      </c>
      <c r="B1997" t="str">
        <f t="shared" si="206"/>
        <v>VOLKSWAGENT_6L1H1</v>
      </c>
      <c r="C1997" s="1" t="s">
        <v>203</v>
      </c>
      <c r="D1997" s="1" t="s">
        <v>599</v>
      </c>
      <c r="E1997" s="1">
        <v>2015</v>
      </c>
      <c r="F1997" s="1" t="s">
        <v>14</v>
      </c>
      <c r="G1997" s="1" t="s">
        <v>15</v>
      </c>
      <c r="H1997" s="1" t="s">
        <v>16</v>
      </c>
      <c r="I1997" s="1">
        <v>3000</v>
      </c>
      <c r="J1997" s="1" t="s">
        <v>3434</v>
      </c>
      <c r="K1997" s="1">
        <v>166</v>
      </c>
      <c r="L1997" s="1" t="s">
        <v>17</v>
      </c>
      <c r="M1997" s="27">
        <v>963940633</v>
      </c>
      <c r="N1997" s="37" t="s">
        <v>1141</v>
      </c>
      <c r="O1997" s="38">
        <v>0</v>
      </c>
      <c r="P1997" s="38">
        <v>280.49</v>
      </c>
      <c r="Q1997" s="38">
        <v>1</v>
      </c>
      <c r="R1997">
        <v>54</v>
      </c>
      <c r="S1997" s="38">
        <v>280.49</v>
      </c>
      <c r="T1997" s="24">
        <v>589</v>
      </c>
      <c r="U1997" s="24">
        <v>85</v>
      </c>
      <c r="V1997">
        <f t="shared" si="210"/>
        <v>114</v>
      </c>
      <c r="W1997" s="24" t="s">
        <v>4414</v>
      </c>
      <c r="X1997" s="8" t="e">
        <f>ROUND(T1997*(1-#REF!),2)</f>
        <v>#REF!</v>
      </c>
      <c r="Y1997">
        <f t="shared" si="211"/>
        <v>530.1</v>
      </c>
      <c r="Z1997">
        <f t="shared" si="212"/>
        <v>530.1</v>
      </c>
      <c r="AA1997" s="24">
        <v>0.1</v>
      </c>
      <c r="AB1997" s="24">
        <v>0.1</v>
      </c>
      <c r="AC1997" t="s">
        <v>2879</v>
      </c>
      <c r="AD1997" t="s">
        <v>2879</v>
      </c>
      <c r="AE1997" t="s">
        <v>2879</v>
      </c>
      <c r="AF1997" t="s">
        <v>2899</v>
      </c>
      <c r="AG1997" s="24"/>
      <c r="AI1997" s="11">
        <v>269.69</v>
      </c>
      <c r="AJ1997">
        <v>0.3</v>
      </c>
      <c r="AK1997">
        <f t="shared" si="208"/>
        <v>412.29999999999995</v>
      </c>
      <c r="AL1997" t="s">
        <v>4555</v>
      </c>
      <c r="AM1997" t="s">
        <v>4555</v>
      </c>
      <c r="AN1997" s="24">
        <v>0.1</v>
      </c>
      <c r="AO1997">
        <f t="shared" si="209"/>
        <v>530.1</v>
      </c>
      <c r="AS1997" t="s">
        <v>570</v>
      </c>
      <c r="AT1997" t="s">
        <v>1151</v>
      </c>
    </row>
    <row r="1998" spans="1:46" customFormat="1" x14ac:dyDescent="0.3">
      <c r="A1998" t="e">
        <f>CONCATENATE(C1998,D1998,H1998,#REF!,L1998)</f>
        <v>#REF!</v>
      </c>
      <c r="B1998" t="str">
        <f t="shared" si="206"/>
        <v>VOLKSWAGENT_6L1H1</v>
      </c>
      <c r="C1998" s="1" t="s">
        <v>203</v>
      </c>
      <c r="D1998" s="1" t="s">
        <v>599</v>
      </c>
      <c r="E1998" s="1">
        <v>2015</v>
      </c>
      <c r="F1998" s="1" t="s">
        <v>14</v>
      </c>
      <c r="G1998" s="1" t="s">
        <v>15</v>
      </c>
      <c r="H1998" s="1" t="s">
        <v>16</v>
      </c>
      <c r="I1998" s="1">
        <v>3000</v>
      </c>
      <c r="J1998" s="1" t="s">
        <v>3434</v>
      </c>
      <c r="K1998" s="1">
        <v>166</v>
      </c>
      <c r="L1998" s="1" t="s">
        <v>20</v>
      </c>
      <c r="M1998" s="27">
        <v>963940640</v>
      </c>
      <c r="N1998" s="37" t="s">
        <v>1142</v>
      </c>
      <c r="O1998" s="38">
        <v>0</v>
      </c>
      <c r="P1998" s="38">
        <v>380.69</v>
      </c>
      <c r="Q1998" s="38">
        <v>1</v>
      </c>
      <c r="R1998">
        <v>63</v>
      </c>
      <c r="S1998" s="38">
        <v>380.69</v>
      </c>
      <c r="T1998" s="24">
        <v>809</v>
      </c>
      <c r="U1998" s="24">
        <v>85</v>
      </c>
      <c r="V1998">
        <f t="shared" si="210"/>
        <v>114</v>
      </c>
      <c r="W1998" s="24" t="s">
        <v>4415</v>
      </c>
      <c r="X1998" s="8" t="e">
        <f>ROUND(T1998*(1-#REF!),2)</f>
        <v>#REF!</v>
      </c>
      <c r="Y1998">
        <f t="shared" si="211"/>
        <v>728.1</v>
      </c>
      <c r="Z1998">
        <f t="shared" si="212"/>
        <v>728.1</v>
      </c>
      <c r="AA1998" s="24">
        <v>0.1</v>
      </c>
      <c r="AB1998" s="24">
        <v>0.1</v>
      </c>
      <c r="AC1998" t="s">
        <v>2879</v>
      </c>
      <c r="AD1998" t="s">
        <v>2879</v>
      </c>
      <c r="AE1998" t="s">
        <v>2879</v>
      </c>
      <c r="AF1998" t="s">
        <v>2899</v>
      </c>
      <c r="AG1998" s="24"/>
      <c r="AI1998" s="11">
        <v>366.04</v>
      </c>
      <c r="AJ1998">
        <v>0.3</v>
      </c>
      <c r="AK1998">
        <f t="shared" si="208"/>
        <v>566.29999999999995</v>
      </c>
      <c r="AL1998" t="s">
        <v>4555</v>
      </c>
      <c r="AM1998" t="s">
        <v>4555</v>
      </c>
      <c r="AN1998" s="24">
        <v>0.1</v>
      </c>
      <c r="AO1998">
        <f t="shared" si="209"/>
        <v>728.1</v>
      </c>
      <c r="AS1998" t="s">
        <v>571</v>
      </c>
      <c r="AT1998" t="s">
        <v>586</v>
      </c>
    </row>
    <row r="1999" spans="1:46" customFormat="1" x14ac:dyDescent="0.3">
      <c r="A1999" t="e">
        <f>CONCATENATE(C1999,D1999,H1999,#REF!,L1999)</f>
        <v>#REF!</v>
      </c>
      <c r="B1999" t="str">
        <f t="shared" si="206"/>
        <v>VOLKSWAGENT_6L1H2</v>
      </c>
      <c r="C1999" s="1" t="s">
        <v>203</v>
      </c>
      <c r="D1999" s="1" t="s">
        <v>599</v>
      </c>
      <c r="E1999" s="1">
        <v>2015</v>
      </c>
      <c r="F1999" s="1" t="s">
        <v>14</v>
      </c>
      <c r="G1999" s="1" t="s">
        <v>37</v>
      </c>
      <c r="H1999" s="1" t="s">
        <v>38</v>
      </c>
      <c r="I1999" s="1">
        <v>3000</v>
      </c>
      <c r="J1999" s="1" t="s">
        <v>3434</v>
      </c>
      <c r="K1999" s="1">
        <v>166</v>
      </c>
      <c r="L1999" s="1" t="s">
        <v>17</v>
      </c>
      <c r="M1999" s="27">
        <v>963940641</v>
      </c>
      <c r="N1999" s="37" t="s">
        <v>1143</v>
      </c>
      <c r="O1999" s="38">
        <v>0</v>
      </c>
      <c r="P1999" s="38">
        <v>239.43</v>
      </c>
      <c r="Q1999" s="38">
        <v>1</v>
      </c>
      <c r="R1999">
        <v>64</v>
      </c>
      <c r="S1999" s="38">
        <v>239.43</v>
      </c>
      <c r="T1999" s="24">
        <v>589</v>
      </c>
      <c r="U1999" s="24">
        <v>95</v>
      </c>
      <c r="V1999">
        <f t="shared" si="210"/>
        <v>127</v>
      </c>
      <c r="W1999" s="24" t="s">
        <v>4416</v>
      </c>
      <c r="X1999" s="8" t="e">
        <f>ROUND(T1999*(1-#REF!),2)</f>
        <v>#REF!</v>
      </c>
      <c r="Y1999">
        <f t="shared" si="211"/>
        <v>530.1</v>
      </c>
      <c r="Z1999">
        <f t="shared" si="212"/>
        <v>530.1</v>
      </c>
      <c r="AA1999" s="24">
        <v>0.1</v>
      </c>
      <c r="AB1999" s="24">
        <v>0.1</v>
      </c>
      <c r="AC1999" t="s">
        <v>2879</v>
      </c>
      <c r="AD1999" t="s">
        <v>2879</v>
      </c>
      <c r="AE1999" t="s">
        <v>2879</v>
      </c>
      <c r="AF1999" t="s">
        <v>2899</v>
      </c>
      <c r="AG1999" s="24"/>
      <c r="AI1999" s="11">
        <v>269.69</v>
      </c>
      <c r="AJ1999">
        <v>0.3</v>
      </c>
      <c r="AK1999">
        <f t="shared" si="208"/>
        <v>412.29999999999995</v>
      </c>
      <c r="AL1999" t="s">
        <v>4555</v>
      </c>
      <c r="AM1999" t="s">
        <v>4555</v>
      </c>
      <c r="AN1999" s="24">
        <v>0.1</v>
      </c>
      <c r="AO1999">
        <f t="shared" si="209"/>
        <v>530.1</v>
      </c>
      <c r="AS1999" t="s">
        <v>572</v>
      </c>
      <c r="AT1999" t="s">
        <v>1151</v>
      </c>
    </row>
    <row r="2000" spans="1:46" customFormat="1" x14ac:dyDescent="0.3">
      <c r="A2000" t="e">
        <f>CONCATENATE(C2000,D2000,H2000,#REF!,L2000)</f>
        <v>#REF!</v>
      </c>
      <c r="B2000" t="str">
        <f t="shared" si="206"/>
        <v>VOLKSWAGENT_6L1H2</v>
      </c>
      <c r="C2000" s="1" t="s">
        <v>203</v>
      </c>
      <c r="D2000" s="1" t="s">
        <v>599</v>
      </c>
      <c r="E2000" s="1">
        <v>2015</v>
      </c>
      <c r="F2000" s="1" t="s">
        <v>14</v>
      </c>
      <c r="G2000" s="1" t="s">
        <v>37</v>
      </c>
      <c r="H2000" s="1" t="s">
        <v>38</v>
      </c>
      <c r="I2000" s="1">
        <v>3000</v>
      </c>
      <c r="J2000" s="1" t="s">
        <v>3434</v>
      </c>
      <c r="K2000" s="1">
        <v>166</v>
      </c>
      <c r="L2000" s="1" t="s">
        <v>20</v>
      </c>
      <c r="M2000" s="27">
        <v>963940648</v>
      </c>
      <c r="N2000" s="37" t="s">
        <v>1144</v>
      </c>
      <c r="O2000" s="38">
        <v>0</v>
      </c>
      <c r="P2000" s="38">
        <v>328.04</v>
      </c>
      <c r="Q2000" s="38">
        <v>1</v>
      </c>
      <c r="R2000">
        <v>72</v>
      </c>
      <c r="S2000" s="38">
        <v>328.04</v>
      </c>
      <c r="T2000" s="24">
        <v>809</v>
      </c>
      <c r="U2000" s="24">
        <v>95</v>
      </c>
      <c r="V2000">
        <f t="shared" si="210"/>
        <v>127</v>
      </c>
      <c r="W2000" s="24" t="s">
        <v>4417</v>
      </c>
      <c r="X2000" s="8" t="e">
        <f>ROUND(T2000*(1-#REF!),2)</f>
        <v>#REF!</v>
      </c>
      <c r="Y2000">
        <f t="shared" si="211"/>
        <v>728.1</v>
      </c>
      <c r="Z2000">
        <f t="shared" si="212"/>
        <v>728.1</v>
      </c>
      <c r="AA2000" s="24">
        <v>0.1</v>
      </c>
      <c r="AB2000" s="24">
        <v>0.1</v>
      </c>
      <c r="AC2000" t="s">
        <v>2879</v>
      </c>
      <c r="AD2000" t="s">
        <v>2879</v>
      </c>
      <c r="AE2000" t="s">
        <v>2879</v>
      </c>
      <c r="AF2000" t="s">
        <v>2899</v>
      </c>
      <c r="AG2000" s="24"/>
      <c r="AI2000" s="11">
        <v>366.04</v>
      </c>
      <c r="AJ2000">
        <v>0.3</v>
      </c>
      <c r="AK2000">
        <f t="shared" si="208"/>
        <v>566.29999999999995</v>
      </c>
      <c r="AL2000" t="s">
        <v>4555</v>
      </c>
      <c r="AM2000" t="s">
        <v>4555</v>
      </c>
      <c r="AN2000" s="24">
        <v>0.1</v>
      </c>
      <c r="AO2000">
        <f t="shared" si="209"/>
        <v>728.1</v>
      </c>
      <c r="AS2000" t="s">
        <v>573</v>
      </c>
      <c r="AT2000" t="s">
        <v>586</v>
      </c>
    </row>
    <row r="2001" spans="1:46" customFormat="1" x14ac:dyDescent="0.3">
      <c r="A2001" t="e">
        <f>CONCATENATE(C2001,D2001,H2001,#REF!,L2001)</f>
        <v>#REF!</v>
      </c>
      <c r="B2001" t="str">
        <f t="shared" si="206"/>
        <v>VOLKSWAGENT_6L2H1</v>
      </c>
      <c r="C2001" s="1" t="s">
        <v>203</v>
      </c>
      <c r="D2001" s="1" t="s">
        <v>599</v>
      </c>
      <c r="E2001" s="1">
        <v>2015</v>
      </c>
      <c r="F2001" s="1" t="s">
        <v>25</v>
      </c>
      <c r="G2001" s="1" t="s">
        <v>15</v>
      </c>
      <c r="H2001" s="1" t="s">
        <v>26</v>
      </c>
      <c r="I2001" s="1">
        <v>3400</v>
      </c>
      <c r="J2001" s="1" t="s">
        <v>3435</v>
      </c>
      <c r="K2001" s="1">
        <v>167</v>
      </c>
      <c r="L2001" s="1" t="s">
        <v>17</v>
      </c>
      <c r="M2001" s="27">
        <v>963940649</v>
      </c>
      <c r="N2001" s="37" t="s">
        <v>1145</v>
      </c>
      <c r="O2001" s="38">
        <v>0</v>
      </c>
      <c r="P2001" s="38">
        <v>307.88</v>
      </c>
      <c r="Q2001" s="38">
        <v>1</v>
      </c>
      <c r="R2001">
        <v>58</v>
      </c>
      <c r="S2001" s="38">
        <v>307.88</v>
      </c>
      <c r="T2001" s="24">
        <v>649</v>
      </c>
      <c r="U2001" s="24">
        <v>95</v>
      </c>
      <c r="V2001">
        <f t="shared" si="210"/>
        <v>127</v>
      </c>
      <c r="W2001" s="24" t="s">
        <v>4418</v>
      </c>
      <c r="X2001" s="8" t="e">
        <f>ROUND(T2001*(1-#REF!),2)</f>
        <v>#REF!</v>
      </c>
      <c r="Y2001">
        <f t="shared" si="211"/>
        <v>584.1</v>
      </c>
      <c r="Z2001">
        <f t="shared" si="212"/>
        <v>584.1</v>
      </c>
      <c r="AA2001" s="24">
        <v>0.1</v>
      </c>
      <c r="AB2001" s="24">
        <v>0.1</v>
      </c>
      <c r="AC2001" t="s">
        <v>2879</v>
      </c>
      <c r="AD2001" t="s">
        <v>2879</v>
      </c>
      <c r="AE2001" t="s">
        <v>2879</v>
      </c>
      <c r="AF2001" t="s">
        <v>2899</v>
      </c>
      <c r="AG2001" s="24"/>
      <c r="AI2001" s="11">
        <v>296.02999999999997</v>
      </c>
      <c r="AJ2001">
        <v>0.3</v>
      </c>
      <c r="AK2001">
        <f t="shared" si="208"/>
        <v>454.29999999999995</v>
      </c>
      <c r="AL2001" t="s">
        <v>4555</v>
      </c>
      <c r="AM2001" t="s">
        <v>4555</v>
      </c>
      <c r="AN2001" s="24">
        <v>0.1</v>
      </c>
      <c r="AO2001">
        <f t="shared" si="209"/>
        <v>584.1</v>
      </c>
      <c r="AS2001" t="s">
        <v>574</v>
      </c>
      <c r="AT2001" t="s">
        <v>1151</v>
      </c>
    </row>
    <row r="2002" spans="1:46" customFormat="1" x14ac:dyDescent="0.3">
      <c r="A2002" t="e">
        <f>CONCATENATE(C2002,D2002,H2002,#REF!,L2002)</f>
        <v>#REF!</v>
      </c>
      <c r="B2002" t="str">
        <f t="shared" si="206"/>
        <v>VOLKSWAGENT_6L2H1</v>
      </c>
      <c r="C2002" s="1" t="s">
        <v>203</v>
      </c>
      <c r="D2002" s="1" t="s">
        <v>599</v>
      </c>
      <c r="E2002" s="1">
        <v>2015</v>
      </c>
      <c r="F2002" s="1" t="s">
        <v>25</v>
      </c>
      <c r="G2002" s="1" t="s">
        <v>15</v>
      </c>
      <c r="H2002" s="1" t="s">
        <v>26</v>
      </c>
      <c r="I2002" s="1">
        <v>3400</v>
      </c>
      <c r="J2002" s="1" t="s">
        <v>3435</v>
      </c>
      <c r="K2002" s="1">
        <v>167</v>
      </c>
      <c r="L2002" s="1" t="s">
        <v>20</v>
      </c>
      <c r="M2002" s="27">
        <v>963940656</v>
      </c>
      <c r="N2002" s="37" t="s">
        <v>1146</v>
      </c>
      <c r="O2002" s="38">
        <v>0</v>
      </c>
      <c r="P2002" s="38">
        <v>418.27</v>
      </c>
      <c r="Q2002" s="38">
        <v>1</v>
      </c>
      <c r="R2002">
        <v>56</v>
      </c>
      <c r="S2002" s="38">
        <v>418.27</v>
      </c>
      <c r="T2002" s="24">
        <v>879</v>
      </c>
      <c r="U2002" s="24">
        <v>95</v>
      </c>
      <c r="V2002">
        <f t="shared" si="210"/>
        <v>127</v>
      </c>
      <c r="W2002" s="24" t="s">
        <v>4419</v>
      </c>
      <c r="X2002" s="8" t="e">
        <f>ROUND(T2002*(1-#REF!),2)</f>
        <v>#REF!</v>
      </c>
      <c r="Y2002">
        <f t="shared" si="211"/>
        <v>791.1</v>
      </c>
      <c r="Z2002">
        <f t="shared" si="212"/>
        <v>791.1</v>
      </c>
      <c r="AA2002" s="24">
        <v>0.1</v>
      </c>
      <c r="AB2002" s="24">
        <v>0.1</v>
      </c>
      <c r="AC2002" t="s">
        <v>2879</v>
      </c>
      <c r="AD2002" t="s">
        <v>2879</v>
      </c>
      <c r="AE2002" t="s">
        <v>2879</v>
      </c>
      <c r="AF2002" t="s">
        <v>2899</v>
      </c>
      <c r="AG2002" s="24"/>
      <c r="AI2002" s="11">
        <v>402.16999999999996</v>
      </c>
      <c r="AJ2002">
        <v>0.3</v>
      </c>
      <c r="AK2002">
        <f t="shared" si="208"/>
        <v>615.29999999999995</v>
      </c>
      <c r="AL2002" t="s">
        <v>4555</v>
      </c>
      <c r="AM2002" t="s">
        <v>4555</v>
      </c>
      <c r="AN2002" s="24">
        <v>0.1</v>
      </c>
      <c r="AO2002">
        <f t="shared" si="209"/>
        <v>791.1</v>
      </c>
      <c r="AS2002" t="s">
        <v>575</v>
      </c>
      <c r="AT2002" t="s">
        <v>586</v>
      </c>
    </row>
    <row r="2003" spans="1:46" customFormat="1" x14ac:dyDescent="0.3">
      <c r="A2003" t="e">
        <f>CONCATENATE(C2003,D2003,H2003,#REF!,L2003)</f>
        <v>#REF!</v>
      </c>
      <c r="B2003" t="str">
        <f t="shared" si="206"/>
        <v>VOLKSWAGENT_6L2H2</v>
      </c>
      <c r="C2003" s="1" t="s">
        <v>203</v>
      </c>
      <c r="D2003" s="1" t="s">
        <v>599</v>
      </c>
      <c r="E2003" s="1">
        <v>2015</v>
      </c>
      <c r="F2003" s="1" t="s">
        <v>25</v>
      </c>
      <c r="G2003" s="1" t="s">
        <v>37</v>
      </c>
      <c r="H2003" s="1" t="s">
        <v>41</v>
      </c>
      <c r="I2003" s="1">
        <v>3400</v>
      </c>
      <c r="J2003" s="1" t="s">
        <v>3435</v>
      </c>
      <c r="K2003" s="1">
        <v>167</v>
      </c>
      <c r="L2003" s="1" t="s">
        <v>17</v>
      </c>
      <c r="M2003" s="27">
        <v>963940657</v>
      </c>
      <c r="N2003" s="37" t="s">
        <v>1147</v>
      </c>
      <c r="O2003" s="38">
        <v>0</v>
      </c>
      <c r="P2003" s="38">
        <v>307.99</v>
      </c>
      <c r="Q2003" s="38">
        <v>1</v>
      </c>
      <c r="R2003">
        <v>32</v>
      </c>
      <c r="S2003" s="38">
        <v>307.99</v>
      </c>
      <c r="T2003" s="24">
        <v>649</v>
      </c>
      <c r="U2003" s="24">
        <v>115</v>
      </c>
      <c r="V2003">
        <f t="shared" si="210"/>
        <v>154</v>
      </c>
      <c r="W2003" s="24" t="s">
        <v>4420</v>
      </c>
      <c r="X2003" s="8" t="e">
        <f>ROUND(T2003*(1-#REF!),2)</f>
        <v>#REF!</v>
      </c>
      <c r="Y2003">
        <f t="shared" si="211"/>
        <v>584.1</v>
      </c>
      <c r="Z2003">
        <f t="shared" si="212"/>
        <v>584.1</v>
      </c>
      <c r="AA2003" s="24">
        <v>0.1</v>
      </c>
      <c r="AB2003" s="24">
        <v>0.1</v>
      </c>
      <c r="AC2003" t="s">
        <v>2879</v>
      </c>
      <c r="AD2003" t="s">
        <v>2879</v>
      </c>
      <c r="AE2003" t="s">
        <v>2879</v>
      </c>
      <c r="AF2003" t="s">
        <v>2899</v>
      </c>
      <c r="AG2003" s="24"/>
      <c r="AI2003" s="11">
        <v>296.02999999999997</v>
      </c>
      <c r="AJ2003">
        <v>0.3</v>
      </c>
      <c r="AK2003">
        <f t="shared" si="208"/>
        <v>454.29999999999995</v>
      </c>
      <c r="AL2003" t="s">
        <v>4555</v>
      </c>
      <c r="AM2003" t="s">
        <v>4555</v>
      </c>
      <c r="AN2003" s="24">
        <v>0.1</v>
      </c>
      <c r="AO2003">
        <f t="shared" si="209"/>
        <v>584.1</v>
      </c>
      <c r="AS2003" t="s">
        <v>576</v>
      </c>
      <c r="AT2003" t="s">
        <v>1151</v>
      </c>
    </row>
    <row r="2004" spans="1:46" customFormat="1" x14ac:dyDescent="0.3">
      <c r="A2004" t="e">
        <f>CONCATENATE(C2004,D2004,H2004,#REF!,L2004)</f>
        <v>#REF!</v>
      </c>
      <c r="B2004" t="str">
        <f t="shared" si="206"/>
        <v>VOLKSWAGENT_6L2H2</v>
      </c>
      <c r="C2004" s="1" t="s">
        <v>203</v>
      </c>
      <c r="D2004" s="1" t="s">
        <v>599</v>
      </c>
      <c r="E2004" s="1">
        <v>2015</v>
      </c>
      <c r="F2004" s="1" t="s">
        <v>25</v>
      </c>
      <c r="G2004" s="1" t="s">
        <v>37</v>
      </c>
      <c r="H2004" s="1" t="s">
        <v>41</v>
      </c>
      <c r="I2004" s="1">
        <v>3400</v>
      </c>
      <c r="J2004" s="1" t="s">
        <v>3435</v>
      </c>
      <c r="K2004" s="1">
        <v>167</v>
      </c>
      <c r="L2004" s="1" t="s">
        <v>20</v>
      </c>
      <c r="M2004" s="27">
        <v>963940664</v>
      </c>
      <c r="N2004" s="37" t="s">
        <v>1148</v>
      </c>
      <c r="O2004" s="38">
        <v>0</v>
      </c>
      <c r="P2004" s="38">
        <v>418.41</v>
      </c>
      <c r="Q2004" s="38">
        <v>1</v>
      </c>
      <c r="R2004">
        <v>40</v>
      </c>
      <c r="S2004" s="38">
        <v>418.41</v>
      </c>
      <c r="T2004" s="24">
        <v>879</v>
      </c>
      <c r="U2004" s="24">
        <v>115</v>
      </c>
      <c r="V2004">
        <f t="shared" si="210"/>
        <v>154</v>
      </c>
      <c r="W2004" s="24" t="s">
        <v>4421</v>
      </c>
      <c r="X2004" s="8" t="e">
        <f>ROUND(T2004*(1-#REF!),2)</f>
        <v>#REF!</v>
      </c>
      <c r="Y2004">
        <f t="shared" si="211"/>
        <v>791.1</v>
      </c>
      <c r="Z2004">
        <f t="shared" si="212"/>
        <v>791.1</v>
      </c>
      <c r="AA2004" s="24">
        <v>0.1</v>
      </c>
      <c r="AB2004" s="24">
        <v>0.1</v>
      </c>
      <c r="AC2004" t="s">
        <v>2879</v>
      </c>
      <c r="AD2004" t="s">
        <v>2879</v>
      </c>
      <c r="AE2004" t="s">
        <v>2879</v>
      </c>
      <c r="AF2004" t="s">
        <v>2899</v>
      </c>
      <c r="AG2004" s="24"/>
      <c r="AI2004" s="11">
        <v>402.16999999999996</v>
      </c>
      <c r="AJ2004">
        <v>0.3</v>
      </c>
      <c r="AK2004">
        <f t="shared" si="208"/>
        <v>615.29999999999995</v>
      </c>
      <c r="AL2004" t="s">
        <v>4555</v>
      </c>
      <c r="AM2004" t="s">
        <v>4555</v>
      </c>
      <c r="AN2004" s="24">
        <v>0.1</v>
      </c>
      <c r="AO2004">
        <f t="shared" si="209"/>
        <v>791.1</v>
      </c>
      <c r="AS2004" t="s">
        <v>577</v>
      </c>
      <c r="AT2004" t="s">
        <v>586</v>
      </c>
    </row>
    <row r="2005" spans="1:46" customFormat="1" x14ac:dyDescent="0.3">
      <c r="A2005" t="e">
        <f>CONCATENATE(C2005,D2005,H2005,#REF!,L2005)</f>
        <v>#REF!</v>
      </c>
      <c r="B2005" t="str">
        <f t="shared" si="206"/>
        <v>VOLKSWAGENT_6L2H3</v>
      </c>
      <c r="C2005" s="1" t="s">
        <v>203</v>
      </c>
      <c r="D2005" s="1" t="s">
        <v>599</v>
      </c>
      <c r="E2005" s="1">
        <v>2015</v>
      </c>
      <c r="F2005" s="1" t="s">
        <v>25</v>
      </c>
      <c r="G2005" s="1" t="s">
        <v>52</v>
      </c>
      <c r="H2005" s="1" t="s">
        <v>104</v>
      </c>
      <c r="I2005" s="1">
        <v>3400</v>
      </c>
      <c r="J2005" s="1" t="s">
        <v>3435</v>
      </c>
      <c r="K2005" s="1">
        <v>167</v>
      </c>
      <c r="L2005" s="1" t="s">
        <v>17</v>
      </c>
      <c r="M2005" s="27">
        <v>963940665</v>
      </c>
      <c r="N2005" s="37" t="s">
        <v>1149</v>
      </c>
      <c r="O2005" s="38">
        <v>0</v>
      </c>
      <c r="P2005" s="38">
        <v>307.99</v>
      </c>
      <c r="Q2005" s="38">
        <v>1</v>
      </c>
      <c r="R2005">
        <v>32</v>
      </c>
      <c r="S2005" s="38">
        <v>307.99</v>
      </c>
      <c r="T2005" s="24">
        <v>649</v>
      </c>
      <c r="U2005" s="24">
        <v>115</v>
      </c>
      <c r="V2005">
        <f t="shared" si="210"/>
        <v>154</v>
      </c>
      <c r="W2005" s="24" t="s">
        <v>4422</v>
      </c>
      <c r="X2005" s="8" t="e">
        <f>ROUND(T2005*(1-#REF!),2)</f>
        <v>#REF!</v>
      </c>
      <c r="Y2005">
        <f t="shared" si="211"/>
        <v>584.1</v>
      </c>
      <c r="Z2005">
        <f t="shared" si="212"/>
        <v>584.1</v>
      </c>
      <c r="AA2005" s="24">
        <v>0.1</v>
      </c>
      <c r="AB2005" s="24">
        <v>0.1</v>
      </c>
      <c r="AC2005" t="s">
        <v>2879</v>
      </c>
      <c r="AD2005" t="s">
        <v>2879</v>
      </c>
      <c r="AE2005" t="s">
        <v>2879</v>
      </c>
      <c r="AF2005" t="s">
        <v>2899</v>
      </c>
      <c r="AG2005" s="24"/>
      <c r="AI2005" s="11">
        <v>296.02999999999997</v>
      </c>
      <c r="AJ2005">
        <v>0.3</v>
      </c>
      <c r="AK2005">
        <f t="shared" si="208"/>
        <v>454.29999999999995</v>
      </c>
      <c r="AL2005" t="s">
        <v>4555</v>
      </c>
      <c r="AM2005" t="s">
        <v>4555</v>
      </c>
      <c r="AN2005" s="24">
        <v>0.1</v>
      </c>
      <c r="AO2005">
        <f t="shared" si="209"/>
        <v>584.1</v>
      </c>
      <c r="AS2005" t="s">
        <v>578</v>
      </c>
      <c r="AT2005" t="s">
        <v>1151</v>
      </c>
    </row>
    <row r="2006" spans="1:46" customFormat="1" x14ac:dyDescent="0.3">
      <c r="A2006" t="e">
        <f>CONCATENATE(C2006,D2006,H2006,#REF!,L2006)</f>
        <v>#REF!</v>
      </c>
      <c r="B2006" t="str">
        <f t="shared" si="206"/>
        <v>VOLKSWAGENT_6L2H3</v>
      </c>
      <c r="C2006" s="1" t="s">
        <v>203</v>
      </c>
      <c r="D2006" s="1" t="s">
        <v>599</v>
      </c>
      <c r="E2006" s="1">
        <v>2015</v>
      </c>
      <c r="F2006" s="1" t="s">
        <v>25</v>
      </c>
      <c r="G2006" s="1" t="s">
        <v>52</v>
      </c>
      <c r="H2006" s="1" t="s">
        <v>104</v>
      </c>
      <c r="I2006" s="1">
        <v>3400</v>
      </c>
      <c r="J2006" s="1" t="s">
        <v>3435</v>
      </c>
      <c r="K2006" s="1">
        <v>167</v>
      </c>
      <c r="L2006" s="1" t="s">
        <v>20</v>
      </c>
      <c r="M2006" s="27">
        <v>963940672</v>
      </c>
      <c r="N2006" s="37" t="s">
        <v>1150</v>
      </c>
      <c r="O2006" s="38">
        <v>0</v>
      </c>
      <c r="P2006" s="38">
        <v>418.41</v>
      </c>
      <c r="Q2006" s="38">
        <v>1</v>
      </c>
      <c r="R2006">
        <v>40</v>
      </c>
      <c r="S2006" s="38">
        <v>418.41</v>
      </c>
      <c r="T2006" s="24">
        <v>879</v>
      </c>
      <c r="U2006" s="24">
        <v>115</v>
      </c>
      <c r="V2006">
        <f t="shared" si="210"/>
        <v>154</v>
      </c>
      <c r="W2006" s="24" t="s">
        <v>4423</v>
      </c>
      <c r="X2006" s="8" t="e">
        <f>ROUND(T2006*(1-#REF!),2)</f>
        <v>#REF!</v>
      </c>
      <c r="Y2006">
        <f t="shared" si="211"/>
        <v>791.1</v>
      </c>
      <c r="Z2006">
        <f t="shared" si="212"/>
        <v>791.1</v>
      </c>
      <c r="AA2006" s="24">
        <v>0.1</v>
      </c>
      <c r="AB2006" s="24">
        <v>0.1</v>
      </c>
      <c r="AC2006" t="s">
        <v>2879</v>
      </c>
      <c r="AD2006" t="s">
        <v>2879</v>
      </c>
      <c r="AE2006" t="s">
        <v>2879</v>
      </c>
      <c r="AF2006" t="s">
        <v>2899</v>
      </c>
      <c r="AG2006" s="24"/>
      <c r="AI2006" s="11">
        <v>402.16999999999996</v>
      </c>
      <c r="AJ2006">
        <v>0.3</v>
      </c>
      <c r="AK2006">
        <f t="shared" si="208"/>
        <v>615.29999999999995</v>
      </c>
      <c r="AL2006" t="s">
        <v>4555</v>
      </c>
      <c r="AM2006" t="s">
        <v>4555</v>
      </c>
      <c r="AN2006" s="24">
        <v>0.1</v>
      </c>
      <c r="AO2006">
        <f t="shared" si="209"/>
        <v>791.1</v>
      </c>
      <c r="AS2006" t="s">
        <v>579</v>
      </c>
      <c r="AT2006" t="s">
        <v>586</v>
      </c>
    </row>
    <row r="2007" spans="1:46" customFormat="1" x14ac:dyDescent="0.3">
      <c r="A2007" t="e">
        <f>CONCATENATE(C2007,D2007,H2007,#REF!,L2007)</f>
        <v>#REF!</v>
      </c>
      <c r="B2007" t="str">
        <f t="shared" si="206"/>
        <v>VOLKSWAGENCRAFTER_2006L1H1</v>
      </c>
      <c r="C2007" s="1" t="s">
        <v>203</v>
      </c>
      <c r="D2007" s="1" t="s">
        <v>3409</v>
      </c>
      <c r="E2007" s="1">
        <v>2006</v>
      </c>
      <c r="F2007" s="1" t="s">
        <v>14</v>
      </c>
      <c r="G2007" s="1" t="s">
        <v>15</v>
      </c>
      <c r="H2007" s="1" t="s">
        <v>16</v>
      </c>
      <c r="I2007" s="1">
        <v>3250</v>
      </c>
      <c r="J2007" s="1" t="s">
        <v>3436</v>
      </c>
      <c r="K2007" s="1">
        <v>114</v>
      </c>
      <c r="L2007" s="1" t="s">
        <v>17</v>
      </c>
      <c r="M2007" s="27">
        <v>963940081</v>
      </c>
      <c r="N2007" s="37" t="s">
        <v>1110</v>
      </c>
      <c r="O2007" s="38">
        <v>0</v>
      </c>
      <c r="P2007" s="38">
        <v>341.58</v>
      </c>
      <c r="Q2007" s="38">
        <v>1</v>
      </c>
      <c r="R2007">
        <v>63</v>
      </c>
      <c r="S2007" s="38">
        <v>341.58</v>
      </c>
      <c r="T2007" s="24">
        <v>719</v>
      </c>
      <c r="U2007" s="24">
        <v>85</v>
      </c>
      <c r="V2007">
        <f t="shared" si="210"/>
        <v>114</v>
      </c>
      <c r="W2007" s="24" t="s">
        <v>4377</v>
      </c>
      <c r="X2007" s="8" t="e">
        <f>ROUND(T2007*(1-#REF!),2)</f>
        <v>#REF!</v>
      </c>
      <c r="Y2007">
        <f t="shared" si="211"/>
        <v>647.1</v>
      </c>
      <c r="Z2007">
        <f t="shared" si="212"/>
        <v>647.1</v>
      </c>
      <c r="AA2007" s="24">
        <v>0.1</v>
      </c>
      <c r="AB2007" s="24">
        <v>0.1</v>
      </c>
      <c r="AC2007" t="s">
        <v>2879</v>
      </c>
      <c r="AD2007" t="s">
        <v>2879</v>
      </c>
      <c r="AE2007" t="s">
        <v>2879</v>
      </c>
      <c r="AF2007" t="s">
        <v>2899</v>
      </c>
      <c r="AG2007" s="24"/>
      <c r="AI2007" s="11">
        <v>328.42999999999995</v>
      </c>
      <c r="AJ2007">
        <v>0.3</v>
      </c>
      <c r="AK2007">
        <f t="shared" si="208"/>
        <v>503.29999999999995</v>
      </c>
      <c r="AL2007" t="s">
        <v>4555</v>
      </c>
      <c r="AM2007" t="s">
        <v>4555</v>
      </c>
      <c r="AN2007" s="24">
        <v>0.1</v>
      </c>
      <c r="AO2007">
        <f t="shared" si="209"/>
        <v>647.1</v>
      </c>
      <c r="AS2007" t="s">
        <v>539</v>
      </c>
      <c r="AT2007" t="s">
        <v>1151</v>
      </c>
    </row>
    <row r="2008" spans="1:46" customFormat="1" x14ac:dyDescent="0.3">
      <c r="A2008" t="e">
        <f>CONCATENATE(C2008,D2008,H2008,#REF!,L2008)</f>
        <v>#REF!</v>
      </c>
      <c r="B2008" t="str">
        <f t="shared" si="206"/>
        <v>VOLKSWAGENCRAFTER_2006L4H3</v>
      </c>
      <c r="C2008" s="1" t="s">
        <v>203</v>
      </c>
      <c r="D2008" s="1" t="s">
        <v>3409</v>
      </c>
      <c r="E2008" s="1">
        <v>2006</v>
      </c>
      <c r="F2008" s="1" t="s">
        <v>48</v>
      </c>
      <c r="G2008" s="1" t="s">
        <v>52</v>
      </c>
      <c r="H2008" s="1" t="s">
        <v>55</v>
      </c>
      <c r="I2008" s="1">
        <v>4325</v>
      </c>
      <c r="J2008" s="1" t="e">
        <v>#N/A</v>
      </c>
      <c r="K2008" s="1">
        <v>117</v>
      </c>
      <c r="L2008" s="1" t="s">
        <v>17</v>
      </c>
      <c r="M2008" s="27" t="str">
        <f>N2008</f>
        <v>0963 940 782</v>
      </c>
      <c r="N2008" s="45" t="s">
        <v>3428</v>
      </c>
      <c r="O2008" s="38">
        <v>0</v>
      </c>
      <c r="P2008" s="38">
        <v>192.22</v>
      </c>
      <c r="Q2008" s="38">
        <v>1</v>
      </c>
      <c r="R2008" t="e">
        <v>#N/A</v>
      </c>
      <c r="S2008" s="38">
        <v>192.22</v>
      </c>
      <c r="T2008" s="24">
        <v>409</v>
      </c>
      <c r="U2008" s="24">
        <v>135</v>
      </c>
      <c r="V2008">
        <f t="shared" si="210"/>
        <v>180</v>
      </c>
      <c r="W2008" s="24" t="e">
        <v>#N/A</v>
      </c>
      <c r="X2008" s="8" t="e">
        <f>ROUND(T2008*(1-#REF!),2)</f>
        <v>#REF!</v>
      </c>
      <c r="Y2008">
        <f t="shared" si="211"/>
        <v>368.1</v>
      </c>
      <c r="Z2008">
        <f t="shared" si="212"/>
        <v>368.1</v>
      </c>
      <c r="AA2008" s="24">
        <v>0.1</v>
      </c>
      <c r="AB2008" s="24">
        <v>0.1</v>
      </c>
      <c r="AC2008" t="s">
        <v>2879</v>
      </c>
      <c r="AD2008" t="s">
        <v>2879</v>
      </c>
      <c r="AE2008" t="s">
        <v>2879</v>
      </c>
      <c r="AF2008" t="s">
        <v>2899</v>
      </c>
      <c r="AG2008" s="24"/>
      <c r="AI2008" s="11">
        <v>504.37</v>
      </c>
      <c r="AJ2008">
        <v>0.3</v>
      </c>
      <c r="AK2008">
        <f t="shared" si="208"/>
        <v>286.29999999999995</v>
      </c>
      <c r="AL2008" t="s">
        <v>4555</v>
      </c>
      <c r="AM2008" t="s">
        <v>4555</v>
      </c>
      <c r="AN2008" s="24">
        <v>0.1</v>
      </c>
      <c r="AO2008">
        <f t="shared" si="209"/>
        <v>368.1</v>
      </c>
      <c r="AS2008" t="s">
        <v>3702</v>
      </c>
      <c r="AT2008" t="s">
        <v>3695</v>
      </c>
    </row>
    <row r="2009" spans="1:46" customFormat="1" x14ac:dyDescent="0.3">
      <c r="A2009" t="e">
        <f>CONCATENATE(C2009,D2009,H2009,#REF!,L2009)</f>
        <v>#REF!</v>
      </c>
      <c r="B2009" t="str">
        <f t="shared" si="206"/>
        <v>VOLKSWAGENCRAFTER_2006L2H2</v>
      </c>
      <c r="C2009" s="1" t="s">
        <v>203</v>
      </c>
      <c r="D2009" s="1" t="s">
        <v>3409</v>
      </c>
      <c r="E2009" s="1">
        <v>2006</v>
      </c>
      <c r="F2009" s="1" t="s">
        <v>25</v>
      </c>
      <c r="G2009" s="1" t="s">
        <v>37</v>
      </c>
      <c r="H2009" s="1" t="s">
        <v>41</v>
      </c>
      <c r="I2009" s="1">
        <v>3665</v>
      </c>
      <c r="J2009" s="1" t="s">
        <v>3437</v>
      </c>
      <c r="K2009" s="1">
        <v>115</v>
      </c>
      <c r="L2009" s="1" t="s">
        <v>20</v>
      </c>
      <c r="M2009" s="27">
        <v>963940100</v>
      </c>
      <c r="N2009" s="37" t="s">
        <v>1111</v>
      </c>
      <c r="O2009" s="38">
        <v>0</v>
      </c>
      <c r="P2009" s="38">
        <v>502.68</v>
      </c>
      <c r="Q2009" s="38">
        <v>1</v>
      </c>
      <c r="R2009">
        <v>76</v>
      </c>
      <c r="S2009" s="38">
        <v>502.68</v>
      </c>
      <c r="T2009" s="24">
        <v>1179</v>
      </c>
      <c r="U2009" s="24">
        <v>115</v>
      </c>
      <c r="V2009">
        <f t="shared" si="210"/>
        <v>154</v>
      </c>
      <c r="W2009" s="24" t="s">
        <v>4378</v>
      </c>
      <c r="X2009" s="8" t="e">
        <f>ROUND(T2009*(1-#REF!),2)</f>
        <v>#REF!</v>
      </c>
      <c r="Y2009">
        <f t="shared" si="211"/>
        <v>1061.0999999999999</v>
      </c>
      <c r="Z2009">
        <f t="shared" si="212"/>
        <v>1061.0999999999999</v>
      </c>
      <c r="AA2009" s="24">
        <v>0.1</v>
      </c>
      <c r="AB2009" s="24">
        <v>0.1</v>
      </c>
      <c r="AC2009" t="s">
        <v>2879</v>
      </c>
      <c r="AD2009" t="s">
        <v>2879</v>
      </c>
      <c r="AE2009" t="s">
        <v>2879</v>
      </c>
      <c r="AF2009" t="s">
        <v>2899</v>
      </c>
      <c r="AG2009" s="24"/>
      <c r="AI2009" s="11">
        <v>483.34000000000003</v>
      </c>
      <c r="AJ2009">
        <v>0.3</v>
      </c>
      <c r="AK2009">
        <f t="shared" si="208"/>
        <v>825.3</v>
      </c>
      <c r="AL2009" t="s">
        <v>4555</v>
      </c>
      <c r="AM2009" t="s">
        <v>4555</v>
      </c>
      <c r="AN2009" s="24">
        <v>0.1</v>
      </c>
      <c r="AO2009">
        <f t="shared" si="209"/>
        <v>1061.0999999999999</v>
      </c>
      <c r="AS2009" t="s">
        <v>540</v>
      </c>
      <c r="AT2009" t="s">
        <v>586</v>
      </c>
    </row>
    <row r="2010" spans="1:46" customFormat="1" x14ac:dyDescent="0.3">
      <c r="A2010" t="e">
        <f>CONCATENATE(C2010,D2010,H2010,#REF!,L2010)</f>
        <v>#REF!</v>
      </c>
      <c r="B2010" t="str">
        <f t="shared" si="206"/>
        <v>VOLKSWAGENCRAFTER_2006L3H2</v>
      </c>
      <c r="C2010" s="1" t="s">
        <v>203</v>
      </c>
      <c r="D2010" s="1" t="s">
        <v>3409</v>
      </c>
      <c r="E2010" s="1">
        <v>2006</v>
      </c>
      <c r="F2010" s="1" t="s">
        <v>44</v>
      </c>
      <c r="G2010" s="1" t="s">
        <v>37</v>
      </c>
      <c r="H2010" s="1" t="s">
        <v>45</v>
      </c>
      <c r="I2010" s="1">
        <v>4325</v>
      </c>
      <c r="J2010" s="1" t="e">
        <v>#N/A</v>
      </c>
      <c r="K2010" s="1">
        <v>116</v>
      </c>
      <c r="L2010" s="1" t="s">
        <v>17</v>
      </c>
      <c r="M2010" s="27" t="str">
        <f>N2010</f>
        <v>0963 940 779</v>
      </c>
      <c r="N2010" s="45" t="s">
        <v>3425</v>
      </c>
      <c r="O2010" s="38">
        <v>0</v>
      </c>
      <c r="P2010" s="38">
        <v>192.22</v>
      </c>
      <c r="Q2010" s="38">
        <v>1</v>
      </c>
      <c r="R2010" t="e">
        <v>#N/A</v>
      </c>
      <c r="S2010" s="38">
        <v>192.22</v>
      </c>
      <c r="T2010" s="24">
        <v>409</v>
      </c>
      <c r="U2010" s="24">
        <v>120</v>
      </c>
      <c r="V2010">
        <f t="shared" si="210"/>
        <v>160</v>
      </c>
      <c r="W2010" s="24" t="e">
        <v>#N/A</v>
      </c>
      <c r="X2010" s="8" t="e">
        <f>ROUND(T2010*(1-#REF!),2)</f>
        <v>#REF!</v>
      </c>
      <c r="Y2010">
        <f t="shared" si="211"/>
        <v>368.1</v>
      </c>
      <c r="Z2010">
        <f t="shared" si="212"/>
        <v>368.1</v>
      </c>
      <c r="AA2010" s="24">
        <v>0.1</v>
      </c>
      <c r="AB2010" s="24">
        <v>0.1</v>
      </c>
      <c r="AC2010" t="s">
        <v>2879</v>
      </c>
      <c r="AD2010" t="s">
        <v>2879</v>
      </c>
      <c r="AE2010" t="s">
        <v>2879</v>
      </c>
      <c r="AF2010" t="s">
        <v>2899</v>
      </c>
      <c r="AG2010" s="24"/>
      <c r="AI2010" s="11">
        <v>478.04999999999995</v>
      </c>
      <c r="AJ2010">
        <v>0.3</v>
      </c>
      <c r="AK2010">
        <f t="shared" si="208"/>
        <v>286.29999999999995</v>
      </c>
      <c r="AL2010" t="s">
        <v>4555</v>
      </c>
      <c r="AM2010" t="s">
        <v>4555</v>
      </c>
      <c r="AN2010" s="24">
        <v>0.1</v>
      </c>
      <c r="AO2010">
        <f t="shared" si="209"/>
        <v>368.1</v>
      </c>
      <c r="AS2010" t="s">
        <v>3699</v>
      </c>
      <c r="AT2010" t="s">
        <v>3695</v>
      </c>
    </row>
    <row r="2011" spans="1:46" customFormat="1" x14ac:dyDescent="0.3">
      <c r="A2011" t="e">
        <f>CONCATENATE(C2011,D2011,H2011,#REF!,L2011)</f>
        <v>#REF!</v>
      </c>
      <c r="B2011" t="str">
        <f t="shared" si="206"/>
        <v>VOLKSWAGENCRAFTER_2006L3H2</v>
      </c>
      <c r="C2011" s="1" t="s">
        <v>203</v>
      </c>
      <c r="D2011" s="1" t="s">
        <v>3409</v>
      </c>
      <c r="E2011" s="1">
        <v>2006</v>
      </c>
      <c r="F2011" s="1" t="s">
        <v>44</v>
      </c>
      <c r="G2011" s="1" t="s">
        <v>37</v>
      </c>
      <c r="H2011" s="1" t="s">
        <v>45</v>
      </c>
      <c r="I2011" s="1">
        <v>4325</v>
      </c>
      <c r="J2011" s="1" t="s">
        <v>3438</v>
      </c>
      <c r="K2011" s="1">
        <v>116</v>
      </c>
      <c r="L2011" s="1" t="s">
        <v>20</v>
      </c>
      <c r="M2011" s="27">
        <v>963940122</v>
      </c>
      <c r="N2011" s="37" t="s">
        <v>1112</v>
      </c>
      <c r="O2011" s="38">
        <v>0</v>
      </c>
      <c r="P2011" s="38">
        <v>678.37</v>
      </c>
      <c r="Q2011" s="38">
        <v>1</v>
      </c>
      <c r="R2011">
        <v>98</v>
      </c>
      <c r="S2011" s="38">
        <v>678.37</v>
      </c>
      <c r="T2011" s="24">
        <v>1519</v>
      </c>
      <c r="U2011" s="24">
        <v>120</v>
      </c>
      <c r="V2011">
        <f t="shared" si="210"/>
        <v>160</v>
      </c>
      <c r="W2011" s="24" t="s">
        <v>4380</v>
      </c>
      <c r="X2011" s="8" t="e">
        <f>ROUND(T2011*(1-#REF!),2)</f>
        <v>#REF!</v>
      </c>
      <c r="Y2011">
        <f t="shared" si="211"/>
        <v>1367.1</v>
      </c>
      <c r="Z2011">
        <f t="shared" si="212"/>
        <v>1367.1</v>
      </c>
      <c r="AA2011" s="24">
        <v>0.1</v>
      </c>
      <c r="AB2011" s="24">
        <v>0.1</v>
      </c>
      <c r="AC2011" t="s">
        <v>2879</v>
      </c>
      <c r="AD2011" t="s">
        <v>2879</v>
      </c>
      <c r="AE2011" t="s">
        <v>2879</v>
      </c>
      <c r="AF2011" t="s">
        <v>2899</v>
      </c>
      <c r="AG2011" s="24"/>
      <c r="AI2011" s="11">
        <v>652.27</v>
      </c>
      <c r="AJ2011">
        <v>0.3</v>
      </c>
      <c r="AK2011">
        <f t="shared" si="208"/>
        <v>1063.3</v>
      </c>
      <c r="AL2011" t="s">
        <v>4555</v>
      </c>
      <c r="AM2011" t="s">
        <v>4555</v>
      </c>
      <c r="AN2011" s="24">
        <v>0.1</v>
      </c>
      <c r="AO2011">
        <f t="shared" si="209"/>
        <v>1367.1</v>
      </c>
      <c r="AS2011" t="s">
        <v>541</v>
      </c>
      <c r="AT2011" t="s">
        <v>586</v>
      </c>
    </row>
    <row r="2012" spans="1:46" customFormat="1" x14ac:dyDescent="0.3">
      <c r="A2012" t="e">
        <f>CONCATENATE(C2012,D2012,H2012,#REF!,L2012)</f>
        <v>#REF!</v>
      </c>
      <c r="B2012" t="str">
        <f t="shared" si="206"/>
        <v>VOLKSWAGENCRAFTER_2006L3H3</v>
      </c>
      <c r="C2012" s="1" t="s">
        <v>203</v>
      </c>
      <c r="D2012" s="1" t="s">
        <v>3409</v>
      </c>
      <c r="E2012" s="1">
        <v>2006</v>
      </c>
      <c r="F2012" s="1" t="s">
        <v>44</v>
      </c>
      <c r="G2012" s="1" t="s">
        <v>52</v>
      </c>
      <c r="H2012" s="1" t="s">
        <v>53</v>
      </c>
      <c r="I2012" s="1">
        <v>4325</v>
      </c>
      <c r="J2012" s="1" t="e">
        <v>#N/A</v>
      </c>
      <c r="K2012" s="1">
        <v>116</v>
      </c>
      <c r="L2012" s="1" t="s">
        <v>17</v>
      </c>
      <c r="M2012" s="27" t="str">
        <f>N2012</f>
        <v>0963 940 780</v>
      </c>
      <c r="N2012" s="45" t="s">
        <v>3426</v>
      </c>
      <c r="O2012" s="38">
        <v>0</v>
      </c>
      <c r="P2012" s="38">
        <v>192.22</v>
      </c>
      <c r="Q2012" s="38">
        <v>1</v>
      </c>
      <c r="R2012" t="e">
        <v>#N/A</v>
      </c>
      <c r="S2012" s="38">
        <v>192.22</v>
      </c>
      <c r="T2012" s="24">
        <v>409</v>
      </c>
      <c r="U2012" s="24">
        <v>120</v>
      </c>
      <c r="V2012">
        <f t="shared" si="210"/>
        <v>160</v>
      </c>
      <c r="W2012" s="24" t="e">
        <v>#N/A</v>
      </c>
      <c r="X2012" s="8" t="e">
        <f>ROUND(T2012*(1-#REF!),2)</f>
        <v>#REF!</v>
      </c>
      <c r="Y2012">
        <f t="shared" si="211"/>
        <v>368.1</v>
      </c>
      <c r="Z2012">
        <f t="shared" si="212"/>
        <v>368.1</v>
      </c>
      <c r="AA2012" s="24">
        <v>0.1</v>
      </c>
      <c r="AB2012" s="24">
        <v>0.1</v>
      </c>
      <c r="AC2012" t="s">
        <v>2879</v>
      </c>
      <c r="AD2012" t="s">
        <v>2879</v>
      </c>
      <c r="AE2012" t="s">
        <v>2879</v>
      </c>
      <c r="AF2012" t="s">
        <v>2899</v>
      </c>
      <c r="AG2012" s="24"/>
      <c r="AI2012" s="11">
        <v>478.04999999999995</v>
      </c>
      <c r="AJ2012">
        <v>0.3</v>
      </c>
      <c r="AK2012">
        <f t="shared" si="208"/>
        <v>286.29999999999995</v>
      </c>
      <c r="AL2012" t="s">
        <v>4555</v>
      </c>
      <c r="AM2012" t="s">
        <v>4555</v>
      </c>
      <c r="AN2012" s="24">
        <v>0.1</v>
      </c>
      <c r="AO2012">
        <f t="shared" si="209"/>
        <v>368.1</v>
      </c>
      <c r="AS2012" t="s">
        <v>3700</v>
      </c>
      <c r="AT2012" t="s">
        <v>3695</v>
      </c>
    </row>
    <row r="2013" spans="1:46" customFormat="1" x14ac:dyDescent="0.3">
      <c r="A2013" t="e">
        <f>CONCATENATE(C2013,D2013,H2013,#REF!,L2013)</f>
        <v>#REF!</v>
      </c>
      <c r="B2013" t="str">
        <f t="shared" si="206"/>
        <v>VOLKSWAGENCRAFTER_2006L4H2</v>
      </c>
      <c r="C2013" s="1" t="s">
        <v>203</v>
      </c>
      <c r="D2013" s="1" t="s">
        <v>3409</v>
      </c>
      <c r="E2013" s="1">
        <v>2006</v>
      </c>
      <c r="F2013" s="1" t="s">
        <v>48</v>
      </c>
      <c r="G2013" s="1" t="s">
        <v>37</v>
      </c>
      <c r="H2013" s="1" t="s">
        <v>49</v>
      </c>
      <c r="I2013" s="1">
        <v>4325</v>
      </c>
      <c r="J2013" s="1" t="e">
        <v>#N/A</v>
      </c>
      <c r="K2013" s="1">
        <v>117</v>
      </c>
      <c r="L2013" s="1" t="s">
        <v>17</v>
      </c>
      <c r="M2013" s="27" t="str">
        <f>N2013</f>
        <v>0963 940 781</v>
      </c>
      <c r="N2013" s="45" t="s">
        <v>3427</v>
      </c>
      <c r="O2013" s="38">
        <v>0</v>
      </c>
      <c r="P2013" s="38">
        <v>192.22</v>
      </c>
      <c r="Q2013" s="38">
        <v>1</v>
      </c>
      <c r="R2013" t="e">
        <v>#N/A</v>
      </c>
      <c r="S2013" s="38">
        <v>192.22</v>
      </c>
      <c r="T2013" s="24">
        <v>409</v>
      </c>
      <c r="U2013" s="24">
        <v>135</v>
      </c>
      <c r="V2013">
        <f t="shared" si="210"/>
        <v>180</v>
      </c>
      <c r="W2013" s="24" t="e">
        <v>#N/A</v>
      </c>
      <c r="X2013" s="8" t="e">
        <f>ROUND(T2013*(1-#REF!),2)</f>
        <v>#REF!</v>
      </c>
      <c r="Y2013">
        <f t="shared" si="211"/>
        <v>368.1</v>
      </c>
      <c r="Z2013">
        <f t="shared" si="212"/>
        <v>368.1</v>
      </c>
      <c r="AA2013" s="24">
        <v>0.1</v>
      </c>
      <c r="AB2013" s="24">
        <v>0.1</v>
      </c>
      <c r="AC2013" t="s">
        <v>2879</v>
      </c>
      <c r="AD2013" t="s">
        <v>2879</v>
      </c>
      <c r="AE2013" t="s">
        <v>2879</v>
      </c>
      <c r="AF2013" t="s">
        <v>2899</v>
      </c>
      <c r="AG2013" s="24"/>
      <c r="AI2013" s="11">
        <v>504.37</v>
      </c>
      <c r="AJ2013">
        <v>0.3</v>
      </c>
      <c r="AK2013">
        <f t="shared" si="208"/>
        <v>286.29999999999995</v>
      </c>
      <c r="AL2013" t="s">
        <v>4555</v>
      </c>
      <c r="AM2013" t="s">
        <v>4555</v>
      </c>
      <c r="AN2013" s="24">
        <v>0.1</v>
      </c>
      <c r="AO2013">
        <f t="shared" si="209"/>
        <v>368.1</v>
      </c>
      <c r="AS2013" t="s">
        <v>3701</v>
      </c>
      <c r="AT2013" t="s">
        <v>3695</v>
      </c>
    </row>
    <row r="2014" spans="1:46" customFormat="1" x14ac:dyDescent="0.3">
      <c r="A2014" t="e">
        <f>CONCATENATE(C2014,D2014,H2014,#REF!,L2014)</f>
        <v>#REF!</v>
      </c>
      <c r="B2014" t="str">
        <f t="shared" si="206"/>
        <v>PEUGEOTEXPERTL1H1</v>
      </c>
      <c r="C2014" s="9" t="s">
        <v>189</v>
      </c>
      <c r="D2014" s="9" t="s">
        <v>192</v>
      </c>
      <c r="E2014" s="9">
        <v>2016</v>
      </c>
      <c r="F2014" s="9" t="s">
        <v>14</v>
      </c>
      <c r="G2014" s="9" t="s">
        <v>15</v>
      </c>
      <c r="H2014" s="9" t="str">
        <f>CONCATENATE(F2014,G2014)</f>
        <v>L1H1</v>
      </c>
      <c r="I2014" s="9">
        <v>2925</v>
      </c>
      <c r="J2014" s="9" t="str">
        <f>CONCATENATE("TYP",K2014)</f>
        <v>TYP172</v>
      </c>
      <c r="K2014" s="9">
        <v>172</v>
      </c>
      <c r="L2014" s="9" t="s">
        <v>17</v>
      </c>
      <c r="M2014" s="22">
        <v>963940792</v>
      </c>
      <c r="N2014" s="38" t="s">
        <v>3439</v>
      </c>
      <c r="O2014" s="38">
        <v>0</v>
      </c>
      <c r="P2014" s="38">
        <v>83.49</v>
      </c>
      <c r="Q2014" s="38">
        <v>1</v>
      </c>
      <c r="R2014" s="9">
        <v>21</v>
      </c>
      <c r="S2014" s="38">
        <v>83.49</v>
      </c>
      <c r="T2014" s="24">
        <v>199</v>
      </c>
      <c r="U2014" s="24">
        <v>15</v>
      </c>
      <c r="V2014">
        <f t="shared" si="210"/>
        <v>20</v>
      </c>
      <c r="W2014" s="24" t="s">
        <v>4424</v>
      </c>
      <c r="X2014" s="8" t="e">
        <f>ROUND(T2014*(1-#REF!),2)</f>
        <v>#REF!</v>
      </c>
      <c r="Y2014">
        <f t="shared" si="211"/>
        <v>179.1</v>
      </c>
      <c r="Z2014">
        <f t="shared" si="212"/>
        <v>179.1</v>
      </c>
      <c r="AA2014" s="24">
        <v>0.1</v>
      </c>
      <c r="AB2014" s="24">
        <v>0.1</v>
      </c>
      <c r="AC2014" t="s">
        <v>2879</v>
      </c>
      <c r="AD2014" t="s">
        <v>2879</v>
      </c>
      <c r="AE2014" t="s">
        <v>2879</v>
      </c>
      <c r="AF2014" t="s">
        <v>2899</v>
      </c>
      <c r="AG2014" s="24"/>
      <c r="AI2014" s="11">
        <v>80.27</v>
      </c>
      <c r="AJ2014">
        <v>0.3</v>
      </c>
      <c r="AK2014">
        <f t="shared" si="208"/>
        <v>139.29999999999998</v>
      </c>
      <c r="AL2014" t="s">
        <v>4555</v>
      </c>
      <c r="AM2014" t="s">
        <v>4555</v>
      </c>
      <c r="AN2014" s="24">
        <v>0.1</v>
      </c>
      <c r="AO2014">
        <f t="shared" si="209"/>
        <v>179.1</v>
      </c>
      <c r="AS2014" s="9" t="s">
        <v>3440</v>
      </c>
      <c r="AT2014" s="9" t="s">
        <v>581</v>
      </c>
    </row>
    <row r="2015" spans="1:46" customFormat="1" x14ac:dyDescent="0.3">
      <c r="A2015" t="e">
        <f>CONCATENATE(C2015,D2015,H2015,#REF!,L2015)</f>
        <v>#REF!</v>
      </c>
      <c r="B2015" t="str">
        <f t="shared" si="206"/>
        <v>PEUGEOTEXPERTL1H1</v>
      </c>
      <c r="C2015" s="9" t="s">
        <v>189</v>
      </c>
      <c r="D2015" s="9" t="s">
        <v>192</v>
      </c>
      <c r="E2015" s="9">
        <v>2016</v>
      </c>
      <c r="F2015" s="9" t="s">
        <v>14</v>
      </c>
      <c r="G2015" s="9" t="s">
        <v>15</v>
      </c>
      <c r="H2015" s="9" t="str">
        <f t="shared" ref="H2015:H2078" si="213">CONCATENATE(F2015,G2015)</f>
        <v>L1H1</v>
      </c>
      <c r="I2015" s="9">
        <v>2925</v>
      </c>
      <c r="J2015" s="9" t="str">
        <f t="shared" ref="J2015:J2078" si="214">CONCATENATE("TYP",K2015)</f>
        <v>TYP172</v>
      </c>
      <c r="K2015" s="9">
        <v>172</v>
      </c>
      <c r="L2015" s="9" t="s">
        <v>17</v>
      </c>
      <c r="M2015" s="33">
        <v>963940818</v>
      </c>
      <c r="N2015" s="38" t="s">
        <v>3441</v>
      </c>
      <c r="O2015" s="38">
        <v>0</v>
      </c>
      <c r="P2015" s="38">
        <v>46.57</v>
      </c>
      <c r="Q2015" s="38">
        <v>1</v>
      </c>
      <c r="R2015" s="9">
        <v>5.5</v>
      </c>
      <c r="S2015" s="38">
        <v>46.57</v>
      </c>
      <c r="T2015" s="24">
        <v>129</v>
      </c>
      <c r="U2015" s="24">
        <v>20</v>
      </c>
      <c r="V2015">
        <f t="shared" si="210"/>
        <v>27</v>
      </c>
      <c r="W2015" s="24" t="s">
        <v>4425</v>
      </c>
      <c r="X2015" s="8" t="e">
        <f>ROUND(T2015*(1-#REF!),2)</f>
        <v>#REF!</v>
      </c>
      <c r="Y2015">
        <f t="shared" si="211"/>
        <v>116.1</v>
      </c>
      <c r="Z2015">
        <f t="shared" si="212"/>
        <v>116.1</v>
      </c>
      <c r="AA2015" s="24">
        <v>0.1</v>
      </c>
      <c r="AB2015" s="24">
        <v>0.1</v>
      </c>
      <c r="AC2015" t="s">
        <v>2879</v>
      </c>
      <c r="AD2015" t="s">
        <v>2879</v>
      </c>
      <c r="AE2015" t="s">
        <v>2879</v>
      </c>
      <c r="AF2015" t="s">
        <v>2899</v>
      </c>
      <c r="AG2015" s="24"/>
      <c r="AI2015" s="11">
        <v>44.77</v>
      </c>
      <c r="AJ2015">
        <v>0.3</v>
      </c>
      <c r="AK2015">
        <f t="shared" si="208"/>
        <v>90.3</v>
      </c>
      <c r="AL2015" t="s">
        <v>4555</v>
      </c>
      <c r="AM2015" t="s">
        <v>4555</v>
      </c>
      <c r="AN2015" s="24">
        <v>0.1</v>
      </c>
      <c r="AO2015">
        <f t="shared" si="209"/>
        <v>116.1</v>
      </c>
      <c r="AS2015" s="9" t="s">
        <v>3442</v>
      </c>
      <c r="AT2015" s="9" t="s">
        <v>583</v>
      </c>
    </row>
    <row r="2016" spans="1:46" customFormat="1" x14ac:dyDescent="0.3">
      <c r="A2016" t="e">
        <f>CONCATENATE(C2016,D2016,H2016,#REF!,L2016)</f>
        <v>#REF!</v>
      </c>
      <c r="B2016" t="str">
        <f t="shared" si="206"/>
        <v>PEUGEOTEXPERTL1H1</v>
      </c>
      <c r="C2016" s="9" t="s">
        <v>189</v>
      </c>
      <c r="D2016" s="9" t="s">
        <v>192</v>
      </c>
      <c r="E2016" s="9">
        <v>2016</v>
      </c>
      <c r="F2016" s="9" t="s">
        <v>14</v>
      </c>
      <c r="G2016" s="9" t="s">
        <v>15</v>
      </c>
      <c r="H2016" s="9" t="str">
        <f t="shared" si="213"/>
        <v>L1H1</v>
      </c>
      <c r="I2016" s="9">
        <v>2925</v>
      </c>
      <c r="J2016" s="9" t="str">
        <f t="shared" si="214"/>
        <v>TYP172</v>
      </c>
      <c r="K2016" s="9">
        <v>172</v>
      </c>
      <c r="L2016" s="9" t="s">
        <v>17</v>
      </c>
      <c r="M2016" s="22">
        <v>963940807</v>
      </c>
      <c r="N2016" s="38" t="s">
        <v>3443</v>
      </c>
      <c r="O2016" s="38">
        <v>0</v>
      </c>
      <c r="P2016" s="38">
        <v>102.94</v>
      </c>
      <c r="Q2016" s="38">
        <v>1</v>
      </c>
      <c r="R2016" s="9">
        <v>13.5</v>
      </c>
      <c r="S2016" s="38">
        <v>102.94</v>
      </c>
      <c r="T2016" s="24">
        <v>219</v>
      </c>
      <c r="U2016" s="24">
        <v>50</v>
      </c>
      <c r="V2016">
        <f t="shared" si="210"/>
        <v>67</v>
      </c>
      <c r="W2016" s="24" t="s">
        <v>4426</v>
      </c>
      <c r="X2016" s="8" t="e">
        <f>ROUND(T2016*(1-#REF!),2)</f>
        <v>#REF!</v>
      </c>
      <c r="Y2016">
        <f t="shared" si="211"/>
        <v>197.1</v>
      </c>
      <c r="Z2016">
        <f t="shared" si="212"/>
        <v>197.1</v>
      </c>
      <c r="AA2016" s="24">
        <v>0.1</v>
      </c>
      <c r="AB2016" s="24">
        <v>0.1</v>
      </c>
      <c r="AC2016" t="s">
        <v>2879</v>
      </c>
      <c r="AD2016" t="s">
        <v>2879</v>
      </c>
      <c r="AE2016" t="s">
        <v>2879</v>
      </c>
      <c r="AF2016" t="s">
        <v>2899</v>
      </c>
      <c r="AG2016" s="24"/>
      <c r="AI2016" s="11">
        <v>98.97</v>
      </c>
      <c r="AJ2016">
        <v>0.3</v>
      </c>
      <c r="AK2016">
        <f t="shared" si="208"/>
        <v>153.29999999999998</v>
      </c>
      <c r="AL2016" t="s">
        <v>4555</v>
      </c>
      <c r="AM2016" t="s">
        <v>4555</v>
      </c>
      <c r="AN2016" s="24">
        <v>0.1</v>
      </c>
      <c r="AO2016">
        <f t="shared" si="209"/>
        <v>197.1</v>
      </c>
      <c r="AS2016" s="9" t="s">
        <v>3444</v>
      </c>
      <c r="AT2016" s="9" t="s">
        <v>584</v>
      </c>
    </row>
    <row r="2017" spans="1:46" customFormat="1" x14ac:dyDescent="0.3">
      <c r="A2017" t="e">
        <f>CONCATENATE(C2017,D2017,H2017,#REF!,L2017)</f>
        <v>#REF!</v>
      </c>
      <c r="B2017" t="str">
        <f t="shared" si="206"/>
        <v>PEUGEOTEXPERTL1H1</v>
      </c>
      <c r="C2017" s="9" t="s">
        <v>189</v>
      </c>
      <c r="D2017" s="9" t="s">
        <v>192</v>
      </c>
      <c r="E2017" s="9">
        <v>2016</v>
      </c>
      <c r="F2017" s="9" t="s">
        <v>14</v>
      </c>
      <c r="G2017" s="9" t="s">
        <v>15</v>
      </c>
      <c r="H2017" s="9" t="str">
        <f t="shared" si="213"/>
        <v>L1H1</v>
      </c>
      <c r="I2017" s="9">
        <v>2925</v>
      </c>
      <c r="J2017" s="9" t="str">
        <f t="shared" si="214"/>
        <v>TYP172</v>
      </c>
      <c r="K2017" s="9">
        <v>172</v>
      </c>
      <c r="L2017" s="9" t="s">
        <v>17</v>
      </c>
      <c r="M2017" s="34">
        <v>963940823</v>
      </c>
      <c r="N2017" s="38" t="s">
        <v>3445</v>
      </c>
      <c r="O2017" s="38">
        <v>0</v>
      </c>
      <c r="P2017" s="38">
        <v>232.98</v>
      </c>
      <c r="Q2017" s="38">
        <v>1</v>
      </c>
      <c r="R2017" s="9">
        <f>R2016+R2015+R2014</f>
        <v>40</v>
      </c>
      <c r="S2017" s="38">
        <v>232.98</v>
      </c>
      <c r="T2017" s="24">
        <v>479</v>
      </c>
      <c r="U2017" s="24">
        <v>85</v>
      </c>
      <c r="V2017">
        <f t="shared" si="210"/>
        <v>114</v>
      </c>
      <c r="W2017" s="24" t="s">
        <v>4427</v>
      </c>
      <c r="X2017" s="8" t="e">
        <f>ROUND(T2017*(1-#REF!),2)</f>
        <v>#REF!</v>
      </c>
      <c r="Y2017">
        <f t="shared" si="211"/>
        <v>431.1</v>
      </c>
      <c r="Z2017">
        <f t="shared" si="212"/>
        <v>431.1</v>
      </c>
      <c r="AA2017" s="24">
        <v>0.1</v>
      </c>
      <c r="AB2017" s="24">
        <v>0.1</v>
      </c>
      <c r="AC2017" t="s">
        <v>2879</v>
      </c>
      <c r="AD2017" t="s">
        <v>2879</v>
      </c>
      <c r="AE2017" t="s">
        <v>2879</v>
      </c>
      <c r="AF2017" t="s">
        <v>2899</v>
      </c>
      <c r="AG2017" s="24"/>
      <c r="AI2017" s="11">
        <v>224.01</v>
      </c>
      <c r="AJ2017">
        <v>0.3</v>
      </c>
      <c r="AK2017">
        <f t="shared" si="208"/>
        <v>335.29999999999995</v>
      </c>
      <c r="AL2017" t="s">
        <v>4555</v>
      </c>
      <c r="AM2017" t="s">
        <v>4555</v>
      </c>
      <c r="AN2017" s="24">
        <v>0.1</v>
      </c>
      <c r="AO2017">
        <f t="shared" si="209"/>
        <v>431.1</v>
      </c>
      <c r="AS2017" s="9" t="s">
        <v>3446</v>
      </c>
      <c r="AT2017" s="9" t="s">
        <v>1151</v>
      </c>
    </row>
    <row r="2018" spans="1:46" customFormat="1" x14ac:dyDescent="0.3">
      <c r="A2018" t="e">
        <f>CONCATENATE(C2018,D2018,H2018,#REF!,L2018)</f>
        <v>#REF!</v>
      </c>
      <c r="B2018" t="str">
        <f t="shared" si="206"/>
        <v>PEUGEOTEXPERTL1H1</v>
      </c>
      <c r="C2018" s="9" t="s">
        <v>189</v>
      </c>
      <c r="D2018" s="9" t="s">
        <v>192</v>
      </c>
      <c r="E2018" s="9">
        <v>2016</v>
      </c>
      <c r="F2018" s="9" t="s">
        <v>14</v>
      </c>
      <c r="G2018" s="9" t="s">
        <v>15</v>
      </c>
      <c r="H2018" s="9" t="str">
        <f t="shared" si="213"/>
        <v>L1H1</v>
      </c>
      <c r="I2018" s="9">
        <v>2925</v>
      </c>
      <c r="J2018" s="9" t="str">
        <f t="shared" si="214"/>
        <v>TYP172</v>
      </c>
      <c r="K2018" s="9">
        <v>172</v>
      </c>
      <c r="L2018" s="9" t="s">
        <v>20</v>
      </c>
      <c r="M2018" s="22">
        <v>963940788</v>
      </c>
      <c r="N2018" s="38" t="s">
        <v>3447</v>
      </c>
      <c r="O2018" s="38">
        <v>0</v>
      </c>
      <c r="P2018" s="38">
        <v>128.44</v>
      </c>
      <c r="Q2018" s="38">
        <v>1</v>
      </c>
      <c r="R2018" s="9">
        <v>27</v>
      </c>
      <c r="S2018" s="38">
        <v>128.44</v>
      </c>
      <c r="T2018" s="24">
        <v>299</v>
      </c>
      <c r="U2018" s="24">
        <v>15</v>
      </c>
      <c r="V2018">
        <f t="shared" si="210"/>
        <v>20</v>
      </c>
      <c r="W2018" s="24" t="s">
        <v>4428</v>
      </c>
      <c r="X2018" s="8" t="e">
        <f>ROUND(T2018*(1-#REF!),2)</f>
        <v>#REF!</v>
      </c>
      <c r="Y2018">
        <f t="shared" si="211"/>
        <v>269.10000000000002</v>
      </c>
      <c r="Z2018">
        <f t="shared" si="212"/>
        <v>269.10000000000002</v>
      </c>
      <c r="AA2018" s="24">
        <v>0.1</v>
      </c>
      <c r="AB2018" s="24">
        <v>0.1</v>
      </c>
      <c r="AC2018" t="s">
        <v>2879</v>
      </c>
      <c r="AD2018" t="s">
        <v>2879</v>
      </c>
      <c r="AE2018" t="s">
        <v>2879</v>
      </c>
      <c r="AF2018" t="s">
        <v>2899</v>
      </c>
      <c r="AG2018" s="24"/>
      <c r="AI2018" s="11">
        <v>123.5</v>
      </c>
      <c r="AJ2018">
        <v>0.3</v>
      </c>
      <c r="AK2018">
        <f t="shared" si="208"/>
        <v>209.29999999999998</v>
      </c>
      <c r="AL2018" t="s">
        <v>4555</v>
      </c>
      <c r="AM2018" t="s">
        <v>4555</v>
      </c>
      <c r="AN2018" s="24">
        <v>0.1</v>
      </c>
      <c r="AO2018">
        <f t="shared" si="209"/>
        <v>269.10000000000002</v>
      </c>
      <c r="AS2018" s="9" t="s">
        <v>3448</v>
      </c>
      <c r="AT2018" s="9" t="s">
        <v>582</v>
      </c>
    </row>
    <row r="2019" spans="1:46" customFormat="1" x14ac:dyDescent="0.3">
      <c r="A2019" t="e">
        <f>CONCATENATE(C2019,D2019,H2019,#REF!,L2019)</f>
        <v>#REF!</v>
      </c>
      <c r="B2019" t="str">
        <f t="shared" si="206"/>
        <v>PEUGEOTEXPERTL1H1</v>
      </c>
      <c r="C2019" s="9" t="s">
        <v>189</v>
      </c>
      <c r="D2019" s="9" t="s">
        <v>192</v>
      </c>
      <c r="E2019" s="9">
        <v>2016</v>
      </c>
      <c r="F2019" s="9" t="s">
        <v>14</v>
      </c>
      <c r="G2019" s="9" t="s">
        <v>15</v>
      </c>
      <c r="H2019" s="9" t="str">
        <f t="shared" si="213"/>
        <v>L1H1</v>
      </c>
      <c r="I2019" s="9">
        <v>2925</v>
      </c>
      <c r="J2019" s="9" t="str">
        <f t="shared" si="214"/>
        <v>TYP172</v>
      </c>
      <c r="K2019" s="9">
        <v>172</v>
      </c>
      <c r="L2019" s="9" t="s">
        <v>20</v>
      </c>
      <c r="M2019" s="33">
        <v>963940790</v>
      </c>
      <c r="N2019" s="38" t="s">
        <v>3449</v>
      </c>
      <c r="O2019" s="38">
        <v>0</v>
      </c>
      <c r="P2019" s="38">
        <v>51.99</v>
      </c>
      <c r="Q2019" s="38">
        <v>1</v>
      </c>
      <c r="R2019" s="9">
        <v>5.5</v>
      </c>
      <c r="S2019" s="38">
        <v>51.99</v>
      </c>
      <c r="T2019" s="24">
        <v>139</v>
      </c>
      <c r="U2019" s="24">
        <v>20</v>
      </c>
      <c r="V2019">
        <f t="shared" si="210"/>
        <v>27</v>
      </c>
      <c r="W2019" s="24" t="s">
        <v>4429</v>
      </c>
      <c r="X2019" s="8" t="e">
        <f>ROUND(T2019*(1-#REF!),2)</f>
        <v>#REF!</v>
      </c>
      <c r="Y2019">
        <f t="shared" si="211"/>
        <v>125.1</v>
      </c>
      <c r="Z2019">
        <f t="shared" si="212"/>
        <v>125.1</v>
      </c>
      <c r="AA2019" s="24">
        <v>0.1</v>
      </c>
      <c r="AB2019" s="24">
        <v>0.1</v>
      </c>
      <c r="AC2019" t="s">
        <v>2879</v>
      </c>
      <c r="AD2019" t="s">
        <v>2879</v>
      </c>
      <c r="AE2019" t="s">
        <v>2879</v>
      </c>
      <c r="AF2019" t="s">
        <v>2899</v>
      </c>
      <c r="AG2019" s="24"/>
      <c r="AI2019" s="11">
        <v>49.98</v>
      </c>
      <c r="AJ2019">
        <v>0.3</v>
      </c>
      <c r="AK2019">
        <f t="shared" si="208"/>
        <v>97.3</v>
      </c>
      <c r="AL2019" t="s">
        <v>4555</v>
      </c>
      <c r="AM2019" t="s">
        <v>4555</v>
      </c>
      <c r="AN2019" s="24">
        <v>0.1</v>
      </c>
      <c r="AO2019">
        <f t="shared" si="209"/>
        <v>125.1</v>
      </c>
      <c r="AS2019" s="9" t="s">
        <v>3450</v>
      </c>
      <c r="AT2019" s="9" t="s">
        <v>580</v>
      </c>
    </row>
    <row r="2020" spans="1:46" customFormat="1" x14ac:dyDescent="0.3">
      <c r="A2020" t="e">
        <f>CONCATENATE(C2020,D2020,H2020,#REF!,L2020)</f>
        <v>#REF!</v>
      </c>
      <c r="B2020" t="str">
        <f t="shared" si="206"/>
        <v>PEUGEOTEXPERTL1H1</v>
      </c>
      <c r="C2020" s="9" t="s">
        <v>189</v>
      </c>
      <c r="D2020" s="9" t="s">
        <v>192</v>
      </c>
      <c r="E2020" s="9">
        <v>2016</v>
      </c>
      <c r="F2020" s="9" t="s">
        <v>14</v>
      </c>
      <c r="G2020" s="9" t="s">
        <v>15</v>
      </c>
      <c r="H2020" s="9" t="str">
        <f t="shared" si="213"/>
        <v>L1H1</v>
      </c>
      <c r="I2020" s="9">
        <v>2925</v>
      </c>
      <c r="J2020" s="9" t="str">
        <f t="shared" si="214"/>
        <v>TYP172</v>
      </c>
      <c r="K2020" s="9">
        <v>172</v>
      </c>
      <c r="L2020" s="9" t="s">
        <v>20</v>
      </c>
      <c r="M2020" s="22">
        <v>963940798</v>
      </c>
      <c r="N2020" s="38" t="s">
        <v>3451</v>
      </c>
      <c r="O2020" s="38">
        <v>0</v>
      </c>
      <c r="P2020" s="38">
        <v>116.2</v>
      </c>
      <c r="Q2020" s="38">
        <v>1</v>
      </c>
      <c r="R2020" s="9">
        <v>10</v>
      </c>
      <c r="S2020" s="38">
        <v>116.2</v>
      </c>
      <c r="T2020" s="24">
        <v>279</v>
      </c>
      <c r="U2020" s="24">
        <v>50</v>
      </c>
      <c r="V2020">
        <f t="shared" si="210"/>
        <v>67</v>
      </c>
      <c r="W2020" s="24" t="s">
        <v>4430</v>
      </c>
      <c r="X2020" s="8" t="e">
        <f>ROUND(T2020*(1-#REF!),2)</f>
        <v>#REF!</v>
      </c>
      <c r="Y2020">
        <f t="shared" si="211"/>
        <v>251.1</v>
      </c>
      <c r="Z2020">
        <f t="shared" si="212"/>
        <v>251.1</v>
      </c>
      <c r="AA2020" s="24">
        <v>0.1</v>
      </c>
      <c r="AB2020" s="24">
        <v>0.1</v>
      </c>
      <c r="AC2020" t="s">
        <v>2879</v>
      </c>
      <c r="AD2020" t="s">
        <v>2879</v>
      </c>
      <c r="AE2020" t="s">
        <v>2879</v>
      </c>
      <c r="AF2020" t="s">
        <v>2899</v>
      </c>
      <c r="AG2020" s="24"/>
      <c r="AI2020" s="11">
        <v>111.72</v>
      </c>
      <c r="AJ2020">
        <v>0.3</v>
      </c>
      <c r="AK2020">
        <f t="shared" si="208"/>
        <v>195.29999999999998</v>
      </c>
      <c r="AL2020" t="s">
        <v>4555</v>
      </c>
      <c r="AM2020" t="s">
        <v>4555</v>
      </c>
      <c r="AN2020" s="24">
        <v>0.1</v>
      </c>
      <c r="AO2020">
        <f t="shared" si="209"/>
        <v>251.1</v>
      </c>
      <c r="AS2020" s="9" t="s">
        <v>3452</v>
      </c>
      <c r="AT2020" s="9" t="s">
        <v>585</v>
      </c>
    </row>
    <row r="2021" spans="1:46" customFormat="1" x14ac:dyDescent="0.3">
      <c r="A2021" t="e">
        <f>CONCATENATE(C2021,D2021,H2021,#REF!,L2021)</f>
        <v>#REF!</v>
      </c>
      <c r="B2021" t="str">
        <f t="shared" si="206"/>
        <v>PEUGEOTEXPERTL1H1</v>
      </c>
      <c r="C2021" s="9" t="s">
        <v>189</v>
      </c>
      <c r="D2021" s="9" t="s">
        <v>192</v>
      </c>
      <c r="E2021" s="9">
        <v>2016</v>
      </c>
      <c r="F2021" s="9" t="s">
        <v>14</v>
      </c>
      <c r="G2021" s="9" t="s">
        <v>15</v>
      </c>
      <c r="H2021" s="9" t="str">
        <f t="shared" si="213"/>
        <v>L1H1</v>
      </c>
      <c r="I2021" s="9">
        <v>2925</v>
      </c>
      <c r="J2021" s="9" t="str">
        <f t="shared" si="214"/>
        <v>TYP172</v>
      </c>
      <c r="K2021" s="9">
        <v>172</v>
      </c>
      <c r="L2021" s="9" t="s">
        <v>20</v>
      </c>
      <c r="M2021" s="34">
        <v>963940824</v>
      </c>
      <c r="N2021" s="38" t="s">
        <v>3453</v>
      </c>
      <c r="O2021" s="38">
        <v>0</v>
      </c>
      <c r="P2021" s="38">
        <v>296.58999999999997</v>
      </c>
      <c r="Q2021" s="38">
        <v>1</v>
      </c>
      <c r="R2021" s="9">
        <f>R2020+R2019+R2018</f>
        <v>42.5</v>
      </c>
      <c r="S2021" s="38">
        <v>296.58999999999997</v>
      </c>
      <c r="T2021" s="24">
        <v>649</v>
      </c>
      <c r="U2021" s="24">
        <v>85</v>
      </c>
      <c r="V2021">
        <f t="shared" si="210"/>
        <v>114</v>
      </c>
      <c r="W2021" s="24" t="s">
        <v>4431</v>
      </c>
      <c r="X2021" s="8" t="e">
        <f>ROUND(T2021*(1-#REF!),2)</f>
        <v>#REF!</v>
      </c>
      <c r="Y2021">
        <f t="shared" si="211"/>
        <v>584.1</v>
      </c>
      <c r="Z2021">
        <f t="shared" si="212"/>
        <v>584.1</v>
      </c>
      <c r="AA2021" s="24">
        <v>0.1</v>
      </c>
      <c r="AB2021" s="24">
        <v>0.1</v>
      </c>
      <c r="AC2021" t="s">
        <v>2879</v>
      </c>
      <c r="AD2021" t="s">
        <v>2879</v>
      </c>
      <c r="AE2021" t="s">
        <v>2879</v>
      </c>
      <c r="AF2021" t="s">
        <v>2899</v>
      </c>
      <c r="AG2021" s="24"/>
      <c r="AI2021" s="11">
        <v>285.17</v>
      </c>
      <c r="AJ2021">
        <v>0.3</v>
      </c>
      <c r="AK2021">
        <f t="shared" si="208"/>
        <v>454.29999999999995</v>
      </c>
      <c r="AL2021" t="s">
        <v>4555</v>
      </c>
      <c r="AM2021" t="s">
        <v>4555</v>
      </c>
      <c r="AN2021" s="24">
        <v>0.1</v>
      </c>
      <c r="AO2021">
        <f t="shared" si="209"/>
        <v>584.1</v>
      </c>
      <c r="AS2021" s="9" t="s">
        <v>3454</v>
      </c>
      <c r="AT2021" s="9" t="s">
        <v>586</v>
      </c>
    </row>
    <row r="2022" spans="1:46" customFormat="1" x14ac:dyDescent="0.3">
      <c r="A2022" t="e">
        <f>CONCATENATE(C2022,D2022,H2022,#REF!,L2022)</f>
        <v>#REF!</v>
      </c>
      <c r="B2022" t="str">
        <f t="shared" ref="B2022:B2086" si="215">CONCATENATE(C2022,D2022,H2022)</f>
        <v>PEUGEOTEXPERTL3H1</v>
      </c>
      <c r="C2022" s="9" t="s">
        <v>189</v>
      </c>
      <c r="D2022" s="9" t="s">
        <v>192</v>
      </c>
      <c r="E2022" s="9">
        <v>2016</v>
      </c>
      <c r="F2022" s="9" t="s">
        <v>44</v>
      </c>
      <c r="G2022" s="9" t="s">
        <v>15</v>
      </c>
      <c r="H2022" s="9" t="str">
        <f t="shared" si="213"/>
        <v>L3H1</v>
      </c>
      <c r="I2022" s="9">
        <v>3275</v>
      </c>
      <c r="J2022" s="9" t="str">
        <f t="shared" si="214"/>
        <v>TYP174</v>
      </c>
      <c r="K2022" s="9">
        <v>174</v>
      </c>
      <c r="L2022" s="9" t="s">
        <v>17</v>
      </c>
      <c r="M2022" s="22">
        <v>963940793</v>
      </c>
      <c r="N2022" s="38" t="s">
        <v>3455</v>
      </c>
      <c r="O2022" s="38">
        <v>0</v>
      </c>
      <c r="P2022" s="38">
        <v>121.33</v>
      </c>
      <c r="Q2022" s="38">
        <v>1</v>
      </c>
      <c r="R2022" s="9">
        <v>28</v>
      </c>
      <c r="S2022" s="38">
        <v>121.33</v>
      </c>
      <c r="T2022" s="24">
        <v>279</v>
      </c>
      <c r="U2022" s="24">
        <v>20</v>
      </c>
      <c r="V2022">
        <f t="shared" si="210"/>
        <v>27</v>
      </c>
      <c r="W2022" s="24" t="s">
        <v>4432</v>
      </c>
      <c r="X2022" s="8" t="e">
        <f>ROUND(T2022*(1-#REF!),2)</f>
        <v>#REF!</v>
      </c>
      <c r="Y2022">
        <f t="shared" si="211"/>
        <v>251.1</v>
      </c>
      <c r="Z2022">
        <f t="shared" si="212"/>
        <v>251.1</v>
      </c>
      <c r="AA2022" s="24">
        <v>0.1</v>
      </c>
      <c r="AB2022" s="24">
        <v>0.1</v>
      </c>
      <c r="AC2022" t="s">
        <v>2879</v>
      </c>
      <c r="AD2022" t="s">
        <v>2879</v>
      </c>
      <c r="AE2022" t="s">
        <v>2879</v>
      </c>
      <c r="AF2022" t="s">
        <v>2899</v>
      </c>
      <c r="AG2022" s="24"/>
      <c r="AI2022" s="11">
        <v>116.65</v>
      </c>
      <c r="AJ2022">
        <v>0.3</v>
      </c>
      <c r="AK2022">
        <f t="shared" si="208"/>
        <v>195.29999999999998</v>
      </c>
      <c r="AL2022" t="s">
        <v>4555</v>
      </c>
      <c r="AM2022" t="s">
        <v>4555</v>
      </c>
      <c r="AN2022" s="24">
        <v>0.1</v>
      </c>
      <c r="AO2022">
        <f t="shared" si="209"/>
        <v>251.1</v>
      </c>
      <c r="AS2022" s="9" t="s">
        <v>3456</v>
      </c>
      <c r="AT2022" s="9" t="s">
        <v>581</v>
      </c>
    </row>
    <row r="2023" spans="1:46" customFormat="1" x14ac:dyDescent="0.3">
      <c r="A2023" t="e">
        <f>CONCATENATE(C2023,D2023,H2023,#REF!,L2023)</f>
        <v>#REF!</v>
      </c>
      <c r="B2023" t="str">
        <f t="shared" si="215"/>
        <v>PEUGEOTEXPERTL3H1</v>
      </c>
      <c r="C2023" s="9" t="s">
        <v>189</v>
      </c>
      <c r="D2023" s="9" t="s">
        <v>192</v>
      </c>
      <c r="E2023" s="9">
        <v>2016</v>
      </c>
      <c r="F2023" s="9" t="s">
        <v>44</v>
      </c>
      <c r="G2023" s="9" t="s">
        <v>15</v>
      </c>
      <c r="H2023" s="9" t="str">
        <f t="shared" si="213"/>
        <v>L3H1</v>
      </c>
      <c r="I2023" s="9">
        <v>3275</v>
      </c>
      <c r="J2023" s="9" t="str">
        <f t="shared" si="214"/>
        <v>TYP174</v>
      </c>
      <c r="K2023" s="9">
        <v>174</v>
      </c>
      <c r="L2023" s="9" t="s">
        <v>17</v>
      </c>
      <c r="M2023" s="33">
        <v>963940899</v>
      </c>
      <c r="N2023" s="40" t="s">
        <v>3538</v>
      </c>
      <c r="O2023" s="38">
        <v>0</v>
      </c>
      <c r="P2023" s="38">
        <v>79.650000000000006</v>
      </c>
      <c r="Q2023" s="38">
        <v>1</v>
      </c>
      <c r="R2023" s="9">
        <v>5.5</v>
      </c>
      <c r="S2023" s="38">
        <v>79.650000000000006</v>
      </c>
      <c r="T2023" s="24">
        <v>179</v>
      </c>
      <c r="U2023" s="24">
        <v>20</v>
      </c>
      <c r="V2023">
        <f t="shared" si="210"/>
        <v>27</v>
      </c>
      <c r="W2023" s="24" t="s">
        <v>4433</v>
      </c>
      <c r="X2023" s="8" t="e">
        <f>ROUND(T2023*(1-#REF!),2)</f>
        <v>#REF!</v>
      </c>
      <c r="Y2023">
        <f t="shared" si="211"/>
        <v>161.1</v>
      </c>
      <c r="Z2023">
        <f t="shared" si="212"/>
        <v>161.1</v>
      </c>
      <c r="AA2023" s="24">
        <v>0.1</v>
      </c>
      <c r="AB2023" s="24">
        <v>0.1</v>
      </c>
      <c r="AC2023" t="s">
        <v>2879</v>
      </c>
      <c r="AD2023" t="s">
        <v>2879</v>
      </c>
      <c r="AE2023" t="s">
        <v>2879</v>
      </c>
      <c r="AF2023" t="s">
        <v>2899</v>
      </c>
      <c r="AG2023" s="24"/>
      <c r="AI2023" s="11">
        <v>59.87</v>
      </c>
      <c r="AJ2023">
        <v>0.3</v>
      </c>
      <c r="AK2023">
        <f t="shared" si="208"/>
        <v>125.3</v>
      </c>
      <c r="AL2023" t="s">
        <v>4555</v>
      </c>
      <c r="AM2023" t="s">
        <v>4555</v>
      </c>
      <c r="AN2023" s="24">
        <v>0.1</v>
      </c>
      <c r="AO2023">
        <f t="shared" si="209"/>
        <v>161.1</v>
      </c>
      <c r="AS2023" s="9" t="s">
        <v>3705</v>
      </c>
      <c r="AT2023" s="9" t="s">
        <v>587</v>
      </c>
    </row>
    <row r="2024" spans="1:46" customFormat="1" x14ac:dyDescent="0.3">
      <c r="A2024" t="e">
        <f>CONCATENATE(C2024,D2024,H2024,#REF!,L2024)</f>
        <v>#REF!</v>
      </c>
      <c r="B2024" t="str">
        <f t="shared" si="215"/>
        <v>PEUGEOTEXPERTL3H1</v>
      </c>
      <c r="C2024" s="9" t="s">
        <v>189</v>
      </c>
      <c r="D2024" s="9" t="s">
        <v>192</v>
      </c>
      <c r="E2024" s="9">
        <v>2016</v>
      </c>
      <c r="F2024" s="9" t="s">
        <v>44</v>
      </c>
      <c r="G2024" s="9" t="s">
        <v>15</v>
      </c>
      <c r="H2024" s="9" t="str">
        <f t="shared" si="213"/>
        <v>L3H1</v>
      </c>
      <c r="I2024" s="9">
        <v>3275</v>
      </c>
      <c r="J2024" s="9" t="str">
        <f t="shared" si="214"/>
        <v>TYP174</v>
      </c>
      <c r="K2024" s="9">
        <v>174</v>
      </c>
      <c r="L2024" s="9" t="s">
        <v>17</v>
      </c>
      <c r="M2024" s="22">
        <v>963940808</v>
      </c>
      <c r="N2024" s="38" t="s">
        <v>3458</v>
      </c>
      <c r="O2024" s="38">
        <v>0</v>
      </c>
      <c r="P2024" s="38">
        <v>130.77000000000001</v>
      </c>
      <c r="Q2024" s="38">
        <v>1</v>
      </c>
      <c r="R2024" s="9">
        <v>22</v>
      </c>
      <c r="S2024" s="38">
        <v>130.77000000000001</v>
      </c>
      <c r="T2024" s="24">
        <v>309</v>
      </c>
      <c r="U2024" s="24">
        <v>80</v>
      </c>
      <c r="V2024">
        <f t="shared" si="210"/>
        <v>107</v>
      </c>
      <c r="W2024" s="24" t="s">
        <v>4434</v>
      </c>
      <c r="X2024" s="8" t="e">
        <f>ROUND(T2024*(1-#REF!),2)</f>
        <v>#REF!</v>
      </c>
      <c r="Y2024">
        <f t="shared" si="211"/>
        <v>278.10000000000002</v>
      </c>
      <c r="Z2024">
        <f t="shared" si="212"/>
        <v>278.10000000000002</v>
      </c>
      <c r="AA2024" s="24">
        <v>0.1</v>
      </c>
      <c r="AB2024" s="24">
        <v>0.1</v>
      </c>
      <c r="AC2024" t="s">
        <v>2879</v>
      </c>
      <c r="AD2024" t="s">
        <v>2879</v>
      </c>
      <c r="AE2024" t="s">
        <v>2879</v>
      </c>
      <c r="AF2024" t="s">
        <v>2899</v>
      </c>
      <c r="AG2024" s="24"/>
      <c r="AI2024" s="11">
        <v>125.73</v>
      </c>
      <c r="AJ2024">
        <v>0.3</v>
      </c>
      <c r="AK2024">
        <f t="shared" si="208"/>
        <v>216.29999999999998</v>
      </c>
      <c r="AL2024" t="s">
        <v>4555</v>
      </c>
      <c r="AM2024" t="s">
        <v>4555</v>
      </c>
      <c r="AN2024" s="24">
        <v>0.1</v>
      </c>
      <c r="AO2024">
        <f t="shared" si="209"/>
        <v>278.10000000000002</v>
      </c>
      <c r="AS2024" s="9" t="s">
        <v>3459</v>
      </c>
      <c r="AT2024" s="9" t="s">
        <v>584</v>
      </c>
    </row>
    <row r="2025" spans="1:46" customFormat="1" x14ac:dyDescent="0.3">
      <c r="A2025" t="e">
        <f>CONCATENATE(C2025,D2025,H2025,#REF!,L2025)</f>
        <v>#REF!</v>
      </c>
      <c r="B2025" t="str">
        <f t="shared" si="215"/>
        <v>PEUGEOTEXPERTL3H1</v>
      </c>
      <c r="C2025" s="9" t="s">
        <v>189</v>
      </c>
      <c r="D2025" s="9" t="s">
        <v>192</v>
      </c>
      <c r="E2025" s="9">
        <v>2016</v>
      </c>
      <c r="F2025" s="9" t="s">
        <v>44</v>
      </c>
      <c r="G2025" s="9" t="s">
        <v>15</v>
      </c>
      <c r="H2025" s="9" t="str">
        <f t="shared" si="213"/>
        <v>L3H1</v>
      </c>
      <c r="I2025" s="9">
        <v>3275</v>
      </c>
      <c r="J2025" s="9" t="str">
        <f t="shared" si="214"/>
        <v>TYP174</v>
      </c>
      <c r="K2025" s="9">
        <v>174</v>
      </c>
      <c r="L2025" s="9" t="s">
        <v>17</v>
      </c>
      <c r="M2025" s="22">
        <v>963940825</v>
      </c>
      <c r="N2025" s="38" t="s">
        <v>3460</v>
      </c>
      <c r="O2025" s="38">
        <v>0</v>
      </c>
      <c r="P2025" s="38">
        <v>314.77</v>
      </c>
      <c r="Q2025" s="38">
        <v>1</v>
      </c>
      <c r="R2025" s="9">
        <f>R2024+R2023+R2022</f>
        <v>55.5</v>
      </c>
      <c r="S2025" s="38">
        <v>314.77</v>
      </c>
      <c r="T2025" s="24">
        <v>649</v>
      </c>
      <c r="U2025" s="24">
        <v>120</v>
      </c>
      <c r="V2025">
        <f t="shared" si="210"/>
        <v>160</v>
      </c>
      <c r="W2025" s="24" t="s">
        <v>4435</v>
      </c>
      <c r="X2025" s="8" t="e">
        <f>ROUND(T2025*(1-#REF!),2)</f>
        <v>#REF!</v>
      </c>
      <c r="Y2025">
        <f t="shared" si="211"/>
        <v>584.1</v>
      </c>
      <c r="Z2025">
        <f t="shared" si="212"/>
        <v>584.1</v>
      </c>
      <c r="AA2025" s="24">
        <v>0.1</v>
      </c>
      <c r="AB2025" s="24">
        <v>0.1</v>
      </c>
      <c r="AC2025" t="s">
        <v>2879</v>
      </c>
      <c r="AD2025" t="s">
        <v>2879</v>
      </c>
      <c r="AE2025" t="s">
        <v>2879</v>
      </c>
      <c r="AF2025" t="s">
        <v>2899</v>
      </c>
      <c r="AG2025" s="24"/>
      <c r="AI2025" s="11">
        <v>302.64999999999998</v>
      </c>
      <c r="AJ2025">
        <v>0.3</v>
      </c>
      <c r="AK2025">
        <f t="shared" si="208"/>
        <v>454.29999999999995</v>
      </c>
      <c r="AL2025" t="s">
        <v>4555</v>
      </c>
      <c r="AM2025" t="s">
        <v>4555</v>
      </c>
      <c r="AN2025" s="24">
        <v>0.1</v>
      </c>
      <c r="AO2025">
        <f t="shared" si="209"/>
        <v>584.1</v>
      </c>
      <c r="AS2025" s="9" t="s">
        <v>3461</v>
      </c>
      <c r="AT2025" s="9" t="s">
        <v>3695</v>
      </c>
    </row>
    <row r="2026" spans="1:46" customFormat="1" x14ac:dyDescent="0.3">
      <c r="A2026" t="e">
        <f>CONCATENATE(C2026,D2026,H2026,#REF!,L2026)</f>
        <v>#REF!</v>
      </c>
      <c r="B2026" t="str">
        <f t="shared" si="215"/>
        <v>PEUGEOTEXPERTL3H1</v>
      </c>
      <c r="C2026" s="9" t="s">
        <v>189</v>
      </c>
      <c r="D2026" s="9" t="s">
        <v>192</v>
      </c>
      <c r="E2026" s="9">
        <v>2016</v>
      </c>
      <c r="F2026" s="9" t="s">
        <v>44</v>
      </c>
      <c r="G2026" s="9" t="s">
        <v>15</v>
      </c>
      <c r="H2026" s="9" t="str">
        <f t="shared" si="213"/>
        <v>L3H1</v>
      </c>
      <c r="I2026" s="9">
        <v>3275</v>
      </c>
      <c r="J2026" s="9" t="str">
        <f t="shared" si="214"/>
        <v>TYP174</v>
      </c>
      <c r="K2026" s="9">
        <v>174</v>
      </c>
      <c r="L2026" s="9" t="s">
        <v>20</v>
      </c>
      <c r="M2026" s="22">
        <v>963940789</v>
      </c>
      <c r="N2026" s="38" t="s">
        <v>3462</v>
      </c>
      <c r="O2026" s="38">
        <v>0</v>
      </c>
      <c r="P2026" s="38">
        <v>180.72</v>
      </c>
      <c r="Q2026" s="38">
        <v>1</v>
      </c>
      <c r="R2026" s="9">
        <v>36</v>
      </c>
      <c r="S2026" s="38">
        <v>180.72</v>
      </c>
      <c r="T2026" s="24">
        <v>409</v>
      </c>
      <c r="U2026" s="24">
        <v>20</v>
      </c>
      <c r="V2026">
        <f t="shared" si="210"/>
        <v>27</v>
      </c>
      <c r="W2026" s="24" t="s">
        <v>4436</v>
      </c>
      <c r="X2026" s="8" t="e">
        <f>ROUND(T2026*(1-#REF!),2)</f>
        <v>#REF!</v>
      </c>
      <c r="Y2026">
        <f t="shared" si="211"/>
        <v>368.1</v>
      </c>
      <c r="Z2026">
        <f t="shared" si="212"/>
        <v>368.1</v>
      </c>
      <c r="AA2026" s="24">
        <v>0.1</v>
      </c>
      <c r="AB2026" s="24">
        <v>0.1</v>
      </c>
      <c r="AC2026" t="s">
        <v>2879</v>
      </c>
      <c r="AD2026" t="s">
        <v>2879</v>
      </c>
      <c r="AE2026" t="s">
        <v>2879</v>
      </c>
      <c r="AF2026" t="s">
        <v>2899</v>
      </c>
      <c r="AG2026" s="24"/>
      <c r="AI2026" s="11">
        <v>173.76</v>
      </c>
      <c r="AJ2026">
        <v>0.3</v>
      </c>
      <c r="AK2026">
        <f t="shared" si="208"/>
        <v>286.29999999999995</v>
      </c>
      <c r="AL2026" t="s">
        <v>4555</v>
      </c>
      <c r="AM2026" t="s">
        <v>4555</v>
      </c>
      <c r="AN2026" s="24">
        <v>0.1</v>
      </c>
      <c r="AO2026">
        <f t="shared" si="209"/>
        <v>368.1</v>
      </c>
      <c r="AS2026" s="9" t="s">
        <v>3463</v>
      </c>
      <c r="AT2026" s="9" t="s">
        <v>582</v>
      </c>
    </row>
    <row r="2027" spans="1:46" customFormat="1" x14ac:dyDescent="0.3">
      <c r="A2027" t="e">
        <f>CONCATENATE(C2027,D2027,H2027,#REF!,L2027)</f>
        <v>#REF!</v>
      </c>
      <c r="B2027" t="str">
        <f t="shared" si="215"/>
        <v>PEUGEOTEXPERTL3H1</v>
      </c>
      <c r="C2027" s="9" t="s">
        <v>189</v>
      </c>
      <c r="D2027" s="9" t="s">
        <v>192</v>
      </c>
      <c r="E2027" s="9">
        <v>2016</v>
      </c>
      <c r="F2027" s="9" t="s">
        <v>44</v>
      </c>
      <c r="G2027" s="9" t="s">
        <v>15</v>
      </c>
      <c r="H2027" s="9" t="str">
        <f t="shared" si="213"/>
        <v>L3H1</v>
      </c>
      <c r="I2027" s="9">
        <v>3275</v>
      </c>
      <c r="J2027" s="9" t="str">
        <f t="shared" si="214"/>
        <v>TYP174</v>
      </c>
      <c r="K2027" s="9">
        <v>174</v>
      </c>
      <c r="L2027" s="9" t="s">
        <v>20</v>
      </c>
      <c r="M2027" s="33">
        <v>963940813</v>
      </c>
      <c r="N2027" s="39" t="s">
        <v>3424</v>
      </c>
      <c r="O2027" s="38">
        <v>0</v>
      </c>
      <c r="P2027" s="38">
        <v>79.650000000000006</v>
      </c>
      <c r="Q2027" s="38">
        <v>1</v>
      </c>
      <c r="R2027" s="9">
        <v>5.5</v>
      </c>
      <c r="S2027" s="38">
        <v>79.650000000000006</v>
      </c>
      <c r="T2027" s="24">
        <v>189</v>
      </c>
      <c r="U2027" s="24">
        <v>20</v>
      </c>
      <c r="V2027">
        <f t="shared" si="210"/>
        <v>27</v>
      </c>
      <c r="W2027" s="24" t="s">
        <v>4437</v>
      </c>
      <c r="X2027" s="8" t="e">
        <f>ROUND(T2027*(1-#REF!),2)</f>
        <v>#REF!</v>
      </c>
      <c r="Y2027">
        <f t="shared" si="211"/>
        <v>170.1</v>
      </c>
      <c r="Z2027">
        <f t="shared" si="212"/>
        <v>170.1</v>
      </c>
      <c r="AA2027" s="24">
        <v>0.1</v>
      </c>
      <c r="AB2027" s="24">
        <v>0.1</v>
      </c>
      <c r="AC2027" t="s">
        <v>2879</v>
      </c>
      <c r="AD2027" t="s">
        <v>2879</v>
      </c>
      <c r="AE2027" t="s">
        <v>2879</v>
      </c>
      <c r="AF2027" t="s">
        <v>2899</v>
      </c>
      <c r="AG2027" s="24"/>
      <c r="AI2027" s="11">
        <v>76.58</v>
      </c>
      <c r="AJ2027">
        <v>0.3</v>
      </c>
      <c r="AK2027">
        <f t="shared" si="208"/>
        <v>132.29999999999998</v>
      </c>
      <c r="AL2027" t="s">
        <v>4555</v>
      </c>
      <c r="AM2027" t="s">
        <v>4555</v>
      </c>
      <c r="AN2027" s="24">
        <v>0.1</v>
      </c>
      <c r="AO2027">
        <f t="shared" si="209"/>
        <v>170.1</v>
      </c>
      <c r="AS2027" s="9" t="s">
        <v>3464</v>
      </c>
      <c r="AT2027" s="9" t="s">
        <v>580</v>
      </c>
    </row>
    <row r="2028" spans="1:46" customFormat="1" x14ac:dyDescent="0.3">
      <c r="A2028" t="e">
        <f>CONCATENATE(C2028,D2028,H2028,#REF!,L2028)</f>
        <v>#REF!</v>
      </c>
      <c r="B2028" t="str">
        <f t="shared" si="215"/>
        <v>PEUGEOTEXPERTL3H1</v>
      </c>
      <c r="C2028" s="9" t="s">
        <v>189</v>
      </c>
      <c r="D2028" s="9" t="s">
        <v>192</v>
      </c>
      <c r="E2028" s="9">
        <v>2016</v>
      </c>
      <c r="F2028" s="9" t="s">
        <v>44</v>
      </c>
      <c r="G2028" s="9" t="s">
        <v>15</v>
      </c>
      <c r="H2028" s="9" t="str">
        <f t="shared" si="213"/>
        <v>L3H1</v>
      </c>
      <c r="I2028" s="9">
        <v>3275</v>
      </c>
      <c r="J2028" s="9" t="str">
        <f t="shared" si="214"/>
        <v>TYP174</v>
      </c>
      <c r="K2028" s="9">
        <v>174</v>
      </c>
      <c r="L2028" s="9" t="s">
        <v>20</v>
      </c>
      <c r="M2028" s="22">
        <v>963940799</v>
      </c>
      <c r="N2028" s="38" t="s">
        <v>3465</v>
      </c>
      <c r="O2028" s="38">
        <v>0</v>
      </c>
      <c r="P2028" s="38">
        <v>166.7</v>
      </c>
      <c r="Q2028" s="38">
        <v>1</v>
      </c>
      <c r="R2028" s="9">
        <v>12</v>
      </c>
      <c r="S2028" s="38">
        <v>166.7</v>
      </c>
      <c r="T2028" s="24">
        <v>389</v>
      </c>
      <c r="U2028" s="24">
        <v>80</v>
      </c>
      <c r="V2028">
        <f t="shared" si="210"/>
        <v>107</v>
      </c>
      <c r="W2028" s="24" t="s">
        <v>4438</v>
      </c>
      <c r="X2028" s="8" t="e">
        <f>ROUND(T2028*(1-#REF!),2)</f>
        <v>#REF!</v>
      </c>
      <c r="Y2028">
        <f t="shared" si="211"/>
        <v>350.1</v>
      </c>
      <c r="Z2028">
        <f t="shared" si="212"/>
        <v>350.1</v>
      </c>
      <c r="AA2028" s="24">
        <v>0.1</v>
      </c>
      <c r="AB2028" s="24">
        <v>0.1</v>
      </c>
      <c r="AC2028" t="s">
        <v>2879</v>
      </c>
      <c r="AD2028" t="s">
        <v>2879</v>
      </c>
      <c r="AE2028" t="s">
        <v>2879</v>
      </c>
      <c r="AF2028" t="s">
        <v>2899</v>
      </c>
      <c r="AG2028" s="24"/>
      <c r="AI2028" s="11">
        <v>160.28</v>
      </c>
      <c r="AJ2028">
        <v>0.3</v>
      </c>
      <c r="AK2028">
        <f t="shared" si="208"/>
        <v>272.29999999999995</v>
      </c>
      <c r="AL2028" t="s">
        <v>4555</v>
      </c>
      <c r="AM2028" t="s">
        <v>4555</v>
      </c>
      <c r="AN2028" s="24">
        <v>0.1</v>
      </c>
      <c r="AO2028">
        <f t="shared" si="209"/>
        <v>350.1</v>
      </c>
      <c r="AS2028" s="9" t="s">
        <v>3466</v>
      </c>
      <c r="AT2028" s="9" t="s">
        <v>585</v>
      </c>
    </row>
    <row r="2029" spans="1:46" customFormat="1" x14ac:dyDescent="0.3">
      <c r="A2029" t="e">
        <f>CONCATENATE(C2029,D2029,H2029,#REF!,L2029)</f>
        <v>#REF!</v>
      </c>
      <c r="B2029" t="str">
        <f t="shared" si="215"/>
        <v>PEUGEOTEXPERTL3H1</v>
      </c>
      <c r="C2029" s="9" t="s">
        <v>189</v>
      </c>
      <c r="D2029" s="9" t="s">
        <v>192</v>
      </c>
      <c r="E2029" s="9">
        <v>2016</v>
      </c>
      <c r="F2029" s="9" t="s">
        <v>44</v>
      </c>
      <c r="G2029" s="9" t="s">
        <v>15</v>
      </c>
      <c r="H2029" s="9" t="str">
        <f t="shared" si="213"/>
        <v>L3H1</v>
      </c>
      <c r="I2029" s="9">
        <v>3275</v>
      </c>
      <c r="J2029" s="9" t="str">
        <f t="shared" si="214"/>
        <v>TYP174</v>
      </c>
      <c r="K2029" s="9">
        <v>174</v>
      </c>
      <c r="L2029" s="9" t="s">
        <v>20</v>
      </c>
      <c r="M2029" s="22">
        <v>963940826</v>
      </c>
      <c r="N2029" s="38" t="s">
        <v>3467</v>
      </c>
      <c r="O2029" s="38">
        <v>0</v>
      </c>
      <c r="P2029" s="38">
        <v>427.06</v>
      </c>
      <c r="Q2029" s="38">
        <v>1</v>
      </c>
      <c r="R2029" s="9"/>
      <c r="S2029" s="38">
        <v>427.06</v>
      </c>
      <c r="T2029" s="24">
        <v>889</v>
      </c>
      <c r="U2029" s="24">
        <v>120</v>
      </c>
      <c r="V2029">
        <f t="shared" si="210"/>
        <v>160</v>
      </c>
      <c r="W2029" s="24" t="s">
        <v>4439</v>
      </c>
      <c r="X2029" s="8" t="e">
        <f>ROUND(T2029*(1-#REF!),2)</f>
        <v>#REF!</v>
      </c>
      <c r="Y2029">
        <f t="shared" si="211"/>
        <v>800.1</v>
      </c>
      <c r="Z2029">
        <f t="shared" si="212"/>
        <v>800.1</v>
      </c>
      <c r="AA2029" s="24">
        <v>0.1</v>
      </c>
      <c r="AB2029" s="24">
        <v>0.1</v>
      </c>
      <c r="AC2029" t="s">
        <v>2879</v>
      </c>
      <c r="AD2029" t="s">
        <v>2879</v>
      </c>
      <c r="AE2029" t="s">
        <v>2879</v>
      </c>
      <c r="AF2029" t="s">
        <v>2899</v>
      </c>
      <c r="AG2029" s="24"/>
      <c r="AI2029" s="11">
        <v>410.62</v>
      </c>
      <c r="AJ2029">
        <v>0.3</v>
      </c>
      <c r="AK2029">
        <f t="shared" si="208"/>
        <v>622.29999999999995</v>
      </c>
      <c r="AL2029" t="s">
        <v>4555</v>
      </c>
      <c r="AM2029" t="s">
        <v>4555</v>
      </c>
      <c r="AN2029" s="24">
        <v>0.1</v>
      </c>
      <c r="AO2029">
        <f t="shared" si="209"/>
        <v>800.1</v>
      </c>
      <c r="AS2029" s="9" t="s">
        <v>3468</v>
      </c>
      <c r="AT2029" s="9" t="s">
        <v>586</v>
      </c>
    </row>
    <row r="2030" spans="1:46" customFormat="1" x14ac:dyDescent="0.3">
      <c r="A2030" t="e">
        <f>CONCATENATE(C2030,D2030,H2030,#REF!,L2030)</f>
        <v>#REF!</v>
      </c>
      <c r="B2030" t="str">
        <f t="shared" si="215"/>
        <v>TOYOTAPROACEL1H1</v>
      </c>
      <c r="C2030" s="9" t="s">
        <v>201</v>
      </c>
      <c r="D2030" s="9" t="s">
        <v>202</v>
      </c>
      <c r="E2030" s="9">
        <v>2016</v>
      </c>
      <c r="F2030" s="9" t="s">
        <v>14</v>
      </c>
      <c r="G2030" s="9" t="s">
        <v>15</v>
      </c>
      <c r="H2030" s="9" t="str">
        <f t="shared" si="213"/>
        <v>L1H1</v>
      </c>
      <c r="I2030" s="9">
        <v>2925</v>
      </c>
      <c r="J2030" s="9" t="str">
        <f t="shared" si="214"/>
        <v>TYP172</v>
      </c>
      <c r="K2030" s="9">
        <v>172</v>
      </c>
      <c r="L2030" s="9" t="s">
        <v>17</v>
      </c>
      <c r="M2030" s="22">
        <v>963940792</v>
      </c>
      <c r="N2030" s="38" t="s">
        <v>3439</v>
      </c>
      <c r="O2030" s="38">
        <v>0</v>
      </c>
      <c r="P2030" s="38">
        <v>83.49</v>
      </c>
      <c r="Q2030" s="38">
        <v>1</v>
      </c>
      <c r="R2030" s="9">
        <v>21</v>
      </c>
      <c r="S2030" s="38">
        <v>83.49</v>
      </c>
      <c r="T2030" s="24">
        <v>199</v>
      </c>
      <c r="U2030" s="24">
        <v>15</v>
      </c>
      <c r="V2030">
        <f t="shared" si="210"/>
        <v>20</v>
      </c>
      <c r="W2030" s="24" t="s">
        <v>4424</v>
      </c>
      <c r="X2030" s="8" t="e">
        <f>ROUND(T2030*(1-#REF!),2)</f>
        <v>#REF!</v>
      </c>
      <c r="Y2030">
        <f t="shared" si="211"/>
        <v>179.1</v>
      </c>
      <c r="Z2030">
        <f t="shared" si="212"/>
        <v>179.1</v>
      </c>
      <c r="AA2030" s="24">
        <v>0.1</v>
      </c>
      <c r="AB2030" s="24">
        <v>0.1</v>
      </c>
      <c r="AC2030" t="s">
        <v>2879</v>
      </c>
      <c r="AD2030" t="s">
        <v>2879</v>
      </c>
      <c r="AE2030" t="s">
        <v>2879</v>
      </c>
      <c r="AF2030" t="s">
        <v>2899</v>
      </c>
      <c r="AG2030" s="24"/>
      <c r="AH2030" t="s">
        <v>3469</v>
      </c>
      <c r="AI2030" s="11">
        <v>80.27</v>
      </c>
      <c r="AJ2030">
        <v>0.3</v>
      </c>
      <c r="AK2030">
        <f t="shared" si="208"/>
        <v>139.29999999999998</v>
      </c>
      <c r="AL2030" t="s">
        <v>4555</v>
      </c>
      <c r="AM2030" t="s">
        <v>4555</v>
      </c>
      <c r="AN2030" s="24">
        <v>0.1</v>
      </c>
      <c r="AO2030">
        <f t="shared" ref="AO2030:AO2093" si="216">ROUND(T2030*(1-AN2030),2)</f>
        <v>179.1</v>
      </c>
      <c r="AS2030" s="9" t="s">
        <v>3440</v>
      </c>
      <c r="AT2030" s="9" t="s">
        <v>581</v>
      </c>
    </row>
    <row r="2031" spans="1:46" customFormat="1" x14ac:dyDescent="0.3">
      <c r="A2031" t="e">
        <f>CONCATENATE(C2031,D2031,H2031,#REF!,L2031)</f>
        <v>#REF!</v>
      </c>
      <c r="B2031" t="str">
        <f t="shared" si="215"/>
        <v>TOYOTAPROACEL1H1</v>
      </c>
      <c r="C2031" s="9" t="s">
        <v>201</v>
      </c>
      <c r="D2031" s="9" t="s">
        <v>202</v>
      </c>
      <c r="E2031" s="9">
        <v>2016</v>
      </c>
      <c r="F2031" s="9" t="s">
        <v>14</v>
      </c>
      <c r="G2031" s="9" t="s">
        <v>15</v>
      </c>
      <c r="H2031" s="9" t="str">
        <f t="shared" si="213"/>
        <v>L1H1</v>
      </c>
      <c r="I2031" s="9">
        <v>2925</v>
      </c>
      <c r="J2031" s="9" t="str">
        <f t="shared" si="214"/>
        <v>TYP172</v>
      </c>
      <c r="K2031" s="9">
        <v>172</v>
      </c>
      <c r="L2031" s="9" t="s">
        <v>17</v>
      </c>
      <c r="M2031" s="33">
        <v>963940818</v>
      </c>
      <c r="N2031" s="38" t="s">
        <v>3441</v>
      </c>
      <c r="O2031" s="38">
        <v>0</v>
      </c>
      <c r="P2031" s="38">
        <v>46.57</v>
      </c>
      <c r="Q2031" s="38">
        <v>1</v>
      </c>
      <c r="R2031" s="9">
        <v>5.5</v>
      </c>
      <c r="S2031" s="38">
        <v>46.57</v>
      </c>
      <c r="T2031" s="24">
        <v>129</v>
      </c>
      <c r="U2031" s="24">
        <v>20</v>
      </c>
      <c r="V2031">
        <f t="shared" si="210"/>
        <v>27</v>
      </c>
      <c r="W2031" s="24" t="s">
        <v>4425</v>
      </c>
      <c r="X2031" s="8" t="e">
        <f>ROUND(T2031*(1-#REF!),2)</f>
        <v>#REF!</v>
      </c>
      <c r="Y2031">
        <f t="shared" si="211"/>
        <v>116.1</v>
      </c>
      <c r="Z2031">
        <f t="shared" si="212"/>
        <v>116.1</v>
      </c>
      <c r="AA2031" s="24">
        <v>0.1</v>
      </c>
      <c r="AB2031" s="24">
        <v>0.1</v>
      </c>
      <c r="AC2031" t="s">
        <v>2879</v>
      </c>
      <c r="AD2031" t="s">
        <v>2879</v>
      </c>
      <c r="AE2031" t="s">
        <v>2879</v>
      </c>
      <c r="AF2031" t="s">
        <v>2899</v>
      </c>
      <c r="AG2031" s="24"/>
      <c r="AH2031" t="s">
        <v>3469</v>
      </c>
      <c r="AI2031" s="11">
        <v>44.77</v>
      </c>
      <c r="AJ2031">
        <v>0.3</v>
      </c>
      <c r="AK2031">
        <f t="shared" si="208"/>
        <v>90.3</v>
      </c>
      <c r="AL2031" t="s">
        <v>4555</v>
      </c>
      <c r="AM2031" t="s">
        <v>4555</v>
      </c>
      <c r="AN2031" s="24">
        <v>0.1</v>
      </c>
      <c r="AO2031">
        <f t="shared" si="216"/>
        <v>116.1</v>
      </c>
      <c r="AS2031" s="9" t="s">
        <v>3442</v>
      </c>
      <c r="AT2031" s="9" t="s">
        <v>583</v>
      </c>
    </row>
    <row r="2032" spans="1:46" customFormat="1" x14ac:dyDescent="0.3">
      <c r="A2032" t="e">
        <f>CONCATENATE(C2032,D2032,H2032,#REF!,L2032)</f>
        <v>#REF!</v>
      </c>
      <c r="B2032" t="str">
        <f t="shared" si="215"/>
        <v>TOYOTAPROACEL1H1</v>
      </c>
      <c r="C2032" s="9" t="s">
        <v>201</v>
      </c>
      <c r="D2032" s="9" t="s">
        <v>202</v>
      </c>
      <c r="E2032" s="9">
        <v>2016</v>
      </c>
      <c r="F2032" s="9" t="s">
        <v>14</v>
      </c>
      <c r="G2032" s="9" t="s">
        <v>15</v>
      </c>
      <c r="H2032" s="9" t="str">
        <f t="shared" si="213"/>
        <v>L1H1</v>
      </c>
      <c r="I2032" s="9">
        <v>2925</v>
      </c>
      <c r="J2032" s="9" t="str">
        <f t="shared" si="214"/>
        <v>TYP172</v>
      </c>
      <c r="K2032" s="9">
        <v>172</v>
      </c>
      <c r="L2032" s="9" t="s">
        <v>17</v>
      </c>
      <c r="M2032" s="22">
        <v>963940807</v>
      </c>
      <c r="N2032" s="38" t="s">
        <v>3443</v>
      </c>
      <c r="O2032" s="38">
        <v>0</v>
      </c>
      <c r="P2032" s="38">
        <v>102.94</v>
      </c>
      <c r="Q2032" s="38">
        <v>1</v>
      </c>
      <c r="R2032" s="9">
        <v>13.5</v>
      </c>
      <c r="S2032" s="38">
        <v>102.94</v>
      </c>
      <c r="T2032" s="24">
        <v>219</v>
      </c>
      <c r="U2032" s="24">
        <v>50</v>
      </c>
      <c r="V2032">
        <f t="shared" ref="V2032:V2095" si="217">IFERROR(ROUNDUP(U2032*(80/60),0),"")</f>
        <v>67</v>
      </c>
      <c r="W2032" s="24" t="s">
        <v>4426</v>
      </c>
      <c r="X2032" s="8" t="e">
        <f>ROUND(T2032*(1-#REF!),2)</f>
        <v>#REF!</v>
      </c>
      <c r="Y2032">
        <f t="shared" si="211"/>
        <v>197.1</v>
      </c>
      <c r="Z2032">
        <f t="shared" si="212"/>
        <v>197.1</v>
      </c>
      <c r="AA2032" s="24">
        <v>0.1</v>
      </c>
      <c r="AB2032" s="24">
        <v>0.1</v>
      </c>
      <c r="AC2032" t="s">
        <v>2879</v>
      </c>
      <c r="AD2032" t="s">
        <v>2879</v>
      </c>
      <c r="AE2032" t="s">
        <v>2879</v>
      </c>
      <c r="AF2032" t="s">
        <v>2899</v>
      </c>
      <c r="AG2032" s="24"/>
      <c r="AH2032" t="s">
        <v>3469</v>
      </c>
      <c r="AI2032" s="11">
        <v>98.97</v>
      </c>
      <c r="AJ2032">
        <v>0.3</v>
      </c>
      <c r="AK2032">
        <f t="shared" si="208"/>
        <v>153.29999999999998</v>
      </c>
      <c r="AL2032" t="s">
        <v>4555</v>
      </c>
      <c r="AM2032" t="s">
        <v>4555</v>
      </c>
      <c r="AN2032" s="24">
        <v>0.1</v>
      </c>
      <c r="AO2032">
        <f t="shared" si="216"/>
        <v>197.1</v>
      </c>
      <c r="AS2032" s="9" t="s">
        <v>3444</v>
      </c>
      <c r="AT2032" s="9" t="s">
        <v>584</v>
      </c>
    </row>
    <row r="2033" spans="1:46" customFormat="1" x14ac:dyDescent="0.3">
      <c r="A2033" t="e">
        <f>CONCATENATE(C2033,D2033,H2033,#REF!,L2033)</f>
        <v>#REF!</v>
      </c>
      <c r="B2033" t="str">
        <f t="shared" si="215"/>
        <v>TOYOTAPROACEL1H1</v>
      </c>
      <c r="C2033" s="9" t="s">
        <v>201</v>
      </c>
      <c r="D2033" s="9" t="s">
        <v>202</v>
      </c>
      <c r="E2033" s="9">
        <v>2016</v>
      </c>
      <c r="F2033" s="9" t="s">
        <v>14</v>
      </c>
      <c r="G2033" s="9" t="s">
        <v>15</v>
      </c>
      <c r="H2033" s="9" t="str">
        <f t="shared" si="213"/>
        <v>L1H1</v>
      </c>
      <c r="I2033" s="9">
        <v>2925</v>
      </c>
      <c r="J2033" s="9" t="str">
        <f t="shared" si="214"/>
        <v>TYP172</v>
      </c>
      <c r="K2033" s="9">
        <v>172</v>
      </c>
      <c r="L2033" s="9" t="s">
        <v>17</v>
      </c>
      <c r="M2033" s="34">
        <v>963940823</v>
      </c>
      <c r="N2033" s="38" t="s">
        <v>3445</v>
      </c>
      <c r="O2033" s="38">
        <v>0</v>
      </c>
      <c r="P2033" s="38">
        <v>232.98</v>
      </c>
      <c r="Q2033" s="38">
        <v>1</v>
      </c>
      <c r="R2033" s="9">
        <f>R2032+R2031+R2030</f>
        <v>40</v>
      </c>
      <c r="S2033" s="38">
        <v>232.98</v>
      </c>
      <c r="T2033" s="24">
        <v>479</v>
      </c>
      <c r="U2033" s="24">
        <v>85</v>
      </c>
      <c r="V2033">
        <f t="shared" si="217"/>
        <v>114</v>
      </c>
      <c r="W2033" s="24" t="s">
        <v>4427</v>
      </c>
      <c r="X2033" s="8" t="e">
        <f>ROUND(T2033*(1-#REF!),2)</f>
        <v>#REF!</v>
      </c>
      <c r="Y2033">
        <f t="shared" si="211"/>
        <v>431.1</v>
      </c>
      <c r="Z2033">
        <f t="shared" si="212"/>
        <v>431.1</v>
      </c>
      <c r="AA2033" s="24">
        <v>0.1</v>
      </c>
      <c r="AB2033" s="24">
        <v>0.1</v>
      </c>
      <c r="AC2033" t="s">
        <v>2879</v>
      </c>
      <c r="AD2033" t="s">
        <v>2879</v>
      </c>
      <c r="AE2033" t="s">
        <v>2879</v>
      </c>
      <c r="AF2033" t="s">
        <v>2899</v>
      </c>
      <c r="AG2033" s="24"/>
      <c r="AH2033" t="s">
        <v>3469</v>
      </c>
      <c r="AI2033" s="11">
        <v>224.01</v>
      </c>
      <c r="AJ2033">
        <v>0.3</v>
      </c>
      <c r="AK2033">
        <f t="shared" si="208"/>
        <v>335.29999999999995</v>
      </c>
      <c r="AL2033" t="s">
        <v>4555</v>
      </c>
      <c r="AM2033" t="s">
        <v>4555</v>
      </c>
      <c r="AN2033" s="24">
        <v>0.1</v>
      </c>
      <c r="AO2033">
        <f t="shared" si="216"/>
        <v>431.1</v>
      </c>
      <c r="AS2033" s="9" t="s">
        <v>3446</v>
      </c>
      <c r="AT2033" s="9" t="s">
        <v>1151</v>
      </c>
    </row>
    <row r="2034" spans="1:46" customFormat="1" x14ac:dyDescent="0.3">
      <c r="A2034" t="e">
        <f>CONCATENATE(C2034,D2034,H2034,#REF!,L2034)</f>
        <v>#REF!</v>
      </c>
      <c r="B2034" t="str">
        <f t="shared" si="215"/>
        <v>TOYOTAPROACEL1H1</v>
      </c>
      <c r="C2034" s="9" t="s">
        <v>201</v>
      </c>
      <c r="D2034" s="9" t="s">
        <v>202</v>
      </c>
      <c r="E2034" s="9">
        <v>2016</v>
      </c>
      <c r="F2034" s="9" t="s">
        <v>14</v>
      </c>
      <c r="G2034" s="9" t="s">
        <v>15</v>
      </c>
      <c r="H2034" s="9" t="str">
        <f t="shared" si="213"/>
        <v>L1H1</v>
      </c>
      <c r="I2034" s="9">
        <v>2925</v>
      </c>
      <c r="J2034" s="9" t="str">
        <f t="shared" si="214"/>
        <v>TYP172</v>
      </c>
      <c r="K2034" s="9">
        <v>172</v>
      </c>
      <c r="L2034" s="9" t="s">
        <v>20</v>
      </c>
      <c r="M2034" s="22">
        <v>963940788</v>
      </c>
      <c r="N2034" s="38" t="s">
        <v>3447</v>
      </c>
      <c r="O2034" s="38">
        <v>0</v>
      </c>
      <c r="P2034" s="38">
        <v>128.44</v>
      </c>
      <c r="Q2034" s="38">
        <v>1</v>
      </c>
      <c r="R2034" s="9">
        <v>27</v>
      </c>
      <c r="S2034" s="38">
        <v>128.44</v>
      </c>
      <c r="T2034" s="24">
        <v>299</v>
      </c>
      <c r="U2034" s="24">
        <v>15</v>
      </c>
      <c r="V2034">
        <f t="shared" si="217"/>
        <v>20</v>
      </c>
      <c r="W2034" s="24" t="s">
        <v>4428</v>
      </c>
      <c r="X2034" s="8" t="e">
        <f>ROUND(T2034*(1-#REF!),2)</f>
        <v>#REF!</v>
      </c>
      <c r="Y2034">
        <f t="shared" si="211"/>
        <v>269.10000000000002</v>
      </c>
      <c r="Z2034">
        <f t="shared" si="212"/>
        <v>269.10000000000002</v>
      </c>
      <c r="AA2034" s="24">
        <v>0.1</v>
      </c>
      <c r="AB2034" s="24">
        <v>0.1</v>
      </c>
      <c r="AC2034" t="s">
        <v>2879</v>
      </c>
      <c r="AD2034" t="s">
        <v>2879</v>
      </c>
      <c r="AE2034" t="s">
        <v>2879</v>
      </c>
      <c r="AF2034" t="s">
        <v>2899</v>
      </c>
      <c r="AG2034" s="24"/>
      <c r="AH2034" t="s">
        <v>3469</v>
      </c>
      <c r="AI2034" s="11">
        <v>123.5</v>
      </c>
      <c r="AJ2034">
        <v>0.3</v>
      </c>
      <c r="AK2034">
        <f t="shared" si="208"/>
        <v>209.29999999999998</v>
      </c>
      <c r="AL2034" t="s">
        <v>4555</v>
      </c>
      <c r="AM2034" t="s">
        <v>4555</v>
      </c>
      <c r="AN2034" s="24">
        <v>0.1</v>
      </c>
      <c r="AO2034">
        <f t="shared" si="216"/>
        <v>269.10000000000002</v>
      </c>
      <c r="AS2034" s="9" t="s">
        <v>3448</v>
      </c>
      <c r="AT2034" s="9" t="s">
        <v>582</v>
      </c>
    </row>
    <row r="2035" spans="1:46" customFormat="1" x14ac:dyDescent="0.3">
      <c r="A2035" t="e">
        <f>CONCATENATE(C2035,D2035,H2035,#REF!,L2035)</f>
        <v>#REF!</v>
      </c>
      <c r="B2035" t="str">
        <f t="shared" si="215"/>
        <v>TOYOTAPROACEL1H1</v>
      </c>
      <c r="C2035" s="9" t="s">
        <v>201</v>
      </c>
      <c r="D2035" s="9" t="s">
        <v>202</v>
      </c>
      <c r="E2035" s="9">
        <v>2016</v>
      </c>
      <c r="F2035" s="9" t="s">
        <v>14</v>
      </c>
      <c r="G2035" s="9" t="s">
        <v>15</v>
      </c>
      <c r="H2035" s="9" t="str">
        <f t="shared" si="213"/>
        <v>L1H1</v>
      </c>
      <c r="I2035" s="9">
        <v>2925</v>
      </c>
      <c r="J2035" s="9" t="str">
        <f t="shared" si="214"/>
        <v>TYP172</v>
      </c>
      <c r="K2035" s="9">
        <v>172</v>
      </c>
      <c r="L2035" s="9" t="s">
        <v>20</v>
      </c>
      <c r="M2035" s="33">
        <v>963940790</v>
      </c>
      <c r="N2035" s="38" t="s">
        <v>3449</v>
      </c>
      <c r="O2035" s="38">
        <v>0</v>
      </c>
      <c r="P2035" s="38">
        <v>51.99</v>
      </c>
      <c r="Q2035" s="38">
        <v>1</v>
      </c>
      <c r="R2035" s="9">
        <v>5.5</v>
      </c>
      <c r="S2035" s="38">
        <v>51.99</v>
      </c>
      <c r="T2035" s="24">
        <v>139</v>
      </c>
      <c r="U2035" s="24">
        <v>20</v>
      </c>
      <c r="V2035">
        <f t="shared" si="217"/>
        <v>27</v>
      </c>
      <c r="W2035" s="24" t="s">
        <v>4429</v>
      </c>
      <c r="X2035" s="8" t="e">
        <f>ROUND(T2035*(1-#REF!),2)</f>
        <v>#REF!</v>
      </c>
      <c r="Y2035">
        <f t="shared" si="211"/>
        <v>125.1</v>
      </c>
      <c r="Z2035">
        <f t="shared" si="212"/>
        <v>125.1</v>
      </c>
      <c r="AA2035" s="24">
        <v>0.1</v>
      </c>
      <c r="AB2035" s="24">
        <v>0.1</v>
      </c>
      <c r="AC2035" t="s">
        <v>2879</v>
      </c>
      <c r="AD2035" t="s">
        <v>2879</v>
      </c>
      <c r="AE2035" t="s">
        <v>2879</v>
      </c>
      <c r="AF2035" t="s">
        <v>2899</v>
      </c>
      <c r="AG2035" s="24"/>
      <c r="AH2035" t="s">
        <v>3469</v>
      </c>
      <c r="AI2035" s="11">
        <v>49.98</v>
      </c>
      <c r="AJ2035">
        <v>0.3</v>
      </c>
      <c r="AK2035">
        <f t="shared" si="208"/>
        <v>97.3</v>
      </c>
      <c r="AL2035" t="s">
        <v>4555</v>
      </c>
      <c r="AM2035" t="s">
        <v>4555</v>
      </c>
      <c r="AN2035" s="24">
        <v>0.1</v>
      </c>
      <c r="AO2035">
        <f t="shared" si="216"/>
        <v>125.1</v>
      </c>
      <c r="AS2035" s="9" t="s">
        <v>3450</v>
      </c>
      <c r="AT2035" s="9" t="s">
        <v>580</v>
      </c>
    </row>
    <row r="2036" spans="1:46" customFormat="1" x14ac:dyDescent="0.3">
      <c r="A2036" t="e">
        <f>CONCATENATE(C2036,D2036,H2036,#REF!,L2036)</f>
        <v>#REF!</v>
      </c>
      <c r="B2036" t="str">
        <f t="shared" si="215"/>
        <v>TOYOTAPROACEL1H1</v>
      </c>
      <c r="C2036" s="9" t="s">
        <v>201</v>
      </c>
      <c r="D2036" s="9" t="s">
        <v>202</v>
      </c>
      <c r="E2036" s="9">
        <v>2016</v>
      </c>
      <c r="F2036" s="9" t="s">
        <v>14</v>
      </c>
      <c r="G2036" s="9" t="s">
        <v>15</v>
      </c>
      <c r="H2036" s="9" t="str">
        <f t="shared" si="213"/>
        <v>L1H1</v>
      </c>
      <c r="I2036" s="9">
        <v>2925</v>
      </c>
      <c r="J2036" s="9" t="str">
        <f t="shared" si="214"/>
        <v>TYP172</v>
      </c>
      <c r="K2036" s="9">
        <v>172</v>
      </c>
      <c r="L2036" s="9" t="s">
        <v>20</v>
      </c>
      <c r="M2036" s="22">
        <v>963940798</v>
      </c>
      <c r="N2036" s="38" t="s">
        <v>3451</v>
      </c>
      <c r="O2036" s="38">
        <v>0</v>
      </c>
      <c r="P2036" s="38">
        <v>116.2</v>
      </c>
      <c r="Q2036" s="38">
        <v>1</v>
      </c>
      <c r="R2036" s="9">
        <v>10</v>
      </c>
      <c r="S2036" s="38">
        <v>116.2</v>
      </c>
      <c r="T2036" s="24">
        <v>279</v>
      </c>
      <c r="U2036" s="24">
        <v>50</v>
      </c>
      <c r="V2036">
        <f t="shared" si="217"/>
        <v>67</v>
      </c>
      <c r="W2036" s="24" t="s">
        <v>4430</v>
      </c>
      <c r="X2036" s="8" t="e">
        <f>ROUND(T2036*(1-#REF!),2)</f>
        <v>#REF!</v>
      </c>
      <c r="Y2036">
        <f t="shared" si="211"/>
        <v>251.1</v>
      </c>
      <c r="Z2036">
        <f t="shared" si="212"/>
        <v>251.1</v>
      </c>
      <c r="AA2036" s="24">
        <v>0.1</v>
      </c>
      <c r="AB2036" s="24">
        <v>0.1</v>
      </c>
      <c r="AC2036" t="s">
        <v>2879</v>
      </c>
      <c r="AD2036" t="s">
        <v>2879</v>
      </c>
      <c r="AE2036" t="s">
        <v>2879</v>
      </c>
      <c r="AF2036" t="s">
        <v>2899</v>
      </c>
      <c r="AG2036" s="24"/>
      <c r="AH2036" t="s">
        <v>3469</v>
      </c>
      <c r="AI2036" s="11">
        <v>111.72</v>
      </c>
      <c r="AJ2036">
        <v>0.3</v>
      </c>
      <c r="AK2036">
        <f t="shared" ref="AK2036:AK2099" si="218">T2036*(1*(1-AJ2036))</f>
        <v>195.29999999999998</v>
      </c>
      <c r="AL2036" t="s">
        <v>4555</v>
      </c>
      <c r="AM2036" t="s">
        <v>4555</v>
      </c>
      <c r="AN2036" s="24">
        <v>0.1</v>
      </c>
      <c r="AO2036">
        <f t="shared" si="216"/>
        <v>251.1</v>
      </c>
      <c r="AS2036" s="9" t="s">
        <v>3452</v>
      </c>
      <c r="AT2036" s="9" t="s">
        <v>585</v>
      </c>
    </row>
    <row r="2037" spans="1:46" customFormat="1" x14ac:dyDescent="0.3">
      <c r="A2037" t="e">
        <f>CONCATENATE(C2037,D2037,H2037,#REF!,L2037)</f>
        <v>#REF!</v>
      </c>
      <c r="B2037" t="str">
        <f t="shared" si="215"/>
        <v>TOYOTAPROACEL1H1</v>
      </c>
      <c r="C2037" s="9" t="s">
        <v>201</v>
      </c>
      <c r="D2037" s="9" t="s">
        <v>202</v>
      </c>
      <c r="E2037" s="9">
        <v>2016</v>
      </c>
      <c r="F2037" s="9" t="s">
        <v>14</v>
      </c>
      <c r="G2037" s="9" t="s">
        <v>15</v>
      </c>
      <c r="H2037" s="9" t="str">
        <f t="shared" si="213"/>
        <v>L1H1</v>
      </c>
      <c r="I2037" s="9">
        <v>2925</v>
      </c>
      <c r="J2037" s="9" t="str">
        <f t="shared" si="214"/>
        <v>TYP172</v>
      </c>
      <c r="K2037" s="9">
        <v>172</v>
      </c>
      <c r="L2037" s="9" t="s">
        <v>20</v>
      </c>
      <c r="M2037" s="34">
        <v>963940824</v>
      </c>
      <c r="N2037" s="38" t="s">
        <v>3453</v>
      </c>
      <c r="O2037" s="38">
        <v>0</v>
      </c>
      <c r="P2037" s="38">
        <v>296.58999999999997</v>
      </c>
      <c r="Q2037" s="38">
        <v>1</v>
      </c>
      <c r="R2037" s="9">
        <f>R2036+R2035+R2034</f>
        <v>42.5</v>
      </c>
      <c r="S2037" s="38">
        <v>296.58999999999997</v>
      </c>
      <c r="T2037" s="24">
        <v>649</v>
      </c>
      <c r="U2037" s="24">
        <v>85</v>
      </c>
      <c r="V2037">
        <f t="shared" si="217"/>
        <v>114</v>
      </c>
      <c r="W2037" s="24" t="s">
        <v>4431</v>
      </c>
      <c r="X2037" s="8" t="e">
        <f>ROUND(T2037*(1-#REF!),2)</f>
        <v>#REF!</v>
      </c>
      <c r="Y2037">
        <f t="shared" si="211"/>
        <v>584.1</v>
      </c>
      <c r="Z2037">
        <f t="shared" si="212"/>
        <v>584.1</v>
      </c>
      <c r="AA2037" s="24">
        <v>0.1</v>
      </c>
      <c r="AB2037" s="24">
        <v>0.1</v>
      </c>
      <c r="AC2037" t="s">
        <v>2879</v>
      </c>
      <c r="AD2037" t="s">
        <v>2879</v>
      </c>
      <c r="AE2037" t="s">
        <v>2879</v>
      </c>
      <c r="AF2037" t="s">
        <v>2899</v>
      </c>
      <c r="AG2037" s="24"/>
      <c r="AH2037" t="s">
        <v>3469</v>
      </c>
      <c r="AI2037" s="11">
        <v>285.17</v>
      </c>
      <c r="AJ2037">
        <v>0.3</v>
      </c>
      <c r="AK2037">
        <f t="shared" si="218"/>
        <v>454.29999999999995</v>
      </c>
      <c r="AL2037" t="s">
        <v>4555</v>
      </c>
      <c r="AM2037" t="s">
        <v>4555</v>
      </c>
      <c r="AN2037" s="24">
        <v>0.1</v>
      </c>
      <c r="AO2037">
        <f t="shared" si="216"/>
        <v>584.1</v>
      </c>
      <c r="AS2037" s="9" t="s">
        <v>3454</v>
      </c>
      <c r="AT2037" s="9" t="s">
        <v>586</v>
      </c>
    </row>
    <row r="2038" spans="1:46" customFormat="1" x14ac:dyDescent="0.3">
      <c r="A2038" t="e">
        <f>CONCATENATE(C2038,D2038,H2038,#REF!,L2038)</f>
        <v>#REF!</v>
      </c>
      <c r="B2038" t="str">
        <f t="shared" si="215"/>
        <v>TOYOTAPROACEL3H1</v>
      </c>
      <c r="C2038" s="9" t="s">
        <v>201</v>
      </c>
      <c r="D2038" s="9" t="s">
        <v>202</v>
      </c>
      <c r="E2038" s="9">
        <v>2016</v>
      </c>
      <c r="F2038" s="9" t="s">
        <v>44</v>
      </c>
      <c r="G2038" s="9" t="s">
        <v>15</v>
      </c>
      <c r="H2038" s="9" t="str">
        <f t="shared" si="213"/>
        <v>L3H1</v>
      </c>
      <c r="I2038" s="9">
        <v>3275</v>
      </c>
      <c r="J2038" s="9" t="str">
        <f t="shared" si="214"/>
        <v>TYP174</v>
      </c>
      <c r="K2038" s="9">
        <v>174</v>
      </c>
      <c r="L2038" s="9" t="s">
        <v>17</v>
      </c>
      <c r="M2038" s="22">
        <v>963940793</v>
      </c>
      <c r="N2038" s="38" t="s">
        <v>3455</v>
      </c>
      <c r="O2038" s="38">
        <v>0</v>
      </c>
      <c r="P2038" s="38">
        <v>121.33</v>
      </c>
      <c r="Q2038" s="38">
        <v>1</v>
      </c>
      <c r="R2038" s="9">
        <v>28</v>
      </c>
      <c r="S2038" s="38">
        <v>121.33</v>
      </c>
      <c r="T2038" s="24">
        <v>279</v>
      </c>
      <c r="U2038" s="24">
        <v>20</v>
      </c>
      <c r="V2038">
        <f t="shared" si="217"/>
        <v>27</v>
      </c>
      <c r="W2038" s="24" t="s">
        <v>4432</v>
      </c>
      <c r="X2038" s="8" t="e">
        <f>ROUND(T2038*(1-#REF!),2)</f>
        <v>#REF!</v>
      </c>
      <c r="Y2038">
        <f t="shared" si="211"/>
        <v>251.1</v>
      </c>
      <c r="Z2038">
        <f t="shared" si="212"/>
        <v>251.1</v>
      </c>
      <c r="AA2038" s="24">
        <v>0.1</v>
      </c>
      <c r="AB2038" s="24">
        <v>0.1</v>
      </c>
      <c r="AC2038" t="s">
        <v>2879</v>
      </c>
      <c r="AD2038" t="s">
        <v>2879</v>
      </c>
      <c r="AE2038" t="s">
        <v>2879</v>
      </c>
      <c r="AF2038" t="s">
        <v>2899</v>
      </c>
      <c r="AG2038" s="24"/>
      <c r="AH2038" t="s">
        <v>3470</v>
      </c>
      <c r="AI2038" s="11">
        <v>116.65</v>
      </c>
      <c r="AJ2038">
        <v>0.3</v>
      </c>
      <c r="AK2038">
        <f t="shared" si="218"/>
        <v>195.29999999999998</v>
      </c>
      <c r="AL2038" t="s">
        <v>4555</v>
      </c>
      <c r="AM2038" t="s">
        <v>4555</v>
      </c>
      <c r="AN2038" s="24">
        <v>0.1</v>
      </c>
      <c r="AO2038">
        <f t="shared" si="216"/>
        <v>251.1</v>
      </c>
      <c r="AS2038" s="9" t="s">
        <v>3456</v>
      </c>
      <c r="AT2038" s="9" t="s">
        <v>581</v>
      </c>
    </row>
    <row r="2039" spans="1:46" customFormat="1" x14ac:dyDescent="0.3">
      <c r="A2039" t="e">
        <f>CONCATENATE(C2039,D2039,H2039,#REF!,L2039)</f>
        <v>#REF!</v>
      </c>
      <c r="B2039" t="str">
        <f t="shared" si="215"/>
        <v>TOYOTAPROACEL3H1</v>
      </c>
      <c r="C2039" s="9" t="s">
        <v>201</v>
      </c>
      <c r="D2039" s="9" t="s">
        <v>202</v>
      </c>
      <c r="E2039" s="9">
        <v>2016</v>
      </c>
      <c r="F2039" s="9" t="s">
        <v>44</v>
      </c>
      <c r="G2039" s="9" t="s">
        <v>15</v>
      </c>
      <c r="H2039" s="9" t="str">
        <f t="shared" si="213"/>
        <v>L3H1</v>
      </c>
      <c r="I2039" s="9">
        <v>3275</v>
      </c>
      <c r="J2039" s="9" t="str">
        <f t="shared" si="214"/>
        <v>TYP174</v>
      </c>
      <c r="K2039" s="9">
        <v>174</v>
      </c>
      <c r="L2039" s="9" t="s">
        <v>17</v>
      </c>
      <c r="M2039" s="33">
        <v>963940899</v>
      </c>
      <c r="N2039" s="40" t="s">
        <v>3538</v>
      </c>
      <c r="O2039" s="38">
        <v>0</v>
      </c>
      <c r="P2039" s="38">
        <v>79.650000000000006</v>
      </c>
      <c r="Q2039" s="38">
        <v>1</v>
      </c>
      <c r="R2039" s="9">
        <v>5.5</v>
      </c>
      <c r="S2039" s="38">
        <v>79.650000000000006</v>
      </c>
      <c r="T2039" s="24">
        <v>179</v>
      </c>
      <c r="U2039" s="24">
        <v>20</v>
      </c>
      <c r="V2039">
        <f t="shared" si="217"/>
        <v>27</v>
      </c>
      <c r="W2039" s="24" t="s">
        <v>4433</v>
      </c>
      <c r="X2039" s="8" t="e">
        <f>ROUND(T2039*(1-#REF!),2)</f>
        <v>#REF!</v>
      </c>
      <c r="Y2039">
        <f t="shared" si="211"/>
        <v>161.1</v>
      </c>
      <c r="Z2039">
        <f t="shared" si="212"/>
        <v>161.1</v>
      </c>
      <c r="AA2039" s="24">
        <v>0.1</v>
      </c>
      <c r="AB2039" s="24">
        <v>0.1</v>
      </c>
      <c r="AC2039" t="s">
        <v>2879</v>
      </c>
      <c r="AD2039" t="s">
        <v>2879</v>
      </c>
      <c r="AE2039" t="s">
        <v>2879</v>
      </c>
      <c r="AF2039" t="s">
        <v>2899</v>
      </c>
      <c r="AG2039" s="24"/>
      <c r="AH2039" t="s">
        <v>3470</v>
      </c>
      <c r="AI2039" s="11">
        <v>59.87</v>
      </c>
      <c r="AJ2039">
        <v>0.3</v>
      </c>
      <c r="AK2039">
        <f t="shared" si="218"/>
        <v>125.3</v>
      </c>
      <c r="AL2039" t="s">
        <v>4555</v>
      </c>
      <c r="AM2039" t="s">
        <v>4555</v>
      </c>
      <c r="AN2039" s="24">
        <v>0.1</v>
      </c>
      <c r="AO2039">
        <f t="shared" si="216"/>
        <v>161.1</v>
      </c>
      <c r="AS2039" s="9" t="s">
        <v>3705</v>
      </c>
      <c r="AT2039" s="9" t="s">
        <v>587</v>
      </c>
    </row>
    <row r="2040" spans="1:46" customFormat="1" x14ac:dyDescent="0.3">
      <c r="A2040" t="e">
        <f>CONCATENATE(C2040,D2040,H2040,#REF!,L2040)</f>
        <v>#REF!</v>
      </c>
      <c r="B2040" t="str">
        <f t="shared" si="215"/>
        <v>TOYOTAPROACEL3H1</v>
      </c>
      <c r="C2040" s="9" t="s">
        <v>201</v>
      </c>
      <c r="D2040" s="9" t="s">
        <v>202</v>
      </c>
      <c r="E2040" s="9">
        <v>2016</v>
      </c>
      <c r="F2040" s="9" t="s">
        <v>44</v>
      </c>
      <c r="G2040" s="9" t="s">
        <v>15</v>
      </c>
      <c r="H2040" s="9" t="str">
        <f t="shared" si="213"/>
        <v>L3H1</v>
      </c>
      <c r="I2040" s="9">
        <v>3275</v>
      </c>
      <c r="J2040" s="9" t="str">
        <f t="shared" si="214"/>
        <v>TYP174</v>
      </c>
      <c r="K2040" s="9">
        <v>174</v>
      </c>
      <c r="L2040" s="9" t="s">
        <v>17</v>
      </c>
      <c r="M2040" s="22">
        <v>963940808</v>
      </c>
      <c r="N2040" s="38" t="s">
        <v>3458</v>
      </c>
      <c r="O2040" s="38">
        <v>0</v>
      </c>
      <c r="P2040" s="38">
        <v>130.77000000000001</v>
      </c>
      <c r="Q2040" s="38">
        <v>1</v>
      </c>
      <c r="R2040" s="9">
        <v>22</v>
      </c>
      <c r="S2040" s="38">
        <v>130.77000000000001</v>
      </c>
      <c r="T2040" s="24">
        <v>309</v>
      </c>
      <c r="U2040" s="24">
        <v>80</v>
      </c>
      <c r="V2040">
        <f t="shared" si="217"/>
        <v>107</v>
      </c>
      <c r="W2040" s="24" t="s">
        <v>4434</v>
      </c>
      <c r="X2040" s="8" t="e">
        <f>ROUND(T2040*(1-#REF!),2)</f>
        <v>#REF!</v>
      </c>
      <c r="Y2040">
        <f t="shared" si="211"/>
        <v>278.10000000000002</v>
      </c>
      <c r="Z2040">
        <f t="shared" si="212"/>
        <v>278.10000000000002</v>
      </c>
      <c r="AA2040" s="24">
        <v>0.1</v>
      </c>
      <c r="AB2040" s="24">
        <v>0.1</v>
      </c>
      <c r="AC2040" t="s">
        <v>2879</v>
      </c>
      <c r="AD2040" t="s">
        <v>2879</v>
      </c>
      <c r="AE2040" t="s">
        <v>2879</v>
      </c>
      <c r="AF2040" t="s">
        <v>2899</v>
      </c>
      <c r="AG2040" s="24"/>
      <c r="AH2040" t="s">
        <v>3470</v>
      </c>
      <c r="AI2040" s="11">
        <v>125.73</v>
      </c>
      <c r="AJ2040">
        <v>0.3</v>
      </c>
      <c r="AK2040">
        <f t="shared" si="218"/>
        <v>216.29999999999998</v>
      </c>
      <c r="AL2040" t="s">
        <v>4555</v>
      </c>
      <c r="AM2040" t="s">
        <v>4555</v>
      </c>
      <c r="AN2040" s="24">
        <v>0.1</v>
      </c>
      <c r="AO2040">
        <f t="shared" si="216"/>
        <v>278.10000000000002</v>
      </c>
      <c r="AS2040" s="9" t="s">
        <v>3459</v>
      </c>
      <c r="AT2040" s="9" t="s">
        <v>584</v>
      </c>
    </row>
    <row r="2041" spans="1:46" customFormat="1" x14ac:dyDescent="0.3">
      <c r="A2041" t="e">
        <f>CONCATENATE(C2041,D2041,H2041,#REF!,L2041)</f>
        <v>#REF!</v>
      </c>
      <c r="B2041" t="str">
        <f t="shared" si="215"/>
        <v>TOYOTAPROACEL3H1</v>
      </c>
      <c r="C2041" s="9" t="s">
        <v>201</v>
      </c>
      <c r="D2041" s="9" t="s">
        <v>202</v>
      </c>
      <c r="E2041" s="9">
        <v>2016</v>
      </c>
      <c r="F2041" s="9" t="s">
        <v>44</v>
      </c>
      <c r="G2041" s="9" t="s">
        <v>15</v>
      </c>
      <c r="H2041" s="9" t="str">
        <f t="shared" si="213"/>
        <v>L3H1</v>
      </c>
      <c r="I2041" s="9">
        <v>3275</v>
      </c>
      <c r="J2041" s="9" t="str">
        <f t="shared" si="214"/>
        <v>TYP174</v>
      </c>
      <c r="K2041" s="9">
        <v>174</v>
      </c>
      <c r="L2041" s="9" t="s">
        <v>17</v>
      </c>
      <c r="M2041" s="22">
        <v>963940825</v>
      </c>
      <c r="N2041" s="38" t="s">
        <v>3460</v>
      </c>
      <c r="O2041" s="38">
        <v>0</v>
      </c>
      <c r="P2041" s="38">
        <v>314.77</v>
      </c>
      <c r="Q2041" s="38">
        <v>1</v>
      </c>
      <c r="R2041" s="9">
        <f>R2040+R2039+R2038</f>
        <v>55.5</v>
      </c>
      <c r="S2041" s="38">
        <v>314.77</v>
      </c>
      <c r="T2041" s="24">
        <v>649</v>
      </c>
      <c r="U2041" s="24">
        <v>120</v>
      </c>
      <c r="V2041">
        <f t="shared" si="217"/>
        <v>160</v>
      </c>
      <c r="W2041" s="24" t="s">
        <v>4435</v>
      </c>
      <c r="X2041" s="8" t="e">
        <f>ROUND(T2041*(1-#REF!),2)</f>
        <v>#REF!</v>
      </c>
      <c r="Y2041">
        <f t="shared" si="211"/>
        <v>584.1</v>
      </c>
      <c r="Z2041">
        <f t="shared" si="212"/>
        <v>584.1</v>
      </c>
      <c r="AA2041" s="24">
        <v>0.1</v>
      </c>
      <c r="AB2041" s="24">
        <v>0.1</v>
      </c>
      <c r="AC2041" t="s">
        <v>2879</v>
      </c>
      <c r="AD2041" t="s">
        <v>2879</v>
      </c>
      <c r="AE2041" t="s">
        <v>2879</v>
      </c>
      <c r="AF2041" t="s">
        <v>2899</v>
      </c>
      <c r="AG2041" s="24"/>
      <c r="AH2041" t="s">
        <v>3470</v>
      </c>
      <c r="AI2041" s="11">
        <v>302.64999999999998</v>
      </c>
      <c r="AJ2041">
        <v>0.3</v>
      </c>
      <c r="AK2041">
        <f t="shared" si="218"/>
        <v>454.29999999999995</v>
      </c>
      <c r="AL2041" t="s">
        <v>4555</v>
      </c>
      <c r="AM2041" t="s">
        <v>4555</v>
      </c>
      <c r="AN2041" s="24">
        <v>0.1</v>
      </c>
      <c r="AO2041">
        <f t="shared" si="216"/>
        <v>584.1</v>
      </c>
      <c r="AS2041" s="9" t="s">
        <v>3461</v>
      </c>
      <c r="AT2041" s="9" t="s">
        <v>3695</v>
      </c>
    </row>
    <row r="2042" spans="1:46" customFormat="1" x14ac:dyDescent="0.3">
      <c r="A2042" t="e">
        <f>CONCATENATE(C2042,D2042,H2042,#REF!,L2042)</f>
        <v>#REF!</v>
      </c>
      <c r="B2042" t="str">
        <f t="shared" si="215"/>
        <v>TOYOTAPROACEL3H1</v>
      </c>
      <c r="C2042" s="9" t="s">
        <v>201</v>
      </c>
      <c r="D2042" s="9" t="s">
        <v>202</v>
      </c>
      <c r="E2042" s="9">
        <v>2016</v>
      </c>
      <c r="F2042" s="9" t="s">
        <v>44</v>
      </c>
      <c r="G2042" s="9" t="s">
        <v>15</v>
      </c>
      <c r="H2042" s="9" t="str">
        <f t="shared" si="213"/>
        <v>L3H1</v>
      </c>
      <c r="I2042" s="9">
        <v>3275</v>
      </c>
      <c r="J2042" s="9" t="str">
        <f t="shared" si="214"/>
        <v>TYP174</v>
      </c>
      <c r="K2042" s="9">
        <v>174</v>
      </c>
      <c r="L2042" s="9" t="s">
        <v>20</v>
      </c>
      <c r="M2042" s="22">
        <v>963940789</v>
      </c>
      <c r="N2042" s="38" t="s">
        <v>3462</v>
      </c>
      <c r="O2042" s="38">
        <v>0</v>
      </c>
      <c r="P2042" s="38">
        <v>180.72</v>
      </c>
      <c r="Q2042" s="38">
        <v>1</v>
      </c>
      <c r="R2042" s="9">
        <v>36</v>
      </c>
      <c r="S2042" s="38">
        <v>180.72</v>
      </c>
      <c r="T2042" s="24">
        <v>409</v>
      </c>
      <c r="U2042" s="24">
        <v>20</v>
      </c>
      <c r="V2042">
        <f t="shared" si="217"/>
        <v>27</v>
      </c>
      <c r="W2042" s="24" t="s">
        <v>4436</v>
      </c>
      <c r="X2042" s="8" t="e">
        <f>ROUND(T2042*(1-#REF!),2)</f>
        <v>#REF!</v>
      </c>
      <c r="Y2042">
        <f t="shared" si="211"/>
        <v>368.1</v>
      </c>
      <c r="Z2042">
        <f t="shared" si="212"/>
        <v>368.1</v>
      </c>
      <c r="AA2042" s="24">
        <v>0.1</v>
      </c>
      <c r="AB2042" s="24">
        <v>0.1</v>
      </c>
      <c r="AC2042" t="s">
        <v>2879</v>
      </c>
      <c r="AD2042" t="s">
        <v>2879</v>
      </c>
      <c r="AE2042" t="s">
        <v>2879</v>
      </c>
      <c r="AF2042" t="s">
        <v>2899</v>
      </c>
      <c r="AG2042" s="24"/>
      <c r="AH2042" t="s">
        <v>3470</v>
      </c>
      <c r="AI2042" s="11">
        <v>173.76</v>
      </c>
      <c r="AJ2042">
        <v>0.3</v>
      </c>
      <c r="AK2042">
        <f t="shared" si="218"/>
        <v>286.29999999999995</v>
      </c>
      <c r="AL2042" t="s">
        <v>4555</v>
      </c>
      <c r="AM2042" t="s">
        <v>4555</v>
      </c>
      <c r="AN2042" s="24">
        <v>0.1</v>
      </c>
      <c r="AO2042">
        <f t="shared" si="216"/>
        <v>368.1</v>
      </c>
      <c r="AS2042" s="9" t="s">
        <v>3463</v>
      </c>
      <c r="AT2042" s="9" t="s">
        <v>582</v>
      </c>
    </row>
    <row r="2043" spans="1:46" customFormat="1" x14ac:dyDescent="0.3">
      <c r="A2043" t="e">
        <f>CONCATENATE(C2043,D2043,H2043,#REF!,L2043)</f>
        <v>#REF!</v>
      </c>
      <c r="B2043" t="str">
        <f t="shared" si="215"/>
        <v>TOYOTAPROACEL3H1</v>
      </c>
      <c r="C2043" s="9" t="s">
        <v>201</v>
      </c>
      <c r="D2043" s="9" t="s">
        <v>202</v>
      </c>
      <c r="E2043" s="9">
        <v>2016</v>
      </c>
      <c r="F2043" s="9" t="s">
        <v>44</v>
      </c>
      <c r="G2043" s="9" t="s">
        <v>15</v>
      </c>
      <c r="H2043" s="9" t="str">
        <f t="shared" si="213"/>
        <v>L3H1</v>
      </c>
      <c r="I2043" s="9">
        <v>3275</v>
      </c>
      <c r="J2043" s="9" t="str">
        <f t="shared" si="214"/>
        <v>TYP174</v>
      </c>
      <c r="K2043" s="9">
        <v>174</v>
      </c>
      <c r="L2043" s="9" t="s">
        <v>20</v>
      </c>
      <c r="M2043" s="33">
        <v>963940813</v>
      </c>
      <c r="N2043" s="39" t="s">
        <v>3424</v>
      </c>
      <c r="O2043" s="38">
        <v>0</v>
      </c>
      <c r="P2043" s="38">
        <v>79.650000000000006</v>
      </c>
      <c r="Q2043" s="38">
        <v>1</v>
      </c>
      <c r="R2043" s="9">
        <v>5.5</v>
      </c>
      <c r="S2043" s="38">
        <v>79.650000000000006</v>
      </c>
      <c r="T2043" s="24">
        <v>189</v>
      </c>
      <c r="U2043" s="24">
        <v>20</v>
      </c>
      <c r="V2043">
        <f t="shared" si="217"/>
        <v>27</v>
      </c>
      <c r="W2043" s="24" t="s">
        <v>4437</v>
      </c>
      <c r="X2043" s="8" t="e">
        <f>ROUND(T2043*(1-#REF!),2)</f>
        <v>#REF!</v>
      </c>
      <c r="Y2043">
        <f t="shared" si="211"/>
        <v>170.1</v>
      </c>
      <c r="Z2043">
        <f t="shared" si="212"/>
        <v>170.1</v>
      </c>
      <c r="AA2043" s="24">
        <v>0.1</v>
      </c>
      <c r="AB2043" s="24">
        <v>0.1</v>
      </c>
      <c r="AC2043" t="s">
        <v>2879</v>
      </c>
      <c r="AD2043" t="s">
        <v>2879</v>
      </c>
      <c r="AE2043" t="s">
        <v>2879</v>
      </c>
      <c r="AF2043" t="s">
        <v>2899</v>
      </c>
      <c r="AG2043" s="24"/>
      <c r="AH2043" t="s">
        <v>3470</v>
      </c>
      <c r="AI2043" s="11">
        <v>76.58</v>
      </c>
      <c r="AJ2043">
        <v>0.3</v>
      </c>
      <c r="AK2043">
        <f t="shared" si="218"/>
        <v>132.29999999999998</v>
      </c>
      <c r="AL2043" t="s">
        <v>4555</v>
      </c>
      <c r="AM2043" t="s">
        <v>4555</v>
      </c>
      <c r="AN2043" s="24">
        <v>0.1</v>
      </c>
      <c r="AO2043">
        <f t="shared" si="216"/>
        <v>170.1</v>
      </c>
      <c r="AS2043" s="9" t="s">
        <v>3464</v>
      </c>
      <c r="AT2043" s="9" t="s">
        <v>580</v>
      </c>
    </row>
    <row r="2044" spans="1:46" customFormat="1" x14ac:dyDescent="0.3">
      <c r="A2044" t="e">
        <f>CONCATENATE(C2044,D2044,H2044,#REF!,L2044)</f>
        <v>#REF!</v>
      </c>
      <c r="B2044" t="str">
        <f t="shared" si="215"/>
        <v>TOYOTAPROACEL3H1</v>
      </c>
      <c r="C2044" s="9" t="s">
        <v>201</v>
      </c>
      <c r="D2044" s="9" t="s">
        <v>202</v>
      </c>
      <c r="E2044" s="9">
        <v>2016</v>
      </c>
      <c r="F2044" s="9" t="s">
        <v>44</v>
      </c>
      <c r="G2044" s="9" t="s">
        <v>15</v>
      </c>
      <c r="H2044" s="9" t="str">
        <f t="shared" si="213"/>
        <v>L3H1</v>
      </c>
      <c r="I2044" s="9">
        <v>3275</v>
      </c>
      <c r="J2044" s="9" t="str">
        <f t="shared" si="214"/>
        <v>TYP174</v>
      </c>
      <c r="K2044" s="9">
        <v>174</v>
      </c>
      <c r="L2044" s="9" t="s">
        <v>20</v>
      </c>
      <c r="M2044" s="22">
        <v>963940799</v>
      </c>
      <c r="N2044" s="38" t="s">
        <v>3465</v>
      </c>
      <c r="O2044" s="38">
        <v>0</v>
      </c>
      <c r="P2044" s="38">
        <v>166.7</v>
      </c>
      <c r="Q2044" s="38">
        <v>1</v>
      </c>
      <c r="R2044" s="9">
        <v>12</v>
      </c>
      <c r="S2044" s="38">
        <v>166.7</v>
      </c>
      <c r="T2044" s="24">
        <v>389</v>
      </c>
      <c r="U2044" s="24">
        <v>80</v>
      </c>
      <c r="V2044">
        <f t="shared" si="217"/>
        <v>107</v>
      </c>
      <c r="W2044" s="24" t="s">
        <v>4438</v>
      </c>
      <c r="X2044" s="8" t="e">
        <f>ROUND(T2044*(1-#REF!),2)</f>
        <v>#REF!</v>
      </c>
      <c r="Y2044">
        <f t="shared" si="211"/>
        <v>350.1</v>
      </c>
      <c r="Z2044">
        <f t="shared" si="212"/>
        <v>350.1</v>
      </c>
      <c r="AA2044" s="24">
        <v>0.1</v>
      </c>
      <c r="AB2044" s="24">
        <v>0.1</v>
      </c>
      <c r="AC2044" t="s">
        <v>2879</v>
      </c>
      <c r="AD2044" t="s">
        <v>2879</v>
      </c>
      <c r="AE2044" t="s">
        <v>2879</v>
      </c>
      <c r="AF2044" t="s">
        <v>2899</v>
      </c>
      <c r="AG2044" s="24"/>
      <c r="AH2044" t="s">
        <v>3470</v>
      </c>
      <c r="AI2044" s="11">
        <v>160.28</v>
      </c>
      <c r="AJ2044">
        <v>0.3</v>
      </c>
      <c r="AK2044">
        <f t="shared" si="218"/>
        <v>272.29999999999995</v>
      </c>
      <c r="AL2044" t="s">
        <v>4555</v>
      </c>
      <c r="AM2044" t="s">
        <v>4555</v>
      </c>
      <c r="AN2044" s="24">
        <v>0.1</v>
      </c>
      <c r="AO2044">
        <f t="shared" si="216"/>
        <v>350.1</v>
      </c>
      <c r="AS2044" s="9" t="s">
        <v>3466</v>
      </c>
      <c r="AT2044" s="9" t="s">
        <v>585</v>
      </c>
    </row>
    <row r="2045" spans="1:46" customFormat="1" x14ac:dyDescent="0.3">
      <c r="A2045" t="e">
        <f>CONCATENATE(C2045,D2045,H2045,#REF!,L2045)</f>
        <v>#REF!</v>
      </c>
      <c r="B2045" t="str">
        <f t="shared" si="215"/>
        <v>TOYOTAPROACEL3H1</v>
      </c>
      <c r="C2045" s="9" t="s">
        <v>201</v>
      </c>
      <c r="D2045" s="9" t="s">
        <v>202</v>
      </c>
      <c r="E2045" s="9">
        <v>2016</v>
      </c>
      <c r="F2045" s="9" t="s">
        <v>44</v>
      </c>
      <c r="G2045" s="9" t="s">
        <v>15</v>
      </c>
      <c r="H2045" s="9" t="str">
        <f t="shared" si="213"/>
        <v>L3H1</v>
      </c>
      <c r="I2045" s="9">
        <v>3275</v>
      </c>
      <c r="J2045" s="9" t="str">
        <f t="shared" si="214"/>
        <v>TYP174</v>
      </c>
      <c r="K2045" s="9">
        <v>174</v>
      </c>
      <c r="L2045" s="9" t="s">
        <v>20</v>
      </c>
      <c r="M2045" s="22">
        <v>963940826</v>
      </c>
      <c r="N2045" s="38" t="s">
        <v>3467</v>
      </c>
      <c r="O2045" s="38">
        <v>0</v>
      </c>
      <c r="P2045" s="38">
        <v>427.06</v>
      </c>
      <c r="Q2045" s="38">
        <v>1</v>
      </c>
      <c r="R2045" s="9"/>
      <c r="S2045" s="38">
        <v>427.06</v>
      </c>
      <c r="T2045" s="24">
        <v>889</v>
      </c>
      <c r="U2045" s="24">
        <v>120</v>
      </c>
      <c r="V2045">
        <f t="shared" si="217"/>
        <v>160</v>
      </c>
      <c r="W2045" s="24" t="s">
        <v>4439</v>
      </c>
      <c r="X2045" s="8" t="e">
        <f>ROUND(T2045*(1-#REF!),2)</f>
        <v>#REF!</v>
      </c>
      <c r="Y2045">
        <f t="shared" si="211"/>
        <v>800.1</v>
      </c>
      <c r="Z2045">
        <f t="shared" si="212"/>
        <v>800.1</v>
      </c>
      <c r="AA2045" s="24">
        <v>0.1</v>
      </c>
      <c r="AB2045" s="24">
        <v>0.1</v>
      </c>
      <c r="AC2045" t="s">
        <v>2879</v>
      </c>
      <c r="AD2045" t="s">
        <v>2879</v>
      </c>
      <c r="AE2045" t="s">
        <v>2879</v>
      </c>
      <c r="AF2045" t="s">
        <v>2899</v>
      </c>
      <c r="AG2045" s="24"/>
      <c r="AH2045" t="s">
        <v>3470</v>
      </c>
      <c r="AI2045" s="11">
        <v>410.62</v>
      </c>
      <c r="AJ2045">
        <v>0.3</v>
      </c>
      <c r="AK2045">
        <f t="shared" si="218"/>
        <v>622.29999999999995</v>
      </c>
      <c r="AL2045" t="s">
        <v>4555</v>
      </c>
      <c r="AM2045" t="s">
        <v>4555</v>
      </c>
      <c r="AN2045" s="24">
        <v>0.1</v>
      </c>
      <c r="AO2045">
        <f t="shared" si="216"/>
        <v>800.1</v>
      </c>
      <c r="AS2045" s="9" t="s">
        <v>3468</v>
      </c>
      <c r="AT2045" s="9" t="s">
        <v>586</v>
      </c>
    </row>
    <row r="2046" spans="1:46" customFormat="1" x14ac:dyDescent="0.3">
      <c r="A2046" t="e">
        <f>CONCATENATE(C2046,D2046,H2046,#REF!,L2046)</f>
        <v>#REF!</v>
      </c>
      <c r="B2046" t="str">
        <f t="shared" si="215"/>
        <v>CITROENJUMPYL1H1</v>
      </c>
      <c r="C2046" t="s">
        <v>12</v>
      </c>
      <c r="D2046" t="s">
        <v>29</v>
      </c>
      <c r="E2046">
        <v>2016</v>
      </c>
      <c r="F2046" t="s">
        <v>14</v>
      </c>
      <c r="G2046" t="s">
        <v>15</v>
      </c>
      <c r="H2046" s="9" t="str">
        <f t="shared" si="213"/>
        <v>L1H1</v>
      </c>
      <c r="I2046" s="9">
        <v>2925</v>
      </c>
      <c r="J2046" s="9" t="str">
        <f t="shared" si="214"/>
        <v>TYP172</v>
      </c>
      <c r="K2046">
        <v>172</v>
      </c>
      <c r="L2046" t="s">
        <v>17</v>
      </c>
      <c r="M2046" s="7">
        <v>963940792</v>
      </c>
      <c r="N2046" s="38" t="s">
        <v>3439</v>
      </c>
      <c r="O2046" s="38">
        <v>0</v>
      </c>
      <c r="P2046" s="38">
        <v>83.49</v>
      </c>
      <c r="Q2046" s="38">
        <v>1</v>
      </c>
      <c r="R2046">
        <v>21</v>
      </c>
      <c r="S2046" s="38">
        <v>83.49</v>
      </c>
      <c r="T2046" s="24">
        <v>199</v>
      </c>
      <c r="U2046" s="24">
        <v>15</v>
      </c>
      <c r="V2046">
        <f t="shared" si="217"/>
        <v>20</v>
      </c>
      <c r="W2046" s="24" t="s">
        <v>4424</v>
      </c>
      <c r="X2046" s="8" t="e">
        <f>ROUND(T2046*(1-#REF!),2)</f>
        <v>#REF!</v>
      </c>
      <c r="Y2046">
        <f t="shared" si="211"/>
        <v>179.1</v>
      </c>
      <c r="Z2046">
        <f t="shared" si="212"/>
        <v>179.1</v>
      </c>
      <c r="AA2046" s="24">
        <v>0.1</v>
      </c>
      <c r="AB2046" s="24">
        <v>0.1</v>
      </c>
      <c r="AC2046" t="s">
        <v>2879</v>
      </c>
      <c r="AD2046" t="s">
        <v>2879</v>
      </c>
      <c r="AE2046" t="s">
        <v>2879</v>
      </c>
      <c r="AF2046" t="s">
        <v>2899</v>
      </c>
      <c r="AG2046" s="24"/>
      <c r="AH2046" t="s">
        <v>3471</v>
      </c>
      <c r="AI2046" s="11">
        <v>80.27</v>
      </c>
      <c r="AJ2046">
        <v>0.3</v>
      </c>
      <c r="AK2046">
        <f t="shared" si="218"/>
        <v>139.29999999999998</v>
      </c>
      <c r="AL2046" t="s">
        <v>4555</v>
      </c>
      <c r="AM2046" t="s">
        <v>4555</v>
      </c>
      <c r="AN2046" s="24">
        <v>0.1</v>
      </c>
      <c r="AO2046">
        <f t="shared" si="216"/>
        <v>179.1</v>
      </c>
      <c r="AS2046" s="9" t="s">
        <v>3440</v>
      </c>
      <c r="AT2046" s="9" t="s">
        <v>581</v>
      </c>
    </row>
    <row r="2047" spans="1:46" customFormat="1" x14ac:dyDescent="0.3">
      <c r="A2047" t="e">
        <f>CONCATENATE(C2047,D2047,H2047,#REF!,L2047)</f>
        <v>#REF!</v>
      </c>
      <c r="B2047" t="str">
        <f t="shared" si="215"/>
        <v>CITROENJUMPYL1H1</v>
      </c>
      <c r="C2047" t="s">
        <v>12</v>
      </c>
      <c r="D2047" t="s">
        <v>29</v>
      </c>
      <c r="E2047">
        <v>2016</v>
      </c>
      <c r="F2047" t="s">
        <v>14</v>
      </c>
      <c r="G2047" t="s">
        <v>15</v>
      </c>
      <c r="H2047" s="9" t="str">
        <f t="shared" si="213"/>
        <v>L1H1</v>
      </c>
      <c r="I2047" s="9">
        <v>2925</v>
      </c>
      <c r="J2047" s="9" t="str">
        <f t="shared" si="214"/>
        <v>TYP172</v>
      </c>
      <c r="K2047">
        <v>172</v>
      </c>
      <c r="L2047" t="s">
        <v>17</v>
      </c>
      <c r="M2047" s="35">
        <v>963940818</v>
      </c>
      <c r="N2047" s="38" t="s">
        <v>3441</v>
      </c>
      <c r="O2047" s="38">
        <v>0</v>
      </c>
      <c r="P2047" s="38">
        <v>46.57</v>
      </c>
      <c r="Q2047" s="38">
        <v>1</v>
      </c>
      <c r="R2047">
        <v>5.5</v>
      </c>
      <c r="S2047" s="38">
        <v>46.57</v>
      </c>
      <c r="T2047" s="24">
        <v>129</v>
      </c>
      <c r="U2047" s="24">
        <v>20</v>
      </c>
      <c r="V2047">
        <f t="shared" si="217"/>
        <v>27</v>
      </c>
      <c r="W2047" s="24" t="s">
        <v>4425</v>
      </c>
      <c r="X2047" s="8" t="e">
        <f>ROUND(T2047*(1-#REF!),2)</f>
        <v>#REF!</v>
      </c>
      <c r="Y2047">
        <f t="shared" si="211"/>
        <v>116.1</v>
      </c>
      <c r="Z2047">
        <f t="shared" si="212"/>
        <v>116.1</v>
      </c>
      <c r="AA2047" s="24">
        <v>0.1</v>
      </c>
      <c r="AB2047" s="24">
        <v>0.1</v>
      </c>
      <c r="AC2047" t="s">
        <v>2879</v>
      </c>
      <c r="AD2047" t="s">
        <v>2879</v>
      </c>
      <c r="AE2047" t="s">
        <v>2879</v>
      </c>
      <c r="AF2047" t="s">
        <v>2899</v>
      </c>
      <c r="AG2047" s="24"/>
      <c r="AH2047" t="s">
        <v>3471</v>
      </c>
      <c r="AI2047" s="11">
        <v>44.77</v>
      </c>
      <c r="AJ2047">
        <v>0.3</v>
      </c>
      <c r="AK2047">
        <f t="shared" si="218"/>
        <v>90.3</v>
      </c>
      <c r="AL2047" t="s">
        <v>4555</v>
      </c>
      <c r="AM2047" t="s">
        <v>4555</v>
      </c>
      <c r="AN2047" s="24">
        <v>0.1</v>
      </c>
      <c r="AO2047">
        <f t="shared" si="216"/>
        <v>116.1</v>
      </c>
      <c r="AS2047" s="9" t="s">
        <v>3442</v>
      </c>
      <c r="AT2047" s="9" t="s">
        <v>583</v>
      </c>
    </row>
    <row r="2048" spans="1:46" customFormat="1" x14ac:dyDescent="0.3">
      <c r="A2048" t="e">
        <f>CONCATENATE(C2048,D2048,H2048,#REF!,L2048)</f>
        <v>#REF!</v>
      </c>
      <c r="B2048" t="str">
        <f t="shared" si="215"/>
        <v>CITROENJUMPYL1H1</v>
      </c>
      <c r="C2048" t="s">
        <v>12</v>
      </c>
      <c r="D2048" t="s">
        <v>29</v>
      </c>
      <c r="E2048">
        <v>2016</v>
      </c>
      <c r="F2048" t="s">
        <v>14</v>
      </c>
      <c r="G2048" t="s">
        <v>15</v>
      </c>
      <c r="H2048" s="9" t="str">
        <f t="shared" si="213"/>
        <v>L1H1</v>
      </c>
      <c r="I2048" s="9">
        <v>2925</v>
      </c>
      <c r="J2048" s="9" t="str">
        <f t="shared" si="214"/>
        <v>TYP172</v>
      </c>
      <c r="K2048">
        <v>172</v>
      </c>
      <c r="L2048" t="s">
        <v>17</v>
      </c>
      <c r="M2048" s="7">
        <v>963940807</v>
      </c>
      <c r="N2048" s="38" t="s">
        <v>3443</v>
      </c>
      <c r="O2048" s="38">
        <v>0</v>
      </c>
      <c r="P2048" s="38">
        <v>102.94</v>
      </c>
      <c r="Q2048" s="38">
        <v>1</v>
      </c>
      <c r="R2048">
        <v>13.5</v>
      </c>
      <c r="S2048" s="38">
        <v>102.94</v>
      </c>
      <c r="T2048" s="24">
        <v>219</v>
      </c>
      <c r="U2048" s="24">
        <v>50</v>
      </c>
      <c r="V2048">
        <f t="shared" si="217"/>
        <v>67</v>
      </c>
      <c r="W2048" s="24" t="s">
        <v>4426</v>
      </c>
      <c r="X2048" s="8" t="e">
        <f>ROUND(T2048*(1-#REF!),2)</f>
        <v>#REF!</v>
      </c>
      <c r="Y2048">
        <f t="shared" si="211"/>
        <v>197.1</v>
      </c>
      <c r="Z2048">
        <f t="shared" si="212"/>
        <v>197.1</v>
      </c>
      <c r="AA2048" s="24">
        <v>0.1</v>
      </c>
      <c r="AB2048" s="24">
        <v>0.1</v>
      </c>
      <c r="AC2048" t="s">
        <v>2879</v>
      </c>
      <c r="AD2048" t="s">
        <v>2879</v>
      </c>
      <c r="AE2048" t="s">
        <v>2879</v>
      </c>
      <c r="AF2048" t="s">
        <v>2899</v>
      </c>
      <c r="AG2048" s="24"/>
      <c r="AH2048" t="s">
        <v>3471</v>
      </c>
      <c r="AI2048" s="11">
        <v>98.97</v>
      </c>
      <c r="AJ2048">
        <v>0.3</v>
      </c>
      <c r="AK2048">
        <f t="shared" si="218"/>
        <v>153.29999999999998</v>
      </c>
      <c r="AL2048" t="s">
        <v>4555</v>
      </c>
      <c r="AM2048" t="s">
        <v>4555</v>
      </c>
      <c r="AN2048" s="24">
        <v>0.1</v>
      </c>
      <c r="AO2048">
        <f t="shared" si="216"/>
        <v>197.1</v>
      </c>
      <c r="AS2048" s="9" t="s">
        <v>3444</v>
      </c>
      <c r="AT2048" s="9" t="s">
        <v>584</v>
      </c>
    </row>
    <row r="2049" spans="1:46" customFormat="1" x14ac:dyDescent="0.3">
      <c r="A2049" t="e">
        <f>CONCATENATE(C2049,D2049,H2049,#REF!,L2049)</f>
        <v>#REF!</v>
      </c>
      <c r="B2049" t="str">
        <f t="shared" si="215"/>
        <v>CITROENJUMPYL1H1</v>
      </c>
      <c r="C2049" t="s">
        <v>12</v>
      </c>
      <c r="D2049" t="s">
        <v>29</v>
      </c>
      <c r="E2049">
        <v>2016</v>
      </c>
      <c r="F2049" t="s">
        <v>14</v>
      </c>
      <c r="G2049" t="s">
        <v>15</v>
      </c>
      <c r="H2049" s="9" t="str">
        <f t="shared" si="213"/>
        <v>L1H1</v>
      </c>
      <c r="I2049" s="9">
        <v>2925</v>
      </c>
      <c r="J2049" s="9" t="str">
        <f t="shared" si="214"/>
        <v>TYP172</v>
      </c>
      <c r="K2049">
        <v>172</v>
      </c>
      <c r="L2049" t="s">
        <v>17</v>
      </c>
      <c r="M2049" s="34">
        <v>963940823</v>
      </c>
      <c r="N2049" s="38" t="s">
        <v>3445</v>
      </c>
      <c r="O2049" s="38">
        <v>0</v>
      </c>
      <c r="P2049" s="38">
        <v>232.98</v>
      </c>
      <c r="Q2049" s="38">
        <v>1</v>
      </c>
      <c r="R2049">
        <f>R2048+R2047+R2046</f>
        <v>40</v>
      </c>
      <c r="S2049" s="38">
        <v>232.98</v>
      </c>
      <c r="T2049" s="24">
        <v>479</v>
      </c>
      <c r="U2049" s="24">
        <v>85</v>
      </c>
      <c r="V2049">
        <f t="shared" si="217"/>
        <v>114</v>
      </c>
      <c r="W2049" s="24" t="s">
        <v>4427</v>
      </c>
      <c r="X2049" s="8" t="e">
        <f>ROUND(T2049*(1-#REF!),2)</f>
        <v>#REF!</v>
      </c>
      <c r="Y2049">
        <f t="shared" si="211"/>
        <v>431.1</v>
      </c>
      <c r="Z2049">
        <f t="shared" si="212"/>
        <v>431.1</v>
      </c>
      <c r="AA2049" s="24">
        <v>0.1</v>
      </c>
      <c r="AB2049" s="24">
        <v>0.1</v>
      </c>
      <c r="AC2049" t="s">
        <v>2879</v>
      </c>
      <c r="AD2049" t="s">
        <v>2879</v>
      </c>
      <c r="AE2049" t="s">
        <v>2879</v>
      </c>
      <c r="AF2049" t="s">
        <v>2899</v>
      </c>
      <c r="AG2049" s="24"/>
      <c r="AH2049" t="s">
        <v>3471</v>
      </c>
      <c r="AI2049" s="11">
        <v>224.01</v>
      </c>
      <c r="AJ2049">
        <v>0.3</v>
      </c>
      <c r="AK2049">
        <f t="shared" si="218"/>
        <v>335.29999999999995</v>
      </c>
      <c r="AL2049" t="s">
        <v>4555</v>
      </c>
      <c r="AM2049" t="s">
        <v>4555</v>
      </c>
      <c r="AN2049" s="24">
        <v>0.1</v>
      </c>
      <c r="AO2049">
        <f t="shared" si="216"/>
        <v>431.1</v>
      </c>
      <c r="AS2049" s="9" t="s">
        <v>3446</v>
      </c>
      <c r="AT2049" s="9" t="s">
        <v>1151</v>
      </c>
    </row>
    <row r="2050" spans="1:46" customFormat="1" x14ac:dyDescent="0.3">
      <c r="A2050" t="e">
        <f>CONCATENATE(C2050,D2050,H2050,#REF!,L2050)</f>
        <v>#REF!</v>
      </c>
      <c r="B2050" t="str">
        <f t="shared" si="215"/>
        <v>CITROENJUMPYL1H1</v>
      </c>
      <c r="C2050" t="s">
        <v>12</v>
      </c>
      <c r="D2050" t="s">
        <v>29</v>
      </c>
      <c r="E2050">
        <v>2016</v>
      </c>
      <c r="F2050" t="s">
        <v>14</v>
      </c>
      <c r="G2050" t="s">
        <v>15</v>
      </c>
      <c r="H2050" s="9" t="str">
        <f t="shared" si="213"/>
        <v>L1H1</v>
      </c>
      <c r="I2050" s="9">
        <v>2925</v>
      </c>
      <c r="J2050" s="9" t="str">
        <f t="shared" si="214"/>
        <v>TYP172</v>
      </c>
      <c r="K2050">
        <v>172</v>
      </c>
      <c r="L2050" t="s">
        <v>20</v>
      </c>
      <c r="M2050" s="7">
        <v>963940788</v>
      </c>
      <c r="N2050" s="38" t="s">
        <v>3447</v>
      </c>
      <c r="O2050" s="38">
        <v>0</v>
      </c>
      <c r="P2050" s="38">
        <v>128.44</v>
      </c>
      <c r="Q2050" s="38">
        <v>1</v>
      </c>
      <c r="R2050">
        <v>27</v>
      </c>
      <c r="S2050" s="38">
        <v>128.44</v>
      </c>
      <c r="T2050" s="24">
        <v>299</v>
      </c>
      <c r="U2050" s="24">
        <v>15</v>
      </c>
      <c r="V2050">
        <f t="shared" si="217"/>
        <v>20</v>
      </c>
      <c r="W2050" s="24" t="s">
        <v>4428</v>
      </c>
      <c r="X2050" s="8" t="e">
        <f>ROUND(T2050*(1-#REF!),2)</f>
        <v>#REF!</v>
      </c>
      <c r="Y2050">
        <f t="shared" ref="Y2050:Y2113" si="219">ROUND(T2050*(1-AA2050),2)</f>
        <v>269.10000000000002</v>
      </c>
      <c r="Z2050">
        <f t="shared" ref="Z2050:Z2113" si="220">ROUND(T2050*(1-AB2050),2)</f>
        <v>269.10000000000002</v>
      </c>
      <c r="AA2050" s="24">
        <v>0.1</v>
      </c>
      <c r="AB2050" s="24">
        <v>0.1</v>
      </c>
      <c r="AC2050" t="s">
        <v>2879</v>
      </c>
      <c r="AD2050" t="s">
        <v>2879</v>
      </c>
      <c r="AE2050" t="s">
        <v>2879</v>
      </c>
      <c r="AF2050" t="s">
        <v>2899</v>
      </c>
      <c r="AG2050" s="24"/>
      <c r="AH2050" t="s">
        <v>3471</v>
      </c>
      <c r="AI2050" s="11">
        <v>123.5</v>
      </c>
      <c r="AJ2050">
        <v>0.3</v>
      </c>
      <c r="AK2050">
        <f t="shared" si="218"/>
        <v>209.29999999999998</v>
      </c>
      <c r="AL2050" t="s">
        <v>4555</v>
      </c>
      <c r="AM2050" t="s">
        <v>4555</v>
      </c>
      <c r="AN2050" s="24">
        <v>0.1</v>
      </c>
      <c r="AO2050">
        <f t="shared" si="216"/>
        <v>269.10000000000002</v>
      </c>
      <c r="AS2050" s="9" t="s">
        <v>3448</v>
      </c>
      <c r="AT2050" s="9" t="s">
        <v>582</v>
      </c>
    </row>
    <row r="2051" spans="1:46" customFormat="1" x14ac:dyDescent="0.3">
      <c r="A2051" t="e">
        <f>CONCATENATE(C2051,D2051,H2051,#REF!,L2051)</f>
        <v>#REF!</v>
      </c>
      <c r="B2051" t="str">
        <f t="shared" si="215"/>
        <v>CITROENJUMPYL1H1</v>
      </c>
      <c r="C2051" t="s">
        <v>12</v>
      </c>
      <c r="D2051" t="s">
        <v>29</v>
      </c>
      <c r="E2051">
        <v>2016</v>
      </c>
      <c r="F2051" t="s">
        <v>14</v>
      </c>
      <c r="G2051" t="s">
        <v>15</v>
      </c>
      <c r="H2051" s="9" t="str">
        <f t="shared" si="213"/>
        <v>L1H1</v>
      </c>
      <c r="I2051" s="9">
        <v>2925</v>
      </c>
      <c r="J2051" s="9" t="str">
        <f t="shared" si="214"/>
        <v>TYP172</v>
      </c>
      <c r="K2051">
        <v>172</v>
      </c>
      <c r="L2051" t="s">
        <v>20</v>
      </c>
      <c r="M2051" s="35">
        <v>963940790</v>
      </c>
      <c r="N2051" s="38" t="s">
        <v>3449</v>
      </c>
      <c r="O2051" s="38">
        <v>0</v>
      </c>
      <c r="P2051" s="38">
        <v>51.99</v>
      </c>
      <c r="Q2051" s="38">
        <v>1</v>
      </c>
      <c r="R2051">
        <v>5.5</v>
      </c>
      <c r="S2051" s="38">
        <v>51.99</v>
      </c>
      <c r="T2051" s="24">
        <v>139</v>
      </c>
      <c r="U2051" s="24">
        <v>20</v>
      </c>
      <c r="V2051">
        <f t="shared" si="217"/>
        <v>27</v>
      </c>
      <c r="W2051" s="24" t="s">
        <v>4429</v>
      </c>
      <c r="X2051" s="8" t="e">
        <f>ROUND(T2051*(1-#REF!),2)</f>
        <v>#REF!</v>
      </c>
      <c r="Y2051">
        <f t="shared" si="219"/>
        <v>125.1</v>
      </c>
      <c r="Z2051">
        <f t="shared" si="220"/>
        <v>125.1</v>
      </c>
      <c r="AA2051" s="24">
        <v>0.1</v>
      </c>
      <c r="AB2051" s="24">
        <v>0.1</v>
      </c>
      <c r="AC2051" t="s">
        <v>2879</v>
      </c>
      <c r="AD2051" t="s">
        <v>2879</v>
      </c>
      <c r="AE2051" t="s">
        <v>2879</v>
      </c>
      <c r="AF2051" t="s">
        <v>2899</v>
      </c>
      <c r="AG2051" s="24"/>
      <c r="AH2051" t="s">
        <v>3471</v>
      </c>
      <c r="AI2051" s="11">
        <v>49.98</v>
      </c>
      <c r="AJ2051">
        <v>0.3</v>
      </c>
      <c r="AK2051">
        <f t="shared" si="218"/>
        <v>97.3</v>
      </c>
      <c r="AL2051" t="s">
        <v>4555</v>
      </c>
      <c r="AM2051" t="s">
        <v>4555</v>
      </c>
      <c r="AN2051" s="24">
        <v>0.1</v>
      </c>
      <c r="AO2051">
        <f t="shared" si="216"/>
        <v>125.1</v>
      </c>
      <c r="AS2051" s="9" t="s">
        <v>3450</v>
      </c>
      <c r="AT2051" s="9" t="s">
        <v>580</v>
      </c>
    </row>
    <row r="2052" spans="1:46" customFormat="1" x14ac:dyDescent="0.3">
      <c r="A2052" t="e">
        <f>CONCATENATE(C2052,D2052,H2052,#REF!,L2052)</f>
        <v>#REF!</v>
      </c>
      <c r="B2052" t="str">
        <f t="shared" si="215"/>
        <v>CITROENJUMPYL1H1</v>
      </c>
      <c r="C2052" t="s">
        <v>12</v>
      </c>
      <c r="D2052" t="s">
        <v>29</v>
      </c>
      <c r="E2052">
        <v>2016</v>
      </c>
      <c r="F2052" t="s">
        <v>14</v>
      </c>
      <c r="G2052" t="s">
        <v>15</v>
      </c>
      <c r="H2052" s="9" t="str">
        <f t="shared" si="213"/>
        <v>L1H1</v>
      </c>
      <c r="I2052" s="9">
        <v>2925</v>
      </c>
      <c r="J2052" s="9" t="str">
        <f t="shared" si="214"/>
        <v>TYP172</v>
      </c>
      <c r="K2052">
        <v>172</v>
      </c>
      <c r="L2052" t="s">
        <v>20</v>
      </c>
      <c r="M2052" s="7">
        <v>963940798</v>
      </c>
      <c r="N2052" s="38" t="s">
        <v>3451</v>
      </c>
      <c r="O2052" s="38">
        <v>0</v>
      </c>
      <c r="P2052" s="38">
        <v>116.2</v>
      </c>
      <c r="Q2052" s="38">
        <v>1</v>
      </c>
      <c r="R2052">
        <v>10</v>
      </c>
      <c r="S2052" s="38">
        <v>116.2</v>
      </c>
      <c r="T2052" s="24">
        <v>279</v>
      </c>
      <c r="U2052" s="24">
        <v>50</v>
      </c>
      <c r="V2052">
        <f t="shared" si="217"/>
        <v>67</v>
      </c>
      <c r="W2052" s="24" t="s">
        <v>4430</v>
      </c>
      <c r="X2052" s="8" t="e">
        <f>ROUND(T2052*(1-#REF!),2)</f>
        <v>#REF!</v>
      </c>
      <c r="Y2052">
        <f t="shared" si="219"/>
        <v>251.1</v>
      </c>
      <c r="Z2052">
        <f t="shared" si="220"/>
        <v>251.1</v>
      </c>
      <c r="AA2052" s="24">
        <v>0.1</v>
      </c>
      <c r="AB2052" s="24">
        <v>0.1</v>
      </c>
      <c r="AC2052" t="s">
        <v>2879</v>
      </c>
      <c r="AD2052" t="s">
        <v>2879</v>
      </c>
      <c r="AE2052" t="s">
        <v>2879</v>
      </c>
      <c r="AF2052" t="s">
        <v>2899</v>
      </c>
      <c r="AG2052" s="24"/>
      <c r="AH2052" t="s">
        <v>3471</v>
      </c>
      <c r="AI2052" s="11">
        <v>111.72</v>
      </c>
      <c r="AJ2052">
        <v>0.3</v>
      </c>
      <c r="AK2052">
        <f t="shared" si="218"/>
        <v>195.29999999999998</v>
      </c>
      <c r="AL2052" t="s">
        <v>4555</v>
      </c>
      <c r="AM2052" t="s">
        <v>4555</v>
      </c>
      <c r="AN2052" s="24">
        <v>0.1</v>
      </c>
      <c r="AO2052">
        <f t="shared" si="216"/>
        <v>251.1</v>
      </c>
      <c r="AS2052" s="9" t="s">
        <v>3452</v>
      </c>
      <c r="AT2052" s="9" t="s">
        <v>585</v>
      </c>
    </row>
    <row r="2053" spans="1:46" customFormat="1" x14ac:dyDescent="0.3">
      <c r="A2053" t="e">
        <f>CONCATENATE(C2053,D2053,H2053,#REF!,L2053)</f>
        <v>#REF!</v>
      </c>
      <c r="B2053" t="str">
        <f t="shared" si="215"/>
        <v>CITROENJUMPYL1H1</v>
      </c>
      <c r="C2053" t="s">
        <v>12</v>
      </c>
      <c r="D2053" t="s">
        <v>29</v>
      </c>
      <c r="E2053">
        <v>2016</v>
      </c>
      <c r="F2053" t="s">
        <v>14</v>
      </c>
      <c r="G2053" t="s">
        <v>15</v>
      </c>
      <c r="H2053" s="9" t="str">
        <f t="shared" si="213"/>
        <v>L1H1</v>
      </c>
      <c r="I2053" s="9">
        <v>2925</v>
      </c>
      <c r="J2053" s="9" t="str">
        <f t="shared" si="214"/>
        <v>TYP172</v>
      </c>
      <c r="K2053">
        <v>172</v>
      </c>
      <c r="L2053" t="s">
        <v>20</v>
      </c>
      <c r="M2053" s="34">
        <v>963940824</v>
      </c>
      <c r="N2053" s="38" t="s">
        <v>3453</v>
      </c>
      <c r="O2053" s="38">
        <v>0</v>
      </c>
      <c r="P2053" s="38">
        <v>296.58999999999997</v>
      </c>
      <c r="Q2053" s="38">
        <v>1</v>
      </c>
      <c r="R2053">
        <f>R2052+R2051+R2050</f>
        <v>42.5</v>
      </c>
      <c r="S2053" s="38">
        <v>296.58999999999997</v>
      </c>
      <c r="T2053" s="24">
        <v>649</v>
      </c>
      <c r="U2053" s="24">
        <v>85</v>
      </c>
      <c r="V2053">
        <f t="shared" si="217"/>
        <v>114</v>
      </c>
      <c r="W2053" s="24" t="s">
        <v>4431</v>
      </c>
      <c r="X2053" s="8" t="e">
        <f>ROUND(T2053*(1-#REF!),2)</f>
        <v>#REF!</v>
      </c>
      <c r="Y2053">
        <f t="shared" si="219"/>
        <v>584.1</v>
      </c>
      <c r="Z2053">
        <f t="shared" si="220"/>
        <v>584.1</v>
      </c>
      <c r="AA2053" s="24">
        <v>0.1</v>
      </c>
      <c r="AB2053" s="24">
        <v>0.1</v>
      </c>
      <c r="AC2053" t="s">
        <v>2879</v>
      </c>
      <c r="AD2053" t="s">
        <v>2879</v>
      </c>
      <c r="AE2053" t="s">
        <v>2879</v>
      </c>
      <c r="AF2053" t="s">
        <v>2899</v>
      </c>
      <c r="AG2053" s="24"/>
      <c r="AH2053" t="s">
        <v>3471</v>
      </c>
      <c r="AI2053" s="11">
        <v>285.17</v>
      </c>
      <c r="AJ2053">
        <v>0.3</v>
      </c>
      <c r="AK2053">
        <f t="shared" si="218"/>
        <v>454.29999999999995</v>
      </c>
      <c r="AL2053" t="s">
        <v>4555</v>
      </c>
      <c r="AM2053" t="s">
        <v>4555</v>
      </c>
      <c r="AN2053" s="24">
        <v>0.1</v>
      </c>
      <c r="AO2053">
        <f t="shared" si="216"/>
        <v>584.1</v>
      </c>
      <c r="AS2053" s="9" t="s">
        <v>3454</v>
      </c>
      <c r="AT2053" s="9" t="s">
        <v>586</v>
      </c>
    </row>
    <row r="2054" spans="1:46" customFormat="1" x14ac:dyDescent="0.3">
      <c r="A2054" t="e">
        <f>CONCATENATE(C2054,D2054,H2054,#REF!,L2054)</f>
        <v>#REF!</v>
      </c>
      <c r="B2054" t="str">
        <f t="shared" si="215"/>
        <v>CITROENJUMPYL3H1</v>
      </c>
      <c r="C2054" t="s">
        <v>12</v>
      </c>
      <c r="D2054" t="s">
        <v>29</v>
      </c>
      <c r="E2054">
        <v>2016</v>
      </c>
      <c r="F2054" t="s">
        <v>44</v>
      </c>
      <c r="G2054" t="s">
        <v>15</v>
      </c>
      <c r="H2054" s="9" t="str">
        <f t="shared" si="213"/>
        <v>L3H1</v>
      </c>
      <c r="I2054" s="9">
        <v>3275</v>
      </c>
      <c r="J2054" s="9" t="str">
        <f t="shared" si="214"/>
        <v>TYP174</v>
      </c>
      <c r="K2054">
        <v>174</v>
      </c>
      <c r="L2054" t="s">
        <v>17</v>
      </c>
      <c r="M2054" s="7">
        <v>963940793</v>
      </c>
      <c r="N2054" s="38" t="s">
        <v>3455</v>
      </c>
      <c r="O2054" s="38">
        <v>0</v>
      </c>
      <c r="P2054" s="38">
        <v>121.33</v>
      </c>
      <c r="Q2054" s="38">
        <v>1</v>
      </c>
      <c r="R2054">
        <v>28</v>
      </c>
      <c r="S2054" s="38">
        <v>121.33</v>
      </c>
      <c r="T2054" s="24">
        <v>279</v>
      </c>
      <c r="U2054" s="24">
        <v>20</v>
      </c>
      <c r="V2054">
        <f t="shared" si="217"/>
        <v>27</v>
      </c>
      <c r="W2054" s="24" t="s">
        <v>4432</v>
      </c>
      <c r="X2054" s="8" t="e">
        <f>ROUND(T2054*(1-#REF!),2)</f>
        <v>#REF!</v>
      </c>
      <c r="Y2054">
        <f t="shared" si="219"/>
        <v>251.1</v>
      </c>
      <c r="Z2054">
        <f t="shared" si="220"/>
        <v>251.1</v>
      </c>
      <c r="AA2054" s="24">
        <v>0.1</v>
      </c>
      <c r="AB2054" s="24">
        <v>0.1</v>
      </c>
      <c r="AC2054" t="s">
        <v>2879</v>
      </c>
      <c r="AD2054" t="s">
        <v>2879</v>
      </c>
      <c r="AE2054" t="s">
        <v>2879</v>
      </c>
      <c r="AF2054" t="s">
        <v>2899</v>
      </c>
      <c r="AG2054" s="24"/>
      <c r="AH2054" t="s">
        <v>3472</v>
      </c>
      <c r="AI2054" s="11">
        <v>116.65</v>
      </c>
      <c r="AJ2054">
        <v>0.3</v>
      </c>
      <c r="AK2054">
        <f t="shared" si="218"/>
        <v>195.29999999999998</v>
      </c>
      <c r="AL2054" t="s">
        <v>4555</v>
      </c>
      <c r="AM2054" t="s">
        <v>4555</v>
      </c>
      <c r="AN2054" s="24">
        <v>0.1</v>
      </c>
      <c r="AO2054">
        <f t="shared" si="216"/>
        <v>251.1</v>
      </c>
      <c r="AS2054" s="9" t="s">
        <v>3456</v>
      </c>
      <c r="AT2054" s="9" t="s">
        <v>581</v>
      </c>
    </row>
    <row r="2055" spans="1:46" customFormat="1" x14ac:dyDescent="0.3">
      <c r="A2055" t="e">
        <f>CONCATENATE(C2055,D2055,H2055,#REF!,L2055)</f>
        <v>#REF!</v>
      </c>
      <c r="B2055" t="str">
        <f t="shared" si="215"/>
        <v>CITROENJUMPYL3H1</v>
      </c>
      <c r="C2055" t="s">
        <v>12</v>
      </c>
      <c r="D2055" t="s">
        <v>29</v>
      </c>
      <c r="E2055">
        <v>2016</v>
      </c>
      <c r="F2055" t="s">
        <v>44</v>
      </c>
      <c r="G2055" t="s">
        <v>15</v>
      </c>
      <c r="H2055" s="9" t="str">
        <f t="shared" si="213"/>
        <v>L3H1</v>
      </c>
      <c r="I2055" s="9">
        <v>3275</v>
      </c>
      <c r="J2055" s="9" t="str">
        <f t="shared" si="214"/>
        <v>TYP174</v>
      </c>
      <c r="K2055">
        <v>174</v>
      </c>
      <c r="L2055" t="s">
        <v>17</v>
      </c>
      <c r="M2055" s="33">
        <v>963940899</v>
      </c>
      <c r="N2055" s="40" t="s">
        <v>3538</v>
      </c>
      <c r="O2055" s="38">
        <v>0</v>
      </c>
      <c r="P2055" s="38">
        <v>79.650000000000006</v>
      </c>
      <c r="Q2055" s="38">
        <v>1</v>
      </c>
      <c r="R2055">
        <v>5.5</v>
      </c>
      <c r="S2055" s="38">
        <v>79.650000000000006</v>
      </c>
      <c r="T2055" s="24">
        <v>179</v>
      </c>
      <c r="U2055" s="24">
        <v>20</v>
      </c>
      <c r="V2055">
        <f t="shared" si="217"/>
        <v>27</v>
      </c>
      <c r="W2055" s="24" t="s">
        <v>4433</v>
      </c>
      <c r="X2055" s="8" t="e">
        <f>ROUND(T2055*(1-#REF!),2)</f>
        <v>#REF!</v>
      </c>
      <c r="Y2055">
        <f t="shared" si="219"/>
        <v>161.1</v>
      </c>
      <c r="Z2055">
        <f t="shared" si="220"/>
        <v>161.1</v>
      </c>
      <c r="AA2055" s="24">
        <v>0.1</v>
      </c>
      <c r="AB2055" s="24">
        <v>0.1</v>
      </c>
      <c r="AC2055" t="s">
        <v>2879</v>
      </c>
      <c r="AD2055" t="s">
        <v>2879</v>
      </c>
      <c r="AE2055" t="s">
        <v>2879</v>
      </c>
      <c r="AF2055" t="s">
        <v>2899</v>
      </c>
      <c r="AG2055" s="24"/>
      <c r="AH2055" t="s">
        <v>3472</v>
      </c>
      <c r="AI2055" s="11">
        <v>59.87</v>
      </c>
      <c r="AJ2055">
        <v>0.3</v>
      </c>
      <c r="AK2055">
        <f t="shared" si="218"/>
        <v>125.3</v>
      </c>
      <c r="AL2055" t="s">
        <v>4555</v>
      </c>
      <c r="AM2055" t="s">
        <v>4555</v>
      </c>
      <c r="AN2055" s="24">
        <v>0.1</v>
      </c>
      <c r="AO2055">
        <f t="shared" si="216"/>
        <v>161.1</v>
      </c>
      <c r="AS2055" s="9" t="s">
        <v>3705</v>
      </c>
      <c r="AT2055" s="9" t="s">
        <v>587</v>
      </c>
    </row>
    <row r="2056" spans="1:46" customFormat="1" x14ac:dyDescent="0.3">
      <c r="A2056" t="e">
        <f>CONCATENATE(C2056,D2056,H2056,#REF!,L2056)</f>
        <v>#REF!</v>
      </c>
      <c r="B2056" t="str">
        <f t="shared" si="215"/>
        <v>CITROENJUMPYL3H1</v>
      </c>
      <c r="C2056" t="s">
        <v>12</v>
      </c>
      <c r="D2056" t="s">
        <v>29</v>
      </c>
      <c r="E2056">
        <v>2016</v>
      </c>
      <c r="F2056" t="s">
        <v>44</v>
      </c>
      <c r="G2056" t="s">
        <v>15</v>
      </c>
      <c r="H2056" s="9" t="str">
        <f t="shared" si="213"/>
        <v>L3H1</v>
      </c>
      <c r="I2056" s="9">
        <v>3275</v>
      </c>
      <c r="J2056" s="9" t="str">
        <f t="shared" si="214"/>
        <v>TYP174</v>
      </c>
      <c r="K2056">
        <v>174</v>
      </c>
      <c r="L2056" t="s">
        <v>17</v>
      </c>
      <c r="M2056" s="7">
        <v>963940808</v>
      </c>
      <c r="N2056" s="38" t="s">
        <v>3458</v>
      </c>
      <c r="O2056" s="38">
        <v>0</v>
      </c>
      <c r="P2056" s="38">
        <v>130.77000000000001</v>
      </c>
      <c r="Q2056" s="38">
        <v>1</v>
      </c>
      <c r="R2056">
        <v>22</v>
      </c>
      <c r="S2056" s="38">
        <v>130.77000000000001</v>
      </c>
      <c r="T2056" s="24">
        <v>309</v>
      </c>
      <c r="U2056" s="24">
        <v>80</v>
      </c>
      <c r="V2056">
        <f t="shared" si="217"/>
        <v>107</v>
      </c>
      <c r="W2056" s="24" t="s">
        <v>4434</v>
      </c>
      <c r="X2056" s="8" t="e">
        <f>ROUND(T2056*(1-#REF!),2)</f>
        <v>#REF!</v>
      </c>
      <c r="Y2056">
        <f t="shared" si="219"/>
        <v>278.10000000000002</v>
      </c>
      <c r="Z2056">
        <f t="shared" si="220"/>
        <v>278.10000000000002</v>
      </c>
      <c r="AA2056" s="24">
        <v>0.1</v>
      </c>
      <c r="AB2056" s="24">
        <v>0.1</v>
      </c>
      <c r="AC2056" t="s">
        <v>2879</v>
      </c>
      <c r="AD2056" t="s">
        <v>2879</v>
      </c>
      <c r="AE2056" t="s">
        <v>2879</v>
      </c>
      <c r="AF2056" t="s">
        <v>2899</v>
      </c>
      <c r="AG2056" s="24"/>
      <c r="AH2056" t="s">
        <v>3472</v>
      </c>
      <c r="AI2056" s="11">
        <v>125.73</v>
      </c>
      <c r="AJ2056">
        <v>0.3</v>
      </c>
      <c r="AK2056">
        <f t="shared" si="218"/>
        <v>216.29999999999998</v>
      </c>
      <c r="AL2056" t="s">
        <v>4555</v>
      </c>
      <c r="AM2056" t="s">
        <v>4555</v>
      </c>
      <c r="AN2056" s="24">
        <v>0.1</v>
      </c>
      <c r="AO2056">
        <f t="shared" si="216"/>
        <v>278.10000000000002</v>
      </c>
      <c r="AS2056" s="9" t="s">
        <v>3459</v>
      </c>
      <c r="AT2056" s="9" t="s">
        <v>584</v>
      </c>
    </row>
    <row r="2057" spans="1:46" customFormat="1" x14ac:dyDescent="0.3">
      <c r="A2057" t="e">
        <f>CONCATENATE(C2057,D2057,H2057,#REF!,L2057)</f>
        <v>#REF!</v>
      </c>
      <c r="B2057" t="str">
        <f t="shared" si="215"/>
        <v>CITROENJUMPYL3H1</v>
      </c>
      <c r="C2057" t="s">
        <v>12</v>
      </c>
      <c r="D2057" t="s">
        <v>29</v>
      </c>
      <c r="E2057">
        <v>2016</v>
      </c>
      <c r="F2057" t="s">
        <v>44</v>
      </c>
      <c r="G2057" t="s">
        <v>15</v>
      </c>
      <c r="H2057" s="9" t="str">
        <f t="shared" si="213"/>
        <v>L3H1</v>
      </c>
      <c r="I2057" s="9">
        <v>3275</v>
      </c>
      <c r="J2057" s="9" t="str">
        <f t="shared" si="214"/>
        <v>TYP174</v>
      </c>
      <c r="K2057">
        <v>174</v>
      </c>
      <c r="L2057" t="s">
        <v>17</v>
      </c>
      <c r="M2057" s="7">
        <v>963940825</v>
      </c>
      <c r="N2057" s="38" t="s">
        <v>3460</v>
      </c>
      <c r="O2057" s="38">
        <v>0</v>
      </c>
      <c r="P2057" s="38">
        <v>314.77</v>
      </c>
      <c r="Q2057" s="38">
        <v>1</v>
      </c>
      <c r="R2057">
        <f>R2056+R2055+R2054</f>
        <v>55.5</v>
      </c>
      <c r="S2057" s="38">
        <v>314.77</v>
      </c>
      <c r="T2057" s="24">
        <v>649</v>
      </c>
      <c r="U2057" s="24">
        <v>120</v>
      </c>
      <c r="V2057">
        <f t="shared" si="217"/>
        <v>160</v>
      </c>
      <c r="W2057" s="24" t="s">
        <v>4435</v>
      </c>
      <c r="X2057" s="8" t="e">
        <f>ROUND(T2057*(1-#REF!),2)</f>
        <v>#REF!</v>
      </c>
      <c r="Y2057">
        <f t="shared" si="219"/>
        <v>584.1</v>
      </c>
      <c r="Z2057">
        <f t="shared" si="220"/>
        <v>584.1</v>
      </c>
      <c r="AA2057" s="24">
        <v>0.1</v>
      </c>
      <c r="AB2057" s="24">
        <v>0.1</v>
      </c>
      <c r="AC2057" t="s">
        <v>2879</v>
      </c>
      <c r="AD2057" t="s">
        <v>2879</v>
      </c>
      <c r="AE2057" t="s">
        <v>2879</v>
      </c>
      <c r="AF2057" t="s">
        <v>2899</v>
      </c>
      <c r="AG2057" s="24"/>
      <c r="AH2057" t="s">
        <v>3472</v>
      </c>
      <c r="AI2057" s="11">
        <v>302.64999999999998</v>
      </c>
      <c r="AJ2057">
        <v>0.3</v>
      </c>
      <c r="AK2057">
        <f t="shared" si="218"/>
        <v>454.29999999999995</v>
      </c>
      <c r="AL2057" t="s">
        <v>4555</v>
      </c>
      <c r="AM2057" t="s">
        <v>4555</v>
      </c>
      <c r="AN2057" s="24">
        <v>0.1</v>
      </c>
      <c r="AO2057">
        <f t="shared" si="216"/>
        <v>584.1</v>
      </c>
      <c r="AS2057" s="9" t="s">
        <v>3461</v>
      </c>
      <c r="AT2057" s="9" t="s">
        <v>3695</v>
      </c>
    </row>
    <row r="2058" spans="1:46" customFormat="1" x14ac:dyDescent="0.3">
      <c r="A2058" t="e">
        <f>CONCATENATE(C2058,D2058,H2058,#REF!,L2058)</f>
        <v>#REF!</v>
      </c>
      <c r="B2058" t="str">
        <f t="shared" si="215"/>
        <v>CITROENJUMPYL3H1</v>
      </c>
      <c r="C2058" t="s">
        <v>12</v>
      </c>
      <c r="D2058" t="s">
        <v>29</v>
      </c>
      <c r="E2058">
        <v>2016</v>
      </c>
      <c r="F2058" t="s">
        <v>44</v>
      </c>
      <c r="G2058" t="s">
        <v>15</v>
      </c>
      <c r="H2058" s="9" t="str">
        <f t="shared" si="213"/>
        <v>L3H1</v>
      </c>
      <c r="I2058" s="9">
        <v>3275</v>
      </c>
      <c r="J2058" s="9" t="str">
        <f t="shared" si="214"/>
        <v>TYP174</v>
      </c>
      <c r="K2058">
        <v>174</v>
      </c>
      <c r="L2058" t="s">
        <v>20</v>
      </c>
      <c r="M2058" s="7">
        <v>963940789</v>
      </c>
      <c r="N2058" s="38" t="s">
        <v>3462</v>
      </c>
      <c r="O2058" s="38">
        <v>0</v>
      </c>
      <c r="P2058" s="38">
        <v>180.72</v>
      </c>
      <c r="Q2058" s="38">
        <v>1</v>
      </c>
      <c r="R2058">
        <v>36</v>
      </c>
      <c r="S2058" s="38">
        <v>180.72</v>
      </c>
      <c r="T2058" s="24">
        <v>409</v>
      </c>
      <c r="U2058" s="24">
        <v>20</v>
      </c>
      <c r="V2058">
        <f t="shared" si="217"/>
        <v>27</v>
      </c>
      <c r="W2058" s="24" t="s">
        <v>4436</v>
      </c>
      <c r="X2058" s="8" t="e">
        <f>ROUND(T2058*(1-#REF!),2)</f>
        <v>#REF!</v>
      </c>
      <c r="Y2058">
        <f t="shared" si="219"/>
        <v>368.1</v>
      </c>
      <c r="Z2058">
        <f t="shared" si="220"/>
        <v>368.1</v>
      </c>
      <c r="AA2058" s="24">
        <v>0.1</v>
      </c>
      <c r="AB2058" s="24">
        <v>0.1</v>
      </c>
      <c r="AC2058" t="s">
        <v>2879</v>
      </c>
      <c r="AD2058" t="s">
        <v>2879</v>
      </c>
      <c r="AE2058" t="s">
        <v>2879</v>
      </c>
      <c r="AF2058" t="s">
        <v>2899</v>
      </c>
      <c r="AG2058" s="24"/>
      <c r="AH2058" t="s">
        <v>3472</v>
      </c>
      <c r="AI2058" s="11">
        <v>173.76</v>
      </c>
      <c r="AJ2058">
        <v>0.3</v>
      </c>
      <c r="AK2058">
        <f t="shared" si="218"/>
        <v>286.29999999999995</v>
      </c>
      <c r="AL2058" t="s">
        <v>4555</v>
      </c>
      <c r="AM2058" t="s">
        <v>4555</v>
      </c>
      <c r="AN2058" s="24">
        <v>0.1</v>
      </c>
      <c r="AO2058">
        <f t="shared" si="216"/>
        <v>368.1</v>
      </c>
      <c r="AS2058" s="9" t="s">
        <v>3463</v>
      </c>
      <c r="AT2058" s="9" t="s">
        <v>582</v>
      </c>
    </row>
    <row r="2059" spans="1:46" customFormat="1" x14ac:dyDescent="0.3">
      <c r="A2059" t="e">
        <f>CONCATENATE(C2059,D2059,H2059,#REF!,L2059)</f>
        <v>#REF!</v>
      </c>
      <c r="B2059" t="str">
        <f t="shared" si="215"/>
        <v>CITROENJUMPYL3H1</v>
      </c>
      <c r="C2059" t="s">
        <v>12</v>
      </c>
      <c r="D2059" t="s">
        <v>29</v>
      </c>
      <c r="E2059">
        <v>2016</v>
      </c>
      <c r="F2059" t="s">
        <v>44</v>
      </c>
      <c r="G2059" t="s">
        <v>15</v>
      </c>
      <c r="H2059" s="9" t="str">
        <f t="shared" si="213"/>
        <v>L3H1</v>
      </c>
      <c r="I2059" s="9">
        <v>3275</v>
      </c>
      <c r="J2059" s="9" t="str">
        <f t="shared" si="214"/>
        <v>TYP174</v>
      </c>
      <c r="K2059">
        <v>174</v>
      </c>
      <c r="L2059" t="s">
        <v>20</v>
      </c>
      <c r="M2059" s="33">
        <v>963940813</v>
      </c>
      <c r="N2059" s="39" t="s">
        <v>3424</v>
      </c>
      <c r="O2059" s="38">
        <v>0</v>
      </c>
      <c r="P2059" s="38">
        <v>79.650000000000006</v>
      </c>
      <c r="Q2059" s="38">
        <v>1</v>
      </c>
      <c r="R2059">
        <v>5.5</v>
      </c>
      <c r="S2059" s="38">
        <v>79.650000000000006</v>
      </c>
      <c r="T2059" s="24">
        <v>189</v>
      </c>
      <c r="U2059" s="24">
        <v>20</v>
      </c>
      <c r="V2059">
        <f t="shared" si="217"/>
        <v>27</v>
      </c>
      <c r="W2059" s="24" t="s">
        <v>4437</v>
      </c>
      <c r="X2059" s="8" t="e">
        <f>ROUND(T2059*(1-#REF!),2)</f>
        <v>#REF!</v>
      </c>
      <c r="Y2059">
        <f t="shared" si="219"/>
        <v>170.1</v>
      </c>
      <c r="Z2059">
        <f t="shared" si="220"/>
        <v>170.1</v>
      </c>
      <c r="AA2059" s="24">
        <v>0.1</v>
      </c>
      <c r="AB2059" s="24">
        <v>0.1</v>
      </c>
      <c r="AC2059" t="s">
        <v>2879</v>
      </c>
      <c r="AD2059" t="s">
        <v>2879</v>
      </c>
      <c r="AE2059" t="s">
        <v>2879</v>
      </c>
      <c r="AF2059" t="s">
        <v>2899</v>
      </c>
      <c r="AG2059" s="24"/>
      <c r="AH2059" t="s">
        <v>3472</v>
      </c>
      <c r="AI2059" s="11">
        <v>76.58</v>
      </c>
      <c r="AJ2059">
        <v>0.3</v>
      </c>
      <c r="AK2059">
        <f t="shared" si="218"/>
        <v>132.29999999999998</v>
      </c>
      <c r="AL2059" t="s">
        <v>4555</v>
      </c>
      <c r="AM2059" t="s">
        <v>4555</v>
      </c>
      <c r="AN2059" s="24">
        <v>0.1</v>
      </c>
      <c r="AO2059">
        <f t="shared" si="216"/>
        <v>170.1</v>
      </c>
      <c r="AS2059" s="9" t="s">
        <v>3464</v>
      </c>
      <c r="AT2059" s="9" t="s">
        <v>580</v>
      </c>
    </row>
    <row r="2060" spans="1:46" customFormat="1" x14ac:dyDescent="0.3">
      <c r="A2060" t="e">
        <f>CONCATENATE(C2060,D2060,H2060,#REF!,L2060)</f>
        <v>#REF!</v>
      </c>
      <c r="B2060" t="str">
        <f t="shared" si="215"/>
        <v>CITROENJUMPYL3H1</v>
      </c>
      <c r="C2060" t="s">
        <v>12</v>
      </c>
      <c r="D2060" t="s">
        <v>29</v>
      </c>
      <c r="E2060">
        <v>2016</v>
      </c>
      <c r="F2060" t="s">
        <v>44</v>
      </c>
      <c r="G2060" t="s">
        <v>15</v>
      </c>
      <c r="H2060" s="9" t="str">
        <f t="shared" si="213"/>
        <v>L3H1</v>
      </c>
      <c r="I2060" s="9">
        <v>3275</v>
      </c>
      <c r="J2060" s="9" t="str">
        <f t="shared" si="214"/>
        <v>TYP174</v>
      </c>
      <c r="K2060">
        <v>174</v>
      </c>
      <c r="L2060" t="s">
        <v>20</v>
      </c>
      <c r="M2060" s="7">
        <v>963940799</v>
      </c>
      <c r="N2060" s="38" t="s">
        <v>3465</v>
      </c>
      <c r="O2060" s="38">
        <v>0</v>
      </c>
      <c r="P2060" s="38">
        <v>166.7</v>
      </c>
      <c r="Q2060" s="38">
        <v>1</v>
      </c>
      <c r="R2060">
        <v>12</v>
      </c>
      <c r="S2060" s="38">
        <v>166.7</v>
      </c>
      <c r="T2060" s="24">
        <v>389</v>
      </c>
      <c r="U2060" s="24">
        <v>80</v>
      </c>
      <c r="V2060">
        <f t="shared" si="217"/>
        <v>107</v>
      </c>
      <c r="W2060" s="24" t="s">
        <v>4438</v>
      </c>
      <c r="X2060" s="8" t="e">
        <f>ROUND(T2060*(1-#REF!),2)</f>
        <v>#REF!</v>
      </c>
      <c r="Y2060">
        <f t="shared" si="219"/>
        <v>350.1</v>
      </c>
      <c r="Z2060">
        <f t="shared" si="220"/>
        <v>350.1</v>
      </c>
      <c r="AA2060" s="24">
        <v>0.1</v>
      </c>
      <c r="AB2060" s="24">
        <v>0.1</v>
      </c>
      <c r="AC2060" t="s">
        <v>2879</v>
      </c>
      <c r="AD2060" t="s">
        <v>2879</v>
      </c>
      <c r="AE2060" t="s">
        <v>2879</v>
      </c>
      <c r="AF2060" t="s">
        <v>2899</v>
      </c>
      <c r="AG2060" s="24"/>
      <c r="AH2060" t="s">
        <v>3472</v>
      </c>
      <c r="AI2060" s="11">
        <v>160.28</v>
      </c>
      <c r="AJ2060">
        <v>0.3</v>
      </c>
      <c r="AK2060">
        <f t="shared" si="218"/>
        <v>272.29999999999995</v>
      </c>
      <c r="AL2060" t="s">
        <v>4555</v>
      </c>
      <c r="AM2060" t="s">
        <v>4555</v>
      </c>
      <c r="AN2060" s="24">
        <v>0.1</v>
      </c>
      <c r="AO2060">
        <f t="shared" si="216"/>
        <v>350.1</v>
      </c>
      <c r="AS2060" s="9" t="s">
        <v>3466</v>
      </c>
      <c r="AT2060" s="9" t="s">
        <v>585</v>
      </c>
    </row>
    <row r="2061" spans="1:46" customFormat="1" x14ac:dyDescent="0.3">
      <c r="A2061" t="e">
        <f>CONCATENATE(C2061,D2061,H2061,#REF!,L2061)</f>
        <v>#REF!</v>
      </c>
      <c r="B2061" t="str">
        <f t="shared" si="215"/>
        <v>CITROENJUMPYL3H1</v>
      </c>
      <c r="C2061" t="s">
        <v>12</v>
      </c>
      <c r="D2061" t="s">
        <v>29</v>
      </c>
      <c r="E2061">
        <v>2016</v>
      </c>
      <c r="F2061" t="s">
        <v>44</v>
      </c>
      <c r="G2061" t="s">
        <v>15</v>
      </c>
      <c r="H2061" s="9" t="str">
        <f t="shared" si="213"/>
        <v>L3H1</v>
      </c>
      <c r="I2061" s="9">
        <v>3275</v>
      </c>
      <c r="J2061" s="9" t="str">
        <f t="shared" si="214"/>
        <v>TYP174</v>
      </c>
      <c r="K2061">
        <v>174</v>
      </c>
      <c r="L2061" t="s">
        <v>20</v>
      </c>
      <c r="M2061" s="7">
        <v>963940826</v>
      </c>
      <c r="N2061" s="38" t="s">
        <v>3467</v>
      </c>
      <c r="O2061" s="38">
        <v>0</v>
      </c>
      <c r="P2061" s="38">
        <v>427.06</v>
      </c>
      <c r="Q2061" s="38">
        <v>1</v>
      </c>
      <c r="S2061" s="38">
        <v>427.06</v>
      </c>
      <c r="T2061" s="24">
        <v>889</v>
      </c>
      <c r="U2061" s="24">
        <v>120</v>
      </c>
      <c r="V2061">
        <f t="shared" si="217"/>
        <v>160</v>
      </c>
      <c r="W2061" s="24" t="s">
        <v>4439</v>
      </c>
      <c r="X2061" s="8" t="e">
        <f>ROUND(T2061*(1-#REF!),2)</f>
        <v>#REF!</v>
      </c>
      <c r="Y2061">
        <f t="shared" si="219"/>
        <v>800.1</v>
      </c>
      <c r="Z2061">
        <f t="shared" si="220"/>
        <v>800.1</v>
      </c>
      <c r="AA2061" s="24">
        <v>0.1</v>
      </c>
      <c r="AB2061" s="24">
        <v>0.1</v>
      </c>
      <c r="AC2061" t="s">
        <v>2879</v>
      </c>
      <c r="AD2061" t="s">
        <v>2879</v>
      </c>
      <c r="AE2061" t="s">
        <v>2879</v>
      </c>
      <c r="AF2061" t="s">
        <v>2899</v>
      </c>
      <c r="AG2061" s="24"/>
      <c r="AH2061" t="s">
        <v>3472</v>
      </c>
      <c r="AI2061" s="11">
        <v>410.62</v>
      </c>
      <c r="AJ2061">
        <v>0.3</v>
      </c>
      <c r="AK2061">
        <f t="shared" si="218"/>
        <v>622.29999999999995</v>
      </c>
      <c r="AL2061" t="s">
        <v>4555</v>
      </c>
      <c r="AM2061" t="s">
        <v>4555</v>
      </c>
      <c r="AN2061" s="24">
        <v>0.1</v>
      </c>
      <c r="AO2061">
        <f t="shared" si="216"/>
        <v>800.1</v>
      </c>
      <c r="AS2061" s="9" t="s">
        <v>3468</v>
      </c>
      <c r="AT2061" s="9" t="s">
        <v>586</v>
      </c>
    </row>
    <row r="2062" spans="1:46" x14ac:dyDescent="0.3">
      <c r="A2062" s="9" t="e">
        <f>CONCATENATE(C2062,D2062,H2062,#REF!,L2062)</f>
        <v>#REF!</v>
      </c>
      <c r="B2062" s="9" t="str">
        <f t="shared" si="215"/>
        <v>VOLKSWAGENCRAFTER_TRACTIONL3H2</v>
      </c>
      <c r="C2062" s="9" t="s">
        <v>203</v>
      </c>
      <c r="D2062" s="9" t="s">
        <v>3473</v>
      </c>
      <c r="E2062" s="9">
        <v>2017</v>
      </c>
      <c r="F2062" s="9" t="s">
        <v>44</v>
      </c>
      <c r="G2062" s="9" t="s">
        <v>37</v>
      </c>
      <c r="H2062" s="9" t="str">
        <f t="shared" si="213"/>
        <v>L3H2</v>
      </c>
      <c r="I2062" s="9">
        <v>3640</v>
      </c>
      <c r="J2062" s="9" t="str">
        <f t="shared" si="214"/>
        <v>TYP176</v>
      </c>
      <c r="K2062" s="9">
        <v>176</v>
      </c>
      <c r="L2062" s="9" t="s">
        <v>17</v>
      </c>
      <c r="M2062" s="22">
        <v>963940827</v>
      </c>
      <c r="N2062" s="38" t="s">
        <v>3474</v>
      </c>
      <c r="O2062" s="38">
        <v>0</v>
      </c>
      <c r="P2062" s="38">
        <v>140.22999999999999</v>
      </c>
      <c r="Q2062" s="38">
        <v>1</v>
      </c>
      <c r="R2062" s="9" t="s">
        <v>3476</v>
      </c>
      <c r="S2062" s="38">
        <v>140.22999999999999</v>
      </c>
      <c r="T2062" s="24">
        <v>329</v>
      </c>
      <c r="U2062" s="24">
        <v>20</v>
      </c>
      <c r="V2062">
        <f t="shared" si="217"/>
        <v>27</v>
      </c>
      <c r="W2062" s="24" t="s">
        <v>4440</v>
      </c>
      <c r="X2062" s="15" t="e">
        <f>ROUND(T2062*(1-#REF!),2)</f>
        <v>#REF!</v>
      </c>
      <c r="Y2062" s="9">
        <f t="shared" si="219"/>
        <v>296.10000000000002</v>
      </c>
      <c r="Z2062" s="9">
        <f t="shared" si="220"/>
        <v>296.10000000000002</v>
      </c>
      <c r="AA2062" s="24">
        <v>0.1</v>
      </c>
      <c r="AB2062" s="24">
        <v>0.1</v>
      </c>
      <c r="AC2062" s="9" t="s">
        <v>2879</v>
      </c>
      <c r="AD2062" s="9" t="s">
        <v>2879</v>
      </c>
      <c r="AE2062" s="9" t="s">
        <v>2879</v>
      </c>
      <c r="AF2062" s="9" t="s">
        <v>2899</v>
      </c>
      <c r="AH2062" s="9" t="s">
        <v>3659</v>
      </c>
      <c r="AI2062" s="11">
        <v>134.83326</v>
      </c>
      <c r="AJ2062">
        <v>0.3</v>
      </c>
      <c r="AK2062">
        <f t="shared" si="218"/>
        <v>230.29999999999998</v>
      </c>
      <c r="AL2062" t="s">
        <v>4920</v>
      </c>
      <c r="AM2062">
        <v>239.4</v>
      </c>
      <c r="AN2062" s="24">
        <v>0.1</v>
      </c>
      <c r="AO2062">
        <f t="shared" si="216"/>
        <v>296.10000000000002</v>
      </c>
      <c r="AS2062" s="9" t="s">
        <v>3475</v>
      </c>
      <c r="AT2062" s="9" t="s">
        <v>581</v>
      </c>
    </row>
    <row r="2063" spans="1:46" x14ac:dyDescent="0.3">
      <c r="A2063" s="9" t="e">
        <f>CONCATENATE(C2063,D2063,H2063,#REF!,L2063)</f>
        <v>#REF!</v>
      </c>
      <c r="B2063" s="9" t="str">
        <f t="shared" si="215"/>
        <v>VOLKSWAGENCRAFTER_TRACTIONL3H2</v>
      </c>
      <c r="C2063" s="9" t="s">
        <v>203</v>
      </c>
      <c r="D2063" s="9" t="s">
        <v>3473</v>
      </c>
      <c r="E2063" s="9">
        <v>2017</v>
      </c>
      <c r="F2063" s="9" t="s">
        <v>44</v>
      </c>
      <c r="G2063" s="9" t="s">
        <v>37</v>
      </c>
      <c r="H2063" s="9" t="str">
        <f t="shared" si="213"/>
        <v>L3H2</v>
      </c>
      <c r="I2063" s="9">
        <v>3640</v>
      </c>
      <c r="J2063" s="9" t="str">
        <f t="shared" si="214"/>
        <v>TYP176</v>
      </c>
      <c r="K2063" s="9">
        <v>176</v>
      </c>
      <c r="L2063" s="9" t="s">
        <v>17</v>
      </c>
      <c r="M2063" s="22">
        <v>963940828</v>
      </c>
      <c r="N2063" s="38" t="s">
        <v>3477</v>
      </c>
      <c r="O2063" s="38">
        <v>0</v>
      </c>
      <c r="P2063" s="38">
        <v>59.83</v>
      </c>
      <c r="Q2063" s="38">
        <v>1</v>
      </c>
      <c r="R2063" s="9" t="s">
        <v>3476</v>
      </c>
      <c r="S2063" s="38">
        <v>59.83</v>
      </c>
      <c r="T2063" s="24">
        <v>179</v>
      </c>
      <c r="U2063" s="24">
        <v>20</v>
      </c>
      <c r="V2063">
        <f t="shared" si="217"/>
        <v>27</v>
      </c>
      <c r="W2063" s="24" t="s">
        <v>4441</v>
      </c>
      <c r="X2063" s="15" t="e">
        <f>ROUND(T2063*(1-#REF!),2)</f>
        <v>#REF!</v>
      </c>
      <c r="Y2063" s="9">
        <f t="shared" si="219"/>
        <v>161.1</v>
      </c>
      <c r="Z2063" s="9">
        <f t="shared" si="220"/>
        <v>161.1</v>
      </c>
      <c r="AA2063" s="24">
        <v>0.1</v>
      </c>
      <c r="AB2063" s="24">
        <v>0.1</v>
      </c>
      <c r="AC2063" s="9" t="s">
        <v>2879</v>
      </c>
      <c r="AD2063" s="9" t="s">
        <v>2879</v>
      </c>
      <c r="AE2063" s="9" t="s">
        <v>2879</v>
      </c>
      <c r="AF2063" s="9" t="s">
        <v>2899</v>
      </c>
      <c r="AH2063" s="9" t="s">
        <v>3659</v>
      </c>
      <c r="AI2063" s="11">
        <v>76.58</v>
      </c>
      <c r="AJ2063">
        <v>0.3</v>
      </c>
      <c r="AK2063">
        <f t="shared" si="218"/>
        <v>125.3</v>
      </c>
      <c r="AL2063" t="s">
        <v>4921</v>
      </c>
      <c r="AM2063">
        <v>129.19999999999999</v>
      </c>
      <c r="AN2063" s="24">
        <v>0.1</v>
      </c>
      <c r="AO2063">
        <f t="shared" si="216"/>
        <v>161.1</v>
      </c>
      <c r="AS2063" s="9" t="s">
        <v>3706</v>
      </c>
      <c r="AT2063" s="9" t="s">
        <v>587</v>
      </c>
    </row>
    <row r="2064" spans="1:46" x14ac:dyDescent="0.3">
      <c r="A2064" s="9" t="e">
        <f>CONCATENATE(C2064,D2064,H2064,#REF!,L2064)</f>
        <v>#REF!</v>
      </c>
      <c r="B2064" s="9" t="str">
        <f t="shared" si="215"/>
        <v>VOLKSWAGENCRAFTER_TRACTIONL3H2</v>
      </c>
      <c r="C2064" s="9" t="s">
        <v>203</v>
      </c>
      <c r="D2064" s="9" t="s">
        <v>3473</v>
      </c>
      <c r="E2064" s="9">
        <v>2017</v>
      </c>
      <c r="F2064" s="9" t="s">
        <v>44</v>
      </c>
      <c r="G2064" s="9" t="s">
        <v>37</v>
      </c>
      <c r="H2064" s="9" t="str">
        <f t="shared" si="213"/>
        <v>L3H2</v>
      </c>
      <c r="I2064" s="9">
        <v>3640</v>
      </c>
      <c r="J2064" s="9" t="str">
        <f t="shared" si="214"/>
        <v>TYP176</v>
      </c>
      <c r="K2064" s="9">
        <v>176</v>
      </c>
      <c r="L2064" s="9" t="s">
        <v>17</v>
      </c>
      <c r="M2064" s="22">
        <v>963940829</v>
      </c>
      <c r="N2064" s="38" t="s">
        <v>3478</v>
      </c>
      <c r="O2064" s="38">
        <v>0</v>
      </c>
      <c r="P2064" s="38">
        <v>210.36</v>
      </c>
      <c r="Q2064" s="38">
        <v>1</v>
      </c>
      <c r="R2064" s="9" t="s">
        <v>3476</v>
      </c>
      <c r="S2064" s="38">
        <v>210.36</v>
      </c>
      <c r="T2064" s="24">
        <v>469</v>
      </c>
      <c r="U2064" s="24">
        <v>80</v>
      </c>
      <c r="V2064">
        <f t="shared" si="217"/>
        <v>107</v>
      </c>
      <c r="W2064" s="24" t="s">
        <v>4442</v>
      </c>
      <c r="X2064" s="15" t="e">
        <f>ROUND(T2064*(1-#REF!),2)</f>
        <v>#REF!</v>
      </c>
      <c r="Y2064" s="9">
        <f t="shared" si="219"/>
        <v>422.1</v>
      </c>
      <c r="Z2064" s="9">
        <f t="shared" si="220"/>
        <v>422.1</v>
      </c>
      <c r="AA2064" s="24">
        <v>0.1</v>
      </c>
      <c r="AB2064" s="24">
        <v>0.1</v>
      </c>
      <c r="AC2064" s="9" t="s">
        <v>2879</v>
      </c>
      <c r="AD2064" s="9" t="s">
        <v>2879</v>
      </c>
      <c r="AE2064" s="9" t="s">
        <v>2879</v>
      </c>
      <c r="AF2064" s="9" t="s">
        <v>2899</v>
      </c>
      <c r="AH2064" s="9" t="s">
        <v>3659</v>
      </c>
      <c r="AI2064" s="11">
        <v>202.26</v>
      </c>
      <c r="AJ2064">
        <v>0.3</v>
      </c>
      <c r="AK2064">
        <f t="shared" si="218"/>
        <v>328.29999999999995</v>
      </c>
      <c r="AL2064" t="s">
        <v>4922</v>
      </c>
      <c r="AM2064">
        <v>342</v>
      </c>
      <c r="AN2064" s="24">
        <v>0.1</v>
      </c>
      <c r="AO2064">
        <f t="shared" si="216"/>
        <v>422.1</v>
      </c>
      <c r="AS2064" s="9" t="s">
        <v>3479</v>
      </c>
      <c r="AT2064" s="9" t="s">
        <v>584</v>
      </c>
    </row>
    <row r="2065" spans="1:46" x14ac:dyDescent="0.3">
      <c r="A2065" s="9" t="e">
        <f>CONCATENATE(C2065,D2065,H2065,#REF!,L2065)</f>
        <v>#REF!</v>
      </c>
      <c r="B2065" s="9" t="str">
        <f t="shared" si="215"/>
        <v>VOLKSWAGENCRAFTER_TRACTIONL3H2</v>
      </c>
      <c r="C2065" s="9" t="s">
        <v>203</v>
      </c>
      <c r="D2065" s="9" t="s">
        <v>3473</v>
      </c>
      <c r="E2065" s="9">
        <v>2017</v>
      </c>
      <c r="F2065" s="9" t="s">
        <v>44</v>
      </c>
      <c r="G2065" s="9" t="s">
        <v>37</v>
      </c>
      <c r="H2065" s="9" t="str">
        <f t="shared" si="213"/>
        <v>L3H2</v>
      </c>
      <c r="I2065" s="9">
        <v>3640</v>
      </c>
      <c r="J2065" s="9" t="str">
        <f t="shared" si="214"/>
        <v>TYP176</v>
      </c>
      <c r="K2065" s="9">
        <v>176</v>
      </c>
      <c r="L2065" s="9" t="s">
        <v>17</v>
      </c>
      <c r="M2065" s="22">
        <v>963940830</v>
      </c>
      <c r="N2065" s="38" t="s">
        <v>3480</v>
      </c>
      <c r="O2065" s="38">
        <v>0</v>
      </c>
      <c r="P2065" s="38">
        <v>430.24</v>
      </c>
      <c r="Q2065" s="38">
        <v>1</v>
      </c>
      <c r="R2065" s="9" t="s">
        <v>3476</v>
      </c>
      <c r="S2065" s="38">
        <v>430.24</v>
      </c>
      <c r="T2065" s="24">
        <v>879</v>
      </c>
      <c r="U2065" s="24">
        <v>120</v>
      </c>
      <c r="V2065">
        <f t="shared" si="217"/>
        <v>160</v>
      </c>
      <c r="W2065" s="24" t="s">
        <v>4443</v>
      </c>
      <c r="X2065" s="15" t="e">
        <f>ROUND(T2065*(1-#REF!),2)</f>
        <v>#REF!</v>
      </c>
      <c r="Y2065" s="9">
        <f t="shared" si="219"/>
        <v>791.1</v>
      </c>
      <c r="Z2065" s="9">
        <f t="shared" si="220"/>
        <v>791.1</v>
      </c>
      <c r="AA2065" s="24">
        <v>0.1</v>
      </c>
      <c r="AB2065" s="24">
        <v>0.1</v>
      </c>
      <c r="AC2065" s="9" t="s">
        <v>2879</v>
      </c>
      <c r="AD2065" s="9" t="s">
        <v>2879</v>
      </c>
      <c r="AE2065" s="9" t="s">
        <v>2879</v>
      </c>
      <c r="AF2065" s="9" t="s">
        <v>2899</v>
      </c>
      <c r="AH2065" s="9" t="s">
        <v>3659</v>
      </c>
      <c r="AI2065" s="11">
        <v>413.67325999999997</v>
      </c>
      <c r="AJ2065">
        <v>0.3</v>
      </c>
      <c r="AK2065">
        <f t="shared" si="218"/>
        <v>615.29999999999995</v>
      </c>
      <c r="AL2065" t="s">
        <v>4923</v>
      </c>
      <c r="AM2065">
        <v>646</v>
      </c>
      <c r="AN2065" s="24">
        <v>0.1</v>
      </c>
      <c r="AO2065">
        <f t="shared" si="216"/>
        <v>791.1</v>
      </c>
      <c r="AS2065" s="9" t="s">
        <v>3481</v>
      </c>
      <c r="AT2065" s="9" t="s">
        <v>3695</v>
      </c>
    </row>
    <row r="2066" spans="1:46" x14ac:dyDescent="0.3">
      <c r="A2066" s="9" t="e">
        <f>CONCATENATE(C2066,D2066,H2066,#REF!,L2066)</f>
        <v>#REF!</v>
      </c>
      <c r="B2066" s="9" t="str">
        <f t="shared" si="215"/>
        <v>VOLKSWAGENCRAFTER_TRACTIONL3H2</v>
      </c>
      <c r="C2066" s="9" t="s">
        <v>203</v>
      </c>
      <c r="D2066" s="9" t="s">
        <v>3473</v>
      </c>
      <c r="E2066" s="9">
        <v>2017</v>
      </c>
      <c r="F2066" s="9" t="s">
        <v>44</v>
      </c>
      <c r="G2066" s="9" t="s">
        <v>37</v>
      </c>
      <c r="H2066" s="9" t="str">
        <f t="shared" si="213"/>
        <v>L3H2</v>
      </c>
      <c r="I2066" s="9">
        <v>3640</v>
      </c>
      <c r="J2066" s="9" t="str">
        <f t="shared" si="214"/>
        <v>TYP176</v>
      </c>
      <c r="K2066" s="9">
        <v>176</v>
      </c>
      <c r="L2066" s="9" t="s">
        <v>20</v>
      </c>
      <c r="M2066" s="22">
        <v>963940831</v>
      </c>
      <c r="N2066" s="38" t="s">
        <v>3482</v>
      </c>
      <c r="O2066" s="38">
        <v>0</v>
      </c>
      <c r="P2066" s="38">
        <v>206.87</v>
      </c>
      <c r="Q2066" s="38">
        <v>1</v>
      </c>
      <c r="R2066" s="9" t="s">
        <v>3476</v>
      </c>
      <c r="S2066" s="38">
        <v>206.87</v>
      </c>
      <c r="T2066" s="24">
        <v>469</v>
      </c>
      <c r="U2066" s="24">
        <v>20</v>
      </c>
      <c r="V2066">
        <f t="shared" si="217"/>
        <v>27</v>
      </c>
      <c r="W2066" s="24" t="s">
        <v>4444</v>
      </c>
      <c r="X2066" s="15" t="e">
        <f>ROUND(T2066*(1-#REF!),2)</f>
        <v>#REF!</v>
      </c>
      <c r="Y2066" s="9">
        <f t="shared" si="219"/>
        <v>422.1</v>
      </c>
      <c r="Z2066" s="9">
        <f t="shared" si="220"/>
        <v>422.1</v>
      </c>
      <c r="AA2066" s="24">
        <v>0.1</v>
      </c>
      <c r="AB2066" s="24">
        <v>0.1</v>
      </c>
      <c r="AC2066" s="9" t="s">
        <v>2879</v>
      </c>
      <c r="AD2066" s="9" t="s">
        <v>2879</v>
      </c>
      <c r="AE2066" s="9" t="s">
        <v>2879</v>
      </c>
      <c r="AF2066" s="9" t="s">
        <v>2899</v>
      </c>
      <c r="AH2066" s="9" t="s">
        <v>3659</v>
      </c>
      <c r="AI2066" s="11">
        <v>198.9</v>
      </c>
      <c r="AJ2066">
        <v>0.3</v>
      </c>
      <c r="AK2066">
        <f t="shared" si="218"/>
        <v>328.29999999999995</v>
      </c>
      <c r="AL2066" t="s">
        <v>4924</v>
      </c>
      <c r="AM2066">
        <v>342</v>
      </c>
      <c r="AN2066" s="24">
        <v>0.1</v>
      </c>
      <c r="AO2066">
        <f t="shared" si="216"/>
        <v>422.1</v>
      </c>
      <c r="AS2066" s="9" t="s">
        <v>3483</v>
      </c>
      <c r="AT2066" s="9" t="s">
        <v>582</v>
      </c>
    </row>
    <row r="2067" spans="1:46" x14ac:dyDescent="0.3">
      <c r="A2067" s="9" t="e">
        <f>CONCATENATE(C2067,D2067,H2067,#REF!,L2067)</f>
        <v>#REF!</v>
      </c>
      <c r="B2067" s="9" t="str">
        <f t="shared" si="215"/>
        <v>VOLKSWAGENCRAFTER_TRACTIONL3H2</v>
      </c>
      <c r="C2067" s="9" t="s">
        <v>203</v>
      </c>
      <c r="D2067" s="9" t="s">
        <v>3473</v>
      </c>
      <c r="E2067" s="9">
        <v>2017</v>
      </c>
      <c r="F2067" s="9" t="s">
        <v>44</v>
      </c>
      <c r="G2067" s="9" t="s">
        <v>37</v>
      </c>
      <c r="H2067" s="9" t="str">
        <f t="shared" si="213"/>
        <v>L3H2</v>
      </c>
      <c r="I2067" s="9">
        <v>3640</v>
      </c>
      <c r="J2067" s="9" t="str">
        <f t="shared" si="214"/>
        <v>TYP176</v>
      </c>
      <c r="K2067" s="9">
        <v>176</v>
      </c>
      <c r="L2067" s="9" t="s">
        <v>20</v>
      </c>
      <c r="M2067" s="22">
        <v>963940832</v>
      </c>
      <c r="N2067" s="38" t="s">
        <v>3484</v>
      </c>
      <c r="O2067" s="38">
        <v>0</v>
      </c>
      <c r="P2067" s="38">
        <v>76.8</v>
      </c>
      <c r="Q2067" s="38">
        <v>1</v>
      </c>
      <c r="R2067" s="9" t="s">
        <v>3476</v>
      </c>
      <c r="S2067" s="38">
        <v>76.8</v>
      </c>
      <c r="T2067" s="24">
        <v>209</v>
      </c>
      <c r="U2067" s="24">
        <v>20</v>
      </c>
      <c r="V2067">
        <f t="shared" si="217"/>
        <v>27</v>
      </c>
      <c r="W2067" s="24" t="s">
        <v>4445</v>
      </c>
      <c r="X2067" s="15" t="e">
        <f>ROUND(T2067*(1-#REF!),2)</f>
        <v>#REF!</v>
      </c>
      <c r="Y2067" s="9">
        <f t="shared" si="219"/>
        <v>188.1</v>
      </c>
      <c r="Z2067" s="9">
        <f t="shared" si="220"/>
        <v>188.1</v>
      </c>
      <c r="AA2067" s="24">
        <v>0.1</v>
      </c>
      <c r="AB2067" s="24">
        <v>0.1</v>
      </c>
      <c r="AC2067" s="9" t="s">
        <v>2879</v>
      </c>
      <c r="AD2067" s="9" t="s">
        <v>2879</v>
      </c>
      <c r="AE2067" s="9" t="s">
        <v>2879</v>
      </c>
      <c r="AF2067" s="9" t="s">
        <v>2899</v>
      </c>
      <c r="AH2067" s="9" t="s">
        <v>3659</v>
      </c>
      <c r="AI2067" s="11">
        <v>94.5</v>
      </c>
      <c r="AJ2067">
        <v>0.3</v>
      </c>
      <c r="AK2067">
        <f t="shared" si="218"/>
        <v>146.29999999999998</v>
      </c>
      <c r="AL2067" t="s">
        <v>4925</v>
      </c>
      <c r="AM2067">
        <v>152</v>
      </c>
      <c r="AN2067" s="24">
        <v>0.1</v>
      </c>
      <c r="AO2067">
        <f t="shared" si="216"/>
        <v>188.1</v>
      </c>
      <c r="AS2067" s="9" t="s">
        <v>3485</v>
      </c>
      <c r="AT2067" s="9" t="s">
        <v>580</v>
      </c>
    </row>
    <row r="2068" spans="1:46" x14ac:dyDescent="0.3">
      <c r="A2068" s="9" t="e">
        <f>CONCATENATE(C2068,D2068,H2068,#REF!,L2068)</f>
        <v>#REF!</v>
      </c>
      <c r="B2068" s="9" t="str">
        <f t="shared" si="215"/>
        <v>VOLKSWAGENCRAFTER_TRACTIONL3H2</v>
      </c>
      <c r="C2068" s="9" t="s">
        <v>203</v>
      </c>
      <c r="D2068" s="9" t="s">
        <v>3473</v>
      </c>
      <c r="E2068" s="9">
        <v>2017</v>
      </c>
      <c r="F2068" s="9" t="s">
        <v>44</v>
      </c>
      <c r="G2068" s="9" t="s">
        <v>37</v>
      </c>
      <c r="H2068" s="9" t="str">
        <f t="shared" si="213"/>
        <v>L3H2</v>
      </c>
      <c r="I2068" s="9">
        <v>3640</v>
      </c>
      <c r="J2068" s="9" t="str">
        <f t="shared" si="214"/>
        <v>TYP176</v>
      </c>
      <c r="K2068" s="9">
        <v>176</v>
      </c>
      <c r="L2068" s="9" t="s">
        <v>20</v>
      </c>
      <c r="M2068" s="22">
        <v>963940833</v>
      </c>
      <c r="N2068" s="38" t="s">
        <v>3486</v>
      </c>
      <c r="O2068" s="38">
        <v>0</v>
      </c>
      <c r="P2068" s="38">
        <v>206.03</v>
      </c>
      <c r="Q2068" s="38">
        <v>1</v>
      </c>
      <c r="R2068" s="9" t="s">
        <v>3476</v>
      </c>
      <c r="S2068" s="38">
        <v>206.03</v>
      </c>
      <c r="T2068" s="24">
        <v>609</v>
      </c>
      <c r="U2068" s="24">
        <v>80</v>
      </c>
      <c r="V2068">
        <f t="shared" si="217"/>
        <v>107</v>
      </c>
      <c r="W2068" s="24" t="s">
        <v>4446</v>
      </c>
      <c r="X2068" s="15" t="e">
        <f>ROUND(T2068*(1-#REF!),2)</f>
        <v>#REF!</v>
      </c>
      <c r="Y2068" s="9">
        <f t="shared" si="219"/>
        <v>548.1</v>
      </c>
      <c r="Z2068" s="9">
        <f t="shared" si="220"/>
        <v>548.1</v>
      </c>
      <c r="AA2068" s="24">
        <v>0.1</v>
      </c>
      <c r="AB2068" s="24">
        <v>0.1</v>
      </c>
      <c r="AC2068" s="9" t="s">
        <v>2879</v>
      </c>
      <c r="AD2068" s="9" t="s">
        <v>2879</v>
      </c>
      <c r="AE2068" s="9" t="s">
        <v>2879</v>
      </c>
      <c r="AF2068" s="9" t="s">
        <v>2899</v>
      </c>
      <c r="AH2068" s="9" t="s">
        <v>3659</v>
      </c>
      <c r="AI2068" s="11">
        <v>198.1</v>
      </c>
      <c r="AJ2068">
        <v>0.3</v>
      </c>
      <c r="AK2068">
        <f t="shared" si="218"/>
        <v>426.29999999999995</v>
      </c>
      <c r="AL2068" t="s">
        <v>4926</v>
      </c>
      <c r="AM2068">
        <v>448.4</v>
      </c>
      <c r="AN2068" s="24">
        <v>0.1</v>
      </c>
      <c r="AO2068">
        <f t="shared" si="216"/>
        <v>548.1</v>
      </c>
      <c r="AS2068" s="9" t="s">
        <v>3487</v>
      </c>
      <c r="AT2068" s="9" t="s">
        <v>585</v>
      </c>
    </row>
    <row r="2069" spans="1:46" x14ac:dyDescent="0.3">
      <c r="A2069" s="9" t="e">
        <f>CONCATENATE(C2069,D2069,H2069,#REF!,L2069)</f>
        <v>#REF!</v>
      </c>
      <c r="B2069" s="9" t="str">
        <f t="shared" si="215"/>
        <v>VOLKSWAGENCRAFTER_TRACTIONL3H2</v>
      </c>
      <c r="C2069" s="9" t="s">
        <v>203</v>
      </c>
      <c r="D2069" s="9" t="s">
        <v>3473</v>
      </c>
      <c r="E2069" s="9">
        <v>2017</v>
      </c>
      <c r="F2069" s="9" t="s">
        <v>44</v>
      </c>
      <c r="G2069" s="9" t="s">
        <v>37</v>
      </c>
      <c r="H2069" s="9" t="str">
        <f t="shared" si="213"/>
        <v>L3H2</v>
      </c>
      <c r="I2069" s="9">
        <v>3640</v>
      </c>
      <c r="J2069" s="9" t="str">
        <f t="shared" si="214"/>
        <v>TYP176</v>
      </c>
      <c r="K2069" s="9">
        <v>176</v>
      </c>
      <c r="L2069" s="9" t="s">
        <v>20</v>
      </c>
      <c r="M2069" s="22">
        <v>963940834</v>
      </c>
      <c r="N2069" s="38" t="s">
        <v>3488</v>
      </c>
      <c r="O2069" s="38">
        <v>0</v>
      </c>
      <c r="P2069" s="38">
        <v>511.16</v>
      </c>
      <c r="Q2069" s="38">
        <v>1</v>
      </c>
      <c r="R2069" s="9" t="s">
        <v>3476</v>
      </c>
      <c r="S2069" s="38">
        <v>511.16</v>
      </c>
      <c r="T2069" s="24">
        <v>1179</v>
      </c>
      <c r="U2069" s="24">
        <v>120</v>
      </c>
      <c r="V2069">
        <f t="shared" si="217"/>
        <v>160</v>
      </c>
      <c r="W2069" s="24" t="s">
        <v>4447</v>
      </c>
      <c r="X2069" s="15" t="e">
        <f>ROUND(T2069*(1-#REF!),2)</f>
        <v>#REF!</v>
      </c>
      <c r="Y2069" s="9">
        <f t="shared" si="219"/>
        <v>1061.0999999999999</v>
      </c>
      <c r="Z2069" s="9">
        <f t="shared" si="220"/>
        <v>1061.0999999999999</v>
      </c>
      <c r="AA2069" s="24">
        <v>0.1</v>
      </c>
      <c r="AB2069" s="24">
        <v>0.1</v>
      </c>
      <c r="AC2069" s="9" t="s">
        <v>2879</v>
      </c>
      <c r="AD2069" s="9" t="s">
        <v>2879</v>
      </c>
      <c r="AE2069" s="9" t="s">
        <v>2879</v>
      </c>
      <c r="AF2069" s="9" t="s">
        <v>2899</v>
      </c>
      <c r="AH2069" s="9" t="s">
        <v>3659</v>
      </c>
      <c r="AI2069" s="11">
        <v>491.5</v>
      </c>
      <c r="AJ2069">
        <v>0.3</v>
      </c>
      <c r="AK2069">
        <f t="shared" si="218"/>
        <v>825.3</v>
      </c>
      <c r="AL2069" t="s">
        <v>4927</v>
      </c>
      <c r="AM2069">
        <v>866.4</v>
      </c>
      <c r="AN2069" s="24">
        <v>0.1</v>
      </c>
      <c r="AO2069">
        <f t="shared" si="216"/>
        <v>1061.0999999999999</v>
      </c>
      <c r="AS2069" s="9" t="s">
        <v>3489</v>
      </c>
      <c r="AT2069" s="9" t="s">
        <v>586</v>
      </c>
    </row>
    <row r="2070" spans="1:46" customFormat="1" x14ac:dyDescent="0.3">
      <c r="A2070" s="9" t="e">
        <f>CONCATENATE(C2070,D2070,H2070,#REF!,L2070)</f>
        <v>#REF!</v>
      </c>
      <c r="B2070" s="9" t="str">
        <f t="shared" si="215"/>
        <v>VOLKSWAGENCRAFTER_PROPULSIONL3H2</v>
      </c>
      <c r="C2070" t="s">
        <v>203</v>
      </c>
      <c r="D2070" t="s">
        <v>3490</v>
      </c>
      <c r="E2070">
        <v>2017</v>
      </c>
      <c r="F2070" t="s">
        <v>44</v>
      </c>
      <c r="G2070" t="s">
        <v>37</v>
      </c>
      <c r="H2070" s="9" t="str">
        <f t="shared" si="213"/>
        <v>L3H2</v>
      </c>
      <c r="I2070">
        <v>3640</v>
      </c>
      <c r="J2070" s="9" t="str">
        <f t="shared" si="214"/>
        <v>TYP175</v>
      </c>
      <c r="K2070">
        <v>175</v>
      </c>
      <c r="L2070" t="s">
        <v>17</v>
      </c>
      <c r="M2070" s="7">
        <v>963940835</v>
      </c>
      <c r="N2070" s="38" t="s">
        <v>3491</v>
      </c>
      <c r="O2070" s="38">
        <v>0</v>
      </c>
      <c r="P2070" s="38">
        <v>140.22999999999999</v>
      </c>
      <c r="Q2070" s="38">
        <v>1</v>
      </c>
      <c r="R2070" t="s">
        <v>3476</v>
      </c>
      <c r="S2070" s="38">
        <v>140.22999999999999</v>
      </c>
      <c r="T2070" s="24">
        <v>329</v>
      </c>
      <c r="U2070" s="24">
        <v>20</v>
      </c>
      <c r="V2070">
        <f t="shared" si="217"/>
        <v>27</v>
      </c>
      <c r="W2070" s="24" t="s">
        <v>4448</v>
      </c>
      <c r="X2070" s="8" t="e">
        <f>ROUND(T2070*(1-#REF!),2)</f>
        <v>#REF!</v>
      </c>
      <c r="Y2070">
        <f t="shared" si="219"/>
        <v>296.10000000000002</v>
      </c>
      <c r="Z2070">
        <f t="shared" si="220"/>
        <v>296.10000000000002</v>
      </c>
      <c r="AA2070" s="24">
        <v>0.1</v>
      </c>
      <c r="AB2070" s="24">
        <v>0.1</v>
      </c>
      <c r="AC2070" t="s">
        <v>2879</v>
      </c>
      <c r="AD2070" t="s">
        <v>2879</v>
      </c>
      <c r="AE2070" t="s">
        <v>2879</v>
      </c>
      <c r="AF2070" t="s">
        <v>2899</v>
      </c>
      <c r="AG2070" s="24"/>
      <c r="AH2070" t="s">
        <v>3659</v>
      </c>
      <c r="AI2070" s="11">
        <v>134.83326</v>
      </c>
      <c r="AJ2070">
        <v>0.3</v>
      </c>
      <c r="AK2070">
        <f t="shared" si="218"/>
        <v>230.29999999999998</v>
      </c>
      <c r="AL2070" t="s">
        <v>4555</v>
      </c>
      <c r="AM2070" t="s">
        <v>4555</v>
      </c>
      <c r="AN2070" s="24">
        <v>0.1</v>
      </c>
      <c r="AO2070">
        <f t="shared" si="216"/>
        <v>296.10000000000002</v>
      </c>
      <c r="AS2070" s="9" t="s">
        <v>3492</v>
      </c>
      <c r="AT2070" s="9" t="s">
        <v>581</v>
      </c>
    </row>
    <row r="2071" spans="1:46" customFormat="1" x14ac:dyDescent="0.3">
      <c r="A2071" s="9" t="e">
        <f>CONCATENATE(C2071,D2071,H2071,#REF!,L2071)</f>
        <v>#REF!</v>
      </c>
      <c r="B2071" s="9" t="str">
        <f t="shared" si="215"/>
        <v>VOLKSWAGENCRAFTER_PROPULSIONL3H2</v>
      </c>
      <c r="C2071" t="s">
        <v>203</v>
      </c>
      <c r="D2071" t="s">
        <v>3490</v>
      </c>
      <c r="E2071">
        <v>2017</v>
      </c>
      <c r="F2071" t="s">
        <v>44</v>
      </c>
      <c r="G2071" t="s">
        <v>37</v>
      </c>
      <c r="H2071" s="9" t="str">
        <f t="shared" si="213"/>
        <v>L3H2</v>
      </c>
      <c r="I2071">
        <v>3640</v>
      </c>
      <c r="J2071" s="9" t="str">
        <f t="shared" si="214"/>
        <v>TYP175</v>
      </c>
      <c r="K2071">
        <v>175</v>
      </c>
      <c r="L2071" t="s">
        <v>17</v>
      </c>
      <c r="M2071" s="7">
        <v>963940836</v>
      </c>
      <c r="N2071" s="38" t="s">
        <v>3493</v>
      </c>
      <c r="O2071" s="38">
        <v>0</v>
      </c>
      <c r="P2071" s="38">
        <v>59.83</v>
      </c>
      <c r="Q2071" s="38">
        <v>1</v>
      </c>
      <c r="R2071" t="s">
        <v>3476</v>
      </c>
      <c r="S2071" s="38">
        <v>59.83</v>
      </c>
      <c r="T2071" s="24">
        <v>179</v>
      </c>
      <c r="U2071" s="24">
        <v>20</v>
      </c>
      <c r="V2071">
        <f t="shared" si="217"/>
        <v>27</v>
      </c>
      <c r="W2071" s="24" t="s">
        <v>4449</v>
      </c>
      <c r="X2071" s="8" t="e">
        <f>ROUND(T2071*(1-#REF!),2)</f>
        <v>#REF!</v>
      </c>
      <c r="Y2071">
        <f t="shared" si="219"/>
        <v>161.1</v>
      </c>
      <c r="Z2071">
        <f t="shared" si="220"/>
        <v>161.1</v>
      </c>
      <c r="AA2071" s="24">
        <v>0.1</v>
      </c>
      <c r="AB2071" s="24">
        <v>0.1</v>
      </c>
      <c r="AC2071" t="s">
        <v>2879</v>
      </c>
      <c r="AD2071" t="s">
        <v>2879</v>
      </c>
      <c r="AE2071" t="s">
        <v>2879</v>
      </c>
      <c r="AF2071" t="s">
        <v>2899</v>
      </c>
      <c r="AG2071" s="24"/>
      <c r="AH2071" t="s">
        <v>3659</v>
      </c>
      <c r="AI2071" s="11">
        <v>76.58</v>
      </c>
      <c r="AJ2071">
        <v>0.3</v>
      </c>
      <c r="AK2071">
        <f t="shared" si="218"/>
        <v>125.3</v>
      </c>
      <c r="AL2071" t="s">
        <v>4555</v>
      </c>
      <c r="AM2071" t="s">
        <v>4555</v>
      </c>
      <c r="AN2071" s="24">
        <v>0.1</v>
      </c>
      <c r="AO2071">
        <f t="shared" si="216"/>
        <v>161.1</v>
      </c>
      <c r="AS2071" s="9" t="s">
        <v>3707</v>
      </c>
      <c r="AT2071" s="9" t="s">
        <v>587</v>
      </c>
    </row>
    <row r="2072" spans="1:46" customFormat="1" x14ac:dyDescent="0.3">
      <c r="A2072" s="9" t="e">
        <f>CONCATENATE(C2072,D2072,H2072,#REF!,L2072)</f>
        <v>#REF!</v>
      </c>
      <c r="B2072" s="9" t="str">
        <f t="shared" si="215"/>
        <v>VOLKSWAGENCRAFTER_PROPULSIONL3H2</v>
      </c>
      <c r="C2072" t="s">
        <v>203</v>
      </c>
      <c r="D2072" t="s">
        <v>3490</v>
      </c>
      <c r="E2072">
        <v>2017</v>
      </c>
      <c r="F2072" t="s">
        <v>44</v>
      </c>
      <c r="G2072" t="s">
        <v>37</v>
      </c>
      <c r="H2072" s="9" t="str">
        <f t="shared" si="213"/>
        <v>L3H2</v>
      </c>
      <c r="I2072">
        <v>3640</v>
      </c>
      <c r="J2072" s="9" t="str">
        <f t="shared" si="214"/>
        <v>TYP175</v>
      </c>
      <c r="K2072">
        <v>175</v>
      </c>
      <c r="L2072" t="s">
        <v>17</v>
      </c>
      <c r="M2072" s="7">
        <v>963940837</v>
      </c>
      <c r="N2072" s="38" t="s">
        <v>3494</v>
      </c>
      <c r="O2072" s="38">
        <v>0</v>
      </c>
      <c r="P2072" s="38">
        <v>210.36</v>
      </c>
      <c r="Q2072" s="38">
        <v>1</v>
      </c>
      <c r="R2072" t="s">
        <v>3476</v>
      </c>
      <c r="S2072" s="38">
        <v>210.36</v>
      </c>
      <c r="T2072" s="24">
        <v>469</v>
      </c>
      <c r="U2072" s="24">
        <v>80</v>
      </c>
      <c r="V2072">
        <f t="shared" si="217"/>
        <v>107</v>
      </c>
      <c r="W2072" s="24" t="s">
        <v>4450</v>
      </c>
      <c r="X2072" s="8" t="e">
        <f>ROUND(T2072*(1-#REF!),2)</f>
        <v>#REF!</v>
      </c>
      <c r="Y2072">
        <f t="shared" si="219"/>
        <v>422.1</v>
      </c>
      <c r="Z2072">
        <f t="shared" si="220"/>
        <v>422.1</v>
      </c>
      <c r="AA2072" s="24">
        <v>0.1</v>
      </c>
      <c r="AB2072" s="24">
        <v>0.1</v>
      </c>
      <c r="AC2072" t="s">
        <v>2879</v>
      </c>
      <c r="AD2072" t="s">
        <v>2879</v>
      </c>
      <c r="AE2072" t="s">
        <v>2879</v>
      </c>
      <c r="AF2072" t="s">
        <v>2899</v>
      </c>
      <c r="AG2072" s="24"/>
      <c r="AH2072" t="s">
        <v>3659</v>
      </c>
      <c r="AI2072" s="11">
        <v>202.26</v>
      </c>
      <c r="AJ2072">
        <v>0.3</v>
      </c>
      <c r="AK2072">
        <f t="shared" si="218"/>
        <v>328.29999999999995</v>
      </c>
      <c r="AL2072" t="s">
        <v>4555</v>
      </c>
      <c r="AM2072" t="s">
        <v>4555</v>
      </c>
      <c r="AN2072" s="24">
        <v>0.1</v>
      </c>
      <c r="AO2072">
        <f t="shared" si="216"/>
        <v>422.1</v>
      </c>
      <c r="AS2072" s="9" t="s">
        <v>3495</v>
      </c>
      <c r="AT2072" s="9" t="s">
        <v>584</v>
      </c>
    </row>
    <row r="2073" spans="1:46" customFormat="1" x14ac:dyDescent="0.3">
      <c r="A2073" s="9" t="e">
        <f>CONCATENATE(C2073,D2073,H2073,#REF!,L2073)</f>
        <v>#REF!</v>
      </c>
      <c r="B2073" s="9" t="str">
        <f t="shared" si="215"/>
        <v>VOLKSWAGENCRAFTER_PROPULSIONL3H2</v>
      </c>
      <c r="C2073" t="s">
        <v>203</v>
      </c>
      <c r="D2073" t="s">
        <v>3490</v>
      </c>
      <c r="E2073">
        <v>2017</v>
      </c>
      <c r="F2073" t="s">
        <v>44</v>
      </c>
      <c r="G2073" t="s">
        <v>37</v>
      </c>
      <c r="H2073" s="9" t="str">
        <f t="shared" si="213"/>
        <v>L3H2</v>
      </c>
      <c r="I2073">
        <v>3640</v>
      </c>
      <c r="J2073" s="9" t="str">
        <f t="shared" si="214"/>
        <v>TYP175</v>
      </c>
      <c r="K2073">
        <v>175</v>
      </c>
      <c r="L2073" t="s">
        <v>17</v>
      </c>
      <c r="M2073" s="7">
        <v>963940838</v>
      </c>
      <c r="N2073" s="38" t="s">
        <v>3496</v>
      </c>
      <c r="O2073" s="38">
        <v>0</v>
      </c>
      <c r="P2073" s="38">
        <v>331.6</v>
      </c>
      <c r="Q2073" s="38">
        <v>1</v>
      </c>
      <c r="R2073" t="s">
        <v>3476</v>
      </c>
      <c r="S2073" s="38">
        <v>331.6</v>
      </c>
      <c r="T2073" s="24">
        <v>879</v>
      </c>
      <c r="U2073" s="24">
        <v>120</v>
      </c>
      <c r="V2073">
        <f t="shared" si="217"/>
        <v>160</v>
      </c>
      <c r="W2073" s="24" t="s">
        <v>4451</v>
      </c>
      <c r="X2073" s="8" t="e">
        <f>ROUND(T2073*(1-#REF!),2)</f>
        <v>#REF!</v>
      </c>
      <c r="Y2073">
        <f t="shared" si="219"/>
        <v>791.1</v>
      </c>
      <c r="Z2073">
        <f t="shared" si="220"/>
        <v>791.1</v>
      </c>
      <c r="AA2073" s="24">
        <v>0.1</v>
      </c>
      <c r="AB2073" s="24">
        <v>0.1</v>
      </c>
      <c r="AC2073" t="s">
        <v>2879</v>
      </c>
      <c r="AD2073" t="s">
        <v>2879</v>
      </c>
      <c r="AE2073" t="s">
        <v>2879</v>
      </c>
      <c r="AF2073" t="s">
        <v>2899</v>
      </c>
      <c r="AG2073" s="24"/>
      <c r="AH2073" t="s">
        <v>3659</v>
      </c>
      <c r="AI2073" s="11">
        <v>413.67325999999997</v>
      </c>
      <c r="AJ2073">
        <v>0.3</v>
      </c>
      <c r="AK2073">
        <f t="shared" si="218"/>
        <v>615.29999999999995</v>
      </c>
      <c r="AL2073" t="s">
        <v>4555</v>
      </c>
      <c r="AM2073" t="s">
        <v>4555</v>
      </c>
      <c r="AN2073" s="24">
        <v>0.1</v>
      </c>
      <c r="AO2073">
        <f t="shared" si="216"/>
        <v>791.1</v>
      </c>
      <c r="AS2073" s="9" t="s">
        <v>3497</v>
      </c>
      <c r="AT2073" s="9" t="s">
        <v>3695</v>
      </c>
    </row>
    <row r="2074" spans="1:46" customFormat="1" x14ac:dyDescent="0.3">
      <c r="A2074" s="9" t="e">
        <f>CONCATENATE(C2074,D2074,H2074,#REF!,L2074)</f>
        <v>#REF!</v>
      </c>
      <c r="B2074" s="9" t="str">
        <f t="shared" si="215"/>
        <v>VOLKSWAGENCRAFTER_PROPULSIONL3H2</v>
      </c>
      <c r="C2074" t="s">
        <v>203</v>
      </c>
      <c r="D2074" t="s">
        <v>3490</v>
      </c>
      <c r="E2074">
        <v>2017</v>
      </c>
      <c r="F2074" t="s">
        <v>44</v>
      </c>
      <c r="G2074" t="s">
        <v>37</v>
      </c>
      <c r="H2074" s="9" t="str">
        <f t="shared" si="213"/>
        <v>L3H2</v>
      </c>
      <c r="I2074">
        <v>3640</v>
      </c>
      <c r="J2074" s="9" t="str">
        <f t="shared" si="214"/>
        <v>TYP175</v>
      </c>
      <c r="K2074">
        <v>175</v>
      </c>
      <c r="L2074" t="s">
        <v>20</v>
      </c>
      <c r="M2074" s="7">
        <v>963940839</v>
      </c>
      <c r="N2074" s="38" t="s">
        <v>3498</v>
      </c>
      <c r="O2074" s="38">
        <v>0</v>
      </c>
      <c r="P2074" s="38">
        <v>206.87</v>
      </c>
      <c r="Q2074" s="38">
        <v>1</v>
      </c>
      <c r="R2074" t="s">
        <v>3476</v>
      </c>
      <c r="S2074" s="38">
        <v>206.87</v>
      </c>
      <c r="T2074" s="24">
        <v>469</v>
      </c>
      <c r="U2074" s="24">
        <v>20</v>
      </c>
      <c r="V2074">
        <f t="shared" si="217"/>
        <v>27</v>
      </c>
      <c r="W2074" s="24" t="s">
        <v>4452</v>
      </c>
      <c r="X2074" s="8" t="e">
        <f>ROUND(T2074*(1-#REF!),2)</f>
        <v>#REF!</v>
      </c>
      <c r="Y2074">
        <f t="shared" si="219"/>
        <v>422.1</v>
      </c>
      <c r="Z2074">
        <f t="shared" si="220"/>
        <v>422.1</v>
      </c>
      <c r="AA2074" s="24">
        <v>0.1</v>
      </c>
      <c r="AB2074" s="24">
        <v>0.1</v>
      </c>
      <c r="AC2074" t="s">
        <v>2879</v>
      </c>
      <c r="AD2074" t="s">
        <v>2879</v>
      </c>
      <c r="AE2074" t="s">
        <v>2879</v>
      </c>
      <c r="AF2074" t="s">
        <v>2899</v>
      </c>
      <c r="AG2074" s="24"/>
      <c r="AH2074" t="s">
        <v>3659</v>
      </c>
      <c r="AI2074" s="11">
        <v>198.9</v>
      </c>
      <c r="AJ2074">
        <v>0.3</v>
      </c>
      <c r="AK2074">
        <f t="shared" si="218"/>
        <v>328.29999999999995</v>
      </c>
      <c r="AL2074" t="s">
        <v>4555</v>
      </c>
      <c r="AM2074" t="s">
        <v>4555</v>
      </c>
      <c r="AN2074" s="24">
        <v>0.1</v>
      </c>
      <c r="AO2074">
        <f t="shared" si="216"/>
        <v>422.1</v>
      </c>
      <c r="AS2074" s="9" t="s">
        <v>3499</v>
      </c>
      <c r="AT2074" s="9" t="s">
        <v>582</v>
      </c>
    </row>
    <row r="2075" spans="1:46" customFormat="1" x14ac:dyDescent="0.3">
      <c r="A2075" s="9" t="e">
        <f>CONCATENATE(C2075,D2075,H2075,#REF!,L2075)</f>
        <v>#REF!</v>
      </c>
      <c r="B2075" s="9" t="str">
        <f t="shared" si="215"/>
        <v>VOLKSWAGENCRAFTER_PROPULSIONL3H2</v>
      </c>
      <c r="C2075" t="s">
        <v>203</v>
      </c>
      <c r="D2075" t="s">
        <v>3490</v>
      </c>
      <c r="E2075">
        <v>2017</v>
      </c>
      <c r="F2075" t="s">
        <v>44</v>
      </c>
      <c r="G2075" t="s">
        <v>37</v>
      </c>
      <c r="H2075" s="9" t="str">
        <f t="shared" si="213"/>
        <v>L3H2</v>
      </c>
      <c r="I2075">
        <v>3640</v>
      </c>
      <c r="J2075" s="9" t="str">
        <f t="shared" si="214"/>
        <v>TYP175</v>
      </c>
      <c r="K2075">
        <v>175</v>
      </c>
      <c r="L2075" t="s">
        <v>20</v>
      </c>
      <c r="M2075" s="7">
        <v>963940840</v>
      </c>
      <c r="N2075" s="38" t="s">
        <v>3500</v>
      </c>
      <c r="O2075" s="38">
        <v>0</v>
      </c>
      <c r="P2075" s="38">
        <v>76.8</v>
      </c>
      <c r="Q2075" s="38">
        <v>1</v>
      </c>
      <c r="R2075" t="s">
        <v>3476</v>
      </c>
      <c r="S2075" s="38">
        <v>76.8</v>
      </c>
      <c r="T2075" s="24">
        <v>209</v>
      </c>
      <c r="U2075" s="24">
        <v>20</v>
      </c>
      <c r="V2075">
        <f t="shared" si="217"/>
        <v>27</v>
      </c>
      <c r="W2075" s="24" t="s">
        <v>4453</v>
      </c>
      <c r="X2075" s="8" t="e">
        <f>ROUND(T2075*(1-#REF!),2)</f>
        <v>#REF!</v>
      </c>
      <c r="Y2075">
        <f t="shared" si="219"/>
        <v>188.1</v>
      </c>
      <c r="Z2075">
        <f t="shared" si="220"/>
        <v>188.1</v>
      </c>
      <c r="AA2075" s="24">
        <v>0.1</v>
      </c>
      <c r="AB2075" s="24">
        <v>0.1</v>
      </c>
      <c r="AC2075" t="s">
        <v>2879</v>
      </c>
      <c r="AD2075" t="s">
        <v>2879</v>
      </c>
      <c r="AE2075" t="s">
        <v>2879</v>
      </c>
      <c r="AF2075" t="s">
        <v>2899</v>
      </c>
      <c r="AG2075" s="24"/>
      <c r="AH2075" t="s">
        <v>3659</v>
      </c>
      <c r="AI2075" s="11">
        <v>94.5</v>
      </c>
      <c r="AJ2075">
        <v>0.3</v>
      </c>
      <c r="AK2075">
        <f t="shared" si="218"/>
        <v>146.29999999999998</v>
      </c>
      <c r="AL2075" t="s">
        <v>4555</v>
      </c>
      <c r="AM2075" t="s">
        <v>4555</v>
      </c>
      <c r="AN2075" s="24">
        <v>0.1</v>
      </c>
      <c r="AO2075">
        <f t="shared" si="216"/>
        <v>188.1</v>
      </c>
      <c r="AS2075" s="9" t="s">
        <v>3501</v>
      </c>
      <c r="AT2075" s="9" t="s">
        <v>580</v>
      </c>
    </row>
    <row r="2076" spans="1:46" customFormat="1" x14ac:dyDescent="0.3">
      <c r="A2076" s="9" t="e">
        <f>CONCATENATE(C2076,D2076,H2076,#REF!,L2076)</f>
        <v>#REF!</v>
      </c>
      <c r="B2076" s="9" t="str">
        <f t="shared" si="215"/>
        <v>VOLKSWAGENCRAFTER_PROPULSIONL3H2</v>
      </c>
      <c r="C2076" t="s">
        <v>203</v>
      </c>
      <c r="D2076" t="s">
        <v>3490</v>
      </c>
      <c r="E2076">
        <v>2017</v>
      </c>
      <c r="F2076" t="s">
        <v>44</v>
      </c>
      <c r="G2076" t="s">
        <v>37</v>
      </c>
      <c r="H2076" s="9" t="str">
        <f t="shared" si="213"/>
        <v>L3H2</v>
      </c>
      <c r="I2076">
        <v>3640</v>
      </c>
      <c r="J2076" s="9" t="str">
        <f t="shared" si="214"/>
        <v>TYP175</v>
      </c>
      <c r="K2076">
        <v>175</v>
      </c>
      <c r="L2076" t="s">
        <v>20</v>
      </c>
      <c r="M2076" s="7">
        <v>963940841</v>
      </c>
      <c r="N2076" s="38" t="s">
        <v>3502</v>
      </c>
      <c r="O2076" s="38">
        <v>0</v>
      </c>
      <c r="P2076" s="38">
        <v>206.03</v>
      </c>
      <c r="Q2076" s="38">
        <v>1</v>
      </c>
      <c r="R2076" t="s">
        <v>3476</v>
      </c>
      <c r="S2076" s="38">
        <v>206.03</v>
      </c>
      <c r="T2076" s="24">
        <v>609</v>
      </c>
      <c r="U2076" s="24">
        <v>80</v>
      </c>
      <c r="V2076">
        <f t="shared" si="217"/>
        <v>107</v>
      </c>
      <c r="W2076" s="24" t="s">
        <v>4454</v>
      </c>
      <c r="X2076" s="8" t="e">
        <f>ROUND(T2076*(1-#REF!),2)</f>
        <v>#REF!</v>
      </c>
      <c r="Y2076">
        <f t="shared" si="219"/>
        <v>548.1</v>
      </c>
      <c r="Z2076">
        <f t="shared" si="220"/>
        <v>548.1</v>
      </c>
      <c r="AA2076" s="24">
        <v>0.1</v>
      </c>
      <c r="AB2076" s="24">
        <v>0.1</v>
      </c>
      <c r="AC2076" t="s">
        <v>2879</v>
      </c>
      <c r="AD2076" t="s">
        <v>2879</v>
      </c>
      <c r="AE2076" t="s">
        <v>2879</v>
      </c>
      <c r="AF2076" t="s">
        <v>2899</v>
      </c>
      <c r="AG2076" s="24"/>
      <c r="AH2076" t="s">
        <v>3659</v>
      </c>
      <c r="AI2076" s="11">
        <v>198.1</v>
      </c>
      <c r="AJ2076">
        <v>0.3</v>
      </c>
      <c r="AK2076">
        <f t="shared" si="218"/>
        <v>426.29999999999995</v>
      </c>
      <c r="AL2076" t="s">
        <v>4555</v>
      </c>
      <c r="AM2076" t="s">
        <v>4555</v>
      </c>
      <c r="AN2076" s="24">
        <v>0.1</v>
      </c>
      <c r="AO2076">
        <f t="shared" si="216"/>
        <v>548.1</v>
      </c>
      <c r="AS2076" s="9" t="s">
        <v>3503</v>
      </c>
      <c r="AT2076" s="9" t="s">
        <v>585</v>
      </c>
    </row>
    <row r="2077" spans="1:46" customFormat="1" x14ac:dyDescent="0.3">
      <c r="A2077" s="9" t="e">
        <f>CONCATENATE(C2077,D2077,H2077,#REF!,L2077)</f>
        <v>#REF!</v>
      </c>
      <c r="B2077" s="9" t="str">
        <f t="shared" si="215"/>
        <v>VOLKSWAGENCRAFTER_PROPULSIONL3H2</v>
      </c>
      <c r="C2077" t="s">
        <v>203</v>
      </c>
      <c r="D2077" t="s">
        <v>3490</v>
      </c>
      <c r="E2077">
        <v>2017</v>
      </c>
      <c r="F2077" t="s">
        <v>44</v>
      </c>
      <c r="G2077" t="s">
        <v>37</v>
      </c>
      <c r="H2077" s="9" t="str">
        <f t="shared" si="213"/>
        <v>L3H2</v>
      </c>
      <c r="I2077">
        <v>3640</v>
      </c>
      <c r="J2077" s="9" t="str">
        <f t="shared" si="214"/>
        <v>TYP175</v>
      </c>
      <c r="K2077">
        <v>175</v>
      </c>
      <c r="L2077" t="s">
        <v>20</v>
      </c>
      <c r="M2077" s="7">
        <v>963940842</v>
      </c>
      <c r="N2077" s="38" t="s">
        <v>3504</v>
      </c>
      <c r="O2077" s="38">
        <v>0</v>
      </c>
      <c r="P2077" s="38">
        <v>452.48</v>
      </c>
      <c r="Q2077" s="38">
        <v>1</v>
      </c>
      <c r="R2077" t="s">
        <v>3476</v>
      </c>
      <c r="S2077" s="38">
        <v>452.48</v>
      </c>
      <c r="T2077" s="24">
        <v>1179</v>
      </c>
      <c r="U2077" s="24">
        <v>120</v>
      </c>
      <c r="V2077">
        <f t="shared" si="217"/>
        <v>160</v>
      </c>
      <c r="W2077" s="24" t="s">
        <v>4455</v>
      </c>
      <c r="X2077" s="8" t="e">
        <f>ROUND(T2077*(1-#REF!),2)</f>
        <v>#REF!</v>
      </c>
      <c r="Y2077">
        <f t="shared" si="219"/>
        <v>1061.0999999999999</v>
      </c>
      <c r="Z2077">
        <f t="shared" si="220"/>
        <v>1061.0999999999999</v>
      </c>
      <c r="AA2077" s="24">
        <v>0.1</v>
      </c>
      <c r="AB2077" s="24">
        <v>0.1</v>
      </c>
      <c r="AC2077" t="s">
        <v>2879</v>
      </c>
      <c r="AD2077" t="s">
        <v>2879</v>
      </c>
      <c r="AE2077" t="s">
        <v>2879</v>
      </c>
      <c r="AF2077" t="s">
        <v>2899</v>
      </c>
      <c r="AG2077" s="24"/>
      <c r="AH2077" t="s">
        <v>3659</v>
      </c>
      <c r="AI2077" s="11">
        <v>491.5</v>
      </c>
      <c r="AJ2077">
        <v>0.3</v>
      </c>
      <c r="AK2077">
        <f t="shared" si="218"/>
        <v>825.3</v>
      </c>
      <c r="AL2077" t="s">
        <v>4555</v>
      </c>
      <c r="AM2077" t="s">
        <v>4555</v>
      </c>
      <c r="AN2077" s="24">
        <v>0.1</v>
      </c>
      <c r="AO2077">
        <f t="shared" si="216"/>
        <v>1061.0999999999999</v>
      </c>
      <c r="AS2077" s="9" t="s">
        <v>3505</v>
      </c>
      <c r="AT2077" s="9" t="s">
        <v>586</v>
      </c>
    </row>
    <row r="2078" spans="1:46" x14ac:dyDescent="0.3">
      <c r="A2078" s="9" t="e">
        <f>CONCATENATE(C2078,D2078,H2078,#REF!,L2078)</f>
        <v>#REF!</v>
      </c>
      <c r="B2078" s="9" t="str">
        <f t="shared" si="215"/>
        <v>VOLKSWAGENCRAFTER_TRACTIONL3H3</v>
      </c>
      <c r="C2078" s="9" t="s">
        <v>203</v>
      </c>
      <c r="D2078" s="9" t="s">
        <v>3473</v>
      </c>
      <c r="E2078" s="9">
        <v>2017</v>
      </c>
      <c r="F2078" s="9" t="s">
        <v>44</v>
      </c>
      <c r="G2078" s="9" t="s">
        <v>52</v>
      </c>
      <c r="H2078" s="9" t="str">
        <f t="shared" si="213"/>
        <v>L3H3</v>
      </c>
      <c r="I2078" s="9">
        <v>3640</v>
      </c>
      <c r="J2078" s="9" t="str">
        <f t="shared" si="214"/>
        <v>TYP176</v>
      </c>
      <c r="K2078" s="9">
        <v>176</v>
      </c>
      <c r="L2078" s="9" t="s">
        <v>17</v>
      </c>
      <c r="M2078" s="22">
        <v>963940843</v>
      </c>
      <c r="N2078" s="38" t="s">
        <v>3506</v>
      </c>
      <c r="O2078" s="38">
        <v>0</v>
      </c>
      <c r="P2078" s="38">
        <v>140.22999999999999</v>
      </c>
      <c r="Q2078" s="38">
        <v>1</v>
      </c>
      <c r="R2078" s="9">
        <v>32.5</v>
      </c>
      <c r="S2078" s="38">
        <v>140.22999999999999</v>
      </c>
      <c r="T2078" s="24">
        <v>329</v>
      </c>
      <c r="U2078" s="24">
        <v>20</v>
      </c>
      <c r="V2078">
        <f t="shared" si="217"/>
        <v>27</v>
      </c>
      <c r="W2078" s="24" t="s">
        <v>4456</v>
      </c>
      <c r="X2078" s="15" t="e">
        <f>ROUND(T2078*(1-#REF!),2)</f>
        <v>#REF!</v>
      </c>
      <c r="Y2078" s="9">
        <f t="shared" si="219"/>
        <v>296.10000000000002</v>
      </c>
      <c r="Z2078" s="9">
        <f t="shared" si="220"/>
        <v>296.10000000000002</v>
      </c>
      <c r="AA2078" s="24">
        <v>0.1</v>
      </c>
      <c r="AB2078" s="24">
        <v>0.1</v>
      </c>
      <c r="AC2078" s="9" t="s">
        <v>2879</v>
      </c>
      <c r="AD2078" s="9" t="s">
        <v>2879</v>
      </c>
      <c r="AE2078" s="9" t="s">
        <v>2879</v>
      </c>
      <c r="AF2078" s="9" t="s">
        <v>2899</v>
      </c>
      <c r="AH2078" s="9" t="s">
        <v>3659</v>
      </c>
      <c r="AI2078" s="11">
        <v>134.83326</v>
      </c>
      <c r="AJ2078">
        <v>0.3</v>
      </c>
      <c r="AK2078">
        <f t="shared" si="218"/>
        <v>230.29999999999998</v>
      </c>
      <c r="AL2078" t="s">
        <v>4928</v>
      </c>
      <c r="AM2078">
        <v>239.4</v>
      </c>
      <c r="AN2078" s="24">
        <v>0.1</v>
      </c>
      <c r="AO2078">
        <f t="shared" si="216"/>
        <v>296.10000000000002</v>
      </c>
      <c r="AS2078" s="9" t="s">
        <v>3507</v>
      </c>
      <c r="AT2078" s="9" t="s">
        <v>581</v>
      </c>
    </row>
    <row r="2079" spans="1:46" x14ac:dyDescent="0.3">
      <c r="A2079" s="9" t="e">
        <f>CONCATENATE(C2079,D2079,H2079,#REF!,L2079)</f>
        <v>#REF!</v>
      </c>
      <c r="B2079" s="9" t="str">
        <f t="shared" si="215"/>
        <v>VOLKSWAGENCRAFTER_TRACTIONL3H3</v>
      </c>
      <c r="C2079" s="9" t="s">
        <v>203</v>
      </c>
      <c r="D2079" s="9" t="s">
        <v>3473</v>
      </c>
      <c r="E2079" s="9">
        <v>2017</v>
      </c>
      <c r="F2079" s="9" t="s">
        <v>44</v>
      </c>
      <c r="G2079" s="9" t="s">
        <v>52</v>
      </c>
      <c r="H2079" s="9" t="str">
        <f t="shared" ref="H2079:H2142" si="221">CONCATENATE(F2079,G2079)</f>
        <v>L3H3</v>
      </c>
      <c r="I2079" s="9">
        <v>3640</v>
      </c>
      <c r="J2079" s="9" t="str">
        <f t="shared" ref="J2079:J2142" si="222">CONCATENATE("TYP",K2079)</f>
        <v>TYP176</v>
      </c>
      <c r="K2079" s="9">
        <v>176</v>
      </c>
      <c r="L2079" s="9" t="s">
        <v>17</v>
      </c>
      <c r="M2079" s="22">
        <v>963940844</v>
      </c>
      <c r="N2079" s="38" t="s">
        <v>3508</v>
      </c>
      <c r="O2079" s="38">
        <v>0</v>
      </c>
      <c r="P2079" s="38">
        <v>79.650000000000006</v>
      </c>
      <c r="Q2079" s="38">
        <v>1</v>
      </c>
      <c r="R2079" s="9">
        <v>10</v>
      </c>
      <c r="S2079" s="38">
        <v>79.650000000000006</v>
      </c>
      <c r="T2079" s="24">
        <v>179</v>
      </c>
      <c r="U2079" s="24">
        <v>20</v>
      </c>
      <c r="V2079">
        <f t="shared" si="217"/>
        <v>27</v>
      </c>
      <c r="W2079" s="24" t="s">
        <v>4457</v>
      </c>
      <c r="X2079" s="15" t="e">
        <f>ROUND(T2079*(1-#REF!),2)</f>
        <v>#REF!</v>
      </c>
      <c r="Y2079" s="9">
        <f t="shared" si="219"/>
        <v>161.1</v>
      </c>
      <c r="Z2079" s="9">
        <f t="shared" si="220"/>
        <v>161.1</v>
      </c>
      <c r="AA2079" s="24">
        <v>0.1</v>
      </c>
      <c r="AB2079" s="24">
        <v>0.1</v>
      </c>
      <c r="AC2079" s="9" t="s">
        <v>2879</v>
      </c>
      <c r="AD2079" s="9" t="s">
        <v>2879</v>
      </c>
      <c r="AE2079" s="9" t="s">
        <v>2879</v>
      </c>
      <c r="AF2079" s="9" t="s">
        <v>2899</v>
      </c>
      <c r="AH2079" s="9" t="s">
        <v>3659</v>
      </c>
      <c r="AI2079" s="11">
        <v>76.58</v>
      </c>
      <c r="AJ2079">
        <v>0.3</v>
      </c>
      <c r="AK2079">
        <f t="shared" si="218"/>
        <v>125.3</v>
      </c>
      <c r="AL2079" t="s">
        <v>4929</v>
      </c>
      <c r="AM2079">
        <v>129.19999999999999</v>
      </c>
      <c r="AN2079" s="24">
        <v>0.1</v>
      </c>
      <c r="AO2079">
        <f t="shared" si="216"/>
        <v>161.1</v>
      </c>
      <c r="AS2079" s="9" t="s">
        <v>3708</v>
      </c>
      <c r="AT2079" s="9" t="s">
        <v>587</v>
      </c>
    </row>
    <row r="2080" spans="1:46" x14ac:dyDescent="0.3">
      <c r="A2080" s="9" t="e">
        <f>CONCATENATE(C2080,D2080,H2080,#REF!,L2080)</f>
        <v>#REF!</v>
      </c>
      <c r="B2080" s="9" t="str">
        <f t="shared" si="215"/>
        <v>VOLKSWAGENCRAFTER_TRACTIONL3H3</v>
      </c>
      <c r="C2080" s="9" t="s">
        <v>203</v>
      </c>
      <c r="D2080" s="9" t="s">
        <v>3473</v>
      </c>
      <c r="E2080" s="9">
        <v>2017</v>
      </c>
      <c r="F2080" s="9" t="s">
        <v>44</v>
      </c>
      <c r="G2080" s="9" t="s">
        <v>52</v>
      </c>
      <c r="H2080" s="9" t="str">
        <f t="shared" si="221"/>
        <v>L3H3</v>
      </c>
      <c r="I2080" s="9">
        <v>3640</v>
      </c>
      <c r="J2080" s="9" t="str">
        <f t="shared" si="222"/>
        <v>TYP176</v>
      </c>
      <c r="K2080" s="9">
        <v>176</v>
      </c>
      <c r="L2080" s="9" t="s">
        <v>17</v>
      </c>
      <c r="M2080" s="22">
        <v>963940845</v>
      </c>
      <c r="N2080" s="38" t="s">
        <v>3509</v>
      </c>
      <c r="O2080" s="38">
        <v>0</v>
      </c>
      <c r="P2080" s="38">
        <v>210.36</v>
      </c>
      <c r="Q2080" s="38">
        <v>1</v>
      </c>
      <c r="R2080" s="9">
        <v>39</v>
      </c>
      <c r="S2080" s="38">
        <v>210.36</v>
      </c>
      <c r="T2080" s="24">
        <v>469</v>
      </c>
      <c r="U2080" s="24">
        <v>80</v>
      </c>
      <c r="V2080">
        <f t="shared" si="217"/>
        <v>107</v>
      </c>
      <c r="W2080" s="24" t="s">
        <v>4458</v>
      </c>
      <c r="X2080" s="15" t="e">
        <f>ROUND(T2080*(1-#REF!),2)</f>
        <v>#REF!</v>
      </c>
      <c r="Y2080" s="9">
        <f t="shared" si="219"/>
        <v>422.1</v>
      </c>
      <c r="Z2080" s="9">
        <f t="shared" si="220"/>
        <v>422.1</v>
      </c>
      <c r="AA2080" s="24">
        <v>0.1</v>
      </c>
      <c r="AB2080" s="24">
        <v>0.1</v>
      </c>
      <c r="AC2080" s="9" t="s">
        <v>2879</v>
      </c>
      <c r="AD2080" s="9" t="s">
        <v>2879</v>
      </c>
      <c r="AE2080" s="9" t="s">
        <v>2879</v>
      </c>
      <c r="AF2080" s="9" t="s">
        <v>2899</v>
      </c>
      <c r="AH2080" s="9" t="s">
        <v>3659</v>
      </c>
      <c r="AI2080" s="11">
        <v>202.26</v>
      </c>
      <c r="AJ2080">
        <v>0.3</v>
      </c>
      <c r="AK2080">
        <f t="shared" si="218"/>
        <v>328.29999999999995</v>
      </c>
      <c r="AL2080" t="s">
        <v>4930</v>
      </c>
      <c r="AM2080">
        <v>342</v>
      </c>
      <c r="AN2080" s="24">
        <v>0.1</v>
      </c>
      <c r="AO2080">
        <f t="shared" si="216"/>
        <v>422.1</v>
      </c>
      <c r="AS2080" s="9" t="s">
        <v>3510</v>
      </c>
      <c r="AT2080" s="9" t="s">
        <v>584</v>
      </c>
    </row>
    <row r="2081" spans="1:46" x14ac:dyDescent="0.3">
      <c r="A2081" s="9" t="e">
        <f>CONCATENATE(C2081,D2081,H2081,#REF!,L2081)</f>
        <v>#REF!</v>
      </c>
      <c r="B2081" s="9" t="str">
        <f t="shared" si="215"/>
        <v>VOLKSWAGENCRAFTER_TRACTIONL3H3</v>
      </c>
      <c r="C2081" s="9" t="s">
        <v>203</v>
      </c>
      <c r="D2081" s="9" t="s">
        <v>3473</v>
      </c>
      <c r="E2081" s="9">
        <v>2017</v>
      </c>
      <c r="F2081" s="9" t="s">
        <v>44</v>
      </c>
      <c r="G2081" s="9" t="s">
        <v>52</v>
      </c>
      <c r="H2081" s="9" t="str">
        <f t="shared" si="221"/>
        <v>L3H3</v>
      </c>
      <c r="I2081" s="9">
        <v>3640</v>
      </c>
      <c r="J2081" s="9" t="str">
        <f t="shared" si="222"/>
        <v>TYP176</v>
      </c>
      <c r="K2081" s="9">
        <v>176</v>
      </c>
      <c r="L2081" s="9" t="s">
        <v>17</v>
      </c>
      <c r="M2081" s="22">
        <v>963940846</v>
      </c>
      <c r="N2081" s="38" t="s">
        <v>3511</v>
      </c>
      <c r="O2081" s="38">
        <v>0</v>
      </c>
      <c r="P2081" s="38">
        <v>430.24</v>
      </c>
      <c r="Q2081" s="38">
        <v>1</v>
      </c>
      <c r="R2081" s="9">
        <v>81.5</v>
      </c>
      <c r="S2081" s="38">
        <v>430.24</v>
      </c>
      <c r="T2081" s="24">
        <v>879</v>
      </c>
      <c r="U2081" s="24">
        <v>120</v>
      </c>
      <c r="V2081">
        <f t="shared" si="217"/>
        <v>160</v>
      </c>
      <c r="W2081" s="24" t="s">
        <v>4459</v>
      </c>
      <c r="X2081" s="15" t="e">
        <f>ROUND(T2081*(1-#REF!),2)</f>
        <v>#REF!</v>
      </c>
      <c r="Y2081" s="9">
        <f t="shared" si="219"/>
        <v>791.1</v>
      </c>
      <c r="Z2081" s="9">
        <f t="shared" si="220"/>
        <v>791.1</v>
      </c>
      <c r="AA2081" s="24">
        <v>0.1</v>
      </c>
      <c r="AB2081" s="24">
        <v>0.1</v>
      </c>
      <c r="AC2081" s="9" t="s">
        <v>2879</v>
      </c>
      <c r="AD2081" s="9" t="s">
        <v>2879</v>
      </c>
      <c r="AE2081" s="9" t="s">
        <v>2879</v>
      </c>
      <c r="AF2081" s="9" t="s">
        <v>2899</v>
      </c>
      <c r="AH2081" s="9" t="s">
        <v>3659</v>
      </c>
      <c r="AI2081" s="11">
        <v>413.67325999999997</v>
      </c>
      <c r="AJ2081">
        <v>0.3</v>
      </c>
      <c r="AK2081">
        <f t="shared" si="218"/>
        <v>615.29999999999995</v>
      </c>
      <c r="AL2081" t="s">
        <v>4931</v>
      </c>
      <c r="AM2081">
        <v>646</v>
      </c>
      <c r="AN2081" s="24">
        <v>0.1</v>
      </c>
      <c r="AO2081">
        <f t="shared" si="216"/>
        <v>791.1</v>
      </c>
      <c r="AS2081" s="9" t="s">
        <v>3512</v>
      </c>
      <c r="AT2081" s="9" t="s">
        <v>3695</v>
      </c>
    </row>
    <row r="2082" spans="1:46" x14ac:dyDescent="0.3">
      <c r="A2082" s="9" t="e">
        <f>CONCATENATE(C2082,D2082,H2082,#REF!,L2082)</f>
        <v>#REF!</v>
      </c>
      <c r="B2082" s="9" t="str">
        <f t="shared" si="215"/>
        <v>VOLKSWAGENCRAFTER_TRACTIONL3H3</v>
      </c>
      <c r="C2082" s="9" t="s">
        <v>203</v>
      </c>
      <c r="D2082" s="9" t="s">
        <v>3473</v>
      </c>
      <c r="E2082" s="9">
        <v>2017</v>
      </c>
      <c r="F2082" s="9" t="s">
        <v>44</v>
      </c>
      <c r="G2082" s="9" t="s">
        <v>52</v>
      </c>
      <c r="H2082" s="9" t="str">
        <f t="shared" si="221"/>
        <v>L3H3</v>
      </c>
      <c r="I2082" s="9">
        <v>3640</v>
      </c>
      <c r="J2082" s="9" t="str">
        <f t="shared" si="222"/>
        <v>TYP176</v>
      </c>
      <c r="K2082" s="9">
        <v>176</v>
      </c>
      <c r="L2082" s="9" t="s">
        <v>20</v>
      </c>
      <c r="M2082" s="22">
        <v>963940847</v>
      </c>
      <c r="N2082" s="38" t="s">
        <v>3513</v>
      </c>
      <c r="O2082" s="38">
        <v>0</v>
      </c>
      <c r="P2082" s="38">
        <v>206.87</v>
      </c>
      <c r="Q2082" s="38">
        <v>1</v>
      </c>
      <c r="R2082" s="9">
        <v>43</v>
      </c>
      <c r="S2082" s="38">
        <v>206.87</v>
      </c>
      <c r="T2082" s="24">
        <v>469</v>
      </c>
      <c r="U2082" s="24">
        <v>20</v>
      </c>
      <c r="V2082">
        <f t="shared" si="217"/>
        <v>27</v>
      </c>
      <c r="W2082" s="24" t="s">
        <v>4460</v>
      </c>
      <c r="X2082" s="15" t="e">
        <f>ROUND(T2082*(1-#REF!),2)</f>
        <v>#REF!</v>
      </c>
      <c r="Y2082" s="9">
        <f t="shared" si="219"/>
        <v>422.1</v>
      </c>
      <c r="Z2082" s="9">
        <f t="shared" si="220"/>
        <v>422.1</v>
      </c>
      <c r="AA2082" s="24">
        <v>0.1</v>
      </c>
      <c r="AB2082" s="24">
        <v>0.1</v>
      </c>
      <c r="AC2082" s="9" t="s">
        <v>2879</v>
      </c>
      <c r="AD2082" s="9" t="s">
        <v>2879</v>
      </c>
      <c r="AE2082" s="9" t="s">
        <v>2879</v>
      </c>
      <c r="AF2082" s="9" t="s">
        <v>2899</v>
      </c>
      <c r="AH2082" s="9" t="s">
        <v>3659</v>
      </c>
      <c r="AI2082" s="11">
        <v>198.9</v>
      </c>
      <c r="AJ2082">
        <v>0.3</v>
      </c>
      <c r="AK2082">
        <f t="shared" si="218"/>
        <v>328.29999999999995</v>
      </c>
      <c r="AL2082" t="s">
        <v>4932</v>
      </c>
      <c r="AM2082">
        <v>342</v>
      </c>
      <c r="AN2082" s="24">
        <v>0.1</v>
      </c>
      <c r="AO2082">
        <f t="shared" si="216"/>
        <v>422.1</v>
      </c>
      <c r="AS2082" s="9" t="s">
        <v>3514</v>
      </c>
      <c r="AT2082" s="9" t="s">
        <v>582</v>
      </c>
    </row>
    <row r="2083" spans="1:46" x14ac:dyDescent="0.3">
      <c r="A2083" s="9" t="e">
        <f>CONCATENATE(C2083,D2083,H2083,#REF!,L2083)</f>
        <v>#REF!</v>
      </c>
      <c r="B2083" s="9" t="str">
        <f t="shared" si="215"/>
        <v>VOLKSWAGENCRAFTER_TRACTIONL3H3</v>
      </c>
      <c r="C2083" s="9" t="s">
        <v>203</v>
      </c>
      <c r="D2083" s="9" t="s">
        <v>3473</v>
      </c>
      <c r="E2083" s="9">
        <v>2017</v>
      </c>
      <c r="F2083" s="9" t="s">
        <v>44</v>
      </c>
      <c r="G2083" s="9" t="s">
        <v>52</v>
      </c>
      <c r="H2083" s="9" t="str">
        <f t="shared" si="221"/>
        <v>L3H3</v>
      </c>
      <c r="I2083" s="9">
        <v>3640</v>
      </c>
      <c r="J2083" s="9" t="str">
        <f t="shared" si="222"/>
        <v>TYP176</v>
      </c>
      <c r="K2083" s="9">
        <v>176</v>
      </c>
      <c r="L2083" s="9" t="s">
        <v>20</v>
      </c>
      <c r="M2083" s="22">
        <v>963940848</v>
      </c>
      <c r="N2083" s="38" t="s">
        <v>3515</v>
      </c>
      <c r="O2083" s="38">
        <v>0</v>
      </c>
      <c r="P2083" s="38">
        <v>98.28</v>
      </c>
      <c r="Q2083" s="38">
        <v>1</v>
      </c>
      <c r="R2083" s="9">
        <v>14</v>
      </c>
      <c r="S2083" s="38">
        <v>98.28</v>
      </c>
      <c r="T2083" s="24">
        <v>209</v>
      </c>
      <c r="U2083" s="24">
        <v>20</v>
      </c>
      <c r="V2083">
        <f t="shared" si="217"/>
        <v>27</v>
      </c>
      <c r="W2083" s="24" t="s">
        <v>4461</v>
      </c>
      <c r="X2083" s="15" t="e">
        <f>ROUND(T2083*(1-#REF!),2)</f>
        <v>#REF!</v>
      </c>
      <c r="Y2083" s="9">
        <f t="shared" si="219"/>
        <v>188.1</v>
      </c>
      <c r="Z2083" s="9">
        <f t="shared" si="220"/>
        <v>188.1</v>
      </c>
      <c r="AA2083" s="24">
        <v>0.1</v>
      </c>
      <c r="AB2083" s="24">
        <v>0.1</v>
      </c>
      <c r="AC2083" s="9" t="s">
        <v>2879</v>
      </c>
      <c r="AD2083" s="9" t="s">
        <v>2879</v>
      </c>
      <c r="AE2083" s="9" t="s">
        <v>2879</v>
      </c>
      <c r="AF2083" s="9" t="s">
        <v>2899</v>
      </c>
      <c r="AH2083" s="9" t="s">
        <v>3659</v>
      </c>
      <c r="AI2083" s="11">
        <v>94.5</v>
      </c>
      <c r="AJ2083">
        <v>0.3</v>
      </c>
      <c r="AK2083">
        <f t="shared" si="218"/>
        <v>146.29999999999998</v>
      </c>
      <c r="AL2083" t="s">
        <v>4933</v>
      </c>
      <c r="AM2083">
        <v>152</v>
      </c>
      <c r="AN2083" s="24">
        <v>0.1</v>
      </c>
      <c r="AO2083">
        <f t="shared" si="216"/>
        <v>188.1</v>
      </c>
      <c r="AS2083" s="9" t="s">
        <v>3516</v>
      </c>
      <c r="AT2083" s="9" t="s">
        <v>580</v>
      </c>
    </row>
    <row r="2084" spans="1:46" x14ac:dyDescent="0.3">
      <c r="A2084" s="9" t="e">
        <f>CONCATENATE(C2084,D2084,H2084,#REF!,L2084)</f>
        <v>#REF!</v>
      </c>
      <c r="B2084" s="9" t="str">
        <f t="shared" si="215"/>
        <v>VOLKSWAGENCRAFTER_TRACTIONL3H3</v>
      </c>
      <c r="C2084" s="9" t="s">
        <v>203</v>
      </c>
      <c r="D2084" s="9" t="s">
        <v>3473</v>
      </c>
      <c r="E2084" s="9">
        <v>2017</v>
      </c>
      <c r="F2084" s="9" t="s">
        <v>44</v>
      </c>
      <c r="G2084" s="9" t="s">
        <v>52</v>
      </c>
      <c r="H2084" s="9" t="str">
        <f t="shared" si="221"/>
        <v>L3H3</v>
      </c>
      <c r="I2084" s="9">
        <v>3640</v>
      </c>
      <c r="J2084" s="9" t="str">
        <f t="shared" si="222"/>
        <v>TYP176</v>
      </c>
      <c r="K2084" s="9">
        <v>176</v>
      </c>
      <c r="L2084" s="9" t="s">
        <v>20</v>
      </c>
      <c r="M2084" s="22">
        <v>963940849</v>
      </c>
      <c r="N2084" s="38" t="s">
        <v>3517</v>
      </c>
      <c r="O2084" s="38">
        <v>0</v>
      </c>
      <c r="P2084" s="38">
        <v>206.03</v>
      </c>
      <c r="Q2084" s="38">
        <v>1</v>
      </c>
      <c r="R2084" s="9">
        <v>15</v>
      </c>
      <c r="S2084" s="38">
        <v>206.03</v>
      </c>
      <c r="T2084" s="24">
        <v>609</v>
      </c>
      <c r="U2084" s="24">
        <v>80</v>
      </c>
      <c r="V2084">
        <f t="shared" si="217"/>
        <v>107</v>
      </c>
      <c r="W2084" s="24" t="s">
        <v>4462</v>
      </c>
      <c r="X2084" s="15" t="e">
        <f>ROUND(T2084*(1-#REF!),2)</f>
        <v>#REF!</v>
      </c>
      <c r="Y2084" s="9">
        <f t="shared" si="219"/>
        <v>548.1</v>
      </c>
      <c r="Z2084" s="9">
        <f t="shared" si="220"/>
        <v>548.1</v>
      </c>
      <c r="AA2084" s="24">
        <v>0.1</v>
      </c>
      <c r="AB2084" s="24">
        <v>0.1</v>
      </c>
      <c r="AC2084" s="9" t="s">
        <v>2879</v>
      </c>
      <c r="AD2084" s="9" t="s">
        <v>2879</v>
      </c>
      <c r="AE2084" s="9" t="s">
        <v>2879</v>
      </c>
      <c r="AF2084" s="9" t="s">
        <v>2899</v>
      </c>
      <c r="AH2084" s="9" t="s">
        <v>3659</v>
      </c>
      <c r="AI2084" s="11">
        <v>198.1</v>
      </c>
      <c r="AJ2084">
        <v>0.3</v>
      </c>
      <c r="AK2084">
        <f t="shared" si="218"/>
        <v>426.29999999999995</v>
      </c>
      <c r="AL2084" t="s">
        <v>4934</v>
      </c>
      <c r="AM2084">
        <v>448.4</v>
      </c>
      <c r="AN2084" s="24">
        <v>0.1</v>
      </c>
      <c r="AO2084">
        <f t="shared" si="216"/>
        <v>548.1</v>
      </c>
      <c r="AS2084" s="9" t="s">
        <v>3518</v>
      </c>
      <c r="AT2084" s="9" t="s">
        <v>585</v>
      </c>
    </row>
    <row r="2085" spans="1:46" x14ac:dyDescent="0.3">
      <c r="A2085" s="9" t="e">
        <f>CONCATENATE(C2085,D2085,H2085,#REF!,L2085)</f>
        <v>#REF!</v>
      </c>
      <c r="B2085" s="9" t="str">
        <f t="shared" si="215"/>
        <v>VOLKSWAGENCRAFTER_TRACTIONL3H3</v>
      </c>
      <c r="C2085" s="9" t="s">
        <v>203</v>
      </c>
      <c r="D2085" s="9" t="s">
        <v>3473</v>
      </c>
      <c r="E2085" s="9">
        <v>2017</v>
      </c>
      <c r="F2085" s="9" t="s">
        <v>44</v>
      </c>
      <c r="G2085" s="9" t="s">
        <v>52</v>
      </c>
      <c r="H2085" s="9" t="str">
        <f t="shared" si="221"/>
        <v>L3H3</v>
      </c>
      <c r="I2085" s="9">
        <v>3640</v>
      </c>
      <c r="J2085" s="9" t="str">
        <f t="shared" si="222"/>
        <v>TYP176</v>
      </c>
      <c r="K2085" s="9">
        <v>176</v>
      </c>
      <c r="L2085" s="9" t="s">
        <v>20</v>
      </c>
      <c r="M2085" s="22">
        <v>963940850</v>
      </c>
      <c r="N2085" s="38" t="s">
        <v>3519</v>
      </c>
      <c r="O2085" s="38">
        <v>0</v>
      </c>
      <c r="P2085" s="38">
        <v>511.16</v>
      </c>
      <c r="Q2085" s="38">
        <v>1</v>
      </c>
      <c r="R2085" s="9">
        <v>72</v>
      </c>
      <c r="S2085" s="38">
        <v>511.16</v>
      </c>
      <c r="T2085" s="24">
        <v>1179</v>
      </c>
      <c r="U2085" s="24">
        <v>120</v>
      </c>
      <c r="V2085">
        <f t="shared" si="217"/>
        <v>160</v>
      </c>
      <c r="W2085" s="24" t="s">
        <v>4463</v>
      </c>
      <c r="X2085" s="15" t="e">
        <f>ROUND(T2085*(1-#REF!),2)</f>
        <v>#REF!</v>
      </c>
      <c r="Y2085" s="9">
        <f t="shared" si="219"/>
        <v>1061.0999999999999</v>
      </c>
      <c r="Z2085" s="9">
        <f t="shared" si="220"/>
        <v>1061.0999999999999</v>
      </c>
      <c r="AA2085" s="24">
        <v>0.1</v>
      </c>
      <c r="AB2085" s="24">
        <v>0.1</v>
      </c>
      <c r="AC2085" s="9" t="s">
        <v>2879</v>
      </c>
      <c r="AD2085" s="9" t="s">
        <v>2879</v>
      </c>
      <c r="AE2085" s="9" t="s">
        <v>2879</v>
      </c>
      <c r="AF2085" s="9" t="s">
        <v>2899</v>
      </c>
      <c r="AH2085" s="9" t="s">
        <v>3659</v>
      </c>
      <c r="AI2085" s="11">
        <v>491.5</v>
      </c>
      <c r="AJ2085">
        <v>0.3</v>
      </c>
      <c r="AK2085">
        <f t="shared" si="218"/>
        <v>825.3</v>
      </c>
      <c r="AL2085" t="s">
        <v>4935</v>
      </c>
      <c r="AM2085">
        <v>866.4</v>
      </c>
      <c r="AN2085" s="24">
        <v>0.1</v>
      </c>
      <c r="AO2085">
        <f t="shared" si="216"/>
        <v>1061.0999999999999</v>
      </c>
      <c r="AS2085" s="9" t="s">
        <v>3520</v>
      </c>
      <c r="AT2085" s="9" t="s">
        <v>586</v>
      </c>
    </row>
    <row r="2086" spans="1:46" customFormat="1" x14ac:dyDescent="0.3">
      <c r="A2086" s="9" t="e">
        <f>CONCATENATE(C2086,D2086,H2086,#REF!,L2086)</f>
        <v>#REF!</v>
      </c>
      <c r="B2086" s="9" t="str">
        <f t="shared" si="215"/>
        <v>VOLKSWAGENCRAFTER_PROPULSIONL3H3</v>
      </c>
      <c r="C2086" t="s">
        <v>203</v>
      </c>
      <c r="D2086" t="s">
        <v>3490</v>
      </c>
      <c r="E2086">
        <v>2017</v>
      </c>
      <c r="F2086" t="s">
        <v>44</v>
      </c>
      <c r="G2086" t="s">
        <v>52</v>
      </c>
      <c r="H2086" s="9" t="str">
        <f t="shared" si="221"/>
        <v>L3H3</v>
      </c>
      <c r="I2086">
        <v>3640</v>
      </c>
      <c r="J2086" s="9" t="str">
        <f t="shared" si="222"/>
        <v>TYP175</v>
      </c>
      <c r="K2086">
        <v>175</v>
      </c>
      <c r="L2086" t="s">
        <v>17</v>
      </c>
      <c r="M2086" s="7">
        <v>963940851</v>
      </c>
      <c r="N2086" s="38" t="s">
        <v>3521</v>
      </c>
      <c r="O2086" s="38">
        <v>0</v>
      </c>
      <c r="P2086" s="38">
        <v>140.22999999999999</v>
      </c>
      <c r="Q2086" s="38">
        <v>1</v>
      </c>
      <c r="R2086" t="s">
        <v>3476</v>
      </c>
      <c r="S2086" s="38">
        <v>140.22999999999999</v>
      </c>
      <c r="T2086" s="24">
        <v>329</v>
      </c>
      <c r="U2086" s="24">
        <v>20</v>
      </c>
      <c r="V2086">
        <f t="shared" si="217"/>
        <v>27</v>
      </c>
      <c r="W2086" s="24" t="s">
        <v>4464</v>
      </c>
      <c r="X2086" s="8" t="e">
        <f>ROUND(T2086*(1-#REF!),2)</f>
        <v>#REF!</v>
      </c>
      <c r="Y2086">
        <f t="shared" si="219"/>
        <v>296.10000000000002</v>
      </c>
      <c r="Z2086">
        <f t="shared" si="220"/>
        <v>296.10000000000002</v>
      </c>
      <c r="AA2086" s="24">
        <v>0.1</v>
      </c>
      <c r="AB2086" s="24">
        <v>0.1</v>
      </c>
      <c r="AC2086" t="s">
        <v>2879</v>
      </c>
      <c r="AD2086" t="s">
        <v>2879</v>
      </c>
      <c r="AE2086" t="s">
        <v>2879</v>
      </c>
      <c r="AF2086" t="s">
        <v>2899</v>
      </c>
      <c r="AG2086" s="24"/>
      <c r="AH2086" t="s">
        <v>3659</v>
      </c>
      <c r="AI2086" s="11">
        <v>134.83326</v>
      </c>
      <c r="AJ2086">
        <v>0.3</v>
      </c>
      <c r="AK2086">
        <f t="shared" si="218"/>
        <v>230.29999999999998</v>
      </c>
      <c r="AL2086" t="s">
        <v>4555</v>
      </c>
      <c r="AM2086" t="s">
        <v>4555</v>
      </c>
      <c r="AN2086" s="24">
        <v>0.1</v>
      </c>
      <c r="AO2086">
        <f t="shared" si="216"/>
        <v>296.10000000000002</v>
      </c>
      <c r="AS2086" s="9" t="s">
        <v>3522</v>
      </c>
      <c r="AT2086" s="9" t="s">
        <v>581</v>
      </c>
    </row>
    <row r="2087" spans="1:46" customFormat="1" x14ac:dyDescent="0.3">
      <c r="A2087" s="9" t="e">
        <f>CONCATENATE(C2087,D2087,H2087,#REF!,L2087)</f>
        <v>#REF!</v>
      </c>
      <c r="B2087" s="9" t="str">
        <f t="shared" ref="B2087:B2150" si="223">CONCATENATE(C2087,D2087,H2087)</f>
        <v>VOLKSWAGENCRAFTER_PROPULSIONL3H3</v>
      </c>
      <c r="C2087" t="s">
        <v>203</v>
      </c>
      <c r="D2087" t="s">
        <v>3490</v>
      </c>
      <c r="E2087">
        <v>2017</v>
      </c>
      <c r="F2087" t="s">
        <v>44</v>
      </c>
      <c r="G2087" t="s">
        <v>52</v>
      </c>
      <c r="H2087" s="9" t="str">
        <f t="shared" si="221"/>
        <v>L3H3</v>
      </c>
      <c r="I2087">
        <v>3640</v>
      </c>
      <c r="J2087" s="9" t="str">
        <f t="shared" si="222"/>
        <v>TYP175</v>
      </c>
      <c r="K2087">
        <v>175</v>
      </c>
      <c r="L2087" t="s">
        <v>17</v>
      </c>
      <c r="M2087" s="7">
        <v>963940852</v>
      </c>
      <c r="N2087" s="38" t="s">
        <v>3523</v>
      </c>
      <c r="O2087" s="38">
        <v>0</v>
      </c>
      <c r="P2087" s="38">
        <v>59.83</v>
      </c>
      <c r="Q2087" s="38">
        <v>1</v>
      </c>
      <c r="R2087" t="s">
        <v>3476</v>
      </c>
      <c r="S2087" s="38">
        <v>59.83</v>
      </c>
      <c r="T2087" s="24">
        <v>179</v>
      </c>
      <c r="U2087" s="24">
        <v>20</v>
      </c>
      <c r="V2087">
        <f t="shared" si="217"/>
        <v>27</v>
      </c>
      <c r="W2087" s="24" t="s">
        <v>4465</v>
      </c>
      <c r="X2087" s="8" t="e">
        <f>ROUND(T2087*(1-#REF!),2)</f>
        <v>#REF!</v>
      </c>
      <c r="Y2087">
        <f t="shared" si="219"/>
        <v>161.1</v>
      </c>
      <c r="Z2087">
        <f t="shared" si="220"/>
        <v>161.1</v>
      </c>
      <c r="AA2087" s="24">
        <v>0.1</v>
      </c>
      <c r="AB2087" s="24">
        <v>0.1</v>
      </c>
      <c r="AC2087" t="s">
        <v>2879</v>
      </c>
      <c r="AD2087" t="s">
        <v>2879</v>
      </c>
      <c r="AE2087" t="s">
        <v>2879</v>
      </c>
      <c r="AF2087" t="s">
        <v>2899</v>
      </c>
      <c r="AG2087" s="24"/>
      <c r="AH2087" t="s">
        <v>3659</v>
      </c>
      <c r="AI2087" s="11">
        <v>76.58</v>
      </c>
      <c r="AJ2087">
        <v>0.3</v>
      </c>
      <c r="AK2087">
        <f t="shared" si="218"/>
        <v>125.3</v>
      </c>
      <c r="AL2087" t="s">
        <v>4555</v>
      </c>
      <c r="AM2087" t="s">
        <v>4555</v>
      </c>
      <c r="AN2087" s="24">
        <v>0.1</v>
      </c>
      <c r="AO2087">
        <f t="shared" si="216"/>
        <v>161.1</v>
      </c>
      <c r="AS2087" s="9" t="s">
        <v>3709</v>
      </c>
      <c r="AT2087" s="9" t="s">
        <v>587</v>
      </c>
    </row>
    <row r="2088" spans="1:46" customFormat="1" x14ac:dyDescent="0.3">
      <c r="A2088" s="9" t="e">
        <f>CONCATENATE(C2088,D2088,H2088,#REF!,L2088)</f>
        <v>#REF!</v>
      </c>
      <c r="B2088" s="9" t="str">
        <f t="shared" si="223"/>
        <v>VOLKSWAGENCRAFTER_PROPULSIONL3H3</v>
      </c>
      <c r="C2088" t="s">
        <v>203</v>
      </c>
      <c r="D2088" t="s">
        <v>3490</v>
      </c>
      <c r="E2088">
        <v>2017</v>
      </c>
      <c r="F2088" t="s">
        <v>44</v>
      </c>
      <c r="G2088" t="s">
        <v>52</v>
      </c>
      <c r="H2088" s="9" t="str">
        <f t="shared" si="221"/>
        <v>L3H3</v>
      </c>
      <c r="I2088">
        <v>3640</v>
      </c>
      <c r="J2088" s="9" t="str">
        <f t="shared" si="222"/>
        <v>TYP175</v>
      </c>
      <c r="K2088">
        <v>175</v>
      </c>
      <c r="L2088" t="s">
        <v>17</v>
      </c>
      <c r="M2088" s="7">
        <v>963940853</v>
      </c>
      <c r="N2088" s="38" t="s">
        <v>3524</v>
      </c>
      <c r="O2088" s="38">
        <v>0</v>
      </c>
      <c r="P2088" s="38">
        <v>210.36</v>
      </c>
      <c r="Q2088" s="38">
        <v>1</v>
      </c>
      <c r="R2088" t="s">
        <v>3476</v>
      </c>
      <c r="S2088" s="38">
        <v>210.36</v>
      </c>
      <c r="T2088" s="24">
        <v>469</v>
      </c>
      <c r="U2088" s="24">
        <v>80</v>
      </c>
      <c r="V2088">
        <f t="shared" si="217"/>
        <v>107</v>
      </c>
      <c r="W2088" s="24" t="s">
        <v>4466</v>
      </c>
      <c r="X2088" s="8" t="e">
        <f>ROUND(T2088*(1-#REF!),2)</f>
        <v>#REF!</v>
      </c>
      <c r="Y2088">
        <f t="shared" si="219"/>
        <v>422.1</v>
      </c>
      <c r="Z2088">
        <f t="shared" si="220"/>
        <v>422.1</v>
      </c>
      <c r="AA2088" s="24">
        <v>0.1</v>
      </c>
      <c r="AB2088" s="24">
        <v>0.1</v>
      </c>
      <c r="AC2088" t="s">
        <v>2879</v>
      </c>
      <c r="AD2088" t="s">
        <v>2879</v>
      </c>
      <c r="AE2088" t="s">
        <v>2879</v>
      </c>
      <c r="AF2088" t="s">
        <v>2899</v>
      </c>
      <c r="AG2088" s="24"/>
      <c r="AH2088" t="s">
        <v>3659</v>
      </c>
      <c r="AI2088" s="11">
        <v>202.26</v>
      </c>
      <c r="AJ2088">
        <v>0.3</v>
      </c>
      <c r="AK2088">
        <f t="shared" si="218"/>
        <v>328.29999999999995</v>
      </c>
      <c r="AL2088" t="s">
        <v>4555</v>
      </c>
      <c r="AM2088" t="s">
        <v>4555</v>
      </c>
      <c r="AN2088" s="24">
        <v>0.1</v>
      </c>
      <c r="AO2088">
        <f t="shared" si="216"/>
        <v>422.1</v>
      </c>
      <c r="AS2088" s="9" t="s">
        <v>3525</v>
      </c>
      <c r="AT2088" s="9" t="s">
        <v>584</v>
      </c>
    </row>
    <row r="2089" spans="1:46" customFormat="1" x14ac:dyDescent="0.3">
      <c r="A2089" s="9" t="e">
        <f>CONCATENATE(C2089,D2089,H2089,#REF!,L2089)</f>
        <v>#REF!</v>
      </c>
      <c r="B2089" s="9" t="str">
        <f t="shared" si="223"/>
        <v>VOLKSWAGENCRAFTER_PROPULSIONL3H3</v>
      </c>
      <c r="C2089" t="s">
        <v>203</v>
      </c>
      <c r="D2089" t="s">
        <v>3490</v>
      </c>
      <c r="E2089">
        <v>2017</v>
      </c>
      <c r="F2089" t="s">
        <v>44</v>
      </c>
      <c r="G2089" t="s">
        <v>52</v>
      </c>
      <c r="H2089" s="9" t="str">
        <f t="shared" si="221"/>
        <v>L3H3</v>
      </c>
      <c r="I2089">
        <v>3640</v>
      </c>
      <c r="J2089" s="9" t="str">
        <f t="shared" si="222"/>
        <v>TYP175</v>
      </c>
      <c r="K2089">
        <v>175</v>
      </c>
      <c r="L2089" t="s">
        <v>17</v>
      </c>
      <c r="M2089" s="7">
        <v>963940854</v>
      </c>
      <c r="N2089" s="38" t="s">
        <v>3526</v>
      </c>
      <c r="O2089" s="38">
        <v>0</v>
      </c>
      <c r="P2089" s="38">
        <v>430.24</v>
      </c>
      <c r="Q2089" s="38">
        <v>1</v>
      </c>
      <c r="R2089" t="s">
        <v>3476</v>
      </c>
      <c r="S2089" s="38">
        <v>430.24</v>
      </c>
      <c r="T2089" s="24">
        <v>879</v>
      </c>
      <c r="U2089" s="24">
        <v>120</v>
      </c>
      <c r="V2089">
        <f t="shared" si="217"/>
        <v>160</v>
      </c>
      <c r="W2089" s="24" t="s">
        <v>4467</v>
      </c>
      <c r="X2089" s="8" t="e">
        <f>ROUND(T2089*(1-#REF!),2)</f>
        <v>#REF!</v>
      </c>
      <c r="Y2089">
        <f t="shared" si="219"/>
        <v>791.1</v>
      </c>
      <c r="Z2089">
        <f t="shared" si="220"/>
        <v>791.1</v>
      </c>
      <c r="AA2089" s="24">
        <v>0.1</v>
      </c>
      <c r="AB2089" s="24">
        <v>0.1</v>
      </c>
      <c r="AC2089" t="s">
        <v>2879</v>
      </c>
      <c r="AD2089" t="s">
        <v>2879</v>
      </c>
      <c r="AE2089" t="s">
        <v>2879</v>
      </c>
      <c r="AF2089" t="s">
        <v>2899</v>
      </c>
      <c r="AG2089" s="24"/>
      <c r="AH2089" t="s">
        <v>3659</v>
      </c>
      <c r="AI2089" s="11">
        <v>413.67325999999997</v>
      </c>
      <c r="AJ2089">
        <v>0.3</v>
      </c>
      <c r="AK2089">
        <f t="shared" si="218"/>
        <v>615.29999999999995</v>
      </c>
      <c r="AL2089" t="s">
        <v>4555</v>
      </c>
      <c r="AM2089" t="s">
        <v>4555</v>
      </c>
      <c r="AN2089" s="24">
        <v>0.1</v>
      </c>
      <c r="AO2089">
        <f t="shared" si="216"/>
        <v>791.1</v>
      </c>
      <c r="AS2089" s="9" t="s">
        <v>3527</v>
      </c>
      <c r="AT2089" s="9" t="s">
        <v>3695</v>
      </c>
    </row>
    <row r="2090" spans="1:46" customFormat="1" x14ac:dyDescent="0.3">
      <c r="A2090" s="9" t="e">
        <f>CONCATENATE(C2090,D2090,H2090,#REF!,L2090)</f>
        <v>#REF!</v>
      </c>
      <c r="B2090" s="9" t="str">
        <f t="shared" si="223"/>
        <v>VOLKSWAGENCRAFTER_PROPULSIONL3H3</v>
      </c>
      <c r="C2090" t="s">
        <v>203</v>
      </c>
      <c r="D2090" t="s">
        <v>3490</v>
      </c>
      <c r="E2090">
        <v>2017</v>
      </c>
      <c r="F2090" t="s">
        <v>44</v>
      </c>
      <c r="G2090" t="s">
        <v>52</v>
      </c>
      <c r="H2090" s="9" t="str">
        <f t="shared" si="221"/>
        <v>L3H3</v>
      </c>
      <c r="I2090">
        <v>3640</v>
      </c>
      <c r="J2090" s="9" t="str">
        <f t="shared" si="222"/>
        <v>TYP175</v>
      </c>
      <c r="K2090">
        <v>175</v>
      </c>
      <c r="L2090" t="s">
        <v>20</v>
      </c>
      <c r="M2090" s="7">
        <v>963940855</v>
      </c>
      <c r="N2090" s="38" t="s">
        <v>3528</v>
      </c>
      <c r="O2090" s="38">
        <v>0</v>
      </c>
      <c r="P2090" s="38">
        <v>206.87</v>
      </c>
      <c r="Q2090" s="38">
        <v>1</v>
      </c>
      <c r="R2090" t="s">
        <v>3476</v>
      </c>
      <c r="S2090" s="38">
        <v>206.87</v>
      </c>
      <c r="T2090" s="24">
        <v>469</v>
      </c>
      <c r="U2090" s="24">
        <v>20</v>
      </c>
      <c r="V2090">
        <f t="shared" si="217"/>
        <v>27</v>
      </c>
      <c r="W2090" s="24" t="s">
        <v>4468</v>
      </c>
      <c r="X2090" s="8" t="e">
        <f>ROUND(T2090*(1-#REF!),2)</f>
        <v>#REF!</v>
      </c>
      <c r="Y2090">
        <f t="shared" si="219"/>
        <v>422.1</v>
      </c>
      <c r="Z2090">
        <f t="shared" si="220"/>
        <v>422.1</v>
      </c>
      <c r="AA2090" s="24">
        <v>0.1</v>
      </c>
      <c r="AB2090" s="24">
        <v>0.1</v>
      </c>
      <c r="AC2090" t="s">
        <v>2879</v>
      </c>
      <c r="AD2090" t="s">
        <v>2879</v>
      </c>
      <c r="AE2090" t="s">
        <v>2879</v>
      </c>
      <c r="AF2090" t="s">
        <v>2899</v>
      </c>
      <c r="AG2090" s="24"/>
      <c r="AH2090" t="s">
        <v>3659</v>
      </c>
      <c r="AI2090" s="11">
        <v>198.9</v>
      </c>
      <c r="AJ2090">
        <v>0.3</v>
      </c>
      <c r="AK2090">
        <f t="shared" si="218"/>
        <v>328.29999999999995</v>
      </c>
      <c r="AL2090" t="s">
        <v>4555</v>
      </c>
      <c r="AM2090" t="s">
        <v>4555</v>
      </c>
      <c r="AN2090" s="24">
        <v>0.1</v>
      </c>
      <c r="AO2090">
        <f t="shared" si="216"/>
        <v>422.1</v>
      </c>
      <c r="AS2090" s="9" t="s">
        <v>3529</v>
      </c>
      <c r="AT2090" s="9" t="s">
        <v>582</v>
      </c>
    </row>
    <row r="2091" spans="1:46" customFormat="1" x14ac:dyDescent="0.3">
      <c r="A2091" s="9" t="e">
        <f>CONCATENATE(C2091,D2091,H2091,#REF!,L2091)</f>
        <v>#REF!</v>
      </c>
      <c r="B2091" s="9" t="str">
        <f t="shared" si="223"/>
        <v>VOLKSWAGENCRAFTER_PROPULSIONL3H3</v>
      </c>
      <c r="C2091" t="s">
        <v>203</v>
      </c>
      <c r="D2091" t="s">
        <v>3490</v>
      </c>
      <c r="E2091">
        <v>2017</v>
      </c>
      <c r="F2091" t="s">
        <v>44</v>
      </c>
      <c r="G2091" t="s">
        <v>52</v>
      </c>
      <c r="H2091" s="9" t="str">
        <f t="shared" si="221"/>
        <v>L3H3</v>
      </c>
      <c r="I2091">
        <v>3640</v>
      </c>
      <c r="J2091" s="9" t="str">
        <f t="shared" si="222"/>
        <v>TYP175</v>
      </c>
      <c r="K2091">
        <v>175</v>
      </c>
      <c r="L2091" t="s">
        <v>20</v>
      </c>
      <c r="M2091" s="7">
        <v>963940856</v>
      </c>
      <c r="N2091" s="38" t="s">
        <v>3530</v>
      </c>
      <c r="O2091" s="38">
        <v>0</v>
      </c>
      <c r="P2091" s="38">
        <v>76.8</v>
      </c>
      <c r="Q2091" s="38">
        <v>1</v>
      </c>
      <c r="R2091" t="s">
        <v>3476</v>
      </c>
      <c r="S2091" s="38">
        <v>76.8</v>
      </c>
      <c r="T2091" s="24">
        <v>209</v>
      </c>
      <c r="U2091" s="24">
        <v>20</v>
      </c>
      <c r="V2091">
        <f t="shared" si="217"/>
        <v>27</v>
      </c>
      <c r="W2091" s="24" t="s">
        <v>4469</v>
      </c>
      <c r="X2091" s="8" t="e">
        <f>ROUND(T2091*(1-#REF!),2)</f>
        <v>#REF!</v>
      </c>
      <c r="Y2091">
        <f t="shared" si="219"/>
        <v>188.1</v>
      </c>
      <c r="Z2091">
        <f t="shared" si="220"/>
        <v>188.1</v>
      </c>
      <c r="AA2091" s="24">
        <v>0.1</v>
      </c>
      <c r="AB2091" s="24">
        <v>0.1</v>
      </c>
      <c r="AC2091" t="s">
        <v>2879</v>
      </c>
      <c r="AD2091" t="s">
        <v>2879</v>
      </c>
      <c r="AE2091" t="s">
        <v>2879</v>
      </c>
      <c r="AF2091" t="s">
        <v>2899</v>
      </c>
      <c r="AG2091" s="24"/>
      <c r="AH2091" t="s">
        <v>3659</v>
      </c>
      <c r="AI2091" s="11">
        <v>94.5</v>
      </c>
      <c r="AJ2091">
        <v>0.3</v>
      </c>
      <c r="AK2091">
        <f t="shared" si="218"/>
        <v>146.29999999999998</v>
      </c>
      <c r="AL2091" t="s">
        <v>4555</v>
      </c>
      <c r="AM2091" t="s">
        <v>4555</v>
      </c>
      <c r="AN2091" s="24">
        <v>0.1</v>
      </c>
      <c r="AO2091">
        <f t="shared" si="216"/>
        <v>188.1</v>
      </c>
      <c r="AS2091" s="9" t="s">
        <v>3531</v>
      </c>
      <c r="AT2091" s="9" t="s">
        <v>580</v>
      </c>
    </row>
    <row r="2092" spans="1:46" customFormat="1" x14ac:dyDescent="0.3">
      <c r="A2092" s="9" t="e">
        <f>CONCATENATE(C2092,D2092,H2092,#REF!,L2092)</f>
        <v>#REF!</v>
      </c>
      <c r="B2092" s="9" t="str">
        <f t="shared" si="223"/>
        <v>VOLKSWAGENCRAFTER_PROPULSIONL3H3</v>
      </c>
      <c r="C2092" t="s">
        <v>203</v>
      </c>
      <c r="D2092" t="s">
        <v>3490</v>
      </c>
      <c r="E2092">
        <v>2017</v>
      </c>
      <c r="F2092" t="s">
        <v>44</v>
      </c>
      <c r="G2092" t="s">
        <v>52</v>
      </c>
      <c r="H2092" s="9" t="str">
        <f t="shared" si="221"/>
        <v>L3H3</v>
      </c>
      <c r="I2092">
        <v>3640</v>
      </c>
      <c r="J2092" s="9" t="str">
        <f t="shared" si="222"/>
        <v>TYP175</v>
      </c>
      <c r="K2092">
        <v>175</v>
      </c>
      <c r="L2092" t="s">
        <v>20</v>
      </c>
      <c r="M2092" s="7">
        <v>963940857</v>
      </c>
      <c r="N2092" s="38" t="s">
        <v>3532</v>
      </c>
      <c r="O2092" s="38">
        <v>0</v>
      </c>
      <c r="P2092" s="38">
        <v>206.03</v>
      </c>
      <c r="Q2092" s="38">
        <v>1</v>
      </c>
      <c r="R2092" t="s">
        <v>3476</v>
      </c>
      <c r="S2092" s="38">
        <v>206.03</v>
      </c>
      <c r="T2092" s="24">
        <v>609</v>
      </c>
      <c r="U2092" s="24">
        <v>80</v>
      </c>
      <c r="V2092">
        <f t="shared" si="217"/>
        <v>107</v>
      </c>
      <c r="W2092" s="24" t="s">
        <v>4470</v>
      </c>
      <c r="X2092" s="8" t="e">
        <f>ROUND(T2092*(1-#REF!),2)</f>
        <v>#REF!</v>
      </c>
      <c r="Y2092">
        <f t="shared" si="219"/>
        <v>548.1</v>
      </c>
      <c r="Z2092">
        <f t="shared" si="220"/>
        <v>548.1</v>
      </c>
      <c r="AA2092" s="24">
        <v>0.1</v>
      </c>
      <c r="AB2092" s="24">
        <v>0.1</v>
      </c>
      <c r="AC2092" t="s">
        <v>2879</v>
      </c>
      <c r="AD2092" t="s">
        <v>2879</v>
      </c>
      <c r="AE2092" t="s">
        <v>2879</v>
      </c>
      <c r="AF2092" t="s">
        <v>2899</v>
      </c>
      <c r="AG2092" s="24"/>
      <c r="AH2092" t="s">
        <v>3659</v>
      </c>
      <c r="AI2092" s="11">
        <v>198.1</v>
      </c>
      <c r="AJ2092">
        <v>0.3</v>
      </c>
      <c r="AK2092">
        <f t="shared" si="218"/>
        <v>426.29999999999995</v>
      </c>
      <c r="AL2092" t="s">
        <v>4555</v>
      </c>
      <c r="AM2092" t="s">
        <v>4555</v>
      </c>
      <c r="AN2092" s="24">
        <v>0.1</v>
      </c>
      <c r="AO2092">
        <f t="shared" si="216"/>
        <v>548.1</v>
      </c>
      <c r="AS2092" s="9" t="s">
        <v>3533</v>
      </c>
      <c r="AT2092" s="9" t="s">
        <v>585</v>
      </c>
    </row>
    <row r="2093" spans="1:46" customFormat="1" x14ac:dyDescent="0.3">
      <c r="A2093" s="9" t="e">
        <f>CONCATENATE(C2093,D2093,H2093,#REF!,L2093)</f>
        <v>#REF!</v>
      </c>
      <c r="B2093" s="9" t="str">
        <f t="shared" si="223"/>
        <v>VOLKSWAGENCRAFTER_PROPULSIONL3H3</v>
      </c>
      <c r="C2093" t="s">
        <v>203</v>
      </c>
      <c r="D2093" t="s">
        <v>3490</v>
      </c>
      <c r="E2093">
        <v>2017</v>
      </c>
      <c r="F2093" t="s">
        <v>44</v>
      </c>
      <c r="G2093" t="s">
        <v>52</v>
      </c>
      <c r="H2093" s="9" t="str">
        <f t="shared" si="221"/>
        <v>L3H3</v>
      </c>
      <c r="I2093">
        <v>4490</v>
      </c>
      <c r="J2093" s="9" t="str">
        <f t="shared" si="222"/>
        <v>TYP175</v>
      </c>
      <c r="K2093">
        <v>175</v>
      </c>
      <c r="L2093" t="s">
        <v>20</v>
      </c>
      <c r="M2093" s="7">
        <v>963940858</v>
      </c>
      <c r="N2093" s="38" t="s">
        <v>3534</v>
      </c>
      <c r="O2093" s="38">
        <v>0</v>
      </c>
      <c r="P2093" s="38">
        <v>511.16</v>
      </c>
      <c r="Q2093" s="38">
        <v>1</v>
      </c>
      <c r="R2093" t="s">
        <v>3476</v>
      </c>
      <c r="S2093" s="38">
        <v>511.16</v>
      </c>
      <c r="T2093" s="24">
        <v>1189</v>
      </c>
      <c r="U2093" s="24">
        <v>120</v>
      </c>
      <c r="V2093">
        <f t="shared" si="217"/>
        <v>160</v>
      </c>
      <c r="W2093" s="24" t="s">
        <v>4471</v>
      </c>
      <c r="X2093" s="8" t="e">
        <f>ROUND(T2093*(1-#REF!),2)</f>
        <v>#REF!</v>
      </c>
      <c r="Y2093">
        <f t="shared" si="219"/>
        <v>1070.0999999999999</v>
      </c>
      <c r="Z2093">
        <f t="shared" si="220"/>
        <v>1070.0999999999999</v>
      </c>
      <c r="AA2093" s="24">
        <v>0.1</v>
      </c>
      <c r="AB2093" s="24">
        <v>0.1</v>
      </c>
      <c r="AC2093" t="s">
        <v>2879</v>
      </c>
      <c r="AD2093" t="s">
        <v>2879</v>
      </c>
      <c r="AE2093" t="s">
        <v>2879</v>
      </c>
      <c r="AF2093" t="s">
        <v>2899</v>
      </c>
      <c r="AG2093" s="24"/>
      <c r="AH2093" t="s">
        <v>3659</v>
      </c>
      <c r="AI2093" s="11">
        <v>491.5</v>
      </c>
      <c r="AJ2093">
        <v>0.3</v>
      </c>
      <c r="AK2093">
        <f t="shared" si="218"/>
        <v>832.3</v>
      </c>
      <c r="AL2093" t="s">
        <v>4555</v>
      </c>
      <c r="AM2093" t="s">
        <v>4555</v>
      </c>
      <c r="AN2093" s="24">
        <v>0.1</v>
      </c>
      <c r="AO2093">
        <f t="shared" si="216"/>
        <v>1070.0999999999999</v>
      </c>
      <c r="AS2093" s="9" t="s">
        <v>3535</v>
      </c>
      <c r="AT2093" s="9" t="s">
        <v>586</v>
      </c>
    </row>
    <row r="2094" spans="1:46" x14ac:dyDescent="0.3">
      <c r="A2094" s="9" t="e">
        <f>CONCATENATE(C2094,D2094,H2094,#REF!,L2094)</f>
        <v>#REF!</v>
      </c>
      <c r="B2094" s="9" t="str">
        <f t="shared" si="223"/>
        <v>VOLKSWAGENCRAFTER_TRACTIONL4H3</v>
      </c>
      <c r="C2094" s="9" t="s">
        <v>203</v>
      </c>
      <c r="D2094" s="9" t="s">
        <v>3473</v>
      </c>
      <c r="E2094" s="9">
        <v>2017</v>
      </c>
      <c r="F2094" s="9" t="s">
        <v>48</v>
      </c>
      <c r="G2094" s="9" t="s">
        <v>52</v>
      </c>
      <c r="H2094" s="9" t="str">
        <f t="shared" si="221"/>
        <v>L4H3</v>
      </c>
      <c r="I2094" s="9">
        <v>4490</v>
      </c>
      <c r="J2094" s="9" t="str">
        <f t="shared" si="222"/>
        <v>TYP177</v>
      </c>
      <c r="K2094" s="9">
        <v>177</v>
      </c>
      <c r="L2094" s="9" t="s">
        <v>17</v>
      </c>
      <c r="M2094" s="22">
        <v>963940794</v>
      </c>
      <c r="N2094" s="38" t="s">
        <v>3536</v>
      </c>
      <c r="O2094" s="38">
        <v>0</v>
      </c>
      <c r="P2094" s="38">
        <v>178.05</v>
      </c>
      <c r="Q2094" s="38">
        <v>1</v>
      </c>
      <c r="R2094" s="9">
        <v>42</v>
      </c>
      <c r="S2094" s="38">
        <v>178.05</v>
      </c>
      <c r="T2094" s="24">
        <v>419</v>
      </c>
      <c r="U2094" s="24">
        <v>25</v>
      </c>
      <c r="V2094">
        <f t="shared" si="217"/>
        <v>34</v>
      </c>
      <c r="W2094" s="24" t="s">
        <v>4472</v>
      </c>
      <c r="X2094" s="15" t="e">
        <f>ROUND(T2094*(1-#REF!),2)</f>
        <v>#REF!</v>
      </c>
      <c r="Y2094" s="9">
        <f t="shared" si="219"/>
        <v>377.1</v>
      </c>
      <c r="Z2094" s="9">
        <f t="shared" si="220"/>
        <v>377.1</v>
      </c>
      <c r="AA2094" s="24">
        <v>0.1</v>
      </c>
      <c r="AB2094" s="24">
        <v>0.1</v>
      </c>
      <c r="AC2094" s="9" t="s">
        <v>2879</v>
      </c>
      <c r="AD2094" s="9" t="s">
        <v>2879</v>
      </c>
      <c r="AE2094" s="9" t="s">
        <v>2879</v>
      </c>
      <c r="AF2094" s="9" t="s">
        <v>2899</v>
      </c>
      <c r="AH2094" s="9" t="s">
        <v>3660</v>
      </c>
      <c r="AI2094" s="11">
        <v>171.19106999999997</v>
      </c>
      <c r="AJ2094">
        <v>0.3</v>
      </c>
      <c r="AK2094">
        <f t="shared" si="218"/>
        <v>293.29999999999995</v>
      </c>
      <c r="AL2094" t="s">
        <v>4936</v>
      </c>
      <c r="AM2094">
        <v>304</v>
      </c>
      <c r="AN2094" s="24">
        <v>0.1</v>
      </c>
      <c r="AO2094">
        <f t="shared" ref="AO2094:AO2157" si="224">ROUND(T2094*(1-AN2094),2)</f>
        <v>377.1</v>
      </c>
      <c r="AS2094" s="9" t="s">
        <v>3537</v>
      </c>
      <c r="AT2094" s="9" t="s">
        <v>581</v>
      </c>
    </row>
    <row r="2095" spans="1:46" x14ac:dyDescent="0.3">
      <c r="A2095" s="9" t="e">
        <f>CONCATENATE(C2095,D2095,H2095,#REF!,L2095)</f>
        <v>#REF!</v>
      </c>
      <c r="B2095" s="9" t="str">
        <f t="shared" si="223"/>
        <v>VOLKSWAGENCRAFTER_TRACTIONL4H3</v>
      </c>
      <c r="C2095" s="9" t="s">
        <v>203</v>
      </c>
      <c r="D2095" s="9" t="s">
        <v>3473</v>
      </c>
      <c r="E2095" s="9">
        <v>2017</v>
      </c>
      <c r="F2095" s="9" t="s">
        <v>48</v>
      </c>
      <c r="G2095" s="9" t="s">
        <v>52</v>
      </c>
      <c r="H2095" s="9" t="str">
        <f t="shared" si="221"/>
        <v>L4H3</v>
      </c>
      <c r="I2095" s="9">
        <v>4490</v>
      </c>
      <c r="J2095" s="9" t="str">
        <f t="shared" si="222"/>
        <v>TYP177</v>
      </c>
      <c r="K2095" s="9">
        <v>177</v>
      </c>
      <c r="L2095" s="9" t="s">
        <v>17</v>
      </c>
      <c r="M2095" s="35">
        <v>963940819</v>
      </c>
      <c r="N2095" s="40" t="s">
        <v>3457</v>
      </c>
      <c r="O2095" s="38">
        <v>0</v>
      </c>
      <c r="P2095" s="38">
        <v>47.86</v>
      </c>
      <c r="Q2095" s="38">
        <v>1</v>
      </c>
      <c r="R2095" s="9" t="s">
        <v>3476</v>
      </c>
      <c r="S2095" s="38">
        <v>47.86</v>
      </c>
      <c r="T2095" s="24">
        <v>149</v>
      </c>
      <c r="U2095" s="24">
        <v>20</v>
      </c>
      <c r="V2095">
        <f t="shared" si="217"/>
        <v>27</v>
      </c>
      <c r="W2095" s="24" t="s">
        <v>4473</v>
      </c>
      <c r="X2095" s="15" t="e">
        <f>ROUND(T2095*(1-#REF!),2)</f>
        <v>#REF!</v>
      </c>
      <c r="Y2095" s="9">
        <f t="shared" si="219"/>
        <v>134.1</v>
      </c>
      <c r="Z2095" s="9">
        <f t="shared" si="220"/>
        <v>134.1</v>
      </c>
      <c r="AA2095" s="24">
        <v>0.1</v>
      </c>
      <c r="AB2095" s="24">
        <v>0.1</v>
      </c>
      <c r="AC2095" s="9" t="s">
        <v>2879</v>
      </c>
      <c r="AD2095" s="9" t="s">
        <v>2879</v>
      </c>
      <c r="AE2095" s="9" t="s">
        <v>2879</v>
      </c>
      <c r="AF2095" s="9" t="s">
        <v>2899</v>
      </c>
      <c r="AH2095" s="9" t="s">
        <v>3660</v>
      </c>
      <c r="AI2095" s="11">
        <v>76.58</v>
      </c>
      <c r="AJ2095">
        <v>0.3</v>
      </c>
      <c r="AK2095">
        <f t="shared" si="218"/>
        <v>104.3</v>
      </c>
      <c r="AL2095" t="s">
        <v>4937</v>
      </c>
      <c r="AM2095">
        <v>106.39999999999999</v>
      </c>
      <c r="AN2095" s="24">
        <v>0.1</v>
      </c>
      <c r="AO2095">
        <f t="shared" si="224"/>
        <v>134.1</v>
      </c>
      <c r="AS2095" s="9" t="s">
        <v>3710</v>
      </c>
      <c r="AT2095" s="9" t="s">
        <v>587</v>
      </c>
    </row>
    <row r="2096" spans="1:46" x14ac:dyDescent="0.3">
      <c r="A2096" s="9" t="e">
        <f>CONCATENATE(C2096,D2096,H2096,#REF!,L2096)</f>
        <v>#REF!</v>
      </c>
      <c r="B2096" s="9" t="str">
        <f t="shared" si="223"/>
        <v>VOLKSWAGENCRAFTER_TRACTIONL4H3</v>
      </c>
      <c r="C2096" s="9" t="s">
        <v>203</v>
      </c>
      <c r="D2096" s="9" t="s">
        <v>3473</v>
      </c>
      <c r="E2096" s="9">
        <v>2017</v>
      </c>
      <c r="F2096" s="9" t="s">
        <v>48</v>
      </c>
      <c r="G2096" s="9" t="s">
        <v>52</v>
      </c>
      <c r="H2096" s="9" t="str">
        <f t="shared" si="221"/>
        <v>L4H3</v>
      </c>
      <c r="I2096" s="9">
        <v>4490</v>
      </c>
      <c r="J2096" s="9" t="str">
        <f t="shared" si="222"/>
        <v>TYP177</v>
      </c>
      <c r="K2096" s="9">
        <v>177</v>
      </c>
      <c r="L2096" s="9" t="s">
        <v>17</v>
      </c>
      <c r="M2096" s="22">
        <v>963940809</v>
      </c>
      <c r="N2096" s="38" t="s">
        <v>3539</v>
      </c>
      <c r="O2096" s="38">
        <v>0</v>
      </c>
      <c r="P2096" s="38">
        <v>208.53</v>
      </c>
      <c r="Q2096" s="38">
        <v>1</v>
      </c>
      <c r="R2096" s="9">
        <v>50</v>
      </c>
      <c r="S2096" s="38">
        <v>208.53</v>
      </c>
      <c r="T2096" s="24">
        <v>609</v>
      </c>
      <c r="U2096" s="24">
        <v>90</v>
      </c>
      <c r="V2096">
        <f t="shared" ref="V2096:V2159" si="225">IFERROR(ROUNDUP(U2096*(80/60),0),"")</f>
        <v>120</v>
      </c>
      <c r="W2096" s="24" t="s">
        <v>4474</v>
      </c>
      <c r="X2096" s="15" t="e">
        <f>ROUND(T2096*(1-#REF!),2)</f>
        <v>#REF!</v>
      </c>
      <c r="Y2096" s="9">
        <f t="shared" si="219"/>
        <v>548.1</v>
      </c>
      <c r="Z2096" s="9">
        <f t="shared" si="220"/>
        <v>548.1</v>
      </c>
      <c r="AA2096" s="24">
        <v>0.1</v>
      </c>
      <c r="AB2096" s="24">
        <v>0.1</v>
      </c>
      <c r="AC2096" s="9" t="s">
        <v>2879</v>
      </c>
      <c r="AD2096" s="9" t="s">
        <v>2879</v>
      </c>
      <c r="AE2096" s="9" t="s">
        <v>2879</v>
      </c>
      <c r="AF2096" s="9" t="s">
        <v>2899</v>
      </c>
      <c r="AH2096" s="9" t="s">
        <v>3660</v>
      </c>
      <c r="AI2096" s="11">
        <v>250.42</v>
      </c>
      <c r="AJ2096">
        <v>0.3</v>
      </c>
      <c r="AK2096">
        <f t="shared" si="218"/>
        <v>426.29999999999995</v>
      </c>
      <c r="AL2096" t="s">
        <v>4938</v>
      </c>
      <c r="AM2096">
        <v>448.4</v>
      </c>
      <c r="AN2096" s="24">
        <v>0.1</v>
      </c>
      <c r="AO2096">
        <f t="shared" si="224"/>
        <v>548.1</v>
      </c>
      <c r="AS2096" s="9" t="s">
        <v>3540</v>
      </c>
      <c r="AT2096" s="9" t="s">
        <v>584</v>
      </c>
    </row>
    <row r="2097" spans="1:46" x14ac:dyDescent="0.3">
      <c r="A2097" s="9" t="e">
        <f>CONCATENATE(C2097,D2097,H2097,#REF!,L2097)</f>
        <v>#REF!</v>
      </c>
      <c r="B2097" s="9" t="str">
        <f t="shared" si="223"/>
        <v>VOLKSWAGENCRAFTER_TRACTIONL4H3</v>
      </c>
      <c r="C2097" s="9" t="s">
        <v>203</v>
      </c>
      <c r="D2097" s="9" t="s">
        <v>3473</v>
      </c>
      <c r="E2097" s="9">
        <v>2017</v>
      </c>
      <c r="F2097" s="9" t="s">
        <v>48</v>
      </c>
      <c r="G2097" s="9" t="s">
        <v>52</v>
      </c>
      <c r="H2097" s="9" t="str">
        <f t="shared" si="221"/>
        <v>L4H3</v>
      </c>
      <c r="I2097" s="9">
        <v>4490</v>
      </c>
      <c r="J2097" s="9" t="str">
        <f t="shared" si="222"/>
        <v>TYP177</v>
      </c>
      <c r="K2097" s="9">
        <v>177</v>
      </c>
      <c r="L2097" s="9" t="s">
        <v>17</v>
      </c>
      <c r="M2097" s="22">
        <v>963940859</v>
      </c>
      <c r="N2097" s="38" t="s">
        <v>3541</v>
      </c>
      <c r="O2097" s="38">
        <v>0</v>
      </c>
      <c r="P2097" s="38">
        <v>518.13</v>
      </c>
      <c r="Q2097" s="38">
        <v>1</v>
      </c>
      <c r="R2097" s="9" t="s">
        <v>3476</v>
      </c>
      <c r="S2097" s="38">
        <v>518.13</v>
      </c>
      <c r="T2097" s="24">
        <v>1109</v>
      </c>
      <c r="U2097" s="24">
        <v>135</v>
      </c>
      <c r="V2097">
        <f t="shared" si="225"/>
        <v>180</v>
      </c>
      <c r="W2097" s="24" t="s">
        <v>4475</v>
      </c>
      <c r="X2097" s="15" t="e">
        <f>ROUND(T2097*(1-#REF!),2)</f>
        <v>#REF!</v>
      </c>
      <c r="Y2097" s="9">
        <f t="shared" si="219"/>
        <v>998.1</v>
      </c>
      <c r="Z2097" s="9">
        <f t="shared" si="220"/>
        <v>998.1</v>
      </c>
      <c r="AA2097" s="24">
        <v>0.1</v>
      </c>
      <c r="AB2097" s="24">
        <v>0.1</v>
      </c>
      <c r="AC2097" s="9" t="s">
        <v>2879</v>
      </c>
      <c r="AD2097" s="9" t="s">
        <v>2879</v>
      </c>
      <c r="AE2097" s="9" t="s">
        <v>2879</v>
      </c>
      <c r="AF2097" s="9" t="s">
        <v>2899</v>
      </c>
      <c r="AH2097" s="9" t="s">
        <v>3660</v>
      </c>
      <c r="AI2097" s="11">
        <v>498.19106999999997</v>
      </c>
      <c r="AJ2097">
        <v>0.3</v>
      </c>
      <c r="AK2097">
        <f t="shared" si="218"/>
        <v>776.3</v>
      </c>
      <c r="AL2097" t="s">
        <v>4939</v>
      </c>
      <c r="AM2097">
        <v>817</v>
      </c>
      <c r="AN2097" s="24">
        <v>0.1</v>
      </c>
      <c r="AO2097">
        <f t="shared" si="224"/>
        <v>998.1</v>
      </c>
      <c r="AS2097" s="9" t="s">
        <v>3542</v>
      </c>
      <c r="AT2097" s="9" t="s">
        <v>3695</v>
      </c>
    </row>
    <row r="2098" spans="1:46" x14ac:dyDescent="0.3">
      <c r="A2098" s="9" t="e">
        <f>CONCATENATE(C2098,D2098,H2098,#REF!,L2098)</f>
        <v>#REF!</v>
      </c>
      <c r="B2098" s="9" t="str">
        <f t="shared" si="223"/>
        <v>VOLKSWAGENCRAFTER_TRACTIONL4H3</v>
      </c>
      <c r="C2098" s="9" t="s">
        <v>203</v>
      </c>
      <c r="D2098" s="9" t="s">
        <v>3473</v>
      </c>
      <c r="E2098" s="9">
        <v>2017</v>
      </c>
      <c r="F2098" s="9" t="s">
        <v>48</v>
      </c>
      <c r="G2098" s="9" t="s">
        <v>52</v>
      </c>
      <c r="H2098" s="9" t="str">
        <f t="shared" si="221"/>
        <v>L4H3</v>
      </c>
      <c r="I2098" s="9">
        <v>4490</v>
      </c>
      <c r="J2098" s="9" t="str">
        <f t="shared" si="222"/>
        <v>TYP177</v>
      </c>
      <c r="K2098" s="9">
        <v>177</v>
      </c>
      <c r="L2098" s="9" t="s">
        <v>20</v>
      </c>
      <c r="M2098" s="22">
        <v>963940791</v>
      </c>
      <c r="N2098" s="38" t="s">
        <v>3543</v>
      </c>
      <c r="O2098" s="38">
        <v>0</v>
      </c>
      <c r="P2098" s="38">
        <v>259.14</v>
      </c>
      <c r="Q2098" s="38">
        <v>1</v>
      </c>
      <c r="R2098" s="9">
        <v>55</v>
      </c>
      <c r="S2098" s="38">
        <v>259.14</v>
      </c>
      <c r="T2098" s="24">
        <v>599</v>
      </c>
      <c r="U2098" s="24">
        <v>25</v>
      </c>
      <c r="V2098">
        <f t="shared" si="225"/>
        <v>34</v>
      </c>
      <c r="W2098" s="24" t="s">
        <v>4476</v>
      </c>
      <c r="X2098" s="15" t="e">
        <f>ROUND(T2098*(1-#REF!),2)</f>
        <v>#REF!</v>
      </c>
      <c r="Y2098" s="9">
        <f t="shared" si="219"/>
        <v>539.1</v>
      </c>
      <c r="Z2098" s="9">
        <f t="shared" si="220"/>
        <v>539.1</v>
      </c>
      <c r="AA2098" s="24">
        <v>0.1</v>
      </c>
      <c r="AB2098" s="24">
        <v>0.1</v>
      </c>
      <c r="AC2098" s="9" t="s">
        <v>2879</v>
      </c>
      <c r="AD2098" s="9" t="s">
        <v>2879</v>
      </c>
      <c r="AE2098" s="9" t="s">
        <v>2879</v>
      </c>
      <c r="AF2098" s="9" t="s">
        <v>2899</v>
      </c>
      <c r="AH2098" s="9" t="s">
        <v>3660</v>
      </c>
      <c r="AI2098" s="11">
        <v>249.16</v>
      </c>
      <c r="AJ2098">
        <v>0.3</v>
      </c>
      <c r="AK2098">
        <f t="shared" si="218"/>
        <v>419.29999999999995</v>
      </c>
      <c r="AL2098" t="s">
        <v>4940</v>
      </c>
      <c r="AM2098">
        <v>443.84</v>
      </c>
      <c r="AN2098" s="24">
        <v>0.1</v>
      </c>
      <c r="AO2098">
        <f t="shared" si="224"/>
        <v>539.1</v>
      </c>
      <c r="AS2098" s="9" t="s">
        <v>3544</v>
      </c>
      <c r="AT2098" s="9" t="s">
        <v>582</v>
      </c>
    </row>
    <row r="2099" spans="1:46" x14ac:dyDescent="0.3">
      <c r="A2099" s="9" t="e">
        <f>CONCATENATE(C2099,D2099,H2099,#REF!,L2099)</f>
        <v>#REF!</v>
      </c>
      <c r="B2099" s="9" t="str">
        <f t="shared" si="223"/>
        <v>VOLKSWAGENCRAFTER_TRACTIONL4H3</v>
      </c>
      <c r="C2099" s="9" t="s">
        <v>203</v>
      </c>
      <c r="D2099" s="9" t="s">
        <v>3473</v>
      </c>
      <c r="E2099" s="9">
        <v>2017</v>
      </c>
      <c r="F2099" s="9" t="s">
        <v>48</v>
      </c>
      <c r="G2099" s="9" t="s">
        <v>52</v>
      </c>
      <c r="H2099" s="9" t="str">
        <f t="shared" si="221"/>
        <v>L4H3</v>
      </c>
      <c r="I2099" s="9">
        <v>4490</v>
      </c>
      <c r="J2099" s="9" t="str">
        <f t="shared" si="222"/>
        <v>TYP177</v>
      </c>
      <c r="K2099" s="9">
        <v>177</v>
      </c>
      <c r="L2099" s="9" t="s">
        <v>20</v>
      </c>
      <c r="M2099" s="33">
        <v>963940814</v>
      </c>
      <c r="N2099" s="38" t="s">
        <v>3545</v>
      </c>
      <c r="O2099" s="38">
        <v>0</v>
      </c>
      <c r="P2099" s="38">
        <v>76.8</v>
      </c>
      <c r="Q2099" s="38">
        <v>1</v>
      </c>
      <c r="R2099" s="9" t="s">
        <v>3476</v>
      </c>
      <c r="S2099" s="38">
        <v>76.8</v>
      </c>
      <c r="T2099" s="24">
        <v>209</v>
      </c>
      <c r="U2099" s="24">
        <v>20</v>
      </c>
      <c r="V2099">
        <f t="shared" si="225"/>
        <v>27</v>
      </c>
      <c r="W2099" s="24" t="s">
        <v>4477</v>
      </c>
      <c r="X2099" s="15" t="e">
        <f>ROUND(T2099*(1-#REF!),2)</f>
        <v>#REF!</v>
      </c>
      <c r="Y2099" s="9">
        <f t="shared" si="219"/>
        <v>188.1</v>
      </c>
      <c r="Z2099" s="9">
        <f t="shared" si="220"/>
        <v>188.1</v>
      </c>
      <c r="AA2099" s="24">
        <v>0.1</v>
      </c>
      <c r="AB2099" s="24">
        <v>0.1</v>
      </c>
      <c r="AC2099" s="9" t="s">
        <v>2879</v>
      </c>
      <c r="AD2099" s="9" t="s">
        <v>2879</v>
      </c>
      <c r="AE2099" s="9" t="s">
        <v>2879</v>
      </c>
      <c r="AF2099" s="9" t="s">
        <v>2899</v>
      </c>
      <c r="AH2099" s="9" t="s">
        <v>3660</v>
      </c>
      <c r="AI2099" s="11">
        <v>94.5</v>
      </c>
      <c r="AJ2099">
        <v>0.3</v>
      </c>
      <c r="AK2099">
        <f t="shared" si="218"/>
        <v>146.29999999999998</v>
      </c>
      <c r="AL2099" t="s">
        <v>4941</v>
      </c>
      <c r="AM2099">
        <v>152</v>
      </c>
      <c r="AN2099" s="24">
        <v>0.1</v>
      </c>
      <c r="AO2099">
        <f t="shared" si="224"/>
        <v>188.1</v>
      </c>
      <c r="AS2099" s="9" t="s">
        <v>3546</v>
      </c>
      <c r="AT2099" s="9" t="s">
        <v>580</v>
      </c>
    </row>
    <row r="2100" spans="1:46" x14ac:dyDescent="0.3">
      <c r="A2100" s="9" t="e">
        <f>CONCATENATE(C2100,D2100,H2100,#REF!,L2100)</f>
        <v>#REF!</v>
      </c>
      <c r="B2100" s="9" t="str">
        <f t="shared" si="223"/>
        <v>VOLKSWAGENCRAFTER_TRACTIONL4H3</v>
      </c>
      <c r="C2100" s="9" t="s">
        <v>203</v>
      </c>
      <c r="D2100" s="9" t="s">
        <v>3473</v>
      </c>
      <c r="E2100" s="9">
        <v>2017</v>
      </c>
      <c r="F2100" s="9" t="s">
        <v>48</v>
      </c>
      <c r="G2100" s="9" t="s">
        <v>52</v>
      </c>
      <c r="H2100" s="9" t="str">
        <f t="shared" si="221"/>
        <v>L4H3</v>
      </c>
      <c r="I2100" s="9">
        <v>4490</v>
      </c>
      <c r="J2100" s="9" t="str">
        <f t="shared" si="222"/>
        <v>TYP177</v>
      </c>
      <c r="K2100" s="9">
        <v>177</v>
      </c>
      <c r="L2100" s="9" t="s">
        <v>20</v>
      </c>
      <c r="M2100" s="22">
        <v>963940800</v>
      </c>
      <c r="N2100" s="38" t="s">
        <v>3547</v>
      </c>
      <c r="O2100" s="38">
        <v>0</v>
      </c>
      <c r="P2100" s="38">
        <v>333.14</v>
      </c>
      <c r="Q2100" s="38">
        <v>1</v>
      </c>
      <c r="R2100" s="9">
        <v>19</v>
      </c>
      <c r="S2100" s="38">
        <v>333.14</v>
      </c>
      <c r="T2100" s="24">
        <v>819</v>
      </c>
      <c r="U2100" s="24">
        <v>90</v>
      </c>
      <c r="V2100">
        <f t="shared" si="225"/>
        <v>120</v>
      </c>
      <c r="W2100" s="24" t="s">
        <v>4478</v>
      </c>
      <c r="X2100" s="15" t="e">
        <f>ROUND(T2100*(1-#REF!),2)</f>
        <v>#REF!</v>
      </c>
      <c r="Y2100" s="9">
        <f t="shared" si="219"/>
        <v>737.1</v>
      </c>
      <c r="Z2100" s="9">
        <f t="shared" si="220"/>
        <v>737.1</v>
      </c>
      <c r="AA2100" s="24">
        <v>0.1</v>
      </c>
      <c r="AB2100" s="24">
        <v>0.1</v>
      </c>
      <c r="AC2100" s="9" t="s">
        <v>2879</v>
      </c>
      <c r="AD2100" s="9" t="s">
        <v>2879</v>
      </c>
      <c r="AE2100" s="9" t="s">
        <v>2879</v>
      </c>
      <c r="AF2100" s="9" t="s">
        <v>2899</v>
      </c>
      <c r="AH2100" s="9" t="s">
        <v>3660</v>
      </c>
      <c r="AI2100" s="11">
        <v>320.32</v>
      </c>
      <c r="AJ2100">
        <v>0.3</v>
      </c>
      <c r="AK2100">
        <f t="shared" ref="AK2100:AK2163" si="226">T2100*(1*(1-AJ2100))</f>
        <v>573.29999999999995</v>
      </c>
      <c r="AL2100" t="s">
        <v>4942</v>
      </c>
      <c r="AM2100">
        <v>600.4</v>
      </c>
      <c r="AN2100" s="24">
        <v>0.1</v>
      </c>
      <c r="AO2100">
        <f t="shared" si="224"/>
        <v>737.1</v>
      </c>
      <c r="AS2100" s="9" t="s">
        <v>3548</v>
      </c>
      <c r="AT2100" s="9" t="s">
        <v>585</v>
      </c>
    </row>
    <row r="2101" spans="1:46" x14ac:dyDescent="0.3">
      <c r="A2101" s="9" t="e">
        <f>CONCATENATE(C2101,D2101,H2101,#REF!,L2101)</f>
        <v>#REF!</v>
      </c>
      <c r="B2101" s="9" t="str">
        <f t="shared" si="223"/>
        <v>VOLKSWAGENCRAFTER_TRACTIONL4H3</v>
      </c>
      <c r="C2101" s="9" t="s">
        <v>203</v>
      </c>
      <c r="D2101" s="9" t="s">
        <v>3473</v>
      </c>
      <c r="E2101" s="9">
        <v>2017</v>
      </c>
      <c r="F2101" s="9" t="s">
        <v>48</v>
      </c>
      <c r="G2101" s="9" t="s">
        <v>52</v>
      </c>
      <c r="H2101" s="9" t="str">
        <f t="shared" si="221"/>
        <v>L4H3</v>
      </c>
      <c r="I2101" s="9">
        <v>4490</v>
      </c>
      <c r="J2101" s="9" t="str">
        <f t="shared" si="222"/>
        <v>TYP177</v>
      </c>
      <c r="K2101" s="9">
        <v>177</v>
      </c>
      <c r="L2101" s="9" t="s">
        <v>20</v>
      </c>
      <c r="M2101" s="22">
        <v>963940860</v>
      </c>
      <c r="N2101" s="38" t="s">
        <v>3549</v>
      </c>
      <c r="O2101" s="38">
        <v>0</v>
      </c>
      <c r="P2101" s="38">
        <v>690.55</v>
      </c>
      <c r="Q2101" s="38">
        <v>1</v>
      </c>
      <c r="R2101" s="9" t="s">
        <v>3476</v>
      </c>
      <c r="S2101" s="38">
        <v>690.55</v>
      </c>
      <c r="T2101" s="24">
        <v>1519</v>
      </c>
      <c r="U2101" s="24">
        <v>135</v>
      </c>
      <c r="V2101">
        <f t="shared" si="225"/>
        <v>180</v>
      </c>
      <c r="W2101" s="24" t="s">
        <v>4479</v>
      </c>
      <c r="X2101" s="15" t="e">
        <f>ROUND(T2101*(1-#REF!),2)</f>
        <v>#REF!</v>
      </c>
      <c r="Y2101" s="9">
        <f t="shared" si="219"/>
        <v>1367.1</v>
      </c>
      <c r="Z2101" s="9">
        <f t="shared" si="220"/>
        <v>1367.1</v>
      </c>
      <c r="AA2101" s="24">
        <v>0.1</v>
      </c>
      <c r="AB2101" s="24">
        <v>0.1</v>
      </c>
      <c r="AC2101" s="9" t="s">
        <v>2879</v>
      </c>
      <c r="AD2101" s="9" t="s">
        <v>2879</v>
      </c>
      <c r="AE2101" s="9" t="s">
        <v>2879</v>
      </c>
      <c r="AF2101" s="9" t="s">
        <v>2899</v>
      </c>
      <c r="AH2101" s="9" t="s">
        <v>3660</v>
      </c>
      <c r="AI2101" s="11">
        <v>663.98</v>
      </c>
      <c r="AJ2101">
        <v>0.3</v>
      </c>
      <c r="AK2101">
        <f t="shared" si="226"/>
        <v>1063.3</v>
      </c>
      <c r="AL2101" t="s">
        <v>4943</v>
      </c>
      <c r="AM2101">
        <v>1120.24</v>
      </c>
      <c r="AN2101" s="24">
        <v>0.1</v>
      </c>
      <c r="AO2101">
        <f t="shared" si="224"/>
        <v>1367.1</v>
      </c>
      <c r="AS2101" s="9" t="s">
        <v>3550</v>
      </c>
      <c r="AT2101" s="9" t="s">
        <v>586</v>
      </c>
    </row>
    <row r="2102" spans="1:46" customFormat="1" x14ac:dyDescent="0.3">
      <c r="A2102" s="9" t="e">
        <f>CONCATENATE(C2102,D2102,H2102,#REF!,L2102)</f>
        <v>#REF!</v>
      </c>
      <c r="B2102" s="9" t="str">
        <f t="shared" si="223"/>
        <v>VOLKSWAGENCRAFTER_PROPULSIONL4H3</v>
      </c>
      <c r="C2102" t="s">
        <v>203</v>
      </c>
      <c r="D2102" t="s">
        <v>3490</v>
      </c>
      <c r="E2102">
        <v>2017</v>
      </c>
      <c r="F2102" t="s">
        <v>48</v>
      </c>
      <c r="G2102" t="s">
        <v>52</v>
      </c>
      <c r="H2102" s="9" t="str">
        <f t="shared" si="221"/>
        <v>L4H3</v>
      </c>
      <c r="I2102">
        <v>4490</v>
      </c>
      <c r="J2102" s="9" t="str">
        <f t="shared" si="222"/>
        <v>TYP179</v>
      </c>
      <c r="K2102">
        <v>179</v>
      </c>
      <c r="L2102" t="s">
        <v>17</v>
      </c>
      <c r="M2102" s="7">
        <v>963940796</v>
      </c>
      <c r="N2102" s="38" t="s">
        <v>3551</v>
      </c>
      <c r="O2102" s="38">
        <v>0</v>
      </c>
      <c r="P2102" s="38">
        <v>215.37</v>
      </c>
      <c r="Q2102" s="38">
        <v>1</v>
      </c>
      <c r="R2102" t="s">
        <v>3476</v>
      </c>
      <c r="S2102" s="38">
        <v>215.37</v>
      </c>
      <c r="T2102" s="24">
        <v>419</v>
      </c>
      <c r="U2102" s="24">
        <v>25</v>
      </c>
      <c r="V2102">
        <f t="shared" si="225"/>
        <v>34</v>
      </c>
      <c r="W2102" s="24" t="s">
        <v>4480</v>
      </c>
      <c r="X2102" s="8" t="e">
        <f>ROUND(T2102*(1-#REF!),2)</f>
        <v>#REF!</v>
      </c>
      <c r="Y2102">
        <f t="shared" si="219"/>
        <v>377.1</v>
      </c>
      <c r="Z2102">
        <f t="shared" si="220"/>
        <v>377.1</v>
      </c>
      <c r="AA2102" s="24">
        <v>0.1</v>
      </c>
      <c r="AB2102" s="24">
        <v>0.1</v>
      </c>
      <c r="AC2102" t="s">
        <v>2879</v>
      </c>
      <c r="AD2102" t="s">
        <v>2879</v>
      </c>
      <c r="AE2102" t="s">
        <v>2879</v>
      </c>
      <c r="AF2102" t="s">
        <v>2899</v>
      </c>
      <c r="AG2102" s="24"/>
      <c r="AH2102" t="s">
        <v>3660</v>
      </c>
      <c r="AI2102" s="11">
        <v>171.19106999999997</v>
      </c>
      <c r="AJ2102">
        <v>0.3</v>
      </c>
      <c r="AK2102">
        <f t="shared" si="226"/>
        <v>293.29999999999995</v>
      </c>
      <c r="AL2102" t="s">
        <v>4555</v>
      </c>
      <c r="AM2102" t="s">
        <v>4555</v>
      </c>
      <c r="AN2102" s="24">
        <v>0.1</v>
      </c>
      <c r="AO2102">
        <f t="shared" si="224"/>
        <v>377.1</v>
      </c>
      <c r="AS2102" s="9" t="s">
        <v>3552</v>
      </c>
      <c r="AT2102" s="9" t="s">
        <v>581</v>
      </c>
    </row>
    <row r="2103" spans="1:46" customFormat="1" x14ac:dyDescent="0.3">
      <c r="A2103" s="9" t="e">
        <f>CONCATENATE(C2103,D2103,H2103,#REF!,L2103)</f>
        <v>#REF!</v>
      </c>
      <c r="B2103" s="9" t="str">
        <f t="shared" si="223"/>
        <v>VOLKSWAGENCRAFTER_PROPULSIONL4H3</v>
      </c>
      <c r="C2103" t="s">
        <v>203</v>
      </c>
      <c r="D2103" t="s">
        <v>3490</v>
      </c>
      <c r="E2103">
        <v>2017</v>
      </c>
      <c r="F2103" t="s">
        <v>48</v>
      </c>
      <c r="G2103" t="s">
        <v>52</v>
      </c>
      <c r="H2103" s="9" t="str">
        <f t="shared" si="221"/>
        <v>L4H3</v>
      </c>
      <c r="I2103">
        <v>4490</v>
      </c>
      <c r="J2103" s="9" t="str">
        <f t="shared" si="222"/>
        <v>TYP179</v>
      </c>
      <c r="K2103">
        <v>179</v>
      </c>
      <c r="L2103" t="s">
        <v>17</v>
      </c>
      <c r="M2103" s="35">
        <v>963940820</v>
      </c>
      <c r="N2103" s="38" t="s">
        <v>3553</v>
      </c>
      <c r="O2103" s="38">
        <v>0</v>
      </c>
      <c r="P2103" s="38">
        <v>47.86</v>
      </c>
      <c r="Q2103" s="38">
        <v>1</v>
      </c>
      <c r="R2103" t="s">
        <v>3476</v>
      </c>
      <c r="S2103" s="38">
        <v>47.86</v>
      </c>
      <c r="T2103" s="24">
        <v>179</v>
      </c>
      <c r="U2103" s="24">
        <v>20</v>
      </c>
      <c r="V2103">
        <f t="shared" si="225"/>
        <v>27</v>
      </c>
      <c r="W2103" s="24" t="s">
        <v>4481</v>
      </c>
      <c r="X2103" s="8" t="e">
        <f>ROUND(T2103*(1-#REF!),2)</f>
        <v>#REF!</v>
      </c>
      <c r="Y2103">
        <f t="shared" si="219"/>
        <v>161.1</v>
      </c>
      <c r="Z2103">
        <f t="shared" si="220"/>
        <v>161.1</v>
      </c>
      <c r="AA2103" s="24">
        <v>0.1</v>
      </c>
      <c r="AB2103" s="24">
        <v>0.1</v>
      </c>
      <c r="AC2103" t="s">
        <v>2879</v>
      </c>
      <c r="AD2103" t="s">
        <v>2879</v>
      </c>
      <c r="AE2103" t="s">
        <v>2879</v>
      </c>
      <c r="AF2103" t="s">
        <v>2899</v>
      </c>
      <c r="AG2103" s="24"/>
      <c r="AH2103" t="s">
        <v>3660</v>
      </c>
      <c r="AI2103" s="11">
        <v>76.58</v>
      </c>
      <c r="AJ2103">
        <v>0.3</v>
      </c>
      <c r="AK2103">
        <f t="shared" si="226"/>
        <v>125.3</v>
      </c>
      <c r="AL2103" t="s">
        <v>4555</v>
      </c>
      <c r="AM2103" t="s">
        <v>4555</v>
      </c>
      <c r="AN2103" s="24">
        <v>0.1</v>
      </c>
      <c r="AO2103">
        <f t="shared" si="224"/>
        <v>161.1</v>
      </c>
      <c r="AS2103" s="9" t="s">
        <v>3711</v>
      </c>
      <c r="AT2103" s="9" t="s">
        <v>587</v>
      </c>
    </row>
    <row r="2104" spans="1:46" customFormat="1" x14ac:dyDescent="0.3">
      <c r="A2104" s="9" t="e">
        <f>CONCATENATE(C2104,D2104,H2104,#REF!,L2104)</f>
        <v>#REF!</v>
      </c>
      <c r="B2104" s="9" t="str">
        <f t="shared" si="223"/>
        <v>VOLKSWAGENCRAFTER_PROPULSIONL4H3</v>
      </c>
      <c r="C2104" t="s">
        <v>203</v>
      </c>
      <c r="D2104" t="s">
        <v>3490</v>
      </c>
      <c r="E2104">
        <v>2017</v>
      </c>
      <c r="F2104" t="s">
        <v>48</v>
      </c>
      <c r="G2104" t="s">
        <v>52</v>
      </c>
      <c r="H2104" s="9" t="str">
        <f t="shared" si="221"/>
        <v>L4H3</v>
      </c>
      <c r="I2104">
        <v>4490</v>
      </c>
      <c r="J2104" s="9" t="str">
        <f t="shared" si="222"/>
        <v>TYP179</v>
      </c>
      <c r="K2104">
        <v>179</v>
      </c>
      <c r="L2104" t="s">
        <v>17</v>
      </c>
      <c r="M2104" s="7">
        <v>963940811</v>
      </c>
      <c r="N2104" s="38" t="s">
        <v>3554</v>
      </c>
      <c r="O2104" s="38">
        <v>0</v>
      </c>
      <c r="P2104" s="38">
        <v>208.53</v>
      </c>
      <c r="Q2104" s="38">
        <v>1</v>
      </c>
      <c r="R2104" t="s">
        <v>3476</v>
      </c>
      <c r="S2104" s="38">
        <v>208.53</v>
      </c>
      <c r="T2104" s="24">
        <v>609</v>
      </c>
      <c r="U2104" s="24">
        <v>90</v>
      </c>
      <c r="V2104">
        <f t="shared" si="225"/>
        <v>120</v>
      </c>
      <c r="W2104" s="24" t="s">
        <v>4482</v>
      </c>
      <c r="X2104" s="8" t="e">
        <f>ROUND(T2104*(1-#REF!),2)</f>
        <v>#REF!</v>
      </c>
      <c r="Y2104">
        <f t="shared" si="219"/>
        <v>548.1</v>
      </c>
      <c r="Z2104">
        <f t="shared" si="220"/>
        <v>548.1</v>
      </c>
      <c r="AA2104" s="24">
        <v>0.1</v>
      </c>
      <c r="AB2104" s="24">
        <v>0.1</v>
      </c>
      <c r="AC2104" t="s">
        <v>2879</v>
      </c>
      <c r="AD2104" t="s">
        <v>2879</v>
      </c>
      <c r="AE2104" t="s">
        <v>2879</v>
      </c>
      <c r="AF2104" t="s">
        <v>2899</v>
      </c>
      <c r="AG2104" s="24"/>
      <c r="AH2104" t="s">
        <v>3660</v>
      </c>
      <c r="AI2104" s="11">
        <v>250.42</v>
      </c>
      <c r="AJ2104">
        <v>0.3</v>
      </c>
      <c r="AK2104">
        <f t="shared" si="226"/>
        <v>426.29999999999995</v>
      </c>
      <c r="AL2104" t="s">
        <v>4555</v>
      </c>
      <c r="AM2104" t="s">
        <v>4555</v>
      </c>
      <c r="AN2104" s="24">
        <v>0.1</v>
      </c>
      <c r="AO2104">
        <f t="shared" si="224"/>
        <v>548.1</v>
      </c>
      <c r="AS2104" s="9" t="s">
        <v>3555</v>
      </c>
      <c r="AT2104" s="9" t="s">
        <v>584</v>
      </c>
    </row>
    <row r="2105" spans="1:46" customFormat="1" x14ac:dyDescent="0.3">
      <c r="A2105" s="9" t="e">
        <f>CONCATENATE(C2105,D2105,H2105,#REF!,L2105)</f>
        <v>#REF!</v>
      </c>
      <c r="B2105" s="9" t="str">
        <f t="shared" si="223"/>
        <v>VOLKSWAGENCRAFTER_PROPULSIONL4H3</v>
      </c>
      <c r="C2105" t="s">
        <v>203</v>
      </c>
      <c r="D2105" t="s">
        <v>3490</v>
      </c>
      <c r="E2105">
        <v>2017</v>
      </c>
      <c r="F2105" t="s">
        <v>48</v>
      </c>
      <c r="G2105" t="s">
        <v>52</v>
      </c>
      <c r="H2105" s="9" t="str">
        <f t="shared" si="221"/>
        <v>L4H3</v>
      </c>
      <c r="I2105">
        <v>4490</v>
      </c>
      <c r="J2105" s="9" t="str">
        <f t="shared" si="222"/>
        <v>TYP179</v>
      </c>
      <c r="K2105">
        <v>179</v>
      </c>
      <c r="L2105" t="s">
        <v>17</v>
      </c>
      <c r="M2105" s="7">
        <v>963940861</v>
      </c>
      <c r="N2105" s="38" t="s">
        <v>3556</v>
      </c>
      <c r="O2105" s="38">
        <v>0</v>
      </c>
      <c r="P2105" s="38">
        <v>518.13</v>
      </c>
      <c r="Q2105" s="38">
        <v>1</v>
      </c>
      <c r="R2105" t="s">
        <v>3476</v>
      </c>
      <c r="S2105" s="38">
        <v>518.13</v>
      </c>
      <c r="T2105" s="24">
        <v>1109</v>
      </c>
      <c r="U2105" s="24">
        <v>135</v>
      </c>
      <c r="V2105">
        <f t="shared" si="225"/>
        <v>180</v>
      </c>
      <c r="W2105" s="24" t="s">
        <v>4483</v>
      </c>
      <c r="X2105" s="8" t="e">
        <f>ROUND(T2105*(1-#REF!),2)</f>
        <v>#REF!</v>
      </c>
      <c r="Y2105">
        <f t="shared" si="219"/>
        <v>998.1</v>
      </c>
      <c r="Z2105">
        <f t="shared" si="220"/>
        <v>998.1</v>
      </c>
      <c r="AA2105" s="24">
        <v>0.1</v>
      </c>
      <c r="AB2105" s="24">
        <v>0.1</v>
      </c>
      <c r="AC2105" t="s">
        <v>2879</v>
      </c>
      <c r="AD2105" t="s">
        <v>2879</v>
      </c>
      <c r="AE2105" t="s">
        <v>2879</v>
      </c>
      <c r="AF2105" t="s">
        <v>2899</v>
      </c>
      <c r="AG2105" s="24"/>
      <c r="AH2105" t="s">
        <v>3660</v>
      </c>
      <c r="AI2105" s="11">
        <v>498.19106999999997</v>
      </c>
      <c r="AJ2105">
        <v>0.3</v>
      </c>
      <c r="AK2105">
        <f t="shared" si="226"/>
        <v>776.3</v>
      </c>
      <c r="AL2105" t="s">
        <v>4555</v>
      </c>
      <c r="AM2105" t="s">
        <v>4555</v>
      </c>
      <c r="AN2105" s="24">
        <v>0.1</v>
      </c>
      <c r="AO2105">
        <f t="shared" si="224"/>
        <v>998.1</v>
      </c>
      <c r="AS2105" s="9" t="s">
        <v>3557</v>
      </c>
      <c r="AT2105" s="9" t="s">
        <v>3695</v>
      </c>
    </row>
    <row r="2106" spans="1:46" customFormat="1" x14ac:dyDescent="0.3">
      <c r="A2106" s="9" t="e">
        <f>CONCATENATE(C2106,D2106,H2106,#REF!,L2106)</f>
        <v>#REF!</v>
      </c>
      <c r="B2106" s="9" t="str">
        <f t="shared" si="223"/>
        <v>VOLKSWAGENCRAFTER_PROPULSIONL4H3</v>
      </c>
      <c r="C2106" t="s">
        <v>203</v>
      </c>
      <c r="D2106" t="s">
        <v>3490</v>
      </c>
      <c r="E2106">
        <v>2017</v>
      </c>
      <c r="F2106" t="s">
        <v>48</v>
      </c>
      <c r="G2106" t="s">
        <v>52</v>
      </c>
      <c r="H2106" s="9" t="str">
        <f t="shared" si="221"/>
        <v>L4H3</v>
      </c>
      <c r="I2106">
        <v>4490</v>
      </c>
      <c r="J2106" s="9" t="str">
        <f t="shared" si="222"/>
        <v>TYP179</v>
      </c>
      <c r="K2106">
        <v>179</v>
      </c>
      <c r="L2106" t="s">
        <v>20</v>
      </c>
      <c r="M2106" s="36">
        <v>963940806</v>
      </c>
      <c r="N2106" s="38" t="s">
        <v>3558</v>
      </c>
      <c r="O2106" s="38">
        <v>0</v>
      </c>
      <c r="P2106" s="38">
        <v>259.14</v>
      </c>
      <c r="Q2106" s="38">
        <v>1</v>
      </c>
      <c r="R2106" t="s">
        <v>3476</v>
      </c>
      <c r="S2106" s="38">
        <v>259.14</v>
      </c>
      <c r="T2106" s="24">
        <v>599</v>
      </c>
      <c r="U2106" s="24">
        <v>25</v>
      </c>
      <c r="V2106">
        <f t="shared" si="225"/>
        <v>34</v>
      </c>
      <c r="W2106" s="24" t="s">
        <v>4484</v>
      </c>
      <c r="X2106" s="8" t="e">
        <f>ROUND(T2106*(1-#REF!),2)</f>
        <v>#REF!</v>
      </c>
      <c r="Y2106">
        <f t="shared" si="219"/>
        <v>539.1</v>
      </c>
      <c r="Z2106">
        <f t="shared" si="220"/>
        <v>539.1</v>
      </c>
      <c r="AA2106" s="24">
        <v>0.1</v>
      </c>
      <c r="AB2106" s="24">
        <v>0.1</v>
      </c>
      <c r="AC2106" t="s">
        <v>2879</v>
      </c>
      <c r="AD2106" t="s">
        <v>2879</v>
      </c>
      <c r="AE2106" t="s">
        <v>2879</v>
      </c>
      <c r="AF2106" t="s">
        <v>2899</v>
      </c>
      <c r="AG2106" s="24"/>
      <c r="AH2106" t="s">
        <v>3660</v>
      </c>
      <c r="AI2106" s="11">
        <v>249.16</v>
      </c>
      <c r="AJ2106">
        <v>0.3</v>
      </c>
      <c r="AK2106">
        <f t="shared" si="226"/>
        <v>419.29999999999995</v>
      </c>
      <c r="AL2106" t="s">
        <v>4555</v>
      </c>
      <c r="AM2106" t="s">
        <v>4555</v>
      </c>
      <c r="AN2106" s="24">
        <v>0.1</v>
      </c>
      <c r="AO2106">
        <f t="shared" si="224"/>
        <v>539.1</v>
      </c>
      <c r="AS2106" s="9" t="s">
        <v>3559</v>
      </c>
      <c r="AT2106" s="9" t="s">
        <v>582</v>
      </c>
    </row>
    <row r="2107" spans="1:46" customFormat="1" x14ac:dyDescent="0.3">
      <c r="A2107" s="9" t="e">
        <f>CONCATENATE(C2107,D2107,H2107,#REF!,L2107)</f>
        <v>#REF!</v>
      </c>
      <c r="B2107" s="9" t="str">
        <f t="shared" si="223"/>
        <v>VOLKSWAGENCRAFTER_PROPULSIONL4H3</v>
      </c>
      <c r="C2107" t="s">
        <v>203</v>
      </c>
      <c r="D2107" t="s">
        <v>3490</v>
      </c>
      <c r="E2107">
        <v>2017</v>
      </c>
      <c r="F2107" t="s">
        <v>48</v>
      </c>
      <c r="G2107" t="s">
        <v>52</v>
      </c>
      <c r="H2107" s="9" t="str">
        <f t="shared" si="221"/>
        <v>L4H3</v>
      </c>
      <c r="I2107">
        <v>4490</v>
      </c>
      <c r="J2107" s="9" t="str">
        <f t="shared" si="222"/>
        <v>TYP179</v>
      </c>
      <c r="K2107">
        <v>179</v>
      </c>
      <c r="L2107" t="s">
        <v>20</v>
      </c>
      <c r="M2107" s="35">
        <v>963940816</v>
      </c>
      <c r="N2107" s="38" t="s">
        <v>3560</v>
      </c>
      <c r="O2107" s="38">
        <v>0</v>
      </c>
      <c r="P2107" s="38">
        <v>76.8</v>
      </c>
      <c r="Q2107" s="38">
        <v>1</v>
      </c>
      <c r="R2107" t="s">
        <v>3476</v>
      </c>
      <c r="S2107" s="38">
        <v>76.8</v>
      </c>
      <c r="T2107" s="24">
        <v>209</v>
      </c>
      <c r="U2107" s="24">
        <v>20</v>
      </c>
      <c r="V2107">
        <f t="shared" si="225"/>
        <v>27</v>
      </c>
      <c r="W2107" s="24" t="s">
        <v>4485</v>
      </c>
      <c r="X2107" s="8" t="e">
        <f>ROUND(T2107*(1-#REF!),2)</f>
        <v>#REF!</v>
      </c>
      <c r="Y2107">
        <f t="shared" si="219"/>
        <v>188.1</v>
      </c>
      <c r="Z2107">
        <f t="shared" si="220"/>
        <v>188.1</v>
      </c>
      <c r="AA2107" s="24">
        <v>0.1</v>
      </c>
      <c r="AB2107" s="24">
        <v>0.1</v>
      </c>
      <c r="AC2107" t="s">
        <v>2879</v>
      </c>
      <c r="AD2107" t="s">
        <v>2879</v>
      </c>
      <c r="AE2107" t="s">
        <v>2879</v>
      </c>
      <c r="AF2107" t="s">
        <v>2899</v>
      </c>
      <c r="AG2107" s="24"/>
      <c r="AH2107" t="s">
        <v>3660</v>
      </c>
      <c r="AI2107" s="11">
        <v>94.5</v>
      </c>
      <c r="AJ2107">
        <v>0.3</v>
      </c>
      <c r="AK2107">
        <f t="shared" si="226"/>
        <v>146.29999999999998</v>
      </c>
      <c r="AL2107" t="s">
        <v>4555</v>
      </c>
      <c r="AM2107" t="s">
        <v>4555</v>
      </c>
      <c r="AN2107" s="24">
        <v>0.1</v>
      </c>
      <c r="AO2107">
        <f t="shared" si="224"/>
        <v>188.1</v>
      </c>
      <c r="AS2107" s="9" t="s">
        <v>3561</v>
      </c>
      <c r="AT2107" s="9" t="s">
        <v>580</v>
      </c>
    </row>
    <row r="2108" spans="1:46" customFormat="1" x14ac:dyDescent="0.3">
      <c r="A2108" s="9" t="e">
        <f>CONCATENATE(C2108,D2108,H2108,#REF!,L2108)</f>
        <v>#REF!</v>
      </c>
      <c r="B2108" s="9" t="str">
        <f t="shared" si="223"/>
        <v>VOLKSWAGENCRAFTER_PROPULSIONL4H3</v>
      </c>
      <c r="C2108" t="s">
        <v>203</v>
      </c>
      <c r="D2108" t="s">
        <v>3490</v>
      </c>
      <c r="E2108">
        <v>2017</v>
      </c>
      <c r="F2108" t="s">
        <v>48</v>
      </c>
      <c r="G2108" t="s">
        <v>52</v>
      </c>
      <c r="H2108" s="9" t="str">
        <f t="shared" si="221"/>
        <v>L4H3</v>
      </c>
      <c r="I2108">
        <v>4490</v>
      </c>
      <c r="J2108" s="9" t="str">
        <f t="shared" si="222"/>
        <v>TYP179</v>
      </c>
      <c r="K2108">
        <v>179</v>
      </c>
      <c r="L2108" t="s">
        <v>20</v>
      </c>
      <c r="M2108" s="7">
        <v>963940801</v>
      </c>
      <c r="N2108" s="38" t="s">
        <v>3562</v>
      </c>
      <c r="O2108" s="38">
        <v>0</v>
      </c>
      <c r="P2108" s="38">
        <v>333.14</v>
      </c>
      <c r="Q2108" s="38">
        <v>1</v>
      </c>
      <c r="R2108" t="s">
        <v>3476</v>
      </c>
      <c r="S2108" s="38">
        <v>333.14</v>
      </c>
      <c r="T2108" s="24">
        <v>819</v>
      </c>
      <c r="U2108" s="24">
        <v>90</v>
      </c>
      <c r="V2108">
        <f t="shared" si="225"/>
        <v>120</v>
      </c>
      <c r="W2108" s="24" t="s">
        <v>4486</v>
      </c>
      <c r="X2108" s="8" t="e">
        <f>ROUND(T2108*(1-#REF!),2)</f>
        <v>#REF!</v>
      </c>
      <c r="Y2108">
        <f t="shared" si="219"/>
        <v>737.1</v>
      </c>
      <c r="Z2108">
        <f t="shared" si="220"/>
        <v>737.1</v>
      </c>
      <c r="AA2108" s="24">
        <v>0.1</v>
      </c>
      <c r="AB2108" s="24">
        <v>0.1</v>
      </c>
      <c r="AC2108" t="s">
        <v>2879</v>
      </c>
      <c r="AD2108" t="s">
        <v>2879</v>
      </c>
      <c r="AE2108" t="s">
        <v>2879</v>
      </c>
      <c r="AF2108" t="s">
        <v>2899</v>
      </c>
      <c r="AG2108" s="24"/>
      <c r="AH2108" t="s">
        <v>3660</v>
      </c>
      <c r="AI2108" s="11">
        <v>320.32</v>
      </c>
      <c r="AJ2108">
        <v>0.3</v>
      </c>
      <c r="AK2108">
        <f t="shared" si="226"/>
        <v>573.29999999999995</v>
      </c>
      <c r="AL2108" t="s">
        <v>4555</v>
      </c>
      <c r="AM2108" t="s">
        <v>4555</v>
      </c>
      <c r="AN2108" s="24">
        <v>0.1</v>
      </c>
      <c r="AO2108">
        <f t="shared" si="224"/>
        <v>737.1</v>
      </c>
      <c r="AS2108" s="9" t="s">
        <v>3563</v>
      </c>
      <c r="AT2108" s="9" t="s">
        <v>585</v>
      </c>
    </row>
    <row r="2109" spans="1:46" customFormat="1" x14ac:dyDescent="0.3">
      <c r="A2109" s="9" t="e">
        <f>CONCATENATE(C2109,D2109,H2109,#REF!,L2109)</f>
        <v>#REF!</v>
      </c>
      <c r="B2109" s="9" t="str">
        <f t="shared" si="223"/>
        <v>VOLKSWAGENCRAFTER_PROPULSIONL4H3</v>
      </c>
      <c r="C2109" t="s">
        <v>203</v>
      </c>
      <c r="D2109" t="s">
        <v>3490</v>
      </c>
      <c r="E2109">
        <v>2017</v>
      </c>
      <c r="F2109" t="s">
        <v>48</v>
      </c>
      <c r="G2109" t="s">
        <v>52</v>
      </c>
      <c r="H2109" s="9" t="str">
        <f t="shared" si="221"/>
        <v>L4H3</v>
      </c>
      <c r="I2109">
        <v>4490</v>
      </c>
      <c r="J2109" s="9" t="str">
        <f t="shared" si="222"/>
        <v>TYP179</v>
      </c>
      <c r="K2109">
        <v>179</v>
      </c>
      <c r="L2109" t="s">
        <v>20</v>
      </c>
      <c r="M2109" s="7">
        <v>963940862</v>
      </c>
      <c r="N2109" s="38" t="s">
        <v>3564</v>
      </c>
      <c r="O2109" s="38">
        <v>0</v>
      </c>
      <c r="P2109" s="38">
        <v>690.55</v>
      </c>
      <c r="Q2109" s="38">
        <v>1</v>
      </c>
      <c r="R2109" t="s">
        <v>3476</v>
      </c>
      <c r="S2109" s="38">
        <v>690.55</v>
      </c>
      <c r="T2109" s="24">
        <v>1519</v>
      </c>
      <c r="U2109" s="24">
        <v>135</v>
      </c>
      <c r="V2109">
        <f t="shared" si="225"/>
        <v>180</v>
      </c>
      <c r="W2109" s="24" t="s">
        <v>4487</v>
      </c>
      <c r="X2109" s="8" t="e">
        <f>ROUND(T2109*(1-#REF!),2)</f>
        <v>#REF!</v>
      </c>
      <c r="Y2109">
        <f t="shared" si="219"/>
        <v>1367.1</v>
      </c>
      <c r="Z2109">
        <f t="shared" si="220"/>
        <v>1367.1</v>
      </c>
      <c r="AA2109" s="24">
        <v>0.1</v>
      </c>
      <c r="AB2109" s="24">
        <v>0.1</v>
      </c>
      <c r="AC2109" t="s">
        <v>2879</v>
      </c>
      <c r="AD2109" t="s">
        <v>2879</v>
      </c>
      <c r="AE2109" t="s">
        <v>2879</v>
      </c>
      <c r="AF2109" t="s">
        <v>2899</v>
      </c>
      <c r="AG2109" s="24"/>
      <c r="AH2109" t="s">
        <v>3660</v>
      </c>
      <c r="AI2109" s="11">
        <v>663.98</v>
      </c>
      <c r="AJ2109">
        <v>0.3</v>
      </c>
      <c r="AK2109">
        <f t="shared" si="226"/>
        <v>1063.3</v>
      </c>
      <c r="AL2109" t="s">
        <v>4555</v>
      </c>
      <c r="AM2109" t="s">
        <v>4555</v>
      </c>
      <c r="AN2109" s="24">
        <v>0.1</v>
      </c>
      <c r="AO2109">
        <f t="shared" si="224"/>
        <v>1367.1</v>
      </c>
      <c r="AS2109" s="9" t="s">
        <v>3565</v>
      </c>
      <c r="AT2109" s="9" t="s">
        <v>586</v>
      </c>
    </row>
    <row r="2110" spans="1:46" x14ac:dyDescent="0.3">
      <c r="A2110" s="9" t="e">
        <f>CONCATENATE(C2110,D2110,H2110,#REF!,L2110)</f>
        <v>#REF!</v>
      </c>
      <c r="B2110" s="9" t="str">
        <f t="shared" si="223"/>
        <v>VOLKSWAGENCRAFTER_TRACTIONL4H4</v>
      </c>
      <c r="C2110" s="9" t="s">
        <v>203</v>
      </c>
      <c r="D2110" s="9" t="s">
        <v>3473</v>
      </c>
      <c r="E2110" s="9">
        <v>2017</v>
      </c>
      <c r="F2110" s="9" t="s">
        <v>48</v>
      </c>
      <c r="G2110" s="9" t="s">
        <v>3566</v>
      </c>
      <c r="H2110" s="9" t="str">
        <f t="shared" si="221"/>
        <v>L4H4</v>
      </c>
      <c r="I2110" s="9">
        <v>4490</v>
      </c>
      <c r="J2110" s="9" t="str">
        <f t="shared" si="222"/>
        <v>TYP177</v>
      </c>
      <c r="K2110" s="9">
        <v>177</v>
      </c>
      <c r="L2110" s="9" t="s">
        <v>17</v>
      </c>
      <c r="M2110" s="22">
        <v>963940795</v>
      </c>
      <c r="N2110" s="38" t="s">
        <v>3567</v>
      </c>
      <c r="O2110" s="38">
        <v>0</v>
      </c>
      <c r="P2110" s="38">
        <v>215.37</v>
      </c>
      <c r="Q2110" s="38">
        <v>1</v>
      </c>
      <c r="R2110" s="9" t="s">
        <v>3476</v>
      </c>
      <c r="S2110" s="38">
        <v>215.37</v>
      </c>
      <c r="T2110" s="24">
        <v>419</v>
      </c>
      <c r="U2110" s="24">
        <v>20</v>
      </c>
      <c r="V2110">
        <f t="shared" si="225"/>
        <v>27</v>
      </c>
      <c r="W2110" s="24" t="s">
        <v>4488</v>
      </c>
      <c r="X2110" s="15" t="e">
        <f>ROUND(T2110*(1-#REF!),2)</f>
        <v>#REF!</v>
      </c>
      <c r="Y2110" s="9">
        <f t="shared" si="219"/>
        <v>377.1</v>
      </c>
      <c r="Z2110" s="9">
        <f t="shared" si="220"/>
        <v>377.1</v>
      </c>
      <c r="AA2110" s="24">
        <v>0.1</v>
      </c>
      <c r="AB2110" s="24">
        <v>0.1</v>
      </c>
      <c r="AC2110" s="9" t="s">
        <v>2879</v>
      </c>
      <c r="AD2110" s="9" t="s">
        <v>2879</v>
      </c>
      <c r="AE2110" s="9" t="s">
        <v>2879</v>
      </c>
      <c r="AF2110" s="9" t="s">
        <v>2899</v>
      </c>
      <c r="AH2110" s="9" t="s">
        <v>3660</v>
      </c>
      <c r="AI2110" s="11">
        <v>171.19106999999997</v>
      </c>
      <c r="AJ2110">
        <v>0.3</v>
      </c>
      <c r="AK2110">
        <f t="shared" si="226"/>
        <v>293.29999999999995</v>
      </c>
      <c r="AL2110" t="s">
        <v>4944</v>
      </c>
      <c r="AM2110">
        <v>304</v>
      </c>
      <c r="AN2110" s="24">
        <v>0.1</v>
      </c>
      <c r="AO2110">
        <f t="shared" si="224"/>
        <v>377.1</v>
      </c>
      <c r="AS2110" s="9" t="s">
        <v>3568</v>
      </c>
      <c r="AT2110" s="9" t="s">
        <v>581</v>
      </c>
    </row>
    <row r="2111" spans="1:46" x14ac:dyDescent="0.3">
      <c r="A2111" s="9" t="e">
        <f>CONCATENATE(C2111,D2111,H2111,#REF!,L2111)</f>
        <v>#REF!</v>
      </c>
      <c r="B2111" s="9" t="str">
        <f t="shared" si="223"/>
        <v>VOLKSWAGENCRAFTER_TRACTIONL4H4</v>
      </c>
      <c r="C2111" s="9" t="s">
        <v>203</v>
      </c>
      <c r="D2111" s="9" t="s">
        <v>3473</v>
      </c>
      <c r="E2111" s="9">
        <v>2017</v>
      </c>
      <c r="F2111" s="9" t="s">
        <v>48</v>
      </c>
      <c r="G2111" s="9" t="s">
        <v>3566</v>
      </c>
      <c r="H2111" s="9" t="str">
        <f t="shared" si="221"/>
        <v>L4H4</v>
      </c>
      <c r="I2111" s="9">
        <v>4490</v>
      </c>
      <c r="J2111" s="9" t="str">
        <f t="shared" si="222"/>
        <v>TYP177</v>
      </c>
      <c r="K2111" s="9">
        <v>177</v>
      </c>
      <c r="L2111" s="9" t="s">
        <v>17</v>
      </c>
      <c r="M2111" s="33">
        <v>963940821</v>
      </c>
      <c r="N2111" s="38" t="s">
        <v>3569</v>
      </c>
      <c r="O2111" s="38">
        <v>0</v>
      </c>
      <c r="P2111" s="38">
        <v>59.83</v>
      </c>
      <c r="Q2111" s="38">
        <v>1</v>
      </c>
      <c r="R2111" s="9" t="s">
        <v>3476</v>
      </c>
      <c r="S2111" s="38">
        <v>59.83</v>
      </c>
      <c r="T2111" s="24">
        <v>179</v>
      </c>
      <c r="U2111" s="24">
        <v>20</v>
      </c>
      <c r="V2111">
        <f t="shared" si="225"/>
        <v>27</v>
      </c>
      <c r="W2111" s="24" t="s">
        <v>4489</v>
      </c>
      <c r="X2111" s="15" t="e">
        <f>ROUND(T2111*(1-#REF!),2)</f>
        <v>#REF!</v>
      </c>
      <c r="Y2111" s="9">
        <f t="shared" si="219"/>
        <v>161.1</v>
      </c>
      <c r="Z2111" s="9">
        <f t="shared" si="220"/>
        <v>161.1</v>
      </c>
      <c r="AA2111" s="24">
        <v>0.1</v>
      </c>
      <c r="AB2111" s="24">
        <v>0.1</v>
      </c>
      <c r="AC2111" s="9" t="s">
        <v>2879</v>
      </c>
      <c r="AD2111" s="9" t="s">
        <v>2879</v>
      </c>
      <c r="AE2111" s="9" t="s">
        <v>2879</v>
      </c>
      <c r="AF2111" s="9" t="s">
        <v>2899</v>
      </c>
      <c r="AH2111" s="9" t="s">
        <v>3660</v>
      </c>
      <c r="AI2111" s="11">
        <v>76.58</v>
      </c>
      <c r="AJ2111">
        <v>0.3</v>
      </c>
      <c r="AK2111">
        <f t="shared" si="226"/>
        <v>125.3</v>
      </c>
      <c r="AL2111" t="s">
        <v>4945</v>
      </c>
      <c r="AM2111">
        <v>129.19999999999999</v>
      </c>
      <c r="AN2111" s="24">
        <v>0.1</v>
      </c>
      <c r="AO2111">
        <f t="shared" si="224"/>
        <v>161.1</v>
      </c>
      <c r="AS2111" s="9" t="s">
        <v>3712</v>
      </c>
      <c r="AT2111" s="9" t="s">
        <v>587</v>
      </c>
    </row>
    <row r="2112" spans="1:46" x14ac:dyDescent="0.3">
      <c r="A2112" s="9" t="e">
        <f>CONCATENATE(C2112,D2112,H2112,#REF!,L2112)</f>
        <v>#REF!</v>
      </c>
      <c r="B2112" s="9" t="str">
        <f t="shared" si="223"/>
        <v>VOLKSWAGENCRAFTER_TRACTIONL4H4</v>
      </c>
      <c r="C2112" s="9" t="s">
        <v>203</v>
      </c>
      <c r="D2112" s="9" t="s">
        <v>3473</v>
      </c>
      <c r="E2112" s="9">
        <v>2017</v>
      </c>
      <c r="F2112" s="9" t="s">
        <v>48</v>
      </c>
      <c r="G2112" s="9" t="s">
        <v>3566</v>
      </c>
      <c r="H2112" s="9" t="str">
        <f t="shared" si="221"/>
        <v>L4H4</v>
      </c>
      <c r="I2112" s="9">
        <v>4490</v>
      </c>
      <c r="J2112" s="9" t="str">
        <f t="shared" si="222"/>
        <v>TYP177</v>
      </c>
      <c r="K2112" s="9">
        <v>177</v>
      </c>
      <c r="L2112" s="9" t="s">
        <v>17</v>
      </c>
      <c r="M2112" s="22">
        <v>963940810</v>
      </c>
      <c r="N2112" s="38" t="s">
        <v>3570</v>
      </c>
      <c r="O2112" s="38">
        <v>0</v>
      </c>
      <c r="P2112" s="38">
        <v>260.45</v>
      </c>
      <c r="Q2112" s="38">
        <v>1</v>
      </c>
      <c r="R2112" s="9" t="s">
        <v>3476</v>
      </c>
      <c r="S2112" s="38">
        <v>260.45</v>
      </c>
      <c r="T2112" s="24">
        <v>609</v>
      </c>
      <c r="U2112" s="24">
        <v>80</v>
      </c>
      <c r="V2112">
        <f t="shared" si="225"/>
        <v>107</v>
      </c>
      <c r="W2112" s="24" t="s">
        <v>4490</v>
      </c>
      <c r="X2112" s="15" t="e">
        <f>ROUND(T2112*(1-#REF!),2)</f>
        <v>#REF!</v>
      </c>
      <c r="Y2112" s="9">
        <f t="shared" si="219"/>
        <v>548.1</v>
      </c>
      <c r="Z2112" s="9">
        <f t="shared" si="220"/>
        <v>548.1</v>
      </c>
      <c r="AA2112" s="24">
        <v>0.1</v>
      </c>
      <c r="AB2112" s="24">
        <v>0.1</v>
      </c>
      <c r="AC2112" s="9" t="s">
        <v>2879</v>
      </c>
      <c r="AD2112" s="9" t="s">
        <v>2879</v>
      </c>
      <c r="AE2112" s="9" t="s">
        <v>2879</v>
      </c>
      <c r="AF2112" s="9" t="s">
        <v>2899</v>
      </c>
      <c r="AH2112" s="9" t="s">
        <v>3660</v>
      </c>
      <c r="AI2112" s="11">
        <v>250.42</v>
      </c>
      <c r="AJ2112">
        <v>0.3</v>
      </c>
      <c r="AK2112">
        <f t="shared" si="226"/>
        <v>426.29999999999995</v>
      </c>
      <c r="AL2112" t="s">
        <v>4946</v>
      </c>
      <c r="AM2112">
        <v>448.4</v>
      </c>
      <c r="AN2112" s="24">
        <v>0.1</v>
      </c>
      <c r="AO2112">
        <f t="shared" si="224"/>
        <v>548.1</v>
      </c>
      <c r="AS2112" s="9" t="s">
        <v>3571</v>
      </c>
      <c r="AT2112" s="9" t="s">
        <v>584</v>
      </c>
    </row>
    <row r="2113" spans="1:46" x14ac:dyDescent="0.3">
      <c r="A2113" s="9" t="e">
        <f>CONCATENATE(C2113,D2113,H2113,#REF!,L2113)</f>
        <v>#REF!</v>
      </c>
      <c r="B2113" s="9" t="str">
        <f t="shared" si="223"/>
        <v>VOLKSWAGENCRAFTER_TRACTIONL4H4</v>
      </c>
      <c r="C2113" s="9" t="s">
        <v>203</v>
      </c>
      <c r="D2113" s="9" t="s">
        <v>3473</v>
      </c>
      <c r="E2113" s="9">
        <v>2017</v>
      </c>
      <c r="F2113" s="9" t="s">
        <v>48</v>
      </c>
      <c r="G2113" s="9" t="s">
        <v>3566</v>
      </c>
      <c r="H2113" s="9" t="str">
        <f t="shared" si="221"/>
        <v>L4H4</v>
      </c>
      <c r="I2113" s="9">
        <v>4490</v>
      </c>
      <c r="J2113" s="9" t="str">
        <f t="shared" si="222"/>
        <v>TYP177</v>
      </c>
      <c r="K2113" s="9">
        <v>177</v>
      </c>
      <c r="L2113" s="9" t="s">
        <v>17</v>
      </c>
      <c r="M2113" s="22">
        <v>963940863</v>
      </c>
      <c r="N2113" s="38" t="s">
        <v>3572</v>
      </c>
      <c r="O2113" s="38">
        <v>0</v>
      </c>
      <c r="P2113" s="38">
        <v>518.47</v>
      </c>
      <c r="Q2113" s="38">
        <v>1</v>
      </c>
      <c r="R2113" s="9" t="s">
        <v>3476</v>
      </c>
      <c r="S2113" s="38">
        <v>518.47</v>
      </c>
      <c r="T2113" s="24">
        <v>1109</v>
      </c>
      <c r="U2113" s="24">
        <v>120</v>
      </c>
      <c r="V2113">
        <f t="shared" si="225"/>
        <v>160</v>
      </c>
      <c r="W2113" s="24" t="s">
        <v>4491</v>
      </c>
      <c r="X2113" s="15" t="e">
        <f>ROUND(T2113*(1-#REF!),2)</f>
        <v>#REF!</v>
      </c>
      <c r="Y2113" s="9">
        <f t="shared" si="219"/>
        <v>998.1</v>
      </c>
      <c r="Z2113" s="9">
        <f t="shared" si="220"/>
        <v>998.1</v>
      </c>
      <c r="AA2113" s="24">
        <v>0.1</v>
      </c>
      <c r="AB2113" s="24">
        <v>0.1</v>
      </c>
      <c r="AC2113" s="9" t="s">
        <v>2879</v>
      </c>
      <c r="AD2113" s="9" t="s">
        <v>2879</v>
      </c>
      <c r="AE2113" s="9" t="s">
        <v>2879</v>
      </c>
      <c r="AF2113" s="9" t="s">
        <v>2899</v>
      </c>
      <c r="AH2113" s="9" t="s">
        <v>3660</v>
      </c>
      <c r="AI2113" s="11">
        <v>498.19106999999997</v>
      </c>
      <c r="AJ2113">
        <v>0.3</v>
      </c>
      <c r="AK2113">
        <f t="shared" si="226"/>
        <v>776.3</v>
      </c>
      <c r="AL2113" t="s">
        <v>4947</v>
      </c>
      <c r="AM2113">
        <v>817</v>
      </c>
      <c r="AN2113" s="24">
        <v>0.1</v>
      </c>
      <c r="AO2113">
        <f t="shared" si="224"/>
        <v>998.1</v>
      </c>
      <c r="AS2113" s="9" t="s">
        <v>3573</v>
      </c>
      <c r="AT2113" s="9" t="s">
        <v>3695</v>
      </c>
    </row>
    <row r="2114" spans="1:46" x14ac:dyDescent="0.3">
      <c r="A2114" s="9" t="e">
        <f>CONCATENATE(C2114,D2114,H2114,#REF!,L2114)</f>
        <v>#REF!</v>
      </c>
      <c r="B2114" s="9" t="str">
        <f t="shared" si="223"/>
        <v>VOLKSWAGENCRAFTER_TRACTIONL4H4</v>
      </c>
      <c r="C2114" s="9" t="s">
        <v>203</v>
      </c>
      <c r="D2114" s="9" t="s">
        <v>3473</v>
      </c>
      <c r="E2114" s="9">
        <v>2017</v>
      </c>
      <c r="F2114" s="9" t="s">
        <v>48</v>
      </c>
      <c r="G2114" s="9" t="s">
        <v>3566</v>
      </c>
      <c r="H2114" s="9" t="str">
        <f t="shared" si="221"/>
        <v>L4H4</v>
      </c>
      <c r="I2114" s="9">
        <v>4490</v>
      </c>
      <c r="J2114" s="9" t="str">
        <f t="shared" si="222"/>
        <v>TYP177</v>
      </c>
      <c r="K2114" s="9">
        <v>177</v>
      </c>
      <c r="L2114" s="9" t="s">
        <v>20</v>
      </c>
      <c r="M2114" s="22">
        <v>963940804</v>
      </c>
      <c r="N2114" s="38" t="s">
        <v>3574</v>
      </c>
      <c r="O2114" s="38">
        <v>0</v>
      </c>
      <c r="P2114" s="38">
        <v>259.14</v>
      </c>
      <c r="Q2114" s="38">
        <v>1</v>
      </c>
      <c r="R2114" s="9" t="s">
        <v>3476</v>
      </c>
      <c r="S2114" s="38">
        <v>259.14</v>
      </c>
      <c r="T2114" s="24">
        <v>599</v>
      </c>
      <c r="U2114" s="24">
        <v>20</v>
      </c>
      <c r="V2114">
        <f t="shared" si="225"/>
        <v>27</v>
      </c>
      <c r="W2114" s="24" t="s">
        <v>4492</v>
      </c>
      <c r="X2114" s="15" t="e">
        <f>ROUND(T2114*(1-#REF!),2)</f>
        <v>#REF!</v>
      </c>
      <c r="Y2114" s="9">
        <f t="shared" ref="Y2114:Y2177" si="227">ROUND(T2114*(1-AA2114),2)</f>
        <v>539.1</v>
      </c>
      <c r="Z2114" s="9">
        <f t="shared" ref="Z2114:Z2177" si="228">ROUND(T2114*(1-AB2114),2)</f>
        <v>539.1</v>
      </c>
      <c r="AA2114" s="24">
        <v>0.1</v>
      </c>
      <c r="AB2114" s="24">
        <v>0.1</v>
      </c>
      <c r="AC2114" s="9" t="s">
        <v>2879</v>
      </c>
      <c r="AD2114" s="9" t="s">
        <v>2879</v>
      </c>
      <c r="AE2114" s="9" t="s">
        <v>2879</v>
      </c>
      <c r="AF2114" s="9" t="s">
        <v>2899</v>
      </c>
      <c r="AH2114" s="9" t="s">
        <v>3660</v>
      </c>
      <c r="AI2114" s="11">
        <v>249.16</v>
      </c>
      <c r="AJ2114">
        <v>0.3</v>
      </c>
      <c r="AK2114">
        <f t="shared" si="226"/>
        <v>419.29999999999995</v>
      </c>
      <c r="AL2114" t="s">
        <v>4948</v>
      </c>
      <c r="AM2114">
        <v>443.84</v>
      </c>
      <c r="AN2114" s="24">
        <v>0.1</v>
      </c>
      <c r="AO2114">
        <f t="shared" si="224"/>
        <v>539.1</v>
      </c>
      <c r="AS2114" s="9" t="s">
        <v>3575</v>
      </c>
      <c r="AT2114" s="9" t="s">
        <v>582</v>
      </c>
    </row>
    <row r="2115" spans="1:46" x14ac:dyDescent="0.3">
      <c r="A2115" s="9" t="e">
        <f>CONCATENATE(C2115,D2115,H2115,#REF!,L2115)</f>
        <v>#REF!</v>
      </c>
      <c r="B2115" s="9" t="str">
        <f t="shared" si="223"/>
        <v>VOLKSWAGENCRAFTER_TRACTIONL4H4</v>
      </c>
      <c r="C2115" s="9" t="s">
        <v>203</v>
      </c>
      <c r="D2115" s="9" t="s">
        <v>3473</v>
      </c>
      <c r="E2115" s="9">
        <v>2017</v>
      </c>
      <c r="F2115" s="9" t="s">
        <v>48</v>
      </c>
      <c r="G2115" s="9" t="s">
        <v>3566</v>
      </c>
      <c r="H2115" s="9" t="str">
        <f t="shared" si="221"/>
        <v>L4H4</v>
      </c>
      <c r="I2115" s="9">
        <v>4490</v>
      </c>
      <c r="J2115" s="9" t="str">
        <f t="shared" si="222"/>
        <v>TYP177</v>
      </c>
      <c r="K2115" s="9">
        <v>177</v>
      </c>
      <c r="L2115" s="9" t="s">
        <v>20</v>
      </c>
      <c r="M2115" s="33">
        <v>963940817</v>
      </c>
      <c r="N2115" s="38" t="s">
        <v>3576</v>
      </c>
      <c r="O2115" s="38">
        <v>0</v>
      </c>
      <c r="P2115" s="38">
        <v>76.8</v>
      </c>
      <c r="Q2115" s="38">
        <v>1</v>
      </c>
      <c r="R2115" s="9" t="s">
        <v>3476</v>
      </c>
      <c r="S2115" s="38">
        <v>76.8</v>
      </c>
      <c r="T2115" s="24">
        <v>209</v>
      </c>
      <c r="U2115" s="24">
        <v>20</v>
      </c>
      <c r="V2115">
        <f t="shared" si="225"/>
        <v>27</v>
      </c>
      <c r="W2115" s="24" t="s">
        <v>4493</v>
      </c>
      <c r="X2115" s="15" t="e">
        <f>ROUND(T2115*(1-#REF!),2)</f>
        <v>#REF!</v>
      </c>
      <c r="Y2115" s="9">
        <f t="shared" si="227"/>
        <v>188.1</v>
      </c>
      <c r="Z2115" s="9">
        <f t="shared" si="228"/>
        <v>188.1</v>
      </c>
      <c r="AA2115" s="24">
        <v>0.1</v>
      </c>
      <c r="AB2115" s="24">
        <v>0.1</v>
      </c>
      <c r="AC2115" s="9" t="s">
        <v>2879</v>
      </c>
      <c r="AD2115" s="9" t="s">
        <v>2879</v>
      </c>
      <c r="AE2115" s="9" t="s">
        <v>2879</v>
      </c>
      <c r="AF2115" s="9" t="s">
        <v>2899</v>
      </c>
      <c r="AH2115" s="9" t="s">
        <v>3660</v>
      </c>
      <c r="AI2115" s="11">
        <v>94.5</v>
      </c>
      <c r="AJ2115">
        <v>0.3</v>
      </c>
      <c r="AK2115">
        <f t="shared" si="226"/>
        <v>146.29999999999998</v>
      </c>
      <c r="AL2115" t="s">
        <v>4949</v>
      </c>
      <c r="AM2115">
        <v>152</v>
      </c>
      <c r="AN2115" s="24">
        <v>0.1</v>
      </c>
      <c r="AO2115">
        <f t="shared" si="224"/>
        <v>188.1</v>
      </c>
      <c r="AS2115" s="9" t="s">
        <v>3577</v>
      </c>
      <c r="AT2115" s="9" t="s">
        <v>580</v>
      </c>
    </row>
    <row r="2116" spans="1:46" x14ac:dyDescent="0.3">
      <c r="A2116" s="9" t="e">
        <f>CONCATENATE(C2116,D2116,H2116,#REF!,L2116)</f>
        <v>#REF!</v>
      </c>
      <c r="B2116" s="9" t="str">
        <f t="shared" si="223"/>
        <v>VOLKSWAGENCRAFTER_TRACTIONL4H4</v>
      </c>
      <c r="C2116" s="9" t="s">
        <v>203</v>
      </c>
      <c r="D2116" s="9" t="s">
        <v>3473</v>
      </c>
      <c r="E2116" s="9">
        <v>2017</v>
      </c>
      <c r="F2116" s="9" t="s">
        <v>48</v>
      </c>
      <c r="G2116" s="9" t="s">
        <v>3566</v>
      </c>
      <c r="H2116" s="9" t="str">
        <f t="shared" si="221"/>
        <v>L4H4</v>
      </c>
      <c r="I2116" s="9">
        <v>4490</v>
      </c>
      <c r="J2116" s="9" t="str">
        <f t="shared" si="222"/>
        <v>TYP177</v>
      </c>
      <c r="K2116" s="9">
        <v>177</v>
      </c>
      <c r="L2116" s="9" t="s">
        <v>20</v>
      </c>
      <c r="M2116" s="22">
        <v>963940802</v>
      </c>
      <c r="N2116" s="38" t="s">
        <v>3578</v>
      </c>
      <c r="O2116" s="38">
        <v>0</v>
      </c>
      <c r="P2116" s="38">
        <v>374.85</v>
      </c>
      <c r="Q2116" s="38">
        <v>1</v>
      </c>
      <c r="R2116" s="9" t="s">
        <v>3476</v>
      </c>
      <c r="S2116" s="38">
        <v>374.85</v>
      </c>
      <c r="T2116" s="24">
        <v>819</v>
      </c>
      <c r="U2116" s="24">
        <v>80</v>
      </c>
      <c r="V2116">
        <f t="shared" si="225"/>
        <v>107</v>
      </c>
      <c r="W2116" s="24" t="s">
        <v>4494</v>
      </c>
      <c r="X2116" s="15" t="e">
        <f>ROUND(T2116*(1-#REF!),2)</f>
        <v>#REF!</v>
      </c>
      <c r="Y2116" s="9">
        <f t="shared" si="227"/>
        <v>737.1</v>
      </c>
      <c r="Z2116" s="9">
        <f t="shared" si="228"/>
        <v>737.1</v>
      </c>
      <c r="AA2116" s="24">
        <v>0.1</v>
      </c>
      <c r="AB2116" s="24">
        <v>0.1</v>
      </c>
      <c r="AC2116" s="9" t="s">
        <v>2879</v>
      </c>
      <c r="AD2116" s="9" t="s">
        <v>2879</v>
      </c>
      <c r="AE2116" s="9" t="s">
        <v>2879</v>
      </c>
      <c r="AF2116" s="9" t="s">
        <v>2899</v>
      </c>
      <c r="AH2116" s="9" t="s">
        <v>3660</v>
      </c>
      <c r="AI2116" s="11">
        <v>320.32</v>
      </c>
      <c r="AJ2116">
        <v>0.3</v>
      </c>
      <c r="AK2116">
        <f t="shared" si="226"/>
        <v>573.29999999999995</v>
      </c>
      <c r="AL2116" t="s">
        <v>4950</v>
      </c>
      <c r="AM2116">
        <v>600.4</v>
      </c>
      <c r="AN2116" s="24">
        <v>0.1</v>
      </c>
      <c r="AO2116">
        <f t="shared" si="224"/>
        <v>737.1</v>
      </c>
      <c r="AS2116" s="9" t="s">
        <v>3579</v>
      </c>
      <c r="AT2116" s="9" t="s">
        <v>585</v>
      </c>
    </row>
    <row r="2117" spans="1:46" x14ac:dyDescent="0.3">
      <c r="A2117" s="9" t="e">
        <f>CONCATENATE(C2117,D2117,H2117,#REF!,L2117)</f>
        <v>#REF!</v>
      </c>
      <c r="B2117" s="9" t="str">
        <f t="shared" si="223"/>
        <v>VOLKSWAGENCRAFTER_TRACTIONL4H4</v>
      </c>
      <c r="C2117" s="9" t="s">
        <v>203</v>
      </c>
      <c r="D2117" s="9" t="s">
        <v>3473</v>
      </c>
      <c r="E2117" s="9">
        <v>2017</v>
      </c>
      <c r="F2117" s="9" t="s">
        <v>48</v>
      </c>
      <c r="G2117" s="9" t="s">
        <v>3566</v>
      </c>
      <c r="H2117" s="9" t="str">
        <f t="shared" si="221"/>
        <v>L4H4</v>
      </c>
      <c r="I2117" s="9">
        <v>4490</v>
      </c>
      <c r="J2117" s="9" t="str">
        <f t="shared" si="222"/>
        <v>TYP177</v>
      </c>
      <c r="K2117" s="9">
        <v>177</v>
      </c>
      <c r="L2117" s="9" t="s">
        <v>20</v>
      </c>
      <c r="M2117" s="22">
        <v>963940864</v>
      </c>
      <c r="N2117" s="38" t="s">
        <v>3580</v>
      </c>
      <c r="O2117" s="38">
        <v>0</v>
      </c>
      <c r="P2117" s="38">
        <v>728.13</v>
      </c>
      <c r="Q2117" s="38">
        <v>1</v>
      </c>
      <c r="R2117" s="9" t="s">
        <v>3476</v>
      </c>
      <c r="S2117" s="38">
        <v>728.13</v>
      </c>
      <c r="T2117" s="24">
        <v>1519</v>
      </c>
      <c r="U2117" s="24">
        <v>120</v>
      </c>
      <c r="V2117">
        <f t="shared" si="225"/>
        <v>160</v>
      </c>
      <c r="W2117" s="24" t="s">
        <v>4495</v>
      </c>
      <c r="X2117" s="15" t="e">
        <f>ROUND(T2117*(1-#REF!),2)</f>
        <v>#REF!</v>
      </c>
      <c r="Y2117" s="9">
        <f t="shared" si="227"/>
        <v>1367.1</v>
      </c>
      <c r="Z2117" s="9">
        <f t="shared" si="228"/>
        <v>1367.1</v>
      </c>
      <c r="AA2117" s="24">
        <v>0.1</v>
      </c>
      <c r="AB2117" s="24">
        <v>0.1</v>
      </c>
      <c r="AC2117" s="9" t="s">
        <v>2879</v>
      </c>
      <c r="AD2117" s="9" t="s">
        <v>2879</v>
      </c>
      <c r="AE2117" s="9" t="s">
        <v>2879</v>
      </c>
      <c r="AF2117" s="9" t="s">
        <v>2899</v>
      </c>
      <c r="AH2117" s="9" t="s">
        <v>3660</v>
      </c>
      <c r="AI2117" s="11">
        <v>663.98</v>
      </c>
      <c r="AJ2117">
        <v>0.3</v>
      </c>
      <c r="AK2117">
        <f t="shared" si="226"/>
        <v>1063.3</v>
      </c>
      <c r="AL2117" t="s">
        <v>4951</v>
      </c>
      <c r="AM2117">
        <v>1120.24</v>
      </c>
      <c r="AN2117" s="24">
        <v>0.1</v>
      </c>
      <c r="AO2117">
        <f t="shared" si="224"/>
        <v>1367.1</v>
      </c>
      <c r="AS2117" s="9" t="s">
        <v>3581</v>
      </c>
      <c r="AT2117" s="9" t="s">
        <v>586</v>
      </c>
    </row>
    <row r="2118" spans="1:46" customFormat="1" x14ac:dyDescent="0.3">
      <c r="A2118" s="9" t="e">
        <f>CONCATENATE(C2118,D2118,H2118,#REF!,L2118)</f>
        <v>#REF!</v>
      </c>
      <c r="B2118" s="9" t="str">
        <f t="shared" si="223"/>
        <v>VOLKSWAGENCRAFTER_PROPULSIONL4H4</v>
      </c>
      <c r="C2118" t="s">
        <v>203</v>
      </c>
      <c r="D2118" t="s">
        <v>3490</v>
      </c>
      <c r="E2118">
        <v>2017</v>
      </c>
      <c r="F2118" t="s">
        <v>48</v>
      </c>
      <c r="G2118" t="s">
        <v>3566</v>
      </c>
      <c r="H2118" s="9" t="str">
        <f t="shared" si="221"/>
        <v>L4H4</v>
      </c>
      <c r="I2118">
        <v>4490</v>
      </c>
      <c r="J2118" s="9" t="str">
        <f t="shared" si="222"/>
        <v>TYP179</v>
      </c>
      <c r="K2118">
        <v>179</v>
      </c>
      <c r="L2118" t="s">
        <v>17</v>
      </c>
      <c r="M2118" s="7">
        <v>963940797</v>
      </c>
      <c r="N2118" s="38" t="s">
        <v>3582</v>
      </c>
      <c r="O2118" s="38">
        <v>0</v>
      </c>
      <c r="P2118" s="38">
        <v>215.37</v>
      </c>
      <c r="Q2118" s="38">
        <v>1</v>
      </c>
      <c r="R2118" t="s">
        <v>3476</v>
      </c>
      <c r="S2118" s="38">
        <v>215.37</v>
      </c>
      <c r="T2118" s="24">
        <v>419</v>
      </c>
      <c r="U2118" s="24">
        <v>20</v>
      </c>
      <c r="V2118">
        <f t="shared" si="225"/>
        <v>27</v>
      </c>
      <c r="W2118" s="24" t="s">
        <v>4496</v>
      </c>
      <c r="X2118" s="8" t="e">
        <f>ROUND(T2118*(1-#REF!),2)</f>
        <v>#REF!</v>
      </c>
      <c r="Y2118">
        <f t="shared" si="227"/>
        <v>377.1</v>
      </c>
      <c r="Z2118">
        <f t="shared" si="228"/>
        <v>377.1</v>
      </c>
      <c r="AA2118" s="24">
        <v>0.1</v>
      </c>
      <c r="AB2118" s="24">
        <v>0.1</v>
      </c>
      <c r="AC2118" t="s">
        <v>2879</v>
      </c>
      <c r="AD2118" t="s">
        <v>2879</v>
      </c>
      <c r="AE2118" t="s">
        <v>2879</v>
      </c>
      <c r="AF2118" t="s">
        <v>2899</v>
      </c>
      <c r="AG2118" s="24"/>
      <c r="AH2118" t="s">
        <v>3660</v>
      </c>
      <c r="AI2118" s="11">
        <v>171.19106999999997</v>
      </c>
      <c r="AJ2118">
        <v>0.3</v>
      </c>
      <c r="AK2118">
        <f t="shared" si="226"/>
        <v>293.29999999999995</v>
      </c>
      <c r="AL2118" t="s">
        <v>4555</v>
      </c>
      <c r="AM2118" t="s">
        <v>4555</v>
      </c>
      <c r="AN2118" s="24">
        <v>0.1</v>
      </c>
      <c r="AO2118">
        <f t="shared" si="224"/>
        <v>377.1</v>
      </c>
      <c r="AS2118" s="9" t="s">
        <v>3583</v>
      </c>
      <c r="AT2118" s="9" t="s">
        <v>581</v>
      </c>
    </row>
    <row r="2119" spans="1:46" customFormat="1" x14ac:dyDescent="0.3">
      <c r="A2119" s="9" t="e">
        <f>CONCATENATE(C2119,D2119,H2119,#REF!,L2119)</f>
        <v>#REF!</v>
      </c>
      <c r="B2119" s="9" t="str">
        <f t="shared" si="223"/>
        <v>VOLKSWAGENCRAFTER_PROPULSIONL4H4</v>
      </c>
      <c r="C2119" t="s">
        <v>203</v>
      </c>
      <c r="D2119" t="s">
        <v>3490</v>
      </c>
      <c r="E2119">
        <v>2017</v>
      </c>
      <c r="F2119" t="s">
        <v>48</v>
      </c>
      <c r="G2119" t="s">
        <v>3566</v>
      </c>
      <c r="H2119" s="9" t="str">
        <f t="shared" si="221"/>
        <v>L4H4</v>
      </c>
      <c r="I2119">
        <v>4490</v>
      </c>
      <c r="J2119" s="9" t="str">
        <f t="shared" si="222"/>
        <v>TYP179</v>
      </c>
      <c r="K2119">
        <v>179</v>
      </c>
      <c r="L2119" t="s">
        <v>17</v>
      </c>
      <c r="M2119" s="35">
        <v>963940822</v>
      </c>
      <c r="N2119" s="38" t="s">
        <v>3584</v>
      </c>
      <c r="O2119" s="38">
        <v>0</v>
      </c>
      <c r="P2119" s="38">
        <v>59.83</v>
      </c>
      <c r="Q2119" s="38">
        <v>1</v>
      </c>
      <c r="R2119" t="s">
        <v>3476</v>
      </c>
      <c r="S2119" s="38">
        <v>59.83</v>
      </c>
      <c r="T2119" s="24">
        <v>179</v>
      </c>
      <c r="U2119" s="24">
        <v>20</v>
      </c>
      <c r="V2119">
        <f t="shared" si="225"/>
        <v>27</v>
      </c>
      <c r="W2119" s="24" t="s">
        <v>4497</v>
      </c>
      <c r="X2119" s="8" t="e">
        <f>ROUND(T2119*(1-#REF!),2)</f>
        <v>#REF!</v>
      </c>
      <c r="Y2119">
        <f t="shared" si="227"/>
        <v>161.1</v>
      </c>
      <c r="Z2119">
        <f t="shared" si="228"/>
        <v>161.1</v>
      </c>
      <c r="AA2119" s="24">
        <v>0.1</v>
      </c>
      <c r="AB2119" s="24">
        <v>0.1</v>
      </c>
      <c r="AC2119" t="s">
        <v>2879</v>
      </c>
      <c r="AD2119" t="s">
        <v>2879</v>
      </c>
      <c r="AE2119" t="s">
        <v>2879</v>
      </c>
      <c r="AF2119" t="s">
        <v>2899</v>
      </c>
      <c r="AG2119" s="24"/>
      <c r="AH2119" t="s">
        <v>3660</v>
      </c>
      <c r="AI2119" s="11">
        <v>76.58</v>
      </c>
      <c r="AJ2119">
        <v>0.3</v>
      </c>
      <c r="AK2119">
        <f t="shared" si="226"/>
        <v>125.3</v>
      </c>
      <c r="AL2119" t="s">
        <v>4555</v>
      </c>
      <c r="AM2119" t="s">
        <v>4555</v>
      </c>
      <c r="AN2119" s="24">
        <v>0.1</v>
      </c>
      <c r="AO2119">
        <f t="shared" si="224"/>
        <v>161.1</v>
      </c>
      <c r="AS2119" s="9" t="s">
        <v>3713</v>
      </c>
      <c r="AT2119" s="9" t="s">
        <v>587</v>
      </c>
    </row>
    <row r="2120" spans="1:46" customFormat="1" x14ac:dyDescent="0.3">
      <c r="A2120" s="9" t="e">
        <f>CONCATENATE(C2120,D2120,H2120,#REF!,L2120)</f>
        <v>#REF!</v>
      </c>
      <c r="B2120" s="9" t="str">
        <f t="shared" si="223"/>
        <v>VOLKSWAGENCRAFTER_PROPULSIONL4H4</v>
      </c>
      <c r="C2120" t="s">
        <v>203</v>
      </c>
      <c r="D2120" t="s">
        <v>3490</v>
      </c>
      <c r="E2120">
        <v>2017</v>
      </c>
      <c r="F2120" t="s">
        <v>48</v>
      </c>
      <c r="G2120" t="s">
        <v>3566</v>
      </c>
      <c r="H2120" s="9" t="str">
        <f t="shared" si="221"/>
        <v>L4H4</v>
      </c>
      <c r="I2120">
        <v>4490</v>
      </c>
      <c r="J2120" s="9" t="str">
        <f t="shared" si="222"/>
        <v>TYP179</v>
      </c>
      <c r="K2120">
        <v>179</v>
      </c>
      <c r="L2120" t="s">
        <v>17</v>
      </c>
      <c r="M2120" s="7">
        <v>963940812</v>
      </c>
      <c r="N2120" s="38" t="s">
        <v>3585</v>
      </c>
      <c r="O2120" s="38">
        <v>0</v>
      </c>
      <c r="P2120" s="38">
        <v>243.28</v>
      </c>
      <c r="Q2120" s="38">
        <v>1</v>
      </c>
      <c r="R2120" t="s">
        <v>3476</v>
      </c>
      <c r="S2120" s="38">
        <v>243.28</v>
      </c>
      <c r="T2120" s="24">
        <v>609</v>
      </c>
      <c r="U2120" s="24">
        <v>80</v>
      </c>
      <c r="V2120">
        <f t="shared" si="225"/>
        <v>107</v>
      </c>
      <c r="W2120" s="24" t="s">
        <v>4498</v>
      </c>
      <c r="X2120" s="8" t="e">
        <f>ROUND(T2120*(1-#REF!),2)</f>
        <v>#REF!</v>
      </c>
      <c r="Y2120">
        <f t="shared" si="227"/>
        <v>548.1</v>
      </c>
      <c r="Z2120">
        <f t="shared" si="228"/>
        <v>548.1</v>
      </c>
      <c r="AA2120" s="24">
        <v>0.1</v>
      </c>
      <c r="AB2120" s="24">
        <v>0.1</v>
      </c>
      <c r="AC2120" t="s">
        <v>2879</v>
      </c>
      <c r="AD2120" t="s">
        <v>2879</v>
      </c>
      <c r="AE2120" t="s">
        <v>2879</v>
      </c>
      <c r="AF2120" t="s">
        <v>2899</v>
      </c>
      <c r="AG2120" s="24"/>
      <c r="AH2120" t="s">
        <v>3660</v>
      </c>
      <c r="AI2120" s="11">
        <v>250.42</v>
      </c>
      <c r="AJ2120">
        <v>0.3</v>
      </c>
      <c r="AK2120">
        <f t="shared" si="226"/>
        <v>426.29999999999995</v>
      </c>
      <c r="AL2120" t="s">
        <v>4555</v>
      </c>
      <c r="AM2120" t="s">
        <v>4555</v>
      </c>
      <c r="AN2120" s="24">
        <v>0.1</v>
      </c>
      <c r="AO2120">
        <f t="shared" si="224"/>
        <v>548.1</v>
      </c>
      <c r="AS2120" s="9" t="s">
        <v>3586</v>
      </c>
      <c r="AT2120" s="9" t="s">
        <v>584</v>
      </c>
    </row>
    <row r="2121" spans="1:46" customFormat="1" x14ac:dyDescent="0.3">
      <c r="A2121" s="9" t="e">
        <f>CONCATENATE(C2121,D2121,H2121,#REF!,L2121)</f>
        <v>#REF!</v>
      </c>
      <c r="B2121" s="9" t="str">
        <f t="shared" si="223"/>
        <v>VOLKSWAGENCRAFTER_PROPULSIONL4H4</v>
      </c>
      <c r="C2121" t="s">
        <v>203</v>
      </c>
      <c r="D2121" t="s">
        <v>3490</v>
      </c>
      <c r="E2121">
        <v>2017</v>
      </c>
      <c r="F2121" t="s">
        <v>48</v>
      </c>
      <c r="G2121" t="s">
        <v>3566</v>
      </c>
      <c r="H2121" s="9" t="str">
        <f t="shared" si="221"/>
        <v>L4H4</v>
      </c>
      <c r="I2121">
        <v>4490</v>
      </c>
      <c r="J2121" s="9" t="str">
        <f t="shared" si="222"/>
        <v>TYP179</v>
      </c>
      <c r="K2121">
        <v>179</v>
      </c>
      <c r="L2121" t="s">
        <v>17</v>
      </c>
      <c r="M2121" s="7">
        <v>963940865</v>
      </c>
      <c r="N2121" s="38" t="s">
        <v>3587</v>
      </c>
      <c r="O2121" s="38">
        <v>0</v>
      </c>
      <c r="P2121" s="38">
        <v>518.13</v>
      </c>
      <c r="Q2121" s="38">
        <v>1</v>
      </c>
      <c r="R2121" t="s">
        <v>3476</v>
      </c>
      <c r="S2121" s="38">
        <v>518.13</v>
      </c>
      <c r="T2121" s="24">
        <v>1109</v>
      </c>
      <c r="U2121" s="24">
        <v>120</v>
      </c>
      <c r="V2121">
        <f t="shared" si="225"/>
        <v>160</v>
      </c>
      <c r="W2121" s="24" t="s">
        <v>4499</v>
      </c>
      <c r="X2121" s="8" t="e">
        <f>ROUND(T2121*(1-#REF!),2)</f>
        <v>#REF!</v>
      </c>
      <c r="Y2121">
        <f t="shared" si="227"/>
        <v>998.1</v>
      </c>
      <c r="Z2121">
        <f t="shared" si="228"/>
        <v>998.1</v>
      </c>
      <c r="AA2121" s="24">
        <v>0.1</v>
      </c>
      <c r="AB2121" s="24">
        <v>0.1</v>
      </c>
      <c r="AC2121" t="s">
        <v>2879</v>
      </c>
      <c r="AD2121" t="s">
        <v>2879</v>
      </c>
      <c r="AE2121" t="s">
        <v>2879</v>
      </c>
      <c r="AF2121" t="s">
        <v>2899</v>
      </c>
      <c r="AG2121" s="24"/>
      <c r="AH2121" t="s">
        <v>3660</v>
      </c>
      <c r="AI2121" s="11">
        <v>498.19106999999997</v>
      </c>
      <c r="AJ2121">
        <v>0.3</v>
      </c>
      <c r="AK2121">
        <f t="shared" si="226"/>
        <v>776.3</v>
      </c>
      <c r="AL2121" t="s">
        <v>4555</v>
      </c>
      <c r="AM2121" t="s">
        <v>4555</v>
      </c>
      <c r="AN2121" s="24">
        <v>0.1</v>
      </c>
      <c r="AO2121">
        <f t="shared" si="224"/>
        <v>998.1</v>
      </c>
      <c r="AS2121" s="9" t="s">
        <v>3588</v>
      </c>
      <c r="AT2121" s="9" t="s">
        <v>3695</v>
      </c>
    </row>
    <row r="2122" spans="1:46" customFormat="1" x14ac:dyDescent="0.3">
      <c r="A2122" s="9" t="e">
        <f>CONCATENATE(C2122,D2122,H2122,#REF!,L2122)</f>
        <v>#REF!</v>
      </c>
      <c r="B2122" s="9" t="str">
        <f t="shared" si="223"/>
        <v>VOLKSWAGENCRAFTER_PROPULSIONL4H4</v>
      </c>
      <c r="C2122" t="s">
        <v>203</v>
      </c>
      <c r="D2122" t="s">
        <v>3490</v>
      </c>
      <c r="E2122">
        <v>2017</v>
      </c>
      <c r="F2122" t="s">
        <v>48</v>
      </c>
      <c r="G2122" t="s">
        <v>3566</v>
      </c>
      <c r="H2122" s="9" t="str">
        <f t="shared" si="221"/>
        <v>L4H4</v>
      </c>
      <c r="I2122">
        <v>4490</v>
      </c>
      <c r="J2122" s="9" t="str">
        <f t="shared" si="222"/>
        <v>TYP179</v>
      </c>
      <c r="K2122">
        <v>179</v>
      </c>
      <c r="L2122" t="s">
        <v>20</v>
      </c>
      <c r="M2122" s="36">
        <v>963940805</v>
      </c>
      <c r="N2122" s="38" t="s">
        <v>3589</v>
      </c>
      <c r="O2122" s="38">
        <v>0</v>
      </c>
      <c r="P2122" s="38">
        <v>276.48</v>
      </c>
      <c r="Q2122" s="38">
        <v>1</v>
      </c>
      <c r="R2122" t="s">
        <v>3476</v>
      </c>
      <c r="S2122" s="38">
        <v>276.48</v>
      </c>
      <c r="T2122" s="24">
        <v>599</v>
      </c>
      <c r="U2122" s="24">
        <v>20</v>
      </c>
      <c r="V2122">
        <f t="shared" si="225"/>
        <v>27</v>
      </c>
      <c r="W2122" s="24" t="s">
        <v>4500</v>
      </c>
      <c r="X2122" s="8" t="e">
        <f>ROUND(T2122*(1-#REF!),2)</f>
        <v>#REF!</v>
      </c>
      <c r="Y2122">
        <f t="shared" si="227"/>
        <v>539.1</v>
      </c>
      <c r="Z2122">
        <f t="shared" si="228"/>
        <v>539.1</v>
      </c>
      <c r="AA2122" s="24">
        <v>0.1</v>
      </c>
      <c r="AB2122" s="24">
        <v>0.1</v>
      </c>
      <c r="AC2122" t="s">
        <v>2879</v>
      </c>
      <c r="AD2122" t="s">
        <v>2879</v>
      </c>
      <c r="AE2122" t="s">
        <v>2879</v>
      </c>
      <c r="AF2122" t="s">
        <v>2899</v>
      </c>
      <c r="AG2122" s="24"/>
      <c r="AH2122" t="s">
        <v>3660</v>
      </c>
      <c r="AI2122" s="11">
        <v>249.16</v>
      </c>
      <c r="AJ2122">
        <v>0.3</v>
      </c>
      <c r="AK2122">
        <f t="shared" si="226"/>
        <v>419.29999999999995</v>
      </c>
      <c r="AL2122" t="s">
        <v>4555</v>
      </c>
      <c r="AM2122" t="s">
        <v>4555</v>
      </c>
      <c r="AN2122" s="24">
        <v>0.1</v>
      </c>
      <c r="AO2122">
        <f t="shared" si="224"/>
        <v>539.1</v>
      </c>
      <c r="AS2122" s="9" t="s">
        <v>3590</v>
      </c>
      <c r="AT2122" s="9" t="s">
        <v>582</v>
      </c>
    </row>
    <row r="2123" spans="1:46" customFormat="1" x14ac:dyDescent="0.3">
      <c r="A2123" s="9" t="e">
        <f>CONCATENATE(C2123,D2123,H2123,#REF!,L2123)</f>
        <v>#REF!</v>
      </c>
      <c r="B2123" s="9" t="str">
        <f t="shared" si="223"/>
        <v>VOLKSWAGENCRAFTER_PROPULSIONL4H4</v>
      </c>
      <c r="C2123" t="s">
        <v>203</v>
      </c>
      <c r="D2123" t="s">
        <v>3490</v>
      </c>
      <c r="E2123">
        <v>2017</v>
      </c>
      <c r="F2123" t="s">
        <v>48</v>
      </c>
      <c r="G2123" t="s">
        <v>3566</v>
      </c>
      <c r="H2123" s="9" t="str">
        <f t="shared" si="221"/>
        <v>L4H4</v>
      </c>
      <c r="I2123">
        <v>4490</v>
      </c>
      <c r="J2123" s="9" t="str">
        <f t="shared" si="222"/>
        <v>TYP179</v>
      </c>
      <c r="K2123">
        <v>179</v>
      </c>
      <c r="L2123" t="s">
        <v>20</v>
      </c>
      <c r="M2123" s="35">
        <v>963940815</v>
      </c>
      <c r="N2123" s="38" t="s">
        <v>3591</v>
      </c>
      <c r="O2123" s="38">
        <v>0</v>
      </c>
      <c r="P2123" s="38">
        <v>284.75</v>
      </c>
      <c r="Q2123" s="38">
        <v>1</v>
      </c>
      <c r="R2123" t="s">
        <v>3476</v>
      </c>
      <c r="S2123" s="38">
        <v>284.75</v>
      </c>
      <c r="T2123" s="24">
        <v>599</v>
      </c>
      <c r="U2123" s="24">
        <v>20</v>
      </c>
      <c r="V2123">
        <f t="shared" si="225"/>
        <v>27</v>
      </c>
      <c r="W2123" s="24" t="s">
        <v>4501</v>
      </c>
      <c r="X2123" s="8" t="e">
        <f>ROUND(T2123*(1-#REF!),2)</f>
        <v>#REF!</v>
      </c>
      <c r="Y2123">
        <f t="shared" si="227"/>
        <v>539.1</v>
      </c>
      <c r="Z2123">
        <f t="shared" si="228"/>
        <v>539.1</v>
      </c>
      <c r="AA2123" s="24">
        <v>0.1</v>
      </c>
      <c r="AB2123" s="24">
        <v>0.1</v>
      </c>
      <c r="AC2123" t="s">
        <v>2879</v>
      </c>
      <c r="AD2123" t="s">
        <v>2879</v>
      </c>
      <c r="AE2123" t="s">
        <v>2879</v>
      </c>
      <c r="AF2123" t="s">
        <v>2899</v>
      </c>
      <c r="AG2123" s="24"/>
      <c r="AH2123" t="s">
        <v>3660</v>
      </c>
      <c r="AI2123" s="11">
        <v>94.5</v>
      </c>
      <c r="AJ2123">
        <v>0.3</v>
      </c>
      <c r="AK2123">
        <f t="shared" si="226"/>
        <v>419.29999999999995</v>
      </c>
      <c r="AL2123" t="s">
        <v>4555</v>
      </c>
      <c r="AM2123" t="s">
        <v>4555</v>
      </c>
      <c r="AN2123" s="24">
        <v>0.1</v>
      </c>
      <c r="AO2123">
        <f t="shared" si="224"/>
        <v>539.1</v>
      </c>
      <c r="AS2123" s="9" t="s">
        <v>3592</v>
      </c>
      <c r="AT2123" s="9" t="s">
        <v>580</v>
      </c>
    </row>
    <row r="2124" spans="1:46" customFormat="1" x14ac:dyDescent="0.3">
      <c r="A2124" s="9" t="e">
        <f>CONCATENATE(C2124,D2124,H2124,#REF!,L2124)</f>
        <v>#REF!</v>
      </c>
      <c r="B2124" s="9" t="str">
        <f t="shared" si="223"/>
        <v>VOLKSWAGENCRAFTER_PROPULSIONL4H4</v>
      </c>
      <c r="C2124" t="s">
        <v>203</v>
      </c>
      <c r="D2124" t="s">
        <v>3490</v>
      </c>
      <c r="E2124">
        <v>2017</v>
      </c>
      <c r="F2124" t="s">
        <v>48</v>
      </c>
      <c r="G2124" t="s">
        <v>3566</v>
      </c>
      <c r="H2124" s="9" t="str">
        <f t="shared" si="221"/>
        <v>L4H4</v>
      </c>
      <c r="I2124">
        <v>4490</v>
      </c>
      <c r="J2124" s="9" t="str">
        <f t="shared" si="222"/>
        <v>TYP179</v>
      </c>
      <c r="K2124">
        <v>179</v>
      </c>
      <c r="L2124" t="s">
        <v>20</v>
      </c>
      <c r="M2124" s="7">
        <v>963940803</v>
      </c>
      <c r="N2124" s="38" t="s">
        <v>3593</v>
      </c>
      <c r="O2124" s="38">
        <v>0</v>
      </c>
      <c r="P2124" s="38">
        <v>374.85</v>
      </c>
      <c r="Q2124" s="38">
        <v>1</v>
      </c>
      <c r="R2124" t="s">
        <v>3476</v>
      </c>
      <c r="S2124" s="38">
        <v>374.85</v>
      </c>
      <c r="T2124" s="24">
        <v>819</v>
      </c>
      <c r="U2124" s="24">
        <v>80</v>
      </c>
      <c r="V2124">
        <f t="shared" si="225"/>
        <v>107</v>
      </c>
      <c r="W2124" s="24" t="s">
        <v>4502</v>
      </c>
      <c r="X2124" s="8" t="e">
        <f>ROUND(T2124*(1-#REF!),2)</f>
        <v>#REF!</v>
      </c>
      <c r="Y2124">
        <f t="shared" si="227"/>
        <v>737.1</v>
      </c>
      <c r="Z2124">
        <f t="shared" si="228"/>
        <v>737.1</v>
      </c>
      <c r="AA2124" s="24">
        <v>0.1</v>
      </c>
      <c r="AB2124" s="24">
        <v>0.1</v>
      </c>
      <c r="AC2124" t="s">
        <v>2879</v>
      </c>
      <c r="AD2124" t="s">
        <v>2879</v>
      </c>
      <c r="AE2124" t="s">
        <v>2879</v>
      </c>
      <c r="AF2124" t="s">
        <v>2899</v>
      </c>
      <c r="AG2124" s="24"/>
      <c r="AH2124" t="s">
        <v>3660</v>
      </c>
      <c r="AI2124" s="11">
        <v>320.32</v>
      </c>
      <c r="AJ2124">
        <v>0.3</v>
      </c>
      <c r="AK2124">
        <f t="shared" si="226"/>
        <v>573.29999999999995</v>
      </c>
      <c r="AL2124" t="s">
        <v>4555</v>
      </c>
      <c r="AM2124" t="s">
        <v>4555</v>
      </c>
      <c r="AN2124" s="24">
        <v>0.1</v>
      </c>
      <c r="AO2124">
        <f t="shared" si="224"/>
        <v>737.1</v>
      </c>
      <c r="AS2124" s="9" t="s">
        <v>3594</v>
      </c>
      <c r="AT2124" s="9" t="s">
        <v>585</v>
      </c>
    </row>
    <row r="2125" spans="1:46" customFormat="1" x14ac:dyDescent="0.3">
      <c r="A2125" s="9" t="e">
        <f>CONCATENATE(C2125,D2125,H2125,#REF!,L2125)</f>
        <v>#REF!</v>
      </c>
      <c r="B2125" s="9" t="str">
        <f t="shared" si="223"/>
        <v>VOLKSWAGENCRAFTER_PROPULSIONL4H4</v>
      </c>
      <c r="C2125" t="s">
        <v>203</v>
      </c>
      <c r="D2125" t="s">
        <v>3490</v>
      </c>
      <c r="E2125">
        <v>2017</v>
      </c>
      <c r="F2125" t="s">
        <v>48</v>
      </c>
      <c r="G2125" t="s">
        <v>3566</v>
      </c>
      <c r="H2125" s="9" t="str">
        <f t="shared" si="221"/>
        <v>L4H4</v>
      </c>
      <c r="I2125">
        <v>4490</v>
      </c>
      <c r="J2125" s="9" t="str">
        <f t="shared" si="222"/>
        <v>TYP179</v>
      </c>
      <c r="K2125">
        <v>179</v>
      </c>
      <c r="L2125" t="s">
        <v>20</v>
      </c>
      <c r="M2125" s="7">
        <v>963940866</v>
      </c>
      <c r="N2125" s="38" t="s">
        <v>3595</v>
      </c>
      <c r="O2125" s="38">
        <v>0</v>
      </c>
      <c r="P2125" s="38">
        <v>728.13</v>
      </c>
      <c r="Q2125" s="38">
        <v>1</v>
      </c>
      <c r="R2125" t="s">
        <v>3476</v>
      </c>
      <c r="S2125" s="38">
        <v>728.13</v>
      </c>
      <c r="T2125" s="24">
        <v>1519</v>
      </c>
      <c r="U2125" s="24">
        <v>120</v>
      </c>
      <c r="V2125">
        <f t="shared" si="225"/>
        <v>160</v>
      </c>
      <c r="W2125" s="24" t="s">
        <v>4503</v>
      </c>
      <c r="X2125" s="8" t="e">
        <f>ROUND(T2125*(1-#REF!),2)</f>
        <v>#REF!</v>
      </c>
      <c r="Y2125">
        <f t="shared" si="227"/>
        <v>1367.1</v>
      </c>
      <c r="Z2125">
        <f t="shared" si="228"/>
        <v>1367.1</v>
      </c>
      <c r="AA2125" s="24">
        <v>0.1</v>
      </c>
      <c r="AB2125" s="24">
        <v>0.1</v>
      </c>
      <c r="AC2125" t="s">
        <v>2879</v>
      </c>
      <c r="AD2125" t="s">
        <v>2879</v>
      </c>
      <c r="AE2125" t="s">
        <v>2879</v>
      </c>
      <c r="AF2125" t="s">
        <v>2899</v>
      </c>
      <c r="AG2125" s="24"/>
      <c r="AH2125" t="s">
        <v>3660</v>
      </c>
      <c r="AI2125" s="11">
        <v>663.98</v>
      </c>
      <c r="AJ2125">
        <v>0.3</v>
      </c>
      <c r="AK2125">
        <f t="shared" si="226"/>
        <v>1063.3</v>
      </c>
      <c r="AL2125" t="s">
        <v>4555</v>
      </c>
      <c r="AM2125" t="s">
        <v>4555</v>
      </c>
      <c r="AN2125" s="24">
        <v>0.1</v>
      </c>
      <c r="AO2125">
        <f t="shared" si="224"/>
        <v>1367.1</v>
      </c>
      <c r="AS2125" s="9" t="s">
        <v>3596</v>
      </c>
      <c r="AT2125" s="9" t="s">
        <v>586</v>
      </c>
    </row>
    <row r="2126" spans="1:46" x14ac:dyDescent="0.3">
      <c r="A2126" s="9" t="e">
        <f>CONCATENATE(C2126,D2126,H2126,#REF!,L2126)</f>
        <v>#REF!</v>
      </c>
      <c r="B2126" s="9" t="str">
        <f t="shared" si="223"/>
        <v>VOLKSWAGENCRAFTER_TRACTIONL5H3</v>
      </c>
      <c r="C2126" s="9" t="s">
        <v>203</v>
      </c>
      <c r="D2126" s="9" t="s">
        <v>3473</v>
      </c>
      <c r="E2126" s="9">
        <v>2017</v>
      </c>
      <c r="F2126" s="9" t="s">
        <v>79</v>
      </c>
      <c r="G2126" s="9" t="s">
        <v>52</v>
      </c>
      <c r="H2126" s="9" t="str">
        <f t="shared" si="221"/>
        <v>L5H3</v>
      </c>
      <c r="I2126" s="9" t="s">
        <v>3658</v>
      </c>
      <c r="J2126" s="9" t="str">
        <f t="shared" si="222"/>
        <v>TYP178</v>
      </c>
      <c r="K2126" s="9">
        <v>178</v>
      </c>
      <c r="L2126" s="9" t="s">
        <v>17</v>
      </c>
      <c r="M2126" s="22">
        <v>963940867</v>
      </c>
      <c r="N2126" s="38" t="s">
        <v>3597</v>
      </c>
      <c r="O2126" s="38">
        <v>0</v>
      </c>
      <c r="P2126" s="38">
        <v>188.16</v>
      </c>
      <c r="Q2126" s="38">
        <v>1</v>
      </c>
      <c r="R2126" s="9" t="s">
        <v>3476</v>
      </c>
      <c r="S2126" s="38">
        <v>188.16</v>
      </c>
      <c r="T2126" s="24">
        <v>469</v>
      </c>
      <c r="U2126" s="24">
        <v>25</v>
      </c>
      <c r="V2126">
        <f t="shared" si="225"/>
        <v>34</v>
      </c>
      <c r="W2126" s="24" t="s">
        <v>4504</v>
      </c>
      <c r="X2126" s="15" t="e">
        <f>ROUND(T2126*(1-#REF!),2)</f>
        <v>#REF!</v>
      </c>
      <c r="Y2126" s="9">
        <f t="shared" si="227"/>
        <v>422.1</v>
      </c>
      <c r="Z2126" s="9">
        <f t="shared" si="228"/>
        <v>422.1</v>
      </c>
      <c r="AA2126" s="24">
        <v>0.1</v>
      </c>
      <c r="AB2126" s="24">
        <v>0.1</v>
      </c>
      <c r="AC2126" s="9" t="s">
        <v>2879</v>
      </c>
      <c r="AD2126" s="9" t="s">
        <v>2879</v>
      </c>
      <c r="AE2126" s="9" t="s">
        <v>2879</v>
      </c>
      <c r="AF2126" s="9" t="s">
        <v>2899</v>
      </c>
      <c r="AH2126" s="9" t="s">
        <v>3661</v>
      </c>
      <c r="AI2126" s="11">
        <v>180.91098999999997</v>
      </c>
      <c r="AJ2126">
        <v>0.3</v>
      </c>
      <c r="AK2126">
        <f t="shared" si="226"/>
        <v>328.29999999999995</v>
      </c>
      <c r="AL2126" t="s">
        <v>4952</v>
      </c>
      <c r="AM2126">
        <v>343.178</v>
      </c>
      <c r="AN2126" s="24">
        <v>0.1</v>
      </c>
      <c r="AO2126">
        <f t="shared" si="224"/>
        <v>422.1</v>
      </c>
      <c r="AS2126" s="9" t="s">
        <v>3598</v>
      </c>
      <c r="AT2126" s="9" t="s">
        <v>581</v>
      </c>
    </row>
    <row r="2127" spans="1:46" x14ac:dyDescent="0.3">
      <c r="A2127" s="9" t="e">
        <f>CONCATENATE(C2127,D2127,H2127,#REF!,L2127)</f>
        <v>#REF!</v>
      </c>
      <c r="B2127" s="9" t="str">
        <f t="shared" si="223"/>
        <v>VOLKSWAGENCRAFTER_TRACTIONL5H3</v>
      </c>
      <c r="C2127" s="9" t="s">
        <v>203</v>
      </c>
      <c r="D2127" s="9" t="s">
        <v>3473</v>
      </c>
      <c r="E2127" s="9">
        <v>2017</v>
      </c>
      <c r="F2127" s="9" t="s">
        <v>79</v>
      </c>
      <c r="G2127" s="9" t="s">
        <v>52</v>
      </c>
      <c r="H2127" s="9" t="str">
        <f t="shared" si="221"/>
        <v>L5H3</v>
      </c>
      <c r="I2127" s="9" t="s">
        <v>3658</v>
      </c>
      <c r="J2127" s="9" t="str">
        <f t="shared" si="222"/>
        <v>TYP178</v>
      </c>
      <c r="K2127" s="9">
        <v>178</v>
      </c>
      <c r="L2127" s="9" t="s">
        <v>17</v>
      </c>
      <c r="M2127" s="22">
        <v>963940868</v>
      </c>
      <c r="N2127" s="38" t="s">
        <v>3599</v>
      </c>
      <c r="O2127" s="38">
        <v>0</v>
      </c>
      <c r="P2127" s="38">
        <v>59.83</v>
      </c>
      <c r="Q2127" s="38">
        <v>1</v>
      </c>
      <c r="R2127" s="9" t="s">
        <v>3476</v>
      </c>
      <c r="S2127" s="38">
        <v>59.83</v>
      </c>
      <c r="T2127" s="24">
        <v>179</v>
      </c>
      <c r="U2127" s="24">
        <v>20</v>
      </c>
      <c r="V2127">
        <f t="shared" si="225"/>
        <v>27</v>
      </c>
      <c r="W2127" s="24" t="s">
        <v>4505</v>
      </c>
      <c r="X2127" s="15" t="e">
        <f>ROUND(T2127*(1-#REF!),2)</f>
        <v>#REF!</v>
      </c>
      <c r="Y2127" s="9">
        <f t="shared" si="227"/>
        <v>161.1</v>
      </c>
      <c r="Z2127" s="9">
        <f t="shared" si="228"/>
        <v>161.1</v>
      </c>
      <c r="AA2127" s="24">
        <v>0.1</v>
      </c>
      <c r="AB2127" s="24">
        <v>0.1</v>
      </c>
      <c r="AC2127" s="9" t="s">
        <v>2879</v>
      </c>
      <c r="AD2127" s="9" t="s">
        <v>2879</v>
      </c>
      <c r="AE2127" s="9" t="s">
        <v>2879</v>
      </c>
      <c r="AF2127" s="9" t="s">
        <v>2899</v>
      </c>
      <c r="AH2127" s="9" t="s">
        <v>3661</v>
      </c>
      <c r="AI2127" s="11">
        <v>76.58</v>
      </c>
      <c r="AJ2127">
        <v>0.3</v>
      </c>
      <c r="AK2127">
        <f t="shared" si="226"/>
        <v>125.3</v>
      </c>
      <c r="AL2127" t="s">
        <v>4953</v>
      </c>
      <c r="AM2127">
        <v>129.19999999999999</v>
      </c>
      <c r="AN2127" s="24">
        <v>0.1</v>
      </c>
      <c r="AO2127">
        <f t="shared" si="224"/>
        <v>161.1</v>
      </c>
      <c r="AS2127" s="9" t="s">
        <v>3714</v>
      </c>
      <c r="AT2127" s="9" t="s">
        <v>587</v>
      </c>
    </row>
    <row r="2128" spans="1:46" x14ac:dyDescent="0.3">
      <c r="A2128" s="9" t="e">
        <f>CONCATENATE(C2128,D2128,H2128,#REF!,L2128)</f>
        <v>#REF!</v>
      </c>
      <c r="B2128" s="9" t="str">
        <f t="shared" si="223"/>
        <v>VOLKSWAGENCRAFTER_TRACTIONL5H3</v>
      </c>
      <c r="C2128" s="9" t="s">
        <v>203</v>
      </c>
      <c r="D2128" s="9" t="s">
        <v>3473</v>
      </c>
      <c r="E2128" s="9">
        <v>2017</v>
      </c>
      <c r="F2128" s="9" t="s">
        <v>79</v>
      </c>
      <c r="G2128" s="9" t="s">
        <v>52</v>
      </c>
      <c r="H2128" s="9" t="str">
        <f t="shared" si="221"/>
        <v>L5H3</v>
      </c>
      <c r="I2128" s="9" t="s">
        <v>3658</v>
      </c>
      <c r="J2128" s="9" t="str">
        <f t="shared" si="222"/>
        <v>TYP178</v>
      </c>
      <c r="K2128" s="9">
        <v>178</v>
      </c>
      <c r="L2128" s="9" t="s">
        <v>17</v>
      </c>
      <c r="M2128" s="22">
        <v>963940869</v>
      </c>
      <c r="N2128" s="38" t="s">
        <v>3600</v>
      </c>
      <c r="O2128" s="38">
        <v>0</v>
      </c>
      <c r="P2128" s="38">
        <v>243.28</v>
      </c>
      <c r="Q2128" s="38">
        <v>1</v>
      </c>
      <c r="R2128" s="9" t="s">
        <v>3476</v>
      </c>
      <c r="S2128" s="38">
        <v>243.28</v>
      </c>
      <c r="T2128" s="24">
        <v>689</v>
      </c>
      <c r="U2128" s="24">
        <v>90</v>
      </c>
      <c r="V2128">
        <f t="shared" si="225"/>
        <v>120</v>
      </c>
      <c r="W2128" s="24" t="s">
        <v>4506</v>
      </c>
      <c r="X2128" s="15" t="e">
        <f>ROUND(T2128*(1-#REF!),2)</f>
        <v>#REF!</v>
      </c>
      <c r="Y2128" s="9">
        <f t="shared" si="227"/>
        <v>620.1</v>
      </c>
      <c r="Z2128" s="9">
        <f t="shared" si="228"/>
        <v>620.1</v>
      </c>
      <c r="AA2128" s="24">
        <v>0.1</v>
      </c>
      <c r="AB2128" s="24">
        <v>0.1</v>
      </c>
      <c r="AC2128" s="9" t="s">
        <v>2879</v>
      </c>
      <c r="AD2128" s="9" t="s">
        <v>2879</v>
      </c>
      <c r="AE2128" s="9" t="s">
        <v>2879</v>
      </c>
      <c r="AF2128" s="9" t="s">
        <v>2899</v>
      </c>
      <c r="AH2128" s="9" t="s">
        <v>3661</v>
      </c>
      <c r="AI2128" s="11">
        <v>267.94</v>
      </c>
      <c r="AJ2128">
        <v>0.3</v>
      </c>
      <c r="AK2128">
        <f t="shared" si="226"/>
        <v>482.29999999999995</v>
      </c>
      <c r="AL2128" t="s">
        <v>4954</v>
      </c>
      <c r="AM2128">
        <v>509.2</v>
      </c>
      <c r="AN2128" s="24">
        <v>0.1</v>
      </c>
      <c r="AO2128">
        <f t="shared" si="224"/>
        <v>620.1</v>
      </c>
      <c r="AS2128" s="9" t="s">
        <v>3601</v>
      </c>
      <c r="AT2128" s="9" t="s">
        <v>584</v>
      </c>
    </row>
    <row r="2129" spans="1:46" x14ac:dyDescent="0.3">
      <c r="A2129" s="9" t="e">
        <f>CONCATENATE(C2129,D2129,H2129,#REF!,L2129)</f>
        <v>#REF!</v>
      </c>
      <c r="B2129" s="9" t="str">
        <f t="shared" si="223"/>
        <v>VOLKSWAGENCRAFTER_TRACTIONL5H3</v>
      </c>
      <c r="C2129" s="9" t="s">
        <v>203</v>
      </c>
      <c r="D2129" s="9" t="s">
        <v>3473</v>
      </c>
      <c r="E2129" s="9">
        <v>2017</v>
      </c>
      <c r="F2129" s="9" t="s">
        <v>79</v>
      </c>
      <c r="G2129" s="9" t="s">
        <v>52</v>
      </c>
      <c r="H2129" s="9" t="str">
        <f t="shared" si="221"/>
        <v>L5H3</v>
      </c>
      <c r="I2129" s="9" t="s">
        <v>3658</v>
      </c>
      <c r="J2129" s="9" t="str">
        <f t="shared" si="222"/>
        <v>TYP178</v>
      </c>
      <c r="K2129" s="9">
        <v>178</v>
      </c>
      <c r="L2129" s="9" t="s">
        <v>17</v>
      </c>
      <c r="M2129" s="22">
        <v>963940870</v>
      </c>
      <c r="N2129" s="38" t="s">
        <v>3602</v>
      </c>
      <c r="O2129" s="38">
        <v>0</v>
      </c>
      <c r="P2129" s="38">
        <v>546.46</v>
      </c>
      <c r="Q2129" s="38">
        <v>1</v>
      </c>
      <c r="R2129" s="9" t="s">
        <v>3476</v>
      </c>
      <c r="S2129" s="38">
        <v>546.46</v>
      </c>
      <c r="T2129" s="24">
        <v>1239</v>
      </c>
      <c r="U2129" s="24">
        <v>135</v>
      </c>
      <c r="V2129">
        <f t="shared" si="225"/>
        <v>180</v>
      </c>
      <c r="W2129" s="24" t="s">
        <v>4507</v>
      </c>
      <c r="X2129" s="15" t="e">
        <f>ROUND(T2129*(1-#REF!),2)</f>
        <v>#REF!</v>
      </c>
      <c r="Y2129" s="9">
        <f t="shared" si="227"/>
        <v>1115.0999999999999</v>
      </c>
      <c r="Z2129" s="9">
        <f t="shared" si="228"/>
        <v>1115.0999999999999</v>
      </c>
      <c r="AA2129" s="24">
        <v>0.1</v>
      </c>
      <c r="AB2129" s="24">
        <v>0.1</v>
      </c>
      <c r="AC2129" s="9" t="s">
        <v>2879</v>
      </c>
      <c r="AD2129" s="9" t="s">
        <v>2879</v>
      </c>
      <c r="AE2129" s="9" t="s">
        <v>2879</v>
      </c>
      <c r="AF2129" s="9" t="s">
        <v>2899</v>
      </c>
      <c r="AH2129" s="9" t="s">
        <v>3661</v>
      </c>
      <c r="AI2129" s="11">
        <v>525.43098999999995</v>
      </c>
      <c r="AJ2129">
        <v>0.3</v>
      </c>
      <c r="AK2129">
        <f t="shared" si="226"/>
        <v>867.3</v>
      </c>
      <c r="AL2129" t="s">
        <v>4955</v>
      </c>
      <c r="AM2129">
        <v>916.97799999999995</v>
      </c>
      <c r="AN2129" s="24">
        <v>0.1</v>
      </c>
      <c r="AO2129">
        <f t="shared" si="224"/>
        <v>1115.0999999999999</v>
      </c>
      <c r="AS2129" s="9" t="s">
        <v>3603</v>
      </c>
      <c r="AT2129" s="9" t="s">
        <v>3695</v>
      </c>
    </row>
    <row r="2130" spans="1:46" x14ac:dyDescent="0.3">
      <c r="A2130" s="9" t="e">
        <f>CONCATENATE(C2130,D2130,H2130,#REF!,L2130)</f>
        <v>#REF!</v>
      </c>
      <c r="B2130" s="9" t="str">
        <f t="shared" si="223"/>
        <v>VOLKSWAGENCRAFTER_TRACTIONL5H3</v>
      </c>
      <c r="C2130" s="9" t="s">
        <v>203</v>
      </c>
      <c r="D2130" s="9" t="s">
        <v>3473</v>
      </c>
      <c r="E2130" s="9">
        <v>2017</v>
      </c>
      <c r="F2130" s="9" t="s">
        <v>79</v>
      </c>
      <c r="G2130" s="9" t="s">
        <v>52</v>
      </c>
      <c r="H2130" s="9" t="str">
        <f t="shared" si="221"/>
        <v>L5H3</v>
      </c>
      <c r="I2130" s="9" t="s">
        <v>3658</v>
      </c>
      <c r="J2130" s="9" t="str">
        <f t="shared" si="222"/>
        <v>TYP178</v>
      </c>
      <c r="K2130" s="9">
        <v>178</v>
      </c>
      <c r="L2130" s="9" t="s">
        <v>20</v>
      </c>
      <c r="M2130" s="22">
        <v>963940871</v>
      </c>
      <c r="N2130" s="38" t="s">
        <v>3604</v>
      </c>
      <c r="O2130" s="38">
        <v>0</v>
      </c>
      <c r="P2130" s="38">
        <v>307.19</v>
      </c>
      <c r="Q2130" s="38">
        <v>1</v>
      </c>
      <c r="R2130" s="9" t="s">
        <v>3476</v>
      </c>
      <c r="S2130" s="38">
        <v>307.19</v>
      </c>
      <c r="T2130" s="24">
        <v>709</v>
      </c>
      <c r="U2130" s="24">
        <v>25</v>
      </c>
      <c r="V2130">
        <f t="shared" si="225"/>
        <v>34</v>
      </c>
      <c r="W2130" s="24" t="s">
        <v>4508</v>
      </c>
      <c r="X2130" s="15" t="e">
        <f>ROUND(T2130*(1-#REF!),2)</f>
        <v>#REF!</v>
      </c>
      <c r="Y2130" s="9">
        <f t="shared" si="227"/>
        <v>638.1</v>
      </c>
      <c r="Z2130" s="9">
        <f t="shared" si="228"/>
        <v>638.1</v>
      </c>
      <c r="AA2130" s="24">
        <v>0.1</v>
      </c>
      <c r="AB2130" s="24">
        <v>0.1</v>
      </c>
      <c r="AC2130" s="9" t="s">
        <v>2879</v>
      </c>
      <c r="AD2130" s="9" t="s">
        <v>2879</v>
      </c>
      <c r="AE2130" s="9" t="s">
        <v>2879</v>
      </c>
      <c r="AF2130" s="9" t="s">
        <v>2899</v>
      </c>
      <c r="AH2130" s="9" t="s">
        <v>3661</v>
      </c>
      <c r="AI2130" s="11">
        <v>274.29000000000002</v>
      </c>
      <c r="AJ2130">
        <v>0.3</v>
      </c>
      <c r="AK2130">
        <f t="shared" si="226"/>
        <v>496.29999999999995</v>
      </c>
      <c r="AL2130" t="s">
        <v>4956</v>
      </c>
      <c r="AM2130">
        <v>520.31500000000005</v>
      </c>
      <c r="AN2130" s="24">
        <v>0.1</v>
      </c>
      <c r="AO2130">
        <f t="shared" si="224"/>
        <v>638.1</v>
      </c>
      <c r="AS2130" s="9" t="s">
        <v>3605</v>
      </c>
      <c r="AT2130" s="9" t="s">
        <v>582</v>
      </c>
    </row>
    <row r="2131" spans="1:46" x14ac:dyDescent="0.3">
      <c r="A2131" s="9" t="e">
        <f>CONCATENATE(C2131,D2131,H2131,#REF!,L2131)</f>
        <v>#REF!</v>
      </c>
      <c r="B2131" s="9" t="str">
        <f t="shared" si="223"/>
        <v>VOLKSWAGENCRAFTER_TRACTIONL5H3</v>
      </c>
      <c r="C2131" s="9" t="s">
        <v>203</v>
      </c>
      <c r="D2131" s="9" t="s">
        <v>3473</v>
      </c>
      <c r="E2131" s="9">
        <v>2017</v>
      </c>
      <c r="F2131" s="9" t="s">
        <v>79</v>
      </c>
      <c r="G2131" s="9" t="s">
        <v>52</v>
      </c>
      <c r="H2131" s="9" t="str">
        <f t="shared" si="221"/>
        <v>L5H3</v>
      </c>
      <c r="I2131" s="9" t="s">
        <v>3658</v>
      </c>
      <c r="J2131" s="9" t="str">
        <f t="shared" si="222"/>
        <v>TYP178</v>
      </c>
      <c r="K2131" s="9">
        <v>178</v>
      </c>
      <c r="L2131" s="9" t="s">
        <v>20</v>
      </c>
      <c r="M2131" s="22">
        <v>963940872</v>
      </c>
      <c r="N2131" s="38" t="s">
        <v>3606</v>
      </c>
      <c r="O2131" s="38">
        <v>0</v>
      </c>
      <c r="P2131" s="38">
        <v>76.8</v>
      </c>
      <c r="Q2131" s="38">
        <v>1</v>
      </c>
      <c r="R2131" s="9" t="s">
        <v>3476</v>
      </c>
      <c r="S2131" s="38">
        <v>76.8</v>
      </c>
      <c r="T2131" s="24">
        <v>209</v>
      </c>
      <c r="U2131" s="24">
        <v>20</v>
      </c>
      <c r="V2131">
        <f t="shared" si="225"/>
        <v>27</v>
      </c>
      <c r="W2131" s="24" t="s">
        <v>4509</v>
      </c>
      <c r="X2131" s="15" t="e">
        <f>ROUND(T2131*(1-#REF!),2)</f>
        <v>#REF!</v>
      </c>
      <c r="Y2131" s="9">
        <f t="shared" si="227"/>
        <v>188.1</v>
      </c>
      <c r="Z2131" s="9">
        <f t="shared" si="228"/>
        <v>188.1</v>
      </c>
      <c r="AA2131" s="24">
        <v>0.1</v>
      </c>
      <c r="AB2131" s="24">
        <v>0.1</v>
      </c>
      <c r="AC2131" s="9" t="s">
        <v>2879</v>
      </c>
      <c r="AD2131" s="9" t="s">
        <v>2879</v>
      </c>
      <c r="AE2131" s="9" t="s">
        <v>2879</v>
      </c>
      <c r="AF2131" s="9" t="s">
        <v>2899</v>
      </c>
      <c r="AH2131" s="9" t="s">
        <v>3661</v>
      </c>
      <c r="AI2131" s="11">
        <v>94.5</v>
      </c>
      <c r="AJ2131">
        <v>0.3</v>
      </c>
      <c r="AK2131">
        <f t="shared" si="226"/>
        <v>146.29999999999998</v>
      </c>
      <c r="AL2131" t="s">
        <v>4957</v>
      </c>
      <c r="AM2131">
        <v>152</v>
      </c>
      <c r="AN2131" s="24">
        <v>0.1</v>
      </c>
      <c r="AO2131">
        <f t="shared" si="224"/>
        <v>188.1</v>
      </c>
      <c r="AS2131" s="9" t="s">
        <v>3607</v>
      </c>
      <c r="AT2131" s="9" t="s">
        <v>580</v>
      </c>
    </row>
    <row r="2132" spans="1:46" x14ac:dyDescent="0.3">
      <c r="A2132" s="9" t="e">
        <f>CONCATENATE(C2132,D2132,H2132,#REF!,L2132)</f>
        <v>#REF!</v>
      </c>
      <c r="B2132" s="9" t="str">
        <f t="shared" si="223"/>
        <v>VOLKSWAGENCRAFTER_TRACTIONL5H3</v>
      </c>
      <c r="C2132" s="9" t="s">
        <v>203</v>
      </c>
      <c r="D2132" s="9" t="s">
        <v>3473</v>
      </c>
      <c r="E2132" s="9">
        <v>2017</v>
      </c>
      <c r="F2132" s="9" t="s">
        <v>79</v>
      </c>
      <c r="G2132" s="9" t="s">
        <v>52</v>
      </c>
      <c r="H2132" s="9" t="str">
        <f t="shared" si="221"/>
        <v>L5H3</v>
      </c>
      <c r="I2132" s="9" t="s">
        <v>3658</v>
      </c>
      <c r="J2132" s="9" t="str">
        <f t="shared" si="222"/>
        <v>TYP178</v>
      </c>
      <c r="K2132" s="9">
        <v>178</v>
      </c>
      <c r="L2132" s="9" t="s">
        <v>20</v>
      </c>
      <c r="M2132" s="22">
        <v>963940873</v>
      </c>
      <c r="N2132" s="38" t="s">
        <v>3608</v>
      </c>
      <c r="O2132" s="38">
        <v>0</v>
      </c>
      <c r="P2132" s="38">
        <v>374.85</v>
      </c>
      <c r="Q2132" s="38">
        <v>1</v>
      </c>
      <c r="R2132" s="9" t="s">
        <v>3476</v>
      </c>
      <c r="S2132" s="38">
        <v>374.85</v>
      </c>
      <c r="T2132" s="24">
        <v>879</v>
      </c>
      <c r="U2132" s="24">
        <v>90</v>
      </c>
      <c r="V2132">
        <f t="shared" si="225"/>
        <v>120</v>
      </c>
      <c r="W2132" s="24" t="s">
        <v>4510</v>
      </c>
      <c r="X2132" s="15" t="e">
        <f>ROUND(T2132*(1-#REF!),2)</f>
        <v>#REF!</v>
      </c>
      <c r="Y2132" s="9">
        <f t="shared" si="227"/>
        <v>791.1</v>
      </c>
      <c r="Z2132" s="9">
        <f t="shared" si="228"/>
        <v>791.1</v>
      </c>
      <c r="AA2132" s="24">
        <v>0.1</v>
      </c>
      <c r="AB2132" s="24">
        <v>0.1</v>
      </c>
      <c r="AC2132" s="9" t="s">
        <v>2879</v>
      </c>
      <c r="AD2132" s="9" t="s">
        <v>2879</v>
      </c>
      <c r="AE2132" s="9" t="s">
        <v>2879</v>
      </c>
      <c r="AF2132" s="9" t="s">
        <v>2899</v>
      </c>
      <c r="AH2132" s="9" t="s">
        <v>3661</v>
      </c>
      <c r="AI2132" s="11">
        <v>343.46</v>
      </c>
      <c r="AJ2132">
        <v>0.3</v>
      </c>
      <c r="AK2132">
        <f t="shared" si="226"/>
        <v>615.29999999999995</v>
      </c>
      <c r="AL2132" t="s">
        <v>4958</v>
      </c>
      <c r="AM2132">
        <v>646</v>
      </c>
      <c r="AN2132" s="24">
        <v>0.1</v>
      </c>
      <c r="AO2132">
        <f t="shared" si="224"/>
        <v>791.1</v>
      </c>
      <c r="AS2132" s="9" t="s">
        <v>3609</v>
      </c>
      <c r="AT2132" s="9" t="s">
        <v>585</v>
      </c>
    </row>
    <row r="2133" spans="1:46" x14ac:dyDescent="0.3">
      <c r="A2133" s="9" t="e">
        <f>CONCATENATE(C2133,D2133,H2133,#REF!,L2133)</f>
        <v>#REF!</v>
      </c>
      <c r="B2133" s="9" t="str">
        <f t="shared" si="223"/>
        <v>VOLKSWAGENCRAFTER_TRACTIONL5H3</v>
      </c>
      <c r="C2133" s="9" t="s">
        <v>203</v>
      </c>
      <c r="D2133" s="9" t="s">
        <v>3473</v>
      </c>
      <c r="E2133" s="9">
        <v>2017</v>
      </c>
      <c r="F2133" s="9" t="s">
        <v>79</v>
      </c>
      <c r="G2133" s="9" t="s">
        <v>52</v>
      </c>
      <c r="H2133" s="9" t="str">
        <f t="shared" si="221"/>
        <v>L5H3</v>
      </c>
      <c r="I2133" s="9" t="s">
        <v>3658</v>
      </c>
      <c r="J2133" s="9" t="str">
        <f t="shared" si="222"/>
        <v>TYP178</v>
      </c>
      <c r="K2133" s="9">
        <v>178</v>
      </c>
      <c r="L2133" s="9" t="s">
        <v>20</v>
      </c>
      <c r="M2133" s="22">
        <v>963940874</v>
      </c>
      <c r="N2133" s="38" t="s">
        <v>3610</v>
      </c>
      <c r="O2133" s="38">
        <v>0</v>
      </c>
      <c r="P2133" s="38">
        <v>758.84</v>
      </c>
      <c r="Q2133" s="38">
        <v>1</v>
      </c>
      <c r="R2133" s="9" t="s">
        <v>3476</v>
      </c>
      <c r="S2133" s="38">
        <v>758.84</v>
      </c>
      <c r="T2133" s="24">
        <v>1679</v>
      </c>
      <c r="U2133" s="24">
        <v>135</v>
      </c>
      <c r="V2133">
        <f t="shared" si="225"/>
        <v>180</v>
      </c>
      <c r="W2133" s="24" t="s">
        <v>4511</v>
      </c>
      <c r="X2133" s="15" t="e">
        <f>ROUND(T2133*(1-#REF!),2)</f>
        <v>#REF!</v>
      </c>
      <c r="Y2133" s="9">
        <f t="shared" si="227"/>
        <v>1511.1</v>
      </c>
      <c r="Z2133" s="9">
        <f t="shared" si="228"/>
        <v>1511.1</v>
      </c>
      <c r="AA2133" s="24">
        <v>0.1</v>
      </c>
      <c r="AB2133" s="24">
        <v>0.1</v>
      </c>
      <c r="AC2133" s="9" t="s">
        <v>2879</v>
      </c>
      <c r="AD2133" s="9" t="s">
        <v>2879</v>
      </c>
      <c r="AE2133" s="9" t="s">
        <v>2879</v>
      </c>
      <c r="AF2133" s="9" t="s">
        <v>2899</v>
      </c>
      <c r="AH2133" s="9" t="s">
        <v>3661</v>
      </c>
      <c r="AI2133" s="11">
        <v>712.25</v>
      </c>
      <c r="AJ2133">
        <v>0.3</v>
      </c>
      <c r="AK2133">
        <f t="shared" si="226"/>
        <v>1175.3</v>
      </c>
      <c r="AL2133" t="s">
        <v>4959</v>
      </c>
      <c r="AM2133">
        <v>1242.3150000000001</v>
      </c>
      <c r="AN2133" s="24">
        <v>0.1</v>
      </c>
      <c r="AO2133">
        <f t="shared" si="224"/>
        <v>1511.1</v>
      </c>
      <c r="AS2133" s="9" t="s">
        <v>3611</v>
      </c>
      <c r="AT2133" s="9" t="s">
        <v>586</v>
      </c>
    </row>
    <row r="2134" spans="1:46" customFormat="1" x14ac:dyDescent="0.3">
      <c r="A2134" s="9" t="e">
        <f>CONCATENATE(C2134,D2134,H2134,#REF!,L2134)</f>
        <v>#REF!</v>
      </c>
      <c r="B2134" s="9" t="str">
        <f t="shared" si="223"/>
        <v>VOLKSWAGENCRAFTER_PROPULSIONL5H3</v>
      </c>
      <c r="C2134" t="s">
        <v>203</v>
      </c>
      <c r="D2134" t="s">
        <v>3490</v>
      </c>
      <c r="E2134">
        <v>2017</v>
      </c>
      <c r="F2134" t="s">
        <v>79</v>
      </c>
      <c r="G2134" t="s">
        <v>52</v>
      </c>
      <c r="H2134" s="9" t="str">
        <f t="shared" si="221"/>
        <v>L5H3</v>
      </c>
      <c r="I2134" t="s">
        <v>3658</v>
      </c>
      <c r="J2134" s="9" t="str">
        <f t="shared" si="222"/>
        <v>TYP180</v>
      </c>
      <c r="K2134">
        <v>180</v>
      </c>
      <c r="L2134" t="s">
        <v>17</v>
      </c>
      <c r="M2134" s="7">
        <v>963940875</v>
      </c>
      <c r="N2134" s="38" t="s">
        <v>3612</v>
      </c>
      <c r="O2134" s="38">
        <v>0</v>
      </c>
      <c r="P2134" s="38">
        <v>239.3</v>
      </c>
      <c r="Q2134" s="38">
        <v>1</v>
      </c>
      <c r="R2134" t="s">
        <v>3476</v>
      </c>
      <c r="S2134" s="38">
        <v>239.3</v>
      </c>
      <c r="T2134" s="24">
        <v>469</v>
      </c>
      <c r="U2134" s="24">
        <v>25</v>
      </c>
      <c r="V2134">
        <f t="shared" si="225"/>
        <v>34</v>
      </c>
      <c r="W2134" s="24" t="s">
        <v>4512</v>
      </c>
      <c r="X2134" s="8" t="e">
        <f>ROUND(T2134*(1-#REF!),2)</f>
        <v>#REF!</v>
      </c>
      <c r="Y2134">
        <f t="shared" si="227"/>
        <v>422.1</v>
      </c>
      <c r="Z2134">
        <f t="shared" si="228"/>
        <v>422.1</v>
      </c>
      <c r="AA2134" s="24">
        <v>0.1</v>
      </c>
      <c r="AB2134" s="24">
        <v>0.1</v>
      </c>
      <c r="AC2134" t="s">
        <v>2879</v>
      </c>
      <c r="AD2134" t="s">
        <v>2879</v>
      </c>
      <c r="AE2134" t="s">
        <v>2879</v>
      </c>
      <c r="AF2134" t="s">
        <v>2899</v>
      </c>
      <c r="AG2134" s="24"/>
      <c r="AH2134" t="s">
        <v>3661</v>
      </c>
      <c r="AI2134" s="11">
        <v>180.91098999999997</v>
      </c>
      <c r="AJ2134">
        <v>0.3</v>
      </c>
      <c r="AK2134">
        <f t="shared" si="226"/>
        <v>328.29999999999995</v>
      </c>
      <c r="AL2134" t="s">
        <v>4555</v>
      </c>
      <c r="AM2134" t="s">
        <v>4555</v>
      </c>
      <c r="AN2134" s="24">
        <v>0.1</v>
      </c>
      <c r="AO2134">
        <f t="shared" si="224"/>
        <v>422.1</v>
      </c>
      <c r="AS2134" s="9" t="s">
        <v>3613</v>
      </c>
      <c r="AT2134" s="9" t="s">
        <v>581</v>
      </c>
    </row>
    <row r="2135" spans="1:46" customFormat="1" x14ac:dyDescent="0.3">
      <c r="A2135" s="9" t="e">
        <f>CONCATENATE(C2135,D2135,H2135,#REF!,L2135)</f>
        <v>#REF!</v>
      </c>
      <c r="B2135" s="9" t="str">
        <f t="shared" si="223"/>
        <v>VOLKSWAGENCRAFTER_PROPULSIONL5H3</v>
      </c>
      <c r="C2135" t="s">
        <v>203</v>
      </c>
      <c r="D2135" t="s">
        <v>3490</v>
      </c>
      <c r="E2135">
        <v>2017</v>
      </c>
      <c r="F2135" t="s">
        <v>79</v>
      </c>
      <c r="G2135" t="s">
        <v>52</v>
      </c>
      <c r="H2135" s="9" t="str">
        <f t="shared" si="221"/>
        <v>L5H3</v>
      </c>
      <c r="I2135" t="s">
        <v>3658</v>
      </c>
      <c r="J2135" s="9" t="str">
        <f t="shared" si="222"/>
        <v>TYP180</v>
      </c>
      <c r="K2135">
        <v>180</v>
      </c>
      <c r="L2135" t="s">
        <v>17</v>
      </c>
      <c r="M2135" s="7">
        <v>963940876</v>
      </c>
      <c r="N2135" s="38" t="s">
        <v>3614</v>
      </c>
      <c r="O2135" s="38">
        <v>0</v>
      </c>
      <c r="P2135" s="38">
        <v>59.83</v>
      </c>
      <c r="Q2135" s="38">
        <v>1</v>
      </c>
      <c r="R2135" t="s">
        <v>3476</v>
      </c>
      <c r="S2135" s="38">
        <v>59.83</v>
      </c>
      <c r="T2135" s="24">
        <v>179</v>
      </c>
      <c r="U2135" s="24">
        <v>20</v>
      </c>
      <c r="V2135">
        <f t="shared" si="225"/>
        <v>27</v>
      </c>
      <c r="W2135" s="24" t="s">
        <v>4513</v>
      </c>
      <c r="X2135" s="8" t="e">
        <f>ROUND(T2135*(1-#REF!),2)</f>
        <v>#REF!</v>
      </c>
      <c r="Y2135">
        <f t="shared" si="227"/>
        <v>161.1</v>
      </c>
      <c r="Z2135">
        <f t="shared" si="228"/>
        <v>161.1</v>
      </c>
      <c r="AA2135" s="24">
        <v>0.1</v>
      </c>
      <c r="AB2135" s="24">
        <v>0.1</v>
      </c>
      <c r="AC2135" t="s">
        <v>2879</v>
      </c>
      <c r="AD2135" t="s">
        <v>2879</v>
      </c>
      <c r="AE2135" t="s">
        <v>2879</v>
      </c>
      <c r="AF2135" t="s">
        <v>2899</v>
      </c>
      <c r="AG2135" s="24"/>
      <c r="AH2135" t="s">
        <v>3661</v>
      </c>
      <c r="AI2135" s="11">
        <v>76.58</v>
      </c>
      <c r="AJ2135">
        <v>0.3</v>
      </c>
      <c r="AK2135">
        <f t="shared" si="226"/>
        <v>125.3</v>
      </c>
      <c r="AL2135" t="s">
        <v>4555</v>
      </c>
      <c r="AM2135" t="s">
        <v>4555</v>
      </c>
      <c r="AN2135" s="24">
        <v>0.1</v>
      </c>
      <c r="AO2135">
        <f t="shared" si="224"/>
        <v>161.1</v>
      </c>
      <c r="AS2135" s="9" t="s">
        <v>3715</v>
      </c>
      <c r="AT2135" s="9" t="s">
        <v>587</v>
      </c>
    </row>
    <row r="2136" spans="1:46" customFormat="1" x14ac:dyDescent="0.3">
      <c r="A2136" s="9" t="e">
        <f>CONCATENATE(C2136,D2136,H2136,#REF!,L2136)</f>
        <v>#REF!</v>
      </c>
      <c r="B2136" s="9" t="str">
        <f t="shared" si="223"/>
        <v>VOLKSWAGENCRAFTER_PROPULSIONL5H3</v>
      </c>
      <c r="C2136" t="s">
        <v>203</v>
      </c>
      <c r="D2136" t="s">
        <v>3490</v>
      </c>
      <c r="E2136">
        <v>2017</v>
      </c>
      <c r="F2136" t="s">
        <v>79</v>
      </c>
      <c r="G2136" t="s">
        <v>52</v>
      </c>
      <c r="H2136" s="9" t="str">
        <f t="shared" si="221"/>
        <v>L5H3</v>
      </c>
      <c r="I2136" t="s">
        <v>3658</v>
      </c>
      <c r="J2136" s="9" t="str">
        <f t="shared" si="222"/>
        <v>TYP180</v>
      </c>
      <c r="K2136">
        <v>180</v>
      </c>
      <c r="L2136" t="s">
        <v>17</v>
      </c>
      <c r="M2136" s="7">
        <v>963940877</v>
      </c>
      <c r="N2136" s="38" t="s">
        <v>3615</v>
      </c>
      <c r="O2136" s="38">
        <v>0</v>
      </c>
      <c r="P2136" s="38">
        <v>243.28</v>
      </c>
      <c r="Q2136" s="38">
        <v>1</v>
      </c>
      <c r="R2136" t="s">
        <v>3476</v>
      </c>
      <c r="S2136" s="38">
        <v>243.28</v>
      </c>
      <c r="T2136" s="24">
        <v>689</v>
      </c>
      <c r="U2136" s="24">
        <v>90</v>
      </c>
      <c r="V2136">
        <f t="shared" si="225"/>
        <v>120</v>
      </c>
      <c r="W2136" s="24" t="s">
        <v>4514</v>
      </c>
      <c r="X2136" s="8" t="e">
        <f>ROUND(T2136*(1-#REF!),2)</f>
        <v>#REF!</v>
      </c>
      <c r="Y2136">
        <f t="shared" si="227"/>
        <v>620.1</v>
      </c>
      <c r="Z2136">
        <f t="shared" si="228"/>
        <v>620.1</v>
      </c>
      <c r="AA2136" s="24">
        <v>0.1</v>
      </c>
      <c r="AB2136" s="24">
        <v>0.1</v>
      </c>
      <c r="AC2136" t="s">
        <v>2879</v>
      </c>
      <c r="AD2136" t="s">
        <v>2879</v>
      </c>
      <c r="AE2136" t="s">
        <v>2879</v>
      </c>
      <c r="AF2136" t="s">
        <v>2899</v>
      </c>
      <c r="AG2136" s="24"/>
      <c r="AH2136" t="s">
        <v>3661</v>
      </c>
      <c r="AI2136" s="11">
        <v>267.94</v>
      </c>
      <c r="AJ2136">
        <v>0.3</v>
      </c>
      <c r="AK2136">
        <f t="shared" si="226"/>
        <v>482.29999999999995</v>
      </c>
      <c r="AL2136" t="s">
        <v>4555</v>
      </c>
      <c r="AM2136" t="s">
        <v>4555</v>
      </c>
      <c r="AN2136" s="24">
        <v>0.1</v>
      </c>
      <c r="AO2136">
        <f t="shared" si="224"/>
        <v>620.1</v>
      </c>
      <c r="AS2136" s="9" t="s">
        <v>3616</v>
      </c>
      <c r="AT2136" s="9" t="s">
        <v>584</v>
      </c>
    </row>
    <row r="2137" spans="1:46" customFormat="1" x14ac:dyDescent="0.3">
      <c r="A2137" s="9" t="e">
        <f>CONCATENATE(C2137,D2137,H2137,#REF!,L2137)</f>
        <v>#REF!</v>
      </c>
      <c r="B2137" s="9" t="str">
        <f t="shared" si="223"/>
        <v>VOLKSWAGENCRAFTER_PROPULSIONL5H3</v>
      </c>
      <c r="C2137" t="s">
        <v>203</v>
      </c>
      <c r="D2137" t="s">
        <v>3490</v>
      </c>
      <c r="E2137">
        <v>2017</v>
      </c>
      <c r="F2137" t="s">
        <v>79</v>
      </c>
      <c r="G2137" t="s">
        <v>52</v>
      </c>
      <c r="H2137" s="9" t="str">
        <f t="shared" si="221"/>
        <v>L5H3</v>
      </c>
      <c r="I2137" t="s">
        <v>3658</v>
      </c>
      <c r="J2137" s="9" t="str">
        <f t="shared" si="222"/>
        <v>TYP180</v>
      </c>
      <c r="K2137">
        <v>180</v>
      </c>
      <c r="L2137" t="s">
        <v>17</v>
      </c>
      <c r="M2137" s="7">
        <v>963940878</v>
      </c>
      <c r="N2137" s="38" t="s">
        <v>3617</v>
      </c>
      <c r="O2137" s="38">
        <v>0</v>
      </c>
      <c r="P2137" s="38">
        <v>542.4</v>
      </c>
      <c r="Q2137" s="38">
        <v>1</v>
      </c>
      <c r="R2137" t="s">
        <v>3476</v>
      </c>
      <c r="S2137" s="38">
        <v>542.4</v>
      </c>
      <c r="T2137" s="24">
        <v>1239</v>
      </c>
      <c r="U2137" s="24">
        <v>135</v>
      </c>
      <c r="V2137">
        <f t="shared" si="225"/>
        <v>180</v>
      </c>
      <c r="W2137" s="24" t="s">
        <v>4515</v>
      </c>
      <c r="X2137" s="8" t="e">
        <f>ROUND(T2137*(1-#REF!),2)</f>
        <v>#REF!</v>
      </c>
      <c r="Y2137">
        <f t="shared" si="227"/>
        <v>1115.0999999999999</v>
      </c>
      <c r="Z2137">
        <f t="shared" si="228"/>
        <v>1115.0999999999999</v>
      </c>
      <c r="AA2137" s="24">
        <v>0.1</v>
      </c>
      <c r="AB2137" s="24">
        <v>0.1</v>
      </c>
      <c r="AC2137" t="s">
        <v>2879</v>
      </c>
      <c r="AD2137" t="s">
        <v>2879</v>
      </c>
      <c r="AE2137" t="s">
        <v>2879</v>
      </c>
      <c r="AF2137" t="s">
        <v>2899</v>
      </c>
      <c r="AG2137" s="24"/>
      <c r="AH2137" t="s">
        <v>3661</v>
      </c>
      <c r="AI2137" s="11">
        <v>525.43098999999995</v>
      </c>
      <c r="AJ2137">
        <v>0.3</v>
      </c>
      <c r="AK2137">
        <f t="shared" si="226"/>
        <v>867.3</v>
      </c>
      <c r="AL2137" t="s">
        <v>4555</v>
      </c>
      <c r="AM2137" t="s">
        <v>4555</v>
      </c>
      <c r="AN2137" s="24">
        <v>0.1</v>
      </c>
      <c r="AO2137">
        <f t="shared" si="224"/>
        <v>1115.0999999999999</v>
      </c>
      <c r="AS2137" s="9" t="s">
        <v>3618</v>
      </c>
      <c r="AT2137" s="9" t="s">
        <v>3695</v>
      </c>
    </row>
    <row r="2138" spans="1:46" customFormat="1" x14ac:dyDescent="0.3">
      <c r="A2138" s="9" t="e">
        <f>CONCATENATE(C2138,D2138,H2138,#REF!,L2138)</f>
        <v>#REF!</v>
      </c>
      <c r="B2138" s="9" t="str">
        <f t="shared" si="223"/>
        <v>VOLKSWAGENCRAFTER_PROPULSIONL5H3</v>
      </c>
      <c r="C2138" t="s">
        <v>203</v>
      </c>
      <c r="D2138" t="s">
        <v>3490</v>
      </c>
      <c r="E2138">
        <v>2017</v>
      </c>
      <c r="F2138" t="s">
        <v>79</v>
      </c>
      <c r="G2138" t="s">
        <v>52</v>
      </c>
      <c r="H2138" s="9" t="str">
        <f t="shared" si="221"/>
        <v>L5H3</v>
      </c>
      <c r="I2138" t="s">
        <v>3658</v>
      </c>
      <c r="J2138" s="9" t="str">
        <f t="shared" si="222"/>
        <v>TYP180</v>
      </c>
      <c r="K2138">
        <v>180</v>
      </c>
      <c r="L2138" t="s">
        <v>20</v>
      </c>
      <c r="M2138" s="7">
        <v>963940879</v>
      </c>
      <c r="N2138" s="38" t="s">
        <v>3619</v>
      </c>
      <c r="O2138" s="38">
        <v>0</v>
      </c>
      <c r="P2138" s="38">
        <v>307.19</v>
      </c>
      <c r="Q2138" s="38">
        <v>1</v>
      </c>
      <c r="R2138" t="s">
        <v>3476</v>
      </c>
      <c r="S2138" s="38">
        <v>307.19</v>
      </c>
      <c r="T2138" s="24">
        <v>709</v>
      </c>
      <c r="U2138" s="24">
        <v>25</v>
      </c>
      <c r="V2138">
        <f t="shared" si="225"/>
        <v>34</v>
      </c>
      <c r="W2138" s="24" t="s">
        <v>4516</v>
      </c>
      <c r="X2138" s="8" t="e">
        <f>ROUND(T2138*(1-#REF!),2)</f>
        <v>#REF!</v>
      </c>
      <c r="Y2138">
        <f t="shared" si="227"/>
        <v>638.1</v>
      </c>
      <c r="Z2138">
        <f t="shared" si="228"/>
        <v>638.1</v>
      </c>
      <c r="AA2138" s="24">
        <v>0.1</v>
      </c>
      <c r="AB2138" s="24">
        <v>0.1</v>
      </c>
      <c r="AC2138" t="s">
        <v>2879</v>
      </c>
      <c r="AD2138" t="s">
        <v>2879</v>
      </c>
      <c r="AE2138" t="s">
        <v>2879</v>
      </c>
      <c r="AF2138" t="s">
        <v>2899</v>
      </c>
      <c r="AG2138" s="24"/>
      <c r="AH2138" t="s">
        <v>3661</v>
      </c>
      <c r="AI2138" s="11">
        <v>274.29000000000002</v>
      </c>
      <c r="AJ2138">
        <v>0.3</v>
      </c>
      <c r="AK2138">
        <f t="shared" si="226"/>
        <v>496.29999999999995</v>
      </c>
      <c r="AL2138" t="s">
        <v>4555</v>
      </c>
      <c r="AM2138" t="s">
        <v>4555</v>
      </c>
      <c r="AN2138" s="24">
        <v>0.1</v>
      </c>
      <c r="AO2138">
        <f t="shared" si="224"/>
        <v>638.1</v>
      </c>
      <c r="AS2138" s="9" t="s">
        <v>3620</v>
      </c>
      <c r="AT2138" s="9" t="s">
        <v>582</v>
      </c>
    </row>
    <row r="2139" spans="1:46" customFormat="1" x14ac:dyDescent="0.3">
      <c r="A2139" s="9" t="e">
        <f>CONCATENATE(C2139,D2139,H2139,#REF!,L2139)</f>
        <v>#REF!</v>
      </c>
      <c r="B2139" s="9" t="str">
        <f t="shared" si="223"/>
        <v>VOLKSWAGENCRAFTER_PROPULSIONL5H3</v>
      </c>
      <c r="C2139" t="s">
        <v>203</v>
      </c>
      <c r="D2139" t="s">
        <v>3490</v>
      </c>
      <c r="E2139">
        <v>2017</v>
      </c>
      <c r="F2139" t="s">
        <v>79</v>
      </c>
      <c r="G2139" t="s">
        <v>52</v>
      </c>
      <c r="H2139" s="9" t="str">
        <f t="shared" si="221"/>
        <v>L5H3</v>
      </c>
      <c r="I2139" t="s">
        <v>3658</v>
      </c>
      <c r="J2139" s="9" t="str">
        <f t="shared" si="222"/>
        <v>TYP180</v>
      </c>
      <c r="K2139">
        <v>180</v>
      </c>
      <c r="L2139" t="s">
        <v>20</v>
      </c>
      <c r="M2139" s="7">
        <v>963940880</v>
      </c>
      <c r="N2139" s="38" t="s">
        <v>3621</v>
      </c>
      <c r="O2139" s="38">
        <v>0</v>
      </c>
      <c r="P2139" s="38">
        <v>76.8</v>
      </c>
      <c r="Q2139" s="38">
        <v>1</v>
      </c>
      <c r="R2139" t="s">
        <v>3476</v>
      </c>
      <c r="S2139" s="38">
        <v>76.8</v>
      </c>
      <c r="T2139" s="24">
        <v>209</v>
      </c>
      <c r="U2139" s="24">
        <v>20</v>
      </c>
      <c r="V2139">
        <f t="shared" si="225"/>
        <v>27</v>
      </c>
      <c r="W2139" s="24" t="s">
        <v>4517</v>
      </c>
      <c r="X2139" s="8" t="e">
        <f>ROUND(T2139*(1-#REF!),2)</f>
        <v>#REF!</v>
      </c>
      <c r="Y2139">
        <f t="shared" si="227"/>
        <v>188.1</v>
      </c>
      <c r="Z2139">
        <f t="shared" si="228"/>
        <v>188.1</v>
      </c>
      <c r="AA2139" s="24">
        <v>0.1</v>
      </c>
      <c r="AB2139" s="24">
        <v>0.1</v>
      </c>
      <c r="AC2139" t="s">
        <v>2879</v>
      </c>
      <c r="AD2139" t="s">
        <v>2879</v>
      </c>
      <c r="AE2139" t="s">
        <v>2879</v>
      </c>
      <c r="AF2139" t="s">
        <v>2899</v>
      </c>
      <c r="AG2139" s="24"/>
      <c r="AH2139" t="s">
        <v>3661</v>
      </c>
      <c r="AI2139" s="11">
        <v>94.5</v>
      </c>
      <c r="AJ2139">
        <v>0.3</v>
      </c>
      <c r="AK2139">
        <f t="shared" si="226"/>
        <v>146.29999999999998</v>
      </c>
      <c r="AL2139" t="s">
        <v>4555</v>
      </c>
      <c r="AM2139" t="s">
        <v>4555</v>
      </c>
      <c r="AN2139" s="24">
        <v>0.1</v>
      </c>
      <c r="AO2139">
        <f t="shared" si="224"/>
        <v>188.1</v>
      </c>
      <c r="AS2139" s="9" t="s">
        <v>3622</v>
      </c>
      <c r="AT2139" s="9" t="s">
        <v>580</v>
      </c>
    </row>
    <row r="2140" spans="1:46" customFormat="1" x14ac:dyDescent="0.3">
      <c r="A2140" s="9" t="e">
        <f>CONCATENATE(C2140,D2140,H2140,#REF!,L2140)</f>
        <v>#REF!</v>
      </c>
      <c r="B2140" s="9" t="str">
        <f t="shared" si="223"/>
        <v>VOLKSWAGENCRAFTER_PROPULSIONL5H3</v>
      </c>
      <c r="C2140" t="s">
        <v>203</v>
      </c>
      <c r="D2140" t="s">
        <v>3490</v>
      </c>
      <c r="E2140">
        <v>2017</v>
      </c>
      <c r="F2140" t="s">
        <v>79</v>
      </c>
      <c r="G2140" t="s">
        <v>52</v>
      </c>
      <c r="H2140" s="9" t="str">
        <f t="shared" si="221"/>
        <v>L5H3</v>
      </c>
      <c r="I2140" t="s">
        <v>3658</v>
      </c>
      <c r="J2140" s="9" t="str">
        <f t="shared" si="222"/>
        <v>TYP180</v>
      </c>
      <c r="K2140">
        <v>180</v>
      </c>
      <c r="L2140" t="s">
        <v>20</v>
      </c>
      <c r="M2140" s="7">
        <v>963940881</v>
      </c>
      <c r="N2140" s="38" t="s">
        <v>3623</v>
      </c>
      <c r="O2140" s="38">
        <v>0</v>
      </c>
      <c r="P2140" s="38">
        <v>374.85</v>
      </c>
      <c r="Q2140" s="38">
        <v>1</v>
      </c>
      <c r="R2140" t="s">
        <v>3476</v>
      </c>
      <c r="S2140" s="38">
        <v>374.85</v>
      </c>
      <c r="T2140" s="24">
        <v>879</v>
      </c>
      <c r="U2140" s="24">
        <v>90</v>
      </c>
      <c r="V2140">
        <f t="shared" si="225"/>
        <v>120</v>
      </c>
      <c r="W2140" s="24" t="s">
        <v>4518</v>
      </c>
      <c r="X2140" s="8" t="e">
        <f>ROUND(T2140*(1-#REF!),2)</f>
        <v>#REF!</v>
      </c>
      <c r="Y2140">
        <f t="shared" si="227"/>
        <v>791.1</v>
      </c>
      <c r="Z2140">
        <f t="shared" si="228"/>
        <v>791.1</v>
      </c>
      <c r="AA2140" s="24">
        <v>0.1</v>
      </c>
      <c r="AB2140" s="24">
        <v>0.1</v>
      </c>
      <c r="AC2140" t="s">
        <v>2879</v>
      </c>
      <c r="AD2140" t="s">
        <v>2879</v>
      </c>
      <c r="AE2140" t="s">
        <v>2879</v>
      </c>
      <c r="AF2140" t="s">
        <v>2899</v>
      </c>
      <c r="AG2140" s="24"/>
      <c r="AH2140" t="s">
        <v>3661</v>
      </c>
      <c r="AI2140" s="11">
        <v>343.46</v>
      </c>
      <c r="AJ2140">
        <v>0.3</v>
      </c>
      <c r="AK2140">
        <f t="shared" si="226"/>
        <v>615.29999999999995</v>
      </c>
      <c r="AL2140" t="s">
        <v>4555</v>
      </c>
      <c r="AM2140" t="s">
        <v>4555</v>
      </c>
      <c r="AN2140" s="24">
        <v>0.1</v>
      </c>
      <c r="AO2140">
        <f t="shared" si="224"/>
        <v>791.1</v>
      </c>
      <c r="AS2140" s="9" t="s">
        <v>3624</v>
      </c>
      <c r="AT2140" s="9" t="s">
        <v>585</v>
      </c>
    </row>
    <row r="2141" spans="1:46" customFormat="1" x14ac:dyDescent="0.3">
      <c r="A2141" s="9" t="e">
        <f>CONCATENATE(C2141,D2141,H2141,#REF!,L2141)</f>
        <v>#REF!</v>
      </c>
      <c r="B2141" s="9" t="str">
        <f t="shared" si="223"/>
        <v>VOLKSWAGENCRAFTER_PROPULSIONL5H3</v>
      </c>
      <c r="C2141" t="s">
        <v>203</v>
      </c>
      <c r="D2141" t="s">
        <v>3490</v>
      </c>
      <c r="E2141">
        <v>2017</v>
      </c>
      <c r="F2141" t="s">
        <v>79</v>
      </c>
      <c r="G2141" t="s">
        <v>52</v>
      </c>
      <c r="H2141" s="9" t="str">
        <f t="shared" si="221"/>
        <v>L5H3</v>
      </c>
      <c r="I2141" t="s">
        <v>3658</v>
      </c>
      <c r="J2141" s="9" t="str">
        <f t="shared" si="222"/>
        <v>TYP180</v>
      </c>
      <c r="K2141">
        <v>180</v>
      </c>
      <c r="L2141" t="s">
        <v>20</v>
      </c>
      <c r="M2141" s="7">
        <v>963940882</v>
      </c>
      <c r="N2141" s="38" t="s">
        <v>3625</v>
      </c>
      <c r="O2141" s="38">
        <v>0</v>
      </c>
      <c r="P2141" s="38">
        <v>758.84</v>
      </c>
      <c r="Q2141" s="38">
        <v>1</v>
      </c>
      <c r="R2141" t="s">
        <v>3476</v>
      </c>
      <c r="S2141" s="38">
        <v>758.84</v>
      </c>
      <c r="T2141" s="24">
        <v>1679</v>
      </c>
      <c r="U2141" s="24">
        <v>135</v>
      </c>
      <c r="V2141">
        <f t="shared" si="225"/>
        <v>180</v>
      </c>
      <c r="W2141" s="24" t="s">
        <v>4519</v>
      </c>
      <c r="X2141" s="8" t="e">
        <f>ROUND(T2141*(1-#REF!),2)</f>
        <v>#REF!</v>
      </c>
      <c r="Y2141">
        <f t="shared" si="227"/>
        <v>1511.1</v>
      </c>
      <c r="Z2141">
        <f t="shared" si="228"/>
        <v>1511.1</v>
      </c>
      <c r="AA2141" s="24">
        <v>0.1</v>
      </c>
      <c r="AB2141" s="24">
        <v>0.1</v>
      </c>
      <c r="AC2141" t="s">
        <v>2879</v>
      </c>
      <c r="AD2141" t="s">
        <v>2879</v>
      </c>
      <c r="AE2141" t="s">
        <v>2879</v>
      </c>
      <c r="AF2141" t="s">
        <v>2899</v>
      </c>
      <c r="AG2141" s="24"/>
      <c r="AH2141" t="s">
        <v>3661</v>
      </c>
      <c r="AI2141" s="11">
        <v>712.25</v>
      </c>
      <c r="AJ2141">
        <v>0.3</v>
      </c>
      <c r="AK2141">
        <f t="shared" si="226"/>
        <v>1175.3</v>
      </c>
      <c r="AL2141" t="s">
        <v>4555</v>
      </c>
      <c r="AM2141" t="s">
        <v>4555</v>
      </c>
      <c r="AN2141" s="24">
        <v>0.1</v>
      </c>
      <c r="AO2141">
        <f t="shared" si="224"/>
        <v>1511.1</v>
      </c>
      <c r="AS2141" s="9" t="s">
        <v>3626</v>
      </c>
      <c r="AT2141" s="9" t="s">
        <v>586</v>
      </c>
    </row>
    <row r="2142" spans="1:46" x14ac:dyDescent="0.3">
      <c r="A2142" s="9" t="e">
        <f>CONCATENATE(C2142,D2142,H2142,#REF!,L2142)</f>
        <v>#REF!</v>
      </c>
      <c r="B2142" s="9" t="str">
        <f t="shared" si="223"/>
        <v>VOLKSWAGENCRAFTER_TRACTIONL5H4</v>
      </c>
      <c r="C2142" s="9" t="s">
        <v>203</v>
      </c>
      <c r="D2142" s="9" t="s">
        <v>3473</v>
      </c>
      <c r="E2142" s="9">
        <v>2017</v>
      </c>
      <c r="F2142" s="9" t="s">
        <v>79</v>
      </c>
      <c r="G2142" s="9" t="s">
        <v>3566</v>
      </c>
      <c r="H2142" s="9" t="str">
        <f t="shared" si="221"/>
        <v>L5H4</v>
      </c>
      <c r="I2142" s="9" t="s">
        <v>3658</v>
      </c>
      <c r="J2142" s="9" t="str">
        <f t="shared" si="222"/>
        <v>TYP178</v>
      </c>
      <c r="K2142" s="9">
        <v>178</v>
      </c>
      <c r="L2142" s="9" t="s">
        <v>17</v>
      </c>
      <c r="M2142" s="22">
        <v>963940883</v>
      </c>
      <c r="N2142" s="38" t="s">
        <v>3627</v>
      </c>
      <c r="O2142" s="38">
        <v>0</v>
      </c>
      <c r="P2142" s="38">
        <v>239.3</v>
      </c>
      <c r="Q2142" s="38">
        <v>1</v>
      </c>
      <c r="R2142" s="9" t="s">
        <v>3476</v>
      </c>
      <c r="S2142" s="38">
        <v>239.3</v>
      </c>
      <c r="T2142" s="24">
        <v>469</v>
      </c>
      <c r="U2142" s="24">
        <v>25</v>
      </c>
      <c r="V2142">
        <f t="shared" si="225"/>
        <v>34</v>
      </c>
      <c r="W2142" s="24" t="s">
        <v>4520</v>
      </c>
      <c r="X2142" s="15" t="e">
        <f>ROUND(T2142*(1-#REF!),2)</f>
        <v>#REF!</v>
      </c>
      <c r="Y2142" s="9">
        <f t="shared" si="227"/>
        <v>422.1</v>
      </c>
      <c r="Z2142" s="9">
        <f t="shared" si="228"/>
        <v>422.1</v>
      </c>
      <c r="AA2142" s="24">
        <v>0.1</v>
      </c>
      <c r="AB2142" s="24">
        <v>0.1</v>
      </c>
      <c r="AC2142" s="9" t="s">
        <v>2879</v>
      </c>
      <c r="AD2142" s="9" t="s">
        <v>2879</v>
      </c>
      <c r="AE2142" s="9" t="s">
        <v>2879</v>
      </c>
      <c r="AF2142" s="9" t="s">
        <v>2899</v>
      </c>
      <c r="AH2142" s="9" t="s">
        <v>3661</v>
      </c>
      <c r="AI2142" s="11">
        <v>180.91098999999997</v>
      </c>
      <c r="AJ2142">
        <v>0.3</v>
      </c>
      <c r="AK2142">
        <f t="shared" si="226"/>
        <v>328.29999999999995</v>
      </c>
      <c r="AL2142" t="s">
        <v>4960</v>
      </c>
      <c r="AM2142">
        <v>343.178</v>
      </c>
      <c r="AN2142" s="24">
        <v>0.1</v>
      </c>
      <c r="AO2142">
        <f t="shared" si="224"/>
        <v>422.1</v>
      </c>
      <c r="AS2142" s="9" t="s">
        <v>3628</v>
      </c>
      <c r="AT2142" s="9" t="s">
        <v>581</v>
      </c>
    </row>
    <row r="2143" spans="1:46" x14ac:dyDescent="0.3">
      <c r="A2143" s="9" t="e">
        <f>CONCATENATE(C2143,D2143,H2143,#REF!,L2143)</f>
        <v>#REF!</v>
      </c>
      <c r="B2143" s="9" t="str">
        <f t="shared" si="223"/>
        <v>VOLKSWAGENCRAFTER_TRACTIONL5H4</v>
      </c>
      <c r="C2143" s="9" t="s">
        <v>203</v>
      </c>
      <c r="D2143" s="9" t="s">
        <v>3473</v>
      </c>
      <c r="E2143" s="9">
        <v>2017</v>
      </c>
      <c r="F2143" s="9" t="s">
        <v>79</v>
      </c>
      <c r="G2143" s="9" t="s">
        <v>3566</v>
      </c>
      <c r="H2143" s="9" t="str">
        <f t="shared" ref="H2143:H2206" si="229">CONCATENATE(F2143,G2143)</f>
        <v>L5H4</v>
      </c>
      <c r="I2143" s="9" t="s">
        <v>3658</v>
      </c>
      <c r="J2143" s="9" t="str">
        <f t="shared" ref="J2143:J2206" si="230">CONCATENATE("TYP",K2143)</f>
        <v>TYP178</v>
      </c>
      <c r="K2143" s="9">
        <v>178</v>
      </c>
      <c r="L2143" s="9" t="s">
        <v>17</v>
      </c>
      <c r="M2143" s="22">
        <v>963940884</v>
      </c>
      <c r="N2143" s="38" t="s">
        <v>3629</v>
      </c>
      <c r="O2143" s="38">
        <v>0</v>
      </c>
      <c r="P2143" s="38">
        <v>59.83</v>
      </c>
      <c r="Q2143" s="38">
        <v>1</v>
      </c>
      <c r="R2143" s="9" t="s">
        <v>3476</v>
      </c>
      <c r="S2143" s="38">
        <v>59.83</v>
      </c>
      <c r="T2143" s="24">
        <v>179</v>
      </c>
      <c r="U2143" s="24">
        <v>20</v>
      </c>
      <c r="V2143">
        <f t="shared" si="225"/>
        <v>27</v>
      </c>
      <c r="W2143" s="24" t="s">
        <v>4521</v>
      </c>
      <c r="X2143" s="15" t="e">
        <f>ROUND(T2143*(1-#REF!),2)</f>
        <v>#REF!</v>
      </c>
      <c r="Y2143" s="9">
        <f t="shared" si="227"/>
        <v>161.1</v>
      </c>
      <c r="Z2143" s="9">
        <f t="shared" si="228"/>
        <v>161.1</v>
      </c>
      <c r="AA2143" s="24">
        <v>0.1</v>
      </c>
      <c r="AB2143" s="24">
        <v>0.1</v>
      </c>
      <c r="AC2143" s="9" t="s">
        <v>2879</v>
      </c>
      <c r="AD2143" s="9" t="s">
        <v>2879</v>
      </c>
      <c r="AE2143" s="9" t="s">
        <v>2879</v>
      </c>
      <c r="AF2143" s="9" t="s">
        <v>2899</v>
      </c>
      <c r="AH2143" s="9" t="s">
        <v>3661</v>
      </c>
      <c r="AI2143" s="11">
        <v>76.58</v>
      </c>
      <c r="AJ2143">
        <v>0.3</v>
      </c>
      <c r="AK2143">
        <f t="shared" si="226"/>
        <v>125.3</v>
      </c>
      <c r="AL2143" t="s">
        <v>4961</v>
      </c>
      <c r="AM2143">
        <v>129.19999999999999</v>
      </c>
      <c r="AN2143" s="24">
        <v>0.1</v>
      </c>
      <c r="AO2143">
        <f t="shared" si="224"/>
        <v>161.1</v>
      </c>
      <c r="AS2143" s="9" t="s">
        <v>3716</v>
      </c>
      <c r="AT2143" s="9" t="s">
        <v>587</v>
      </c>
    </row>
    <row r="2144" spans="1:46" x14ac:dyDescent="0.3">
      <c r="A2144" s="9" t="e">
        <f>CONCATENATE(C2144,D2144,H2144,#REF!,L2144)</f>
        <v>#REF!</v>
      </c>
      <c r="B2144" s="9" t="str">
        <f t="shared" si="223"/>
        <v>VOLKSWAGENCRAFTER_TRACTIONL5H4</v>
      </c>
      <c r="C2144" s="9" t="s">
        <v>203</v>
      </c>
      <c r="D2144" s="9" t="s">
        <v>3473</v>
      </c>
      <c r="E2144" s="9">
        <v>2017</v>
      </c>
      <c r="F2144" s="9" t="s">
        <v>79</v>
      </c>
      <c r="G2144" s="9" t="s">
        <v>3566</v>
      </c>
      <c r="H2144" s="9" t="str">
        <f t="shared" si="229"/>
        <v>L5H4</v>
      </c>
      <c r="I2144" s="9" t="s">
        <v>3658</v>
      </c>
      <c r="J2144" s="9" t="str">
        <f t="shared" si="230"/>
        <v>TYP178</v>
      </c>
      <c r="K2144" s="9">
        <v>178</v>
      </c>
      <c r="L2144" s="9" t="s">
        <v>17</v>
      </c>
      <c r="M2144" s="22">
        <v>963940885</v>
      </c>
      <c r="N2144" s="38" t="s">
        <v>3630</v>
      </c>
      <c r="O2144" s="38">
        <v>0</v>
      </c>
      <c r="P2144" s="38">
        <v>278.02999999999997</v>
      </c>
      <c r="Q2144" s="38">
        <v>1</v>
      </c>
      <c r="R2144" s="9" t="s">
        <v>3476</v>
      </c>
      <c r="S2144" s="38">
        <v>278.02999999999997</v>
      </c>
      <c r="T2144" s="24">
        <v>689</v>
      </c>
      <c r="U2144" s="24">
        <v>90</v>
      </c>
      <c r="V2144">
        <f t="shared" si="225"/>
        <v>120</v>
      </c>
      <c r="W2144" s="24" t="s">
        <v>4522</v>
      </c>
      <c r="X2144" s="15" t="e">
        <f>ROUND(T2144*(1-#REF!),2)</f>
        <v>#REF!</v>
      </c>
      <c r="Y2144" s="9">
        <f t="shared" si="227"/>
        <v>620.1</v>
      </c>
      <c r="Z2144" s="9">
        <f t="shared" si="228"/>
        <v>620.1</v>
      </c>
      <c r="AA2144" s="24">
        <v>0.1</v>
      </c>
      <c r="AB2144" s="24">
        <v>0.1</v>
      </c>
      <c r="AC2144" s="9" t="s">
        <v>2879</v>
      </c>
      <c r="AD2144" s="9" t="s">
        <v>2879</v>
      </c>
      <c r="AE2144" s="9" t="s">
        <v>2879</v>
      </c>
      <c r="AF2144" s="9" t="s">
        <v>2899</v>
      </c>
      <c r="AH2144" s="9" t="s">
        <v>3661</v>
      </c>
      <c r="AI2144" s="11">
        <v>267.94</v>
      </c>
      <c r="AJ2144">
        <v>0.3</v>
      </c>
      <c r="AK2144">
        <f t="shared" si="226"/>
        <v>482.29999999999995</v>
      </c>
      <c r="AL2144" t="s">
        <v>4962</v>
      </c>
      <c r="AM2144">
        <v>509.2</v>
      </c>
      <c r="AN2144" s="24">
        <v>0.1</v>
      </c>
      <c r="AO2144">
        <f t="shared" si="224"/>
        <v>620.1</v>
      </c>
      <c r="AS2144" s="9" t="s">
        <v>3631</v>
      </c>
      <c r="AT2144" s="9" t="s">
        <v>584</v>
      </c>
    </row>
    <row r="2145" spans="1:46" x14ac:dyDescent="0.3">
      <c r="A2145" s="9" t="e">
        <f>CONCATENATE(C2145,D2145,H2145,#REF!,L2145)</f>
        <v>#REF!</v>
      </c>
      <c r="B2145" s="9" t="str">
        <f t="shared" si="223"/>
        <v>VOLKSWAGENCRAFTER_TRACTIONL5H4</v>
      </c>
      <c r="C2145" s="9" t="s">
        <v>203</v>
      </c>
      <c r="D2145" s="9" t="s">
        <v>3473</v>
      </c>
      <c r="E2145" s="9">
        <v>2017</v>
      </c>
      <c r="F2145" s="9" t="s">
        <v>79</v>
      </c>
      <c r="G2145" s="9" t="s">
        <v>3566</v>
      </c>
      <c r="H2145" s="9" t="str">
        <f t="shared" si="229"/>
        <v>L5H4</v>
      </c>
      <c r="I2145" s="9" t="s">
        <v>3658</v>
      </c>
      <c r="J2145" s="9" t="str">
        <f t="shared" si="230"/>
        <v>TYP178</v>
      </c>
      <c r="K2145" s="9">
        <v>178</v>
      </c>
      <c r="L2145" s="9" t="s">
        <v>17</v>
      </c>
      <c r="M2145" s="22">
        <v>963940886</v>
      </c>
      <c r="N2145" s="38" t="s">
        <v>3632</v>
      </c>
      <c r="O2145" s="38">
        <v>0</v>
      </c>
      <c r="P2145" s="38">
        <v>577.15</v>
      </c>
      <c r="Q2145" s="38">
        <v>1</v>
      </c>
      <c r="R2145" s="9" t="s">
        <v>3476</v>
      </c>
      <c r="S2145" s="38">
        <v>577.15</v>
      </c>
      <c r="T2145" s="24">
        <v>1239</v>
      </c>
      <c r="U2145" s="24">
        <v>135</v>
      </c>
      <c r="V2145">
        <f t="shared" si="225"/>
        <v>180</v>
      </c>
      <c r="W2145" s="24" t="s">
        <v>4523</v>
      </c>
      <c r="X2145" s="15" t="e">
        <f>ROUND(T2145*(1-#REF!),2)</f>
        <v>#REF!</v>
      </c>
      <c r="Y2145" s="9">
        <f t="shared" si="227"/>
        <v>1115.0999999999999</v>
      </c>
      <c r="Z2145" s="9">
        <f t="shared" si="228"/>
        <v>1115.0999999999999</v>
      </c>
      <c r="AA2145" s="24">
        <v>0.1</v>
      </c>
      <c r="AB2145" s="24">
        <v>0.1</v>
      </c>
      <c r="AC2145" s="9" t="s">
        <v>2879</v>
      </c>
      <c r="AD2145" s="9" t="s">
        <v>2879</v>
      </c>
      <c r="AE2145" s="9" t="s">
        <v>2879</v>
      </c>
      <c r="AF2145" s="9" t="s">
        <v>2899</v>
      </c>
      <c r="AH2145" s="9" t="s">
        <v>3661</v>
      </c>
      <c r="AI2145" s="11">
        <v>525.43098999999995</v>
      </c>
      <c r="AJ2145">
        <v>0.3</v>
      </c>
      <c r="AK2145">
        <f t="shared" si="226"/>
        <v>867.3</v>
      </c>
      <c r="AL2145" t="s">
        <v>4963</v>
      </c>
      <c r="AM2145">
        <v>916.97799999999995</v>
      </c>
      <c r="AN2145" s="24">
        <v>0.1</v>
      </c>
      <c r="AO2145">
        <f t="shared" si="224"/>
        <v>1115.0999999999999</v>
      </c>
      <c r="AS2145" s="9" t="s">
        <v>3633</v>
      </c>
      <c r="AT2145" s="9" t="s">
        <v>3695</v>
      </c>
    </row>
    <row r="2146" spans="1:46" x14ac:dyDescent="0.3">
      <c r="A2146" s="9" t="e">
        <f>CONCATENATE(C2146,D2146,H2146,#REF!,L2146)</f>
        <v>#REF!</v>
      </c>
      <c r="B2146" s="9" t="str">
        <f t="shared" si="223"/>
        <v>VOLKSWAGENCRAFTER_TRACTIONL5H4</v>
      </c>
      <c r="C2146" s="9" t="s">
        <v>203</v>
      </c>
      <c r="D2146" s="9" t="s">
        <v>3473</v>
      </c>
      <c r="E2146" s="9">
        <v>2017</v>
      </c>
      <c r="F2146" s="9" t="s">
        <v>79</v>
      </c>
      <c r="G2146" s="9" t="s">
        <v>3566</v>
      </c>
      <c r="H2146" s="9" t="str">
        <f t="shared" si="229"/>
        <v>L5H4</v>
      </c>
      <c r="I2146" s="9" t="s">
        <v>3658</v>
      </c>
      <c r="J2146" s="9" t="str">
        <f t="shared" si="230"/>
        <v>TYP178</v>
      </c>
      <c r="K2146" s="9">
        <v>178</v>
      </c>
      <c r="L2146" s="9" t="s">
        <v>20</v>
      </c>
      <c r="M2146" s="22">
        <v>963940887</v>
      </c>
      <c r="N2146" s="38" t="s">
        <v>3634</v>
      </c>
      <c r="O2146" s="38">
        <v>0</v>
      </c>
      <c r="P2146" s="38">
        <v>307.19</v>
      </c>
      <c r="Q2146" s="38">
        <v>1</v>
      </c>
      <c r="R2146" s="9" t="s">
        <v>3476</v>
      </c>
      <c r="S2146" s="38">
        <v>307.19</v>
      </c>
      <c r="T2146" s="24">
        <v>709</v>
      </c>
      <c r="U2146" s="24">
        <v>25</v>
      </c>
      <c r="V2146">
        <f t="shared" si="225"/>
        <v>34</v>
      </c>
      <c r="W2146" s="24" t="s">
        <v>4524</v>
      </c>
      <c r="X2146" s="15" t="e">
        <f>ROUND(T2146*(1-#REF!),2)</f>
        <v>#REF!</v>
      </c>
      <c r="Y2146" s="9">
        <f t="shared" si="227"/>
        <v>638.1</v>
      </c>
      <c r="Z2146" s="9">
        <f t="shared" si="228"/>
        <v>638.1</v>
      </c>
      <c r="AA2146" s="24">
        <v>0.1</v>
      </c>
      <c r="AB2146" s="24">
        <v>0.1</v>
      </c>
      <c r="AC2146" s="9" t="s">
        <v>2879</v>
      </c>
      <c r="AD2146" s="9" t="s">
        <v>2879</v>
      </c>
      <c r="AE2146" s="9" t="s">
        <v>2879</v>
      </c>
      <c r="AF2146" s="9" t="s">
        <v>2899</v>
      </c>
      <c r="AH2146" s="9" t="s">
        <v>3661</v>
      </c>
      <c r="AI2146" s="11">
        <v>274.29000000000002</v>
      </c>
      <c r="AJ2146">
        <v>0.3</v>
      </c>
      <c r="AK2146">
        <f t="shared" si="226"/>
        <v>496.29999999999995</v>
      </c>
      <c r="AL2146" t="s">
        <v>4964</v>
      </c>
      <c r="AM2146">
        <v>520.31500000000005</v>
      </c>
      <c r="AN2146" s="24">
        <v>0.1</v>
      </c>
      <c r="AO2146">
        <f t="shared" si="224"/>
        <v>638.1</v>
      </c>
      <c r="AS2146" s="9" t="s">
        <v>3635</v>
      </c>
      <c r="AT2146" s="9" t="s">
        <v>582</v>
      </c>
    </row>
    <row r="2147" spans="1:46" x14ac:dyDescent="0.3">
      <c r="A2147" s="9" t="e">
        <f>CONCATENATE(C2147,D2147,H2147,#REF!,L2147)</f>
        <v>#REF!</v>
      </c>
      <c r="B2147" s="9" t="str">
        <f t="shared" si="223"/>
        <v>VOLKSWAGENCRAFTER_TRACTIONL5H4</v>
      </c>
      <c r="C2147" s="9" t="s">
        <v>203</v>
      </c>
      <c r="D2147" s="9" t="s">
        <v>3473</v>
      </c>
      <c r="E2147" s="9">
        <v>2017</v>
      </c>
      <c r="F2147" s="9" t="s">
        <v>79</v>
      </c>
      <c r="G2147" s="9" t="s">
        <v>3566</v>
      </c>
      <c r="H2147" s="9" t="str">
        <f t="shared" si="229"/>
        <v>L5H4</v>
      </c>
      <c r="I2147" s="9" t="s">
        <v>3658</v>
      </c>
      <c r="J2147" s="9" t="str">
        <f t="shared" si="230"/>
        <v>TYP178</v>
      </c>
      <c r="K2147" s="9">
        <v>178</v>
      </c>
      <c r="L2147" s="9" t="s">
        <v>20</v>
      </c>
      <c r="M2147" s="22">
        <v>963940888</v>
      </c>
      <c r="N2147" s="38" t="s">
        <v>3636</v>
      </c>
      <c r="O2147" s="38">
        <v>0</v>
      </c>
      <c r="P2147" s="38">
        <v>76.8</v>
      </c>
      <c r="Q2147" s="38">
        <v>1</v>
      </c>
      <c r="R2147" s="9" t="s">
        <v>3476</v>
      </c>
      <c r="S2147" s="38">
        <v>76.8</v>
      </c>
      <c r="T2147" s="24">
        <v>209</v>
      </c>
      <c r="U2147" s="24">
        <v>20</v>
      </c>
      <c r="V2147">
        <f t="shared" si="225"/>
        <v>27</v>
      </c>
      <c r="W2147" s="24" t="s">
        <v>4525</v>
      </c>
      <c r="X2147" s="15" t="e">
        <f>ROUND(T2147*(1-#REF!),2)</f>
        <v>#REF!</v>
      </c>
      <c r="Y2147" s="9">
        <f t="shared" si="227"/>
        <v>188.1</v>
      </c>
      <c r="Z2147" s="9">
        <f t="shared" si="228"/>
        <v>188.1</v>
      </c>
      <c r="AA2147" s="24">
        <v>0.1</v>
      </c>
      <c r="AB2147" s="24">
        <v>0.1</v>
      </c>
      <c r="AC2147" s="9" t="s">
        <v>2879</v>
      </c>
      <c r="AD2147" s="9" t="s">
        <v>2879</v>
      </c>
      <c r="AE2147" s="9" t="s">
        <v>2879</v>
      </c>
      <c r="AF2147" s="9" t="s">
        <v>2899</v>
      </c>
      <c r="AH2147" s="9" t="s">
        <v>3661</v>
      </c>
      <c r="AI2147" s="11">
        <v>94.5</v>
      </c>
      <c r="AJ2147">
        <v>0.3</v>
      </c>
      <c r="AK2147">
        <f t="shared" si="226"/>
        <v>146.29999999999998</v>
      </c>
      <c r="AL2147" t="s">
        <v>4965</v>
      </c>
      <c r="AM2147">
        <v>152</v>
      </c>
      <c r="AN2147" s="24">
        <v>0.1</v>
      </c>
      <c r="AO2147">
        <f t="shared" si="224"/>
        <v>188.1</v>
      </c>
      <c r="AS2147" s="9" t="s">
        <v>3637</v>
      </c>
      <c r="AT2147" s="9" t="s">
        <v>580</v>
      </c>
    </row>
    <row r="2148" spans="1:46" x14ac:dyDescent="0.3">
      <c r="A2148" s="9" t="e">
        <f>CONCATENATE(C2148,D2148,H2148,#REF!,L2148)</f>
        <v>#REF!</v>
      </c>
      <c r="B2148" s="9" t="str">
        <f t="shared" si="223"/>
        <v>VOLKSWAGENCRAFTER_TRACTIONL5H4</v>
      </c>
      <c r="C2148" s="9" t="s">
        <v>203</v>
      </c>
      <c r="D2148" s="9" t="s">
        <v>3473</v>
      </c>
      <c r="E2148" s="9">
        <v>2017</v>
      </c>
      <c r="F2148" s="9" t="s">
        <v>79</v>
      </c>
      <c r="G2148" s="9" t="s">
        <v>3566</v>
      </c>
      <c r="H2148" s="9" t="str">
        <f t="shared" si="229"/>
        <v>L5H4</v>
      </c>
      <c r="I2148" s="9" t="s">
        <v>3658</v>
      </c>
      <c r="J2148" s="9" t="str">
        <f t="shared" si="230"/>
        <v>TYP178</v>
      </c>
      <c r="K2148" s="9">
        <v>178</v>
      </c>
      <c r="L2148" s="9" t="s">
        <v>20</v>
      </c>
      <c r="M2148" s="22">
        <v>963940889</v>
      </c>
      <c r="N2148" s="38" t="s">
        <v>3638</v>
      </c>
      <c r="O2148" s="38">
        <v>0</v>
      </c>
      <c r="P2148" s="38">
        <v>428.39</v>
      </c>
      <c r="Q2148" s="38">
        <v>1</v>
      </c>
      <c r="R2148" s="9" t="s">
        <v>3476</v>
      </c>
      <c r="S2148" s="38">
        <v>428.39</v>
      </c>
      <c r="T2148" s="24">
        <v>879</v>
      </c>
      <c r="U2148" s="24">
        <v>90</v>
      </c>
      <c r="V2148">
        <f t="shared" si="225"/>
        <v>120</v>
      </c>
      <c r="W2148" s="24" t="s">
        <v>4526</v>
      </c>
      <c r="X2148" s="15" t="e">
        <f>ROUND(T2148*(1-#REF!),2)</f>
        <v>#REF!</v>
      </c>
      <c r="Y2148" s="9">
        <f t="shared" si="227"/>
        <v>791.1</v>
      </c>
      <c r="Z2148" s="9">
        <f t="shared" si="228"/>
        <v>791.1</v>
      </c>
      <c r="AA2148" s="24">
        <v>0.1</v>
      </c>
      <c r="AB2148" s="24">
        <v>0.1</v>
      </c>
      <c r="AC2148" s="9" t="s">
        <v>2879</v>
      </c>
      <c r="AD2148" s="9" t="s">
        <v>2879</v>
      </c>
      <c r="AE2148" s="9" t="s">
        <v>2879</v>
      </c>
      <c r="AF2148" s="9" t="s">
        <v>2899</v>
      </c>
      <c r="AH2148" s="9" t="s">
        <v>3661</v>
      </c>
      <c r="AI2148" s="11">
        <v>343.46</v>
      </c>
      <c r="AJ2148">
        <v>0.3</v>
      </c>
      <c r="AK2148">
        <f t="shared" si="226"/>
        <v>615.29999999999995</v>
      </c>
      <c r="AL2148" t="s">
        <v>4966</v>
      </c>
      <c r="AM2148">
        <v>646</v>
      </c>
      <c r="AN2148" s="24">
        <v>0.1</v>
      </c>
      <c r="AO2148">
        <f t="shared" si="224"/>
        <v>791.1</v>
      </c>
      <c r="AS2148" s="9" t="s">
        <v>3639</v>
      </c>
      <c r="AT2148" s="9" t="s">
        <v>585</v>
      </c>
    </row>
    <row r="2149" spans="1:46" x14ac:dyDescent="0.3">
      <c r="A2149" s="9" t="e">
        <f>CONCATENATE(C2149,D2149,H2149,#REF!,L2149)</f>
        <v>#REF!</v>
      </c>
      <c r="B2149" s="9" t="str">
        <f t="shared" si="223"/>
        <v>VOLKSWAGENCRAFTER_TRACTIONL5H4</v>
      </c>
      <c r="C2149" s="9" t="s">
        <v>203</v>
      </c>
      <c r="D2149" s="9" t="s">
        <v>3473</v>
      </c>
      <c r="E2149" s="9">
        <v>2017</v>
      </c>
      <c r="F2149" s="9" t="s">
        <v>79</v>
      </c>
      <c r="G2149" s="9" t="s">
        <v>3566</v>
      </c>
      <c r="H2149" s="9" t="str">
        <f t="shared" si="229"/>
        <v>L5H4</v>
      </c>
      <c r="I2149" s="9" t="s">
        <v>3658</v>
      </c>
      <c r="J2149" s="9" t="str">
        <f t="shared" si="230"/>
        <v>TYP178</v>
      </c>
      <c r="K2149" s="9">
        <v>178</v>
      </c>
      <c r="L2149" s="9" t="s">
        <v>20</v>
      </c>
      <c r="M2149" s="22">
        <v>963940890</v>
      </c>
      <c r="N2149" s="38" t="s">
        <v>3640</v>
      </c>
      <c r="O2149" s="38">
        <v>0</v>
      </c>
      <c r="P2149" s="38">
        <v>812.38</v>
      </c>
      <c r="Q2149" s="38">
        <v>1</v>
      </c>
      <c r="R2149" s="9" t="s">
        <v>3476</v>
      </c>
      <c r="S2149" s="38">
        <v>812.38</v>
      </c>
      <c r="T2149" s="24">
        <v>1679</v>
      </c>
      <c r="U2149" s="24">
        <v>135</v>
      </c>
      <c r="V2149">
        <f t="shared" si="225"/>
        <v>180</v>
      </c>
      <c r="W2149" s="24" t="s">
        <v>4527</v>
      </c>
      <c r="X2149" s="15" t="e">
        <f>ROUND(T2149*(1-#REF!),2)</f>
        <v>#REF!</v>
      </c>
      <c r="Y2149" s="9">
        <f t="shared" si="227"/>
        <v>1511.1</v>
      </c>
      <c r="Z2149" s="9">
        <f t="shared" si="228"/>
        <v>1511.1</v>
      </c>
      <c r="AA2149" s="24">
        <v>0.1</v>
      </c>
      <c r="AB2149" s="24">
        <v>0.1</v>
      </c>
      <c r="AC2149" s="9" t="s">
        <v>2879</v>
      </c>
      <c r="AD2149" s="9" t="s">
        <v>2879</v>
      </c>
      <c r="AE2149" s="9" t="s">
        <v>2879</v>
      </c>
      <c r="AF2149" s="9" t="s">
        <v>2899</v>
      </c>
      <c r="AH2149" s="9" t="s">
        <v>3661</v>
      </c>
      <c r="AI2149" s="11">
        <v>712.25</v>
      </c>
      <c r="AJ2149">
        <v>0.3</v>
      </c>
      <c r="AK2149">
        <f t="shared" si="226"/>
        <v>1175.3</v>
      </c>
      <c r="AL2149" t="s">
        <v>4967</v>
      </c>
      <c r="AM2149">
        <v>1242.3150000000001</v>
      </c>
      <c r="AN2149" s="24">
        <v>0.1</v>
      </c>
      <c r="AO2149">
        <f t="shared" si="224"/>
        <v>1511.1</v>
      </c>
      <c r="AS2149" s="9" t="s">
        <v>3641</v>
      </c>
      <c r="AT2149" s="9" t="s">
        <v>586</v>
      </c>
    </row>
    <row r="2150" spans="1:46" customFormat="1" x14ac:dyDescent="0.3">
      <c r="A2150" s="9" t="e">
        <f>CONCATENATE(C2150,D2150,H2150,#REF!,L2150)</f>
        <v>#REF!</v>
      </c>
      <c r="B2150" s="9" t="str">
        <f t="shared" si="223"/>
        <v>VOLKSWAGENCRAFTER_PROPULSIONL5H4</v>
      </c>
      <c r="C2150" t="s">
        <v>203</v>
      </c>
      <c r="D2150" t="s">
        <v>3490</v>
      </c>
      <c r="E2150">
        <v>2017</v>
      </c>
      <c r="F2150" t="s">
        <v>79</v>
      </c>
      <c r="G2150" t="s">
        <v>3566</v>
      </c>
      <c r="H2150" s="9" t="str">
        <f t="shared" si="229"/>
        <v>L5H4</v>
      </c>
      <c r="I2150" t="s">
        <v>3658</v>
      </c>
      <c r="J2150" s="9" t="str">
        <f t="shared" si="230"/>
        <v>TYP180</v>
      </c>
      <c r="K2150">
        <v>180</v>
      </c>
      <c r="L2150" t="s">
        <v>17</v>
      </c>
      <c r="M2150" s="7">
        <v>963940891</v>
      </c>
      <c r="N2150" s="38" t="s">
        <v>3642</v>
      </c>
      <c r="O2150" s="38">
        <v>0</v>
      </c>
      <c r="P2150" s="38">
        <v>239.3</v>
      </c>
      <c r="Q2150" s="38">
        <v>1</v>
      </c>
      <c r="R2150" t="s">
        <v>3476</v>
      </c>
      <c r="S2150" s="38">
        <v>239.3</v>
      </c>
      <c r="T2150" s="24">
        <v>469</v>
      </c>
      <c r="U2150" s="24">
        <v>25</v>
      </c>
      <c r="V2150">
        <f t="shared" si="225"/>
        <v>34</v>
      </c>
      <c r="W2150" s="24" t="s">
        <v>4528</v>
      </c>
      <c r="X2150" s="8" t="e">
        <f>ROUND(T2150*(1-#REF!),2)</f>
        <v>#REF!</v>
      </c>
      <c r="Y2150">
        <f t="shared" si="227"/>
        <v>422.1</v>
      </c>
      <c r="Z2150">
        <f t="shared" si="228"/>
        <v>422.1</v>
      </c>
      <c r="AA2150" s="24">
        <v>0.1</v>
      </c>
      <c r="AB2150" s="24">
        <v>0.1</v>
      </c>
      <c r="AC2150" t="s">
        <v>2879</v>
      </c>
      <c r="AD2150" t="s">
        <v>2879</v>
      </c>
      <c r="AE2150" t="s">
        <v>2879</v>
      </c>
      <c r="AF2150" t="s">
        <v>2899</v>
      </c>
      <c r="AG2150" s="24"/>
      <c r="AH2150" t="s">
        <v>3661</v>
      </c>
      <c r="AI2150" s="11">
        <v>180.91098999999997</v>
      </c>
      <c r="AJ2150">
        <v>0.3</v>
      </c>
      <c r="AK2150">
        <f t="shared" si="226"/>
        <v>328.29999999999995</v>
      </c>
      <c r="AL2150" t="s">
        <v>4555</v>
      </c>
      <c r="AM2150" t="s">
        <v>4555</v>
      </c>
      <c r="AN2150" s="24">
        <v>0.1</v>
      </c>
      <c r="AO2150">
        <f t="shared" si="224"/>
        <v>422.1</v>
      </c>
      <c r="AS2150" s="9" t="s">
        <v>3643</v>
      </c>
      <c r="AT2150" s="9" t="s">
        <v>581</v>
      </c>
    </row>
    <row r="2151" spans="1:46" customFormat="1" x14ac:dyDescent="0.3">
      <c r="A2151" s="9" t="e">
        <f>CONCATENATE(C2151,D2151,H2151,#REF!,L2151)</f>
        <v>#REF!</v>
      </c>
      <c r="B2151" s="9" t="str">
        <f t="shared" ref="B2151:B2214" si="231">CONCATENATE(C2151,D2151,H2151)</f>
        <v>VOLKSWAGENCRAFTER_PROPULSIONL5H4</v>
      </c>
      <c r="C2151" t="s">
        <v>203</v>
      </c>
      <c r="D2151" t="s">
        <v>3490</v>
      </c>
      <c r="E2151">
        <v>2017</v>
      </c>
      <c r="F2151" t="s">
        <v>79</v>
      </c>
      <c r="G2151" t="s">
        <v>3566</v>
      </c>
      <c r="H2151" s="9" t="str">
        <f t="shared" si="229"/>
        <v>L5H4</v>
      </c>
      <c r="I2151" t="s">
        <v>3658</v>
      </c>
      <c r="J2151" s="9" t="str">
        <f t="shared" si="230"/>
        <v>TYP180</v>
      </c>
      <c r="K2151">
        <v>180</v>
      </c>
      <c r="L2151" t="s">
        <v>17</v>
      </c>
      <c r="M2151" s="7">
        <v>963940892</v>
      </c>
      <c r="N2151" s="38" t="s">
        <v>3644</v>
      </c>
      <c r="O2151" s="38">
        <v>0</v>
      </c>
      <c r="P2151" s="38">
        <v>59.83</v>
      </c>
      <c r="Q2151" s="38">
        <v>1</v>
      </c>
      <c r="R2151" t="s">
        <v>3476</v>
      </c>
      <c r="S2151" s="38">
        <v>59.83</v>
      </c>
      <c r="T2151" s="24">
        <v>179</v>
      </c>
      <c r="U2151" s="24">
        <v>20</v>
      </c>
      <c r="V2151">
        <f t="shared" si="225"/>
        <v>27</v>
      </c>
      <c r="W2151" s="24" t="s">
        <v>4529</v>
      </c>
      <c r="X2151" s="8" t="e">
        <f>ROUND(T2151*(1-#REF!),2)</f>
        <v>#REF!</v>
      </c>
      <c r="Y2151">
        <f t="shared" si="227"/>
        <v>161.1</v>
      </c>
      <c r="Z2151">
        <f t="shared" si="228"/>
        <v>161.1</v>
      </c>
      <c r="AA2151" s="24">
        <v>0.1</v>
      </c>
      <c r="AB2151" s="24">
        <v>0.1</v>
      </c>
      <c r="AC2151" t="s">
        <v>2879</v>
      </c>
      <c r="AD2151" t="s">
        <v>2879</v>
      </c>
      <c r="AE2151" t="s">
        <v>2879</v>
      </c>
      <c r="AF2151" t="s">
        <v>2899</v>
      </c>
      <c r="AG2151" s="24"/>
      <c r="AH2151" t="s">
        <v>3661</v>
      </c>
      <c r="AI2151" s="11">
        <v>76.58</v>
      </c>
      <c r="AJ2151">
        <v>0.3</v>
      </c>
      <c r="AK2151">
        <f t="shared" si="226"/>
        <v>125.3</v>
      </c>
      <c r="AL2151" t="s">
        <v>4555</v>
      </c>
      <c r="AM2151" t="s">
        <v>4555</v>
      </c>
      <c r="AN2151" s="24">
        <v>0.1</v>
      </c>
      <c r="AO2151">
        <f t="shared" si="224"/>
        <v>161.1</v>
      </c>
      <c r="AS2151" s="9" t="s">
        <v>3717</v>
      </c>
      <c r="AT2151" s="9" t="s">
        <v>587</v>
      </c>
    </row>
    <row r="2152" spans="1:46" customFormat="1" x14ac:dyDescent="0.3">
      <c r="A2152" s="9" t="e">
        <f>CONCATENATE(C2152,D2152,H2152,#REF!,L2152)</f>
        <v>#REF!</v>
      </c>
      <c r="B2152" s="9" t="str">
        <f t="shared" si="231"/>
        <v>VOLKSWAGENCRAFTER_PROPULSIONL5H4</v>
      </c>
      <c r="C2152" t="s">
        <v>203</v>
      </c>
      <c r="D2152" t="s">
        <v>3490</v>
      </c>
      <c r="E2152">
        <v>2017</v>
      </c>
      <c r="F2152" t="s">
        <v>79</v>
      </c>
      <c r="G2152" t="s">
        <v>3566</v>
      </c>
      <c r="H2152" s="9" t="str">
        <f t="shared" si="229"/>
        <v>L5H4</v>
      </c>
      <c r="I2152" t="s">
        <v>3658</v>
      </c>
      <c r="J2152" s="9" t="str">
        <f t="shared" si="230"/>
        <v>TYP180</v>
      </c>
      <c r="K2152">
        <v>180</v>
      </c>
      <c r="L2152" t="s">
        <v>17</v>
      </c>
      <c r="M2152" s="7">
        <v>963940893</v>
      </c>
      <c r="N2152" s="38" t="s">
        <v>3645</v>
      </c>
      <c r="O2152" s="38">
        <v>0</v>
      </c>
      <c r="P2152" s="38">
        <v>278.02999999999997</v>
      </c>
      <c r="Q2152" s="38">
        <v>1</v>
      </c>
      <c r="R2152" t="s">
        <v>3476</v>
      </c>
      <c r="S2152" s="38">
        <v>278.02999999999997</v>
      </c>
      <c r="T2152" s="24">
        <v>689</v>
      </c>
      <c r="U2152" s="24">
        <v>90</v>
      </c>
      <c r="V2152">
        <f t="shared" si="225"/>
        <v>120</v>
      </c>
      <c r="W2152" s="24" t="s">
        <v>4530</v>
      </c>
      <c r="X2152" s="8" t="e">
        <f>ROUND(T2152*(1-#REF!),2)</f>
        <v>#REF!</v>
      </c>
      <c r="Y2152">
        <f t="shared" si="227"/>
        <v>620.1</v>
      </c>
      <c r="Z2152">
        <f t="shared" si="228"/>
        <v>620.1</v>
      </c>
      <c r="AA2152" s="24">
        <v>0.1</v>
      </c>
      <c r="AB2152" s="24">
        <v>0.1</v>
      </c>
      <c r="AC2152" t="s">
        <v>2879</v>
      </c>
      <c r="AD2152" t="s">
        <v>2879</v>
      </c>
      <c r="AE2152" t="s">
        <v>2879</v>
      </c>
      <c r="AF2152" t="s">
        <v>2899</v>
      </c>
      <c r="AG2152" s="24"/>
      <c r="AH2152" t="s">
        <v>3661</v>
      </c>
      <c r="AI2152" s="11">
        <v>267.94</v>
      </c>
      <c r="AJ2152">
        <v>0.3</v>
      </c>
      <c r="AK2152">
        <f t="shared" si="226"/>
        <v>482.29999999999995</v>
      </c>
      <c r="AL2152" t="s">
        <v>4555</v>
      </c>
      <c r="AM2152" t="s">
        <v>4555</v>
      </c>
      <c r="AN2152" s="24">
        <v>0.1</v>
      </c>
      <c r="AO2152">
        <f t="shared" si="224"/>
        <v>620.1</v>
      </c>
      <c r="AS2152" s="9" t="s">
        <v>3646</v>
      </c>
      <c r="AT2152" s="9" t="s">
        <v>584</v>
      </c>
    </row>
    <row r="2153" spans="1:46" customFormat="1" x14ac:dyDescent="0.3">
      <c r="A2153" s="9" t="e">
        <f>CONCATENATE(C2153,D2153,H2153,#REF!,L2153)</f>
        <v>#REF!</v>
      </c>
      <c r="B2153" s="9" t="str">
        <f t="shared" si="231"/>
        <v>VOLKSWAGENCRAFTER_PROPULSIONL5H4</v>
      </c>
      <c r="C2153" t="s">
        <v>203</v>
      </c>
      <c r="D2153" t="s">
        <v>3490</v>
      </c>
      <c r="E2153">
        <v>2017</v>
      </c>
      <c r="F2153" t="s">
        <v>79</v>
      </c>
      <c r="G2153" t="s">
        <v>3566</v>
      </c>
      <c r="H2153" s="9" t="str">
        <f t="shared" si="229"/>
        <v>L5H4</v>
      </c>
      <c r="I2153" t="s">
        <v>3658</v>
      </c>
      <c r="J2153" s="9" t="str">
        <f t="shared" si="230"/>
        <v>TYP180</v>
      </c>
      <c r="K2153">
        <v>180</v>
      </c>
      <c r="L2153" t="s">
        <v>17</v>
      </c>
      <c r="M2153" s="7">
        <v>963940894</v>
      </c>
      <c r="N2153" s="38" t="s">
        <v>3647</v>
      </c>
      <c r="O2153" s="38">
        <v>0</v>
      </c>
      <c r="P2153" s="38">
        <v>577.15</v>
      </c>
      <c r="Q2153" s="38">
        <v>1</v>
      </c>
      <c r="R2153" t="s">
        <v>3476</v>
      </c>
      <c r="S2153" s="38">
        <v>577.15</v>
      </c>
      <c r="T2153" s="24">
        <v>1239</v>
      </c>
      <c r="U2153" s="24">
        <v>135</v>
      </c>
      <c r="V2153">
        <f t="shared" si="225"/>
        <v>180</v>
      </c>
      <c r="W2153" s="24" t="s">
        <v>4531</v>
      </c>
      <c r="X2153" s="8" t="e">
        <f>ROUND(T2153*(1-#REF!),2)</f>
        <v>#REF!</v>
      </c>
      <c r="Y2153">
        <f t="shared" si="227"/>
        <v>1115.0999999999999</v>
      </c>
      <c r="Z2153">
        <f t="shared" si="228"/>
        <v>1115.0999999999999</v>
      </c>
      <c r="AA2153" s="24">
        <v>0.1</v>
      </c>
      <c r="AB2153" s="24">
        <v>0.1</v>
      </c>
      <c r="AC2153" t="s">
        <v>2879</v>
      </c>
      <c r="AD2153" t="s">
        <v>2879</v>
      </c>
      <c r="AE2153" t="s">
        <v>2879</v>
      </c>
      <c r="AF2153" t="s">
        <v>2899</v>
      </c>
      <c r="AG2153" s="24"/>
      <c r="AH2153" t="s">
        <v>3661</v>
      </c>
      <c r="AI2153" s="11">
        <v>525.43098999999995</v>
      </c>
      <c r="AJ2153">
        <v>0.3</v>
      </c>
      <c r="AK2153">
        <f t="shared" si="226"/>
        <v>867.3</v>
      </c>
      <c r="AL2153" t="s">
        <v>4555</v>
      </c>
      <c r="AM2153" t="s">
        <v>4555</v>
      </c>
      <c r="AN2153" s="24">
        <v>0.1</v>
      </c>
      <c r="AO2153">
        <f t="shared" si="224"/>
        <v>1115.0999999999999</v>
      </c>
      <c r="AS2153" s="9" t="s">
        <v>3648</v>
      </c>
      <c r="AT2153" s="9" t="s">
        <v>3695</v>
      </c>
    </row>
    <row r="2154" spans="1:46" customFormat="1" x14ac:dyDescent="0.3">
      <c r="A2154" s="9" t="e">
        <f>CONCATENATE(C2154,D2154,H2154,#REF!,L2154)</f>
        <v>#REF!</v>
      </c>
      <c r="B2154" s="9" t="str">
        <f t="shared" si="231"/>
        <v>VOLKSWAGENCRAFTER_PROPULSIONL5H4</v>
      </c>
      <c r="C2154" t="s">
        <v>203</v>
      </c>
      <c r="D2154" t="s">
        <v>3490</v>
      </c>
      <c r="E2154">
        <v>2017</v>
      </c>
      <c r="F2154" t="s">
        <v>79</v>
      </c>
      <c r="G2154" t="s">
        <v>3566</v>
      </c>
      <c r="H2154" s="9" t="str">
        <f t="shared" si="229"/>
        <v>L5H4</v>
      </c>
      <c r="I2154" t="s">
        <v>3658</v>
      </c>
      <c r="J2154" s="9" t="str">
        <f t="shared" si="230"/>
        <v>TYP180</v>
      </c>
      <c r="K2154">
        <v>180</v>
      </c>
      <c r="L2154" t="s">
        <v>20</v>
      </c>
      <c r="M2154" s="7">
        <v>963940895</v>
      </c>
      <c r="N2154" s="38" t="s">
        <v>3649</v>
      </c>
      <c r="O2154" s="38">
        <v>0</v>
      </c>
      <c r="P2154" s="38">
        <v>307.19</v>
      </c>
      <c r="Q2154" s="38">
        <v>1</v>
      </c>
      <c r="R2154" t="s">
        <v>3476</v>
      </c>
      <c r="S2154" s="38">
        <v>307.19</v>
      </c>
      <c r="T2154" s="24">
        <v>709</v>
      </c>
      <c r="U2154" s="24">
        <v>25</v>
      </c>
      <c r="V2154">
        <f t="shared" si="225"/>
        <v>34</v>
      </c>
      <c r="W2154" s="24" t="s">
        <v>4532</v>
      </c>
      <c r="X2154" s="8" t="e">
        <f>ROUND(T2154*(1-#REF!),2)</f>
        <v>#REF!</v>
      </c>
      <c r="Y2154">
        <f t="shared" si="227"/>
        <v>638.1</v>
      </c>
      <c r="Z2154">
        <f t="shared" si="228"/>
        <v>638.1</v>
      </c>
      <c r="AA2154" s="24">
        <v>0.1</v>
      </c>
      <c r="AB2154" s="24">
        <v>0.1</v>
      </c>
      <c r="AC2154" t="s">
        <v>2879</v>
      </c>
      <c r="AD2154" t="s">
        <v>2879</v>
      </c>
      <c r="AE2154" t="s">
        <v>2879</v>
      </c>
      <c r="AF2154" t="s">
        <v>2899</v>
      </c>
      <c r="AG2154" s="24"/>
      <c r="AH2154" t="s">
        <v>3661</v>
      </c>
      <c r="AI2154" s="11">
        <v>274.29000000000002</v>
      </c>
      <c r="AJ2154">
        <v>0.3</v>
      </c>
      <c r="AK2154">
        <f t="shared" si="226"/>
        <v>496.29999999999995</v>
      </c>
      <c r="AL2154" t="s">
        <v>4555</v>
      </c>
      <c r="AM2154" t="s">
        <v>4555</v>
      </c>
      <c r="AN2154" s="24">
        <v>0.1</v>
      </c>
      <c r="AO2154">
        <f t="shared" si="224"/>
        <v>638.1</v>
      </c>
      <c r="AS2154" s="9" t="s">
        <v>3650</v>
      </c>
      <c r="AT2154" s="9" t="s">
        <v>582</v>
      </c>
    </row>
    <row r="2155" spans="1:46" customFormat="1" x14ac:dyDescent="0.3">
      <c r="A2155" s="9" t="e">
        <f>CONCATENATE(C2155,D2155,H2155,#REF!,L2155)</f>
        <v>#REF!</v>
      </c>
      <c r="B2155" s="9" t="str">
        <f t="shared" si="231"/>
        <v>VOLKSWAGENCRAFTER_PROPULSIONL5H4</v>
      </c>
      <c r="C2155" t="s">
        <v>203</v>
      </c>
      <c r="D2155" t="s">
        <v>3490</v>
      </c>
      <c r="E2155">
        <v>2017</v>
      </c>
      <c r="F2155" t="s">
        <v>79</v>
      </c>
      <c r="G2155" t="s">
        <v>3566</v>
      </c>
      <c r="H2155" s="9" t="str">
        <f t="shared" si="229"/>
        <v>L5H4</v>
      </c>
      <c r="I2155" t="s">
        <v>3658</v>
      </c>
      <c r="J2155" s="9" t="str">
        <f t="shared" si="230"/>
        <v>TYP180</v>
      </c>
      <c r="K2155">
        <v>180</v>
      </c>
      <c r="L2155" t="s">
        <v>20</v>
      </c>
      <c r="M2155" s="7">
        <v>963940896</v>
      </c>
      <c r="N2155" s="38" t="s">
        <v>3651</v>
      </c>
      <c r="O2155" s="38">
        <v>0</v>
      </c>
      <c r="P2155" s="38">
        <v>76.8</v>
      </c>
      <c r="Q2155" s="38">
        <v>1</v>
      </c>
      <c r="R2155" t="s">
        <v>3476</v>
      </c>
      <c r="S2155" s="38">
        <v>76.8</v>
      </c>
      <c r="T2155" s="24">
        <v>209</v>
      </c>
      <c r="U2155" s="24">
        <v>20</v>
      </c>
      <c r="V2155">
        <f t="shared" si="225"/>
        <v>27</v>
      </c>
      <c r="W2155" s="24" t="s">
        <v>4533</v>
      </c>
      <c r="X2155" s="8" t="e">
        <f>ROUND(T2155*(1-#REF!),2)</f>
        <v>#REF!</v>
      </c>
      <c r="Y2155">
        <f t="shared" si="227"/>
        <v>188.1</v>
      </c>
      <c r="Z2155">
        <f t="shared" si="228"/>
        <v>188.1</v>
      </c>
      <c r="AA2155" s="24">
        <v>0.1</v>
      </c>
      <c r="AB2155" s="24">
        <v>0.1</v>
      </c>
      <c r="AC2155" t="s">
        <v>2879</v>
      </c>
      <c r="AD2155" t="s">
        <v>2879</v>
      </c>
      <c r="AE2155" t="s">
        <v>2879</v>
      </c>
      <c r="AF2155" t="s">
        <v>2899</v>
      </c>
      <c r="AG2155" s="24"/>
      <c r="AH2155" t="s">
        <v>3661</v>
      </c>
      <c r="AI2155" s="11">
        <v>94.5</v>
      </c>
      <c r="AJ2155">
        <v>0.3</v>
      </c>
      <c r="AK2155">
        <f t="shared" si="226"/>
        <v>146.29999999999998</v>
      </c>
      <c r="AL2155" t="s">
        <v>4555</v>
      </c>
      <c r="AM2155" t="s">
        <v>4555</v>
      </c>
      <c r="AN2155" s="24">
        <v>0.1</v>
      </c>
      <c r="AO2155">
        <f t="shared" si="224"/>
        <v>188.1</v>
      </c>
      <c r="AS2155" s="9" t="s">
        <v>3652</v>
      </c>
      <c r="AT2155" s="9" t="s">
        <v>580</v>
      </c>
    </row>
    <row r="2156" spans="1:46" customFormat="1" x14ac:dyDescent="0.3">
      <c r="A2156" s="9" t="e">
        <f>CONCATENATE(C2156,D2156,H2156,#REF!,L2156)</f>
        <v>#REF!</v>
      </c>
      <c r="B2156" s="9" t="str">
        <f t="shared" si="231"/>
        <v>VOLKSWAGENCRAFTER_PROPULSIONL5H4</v>
      </c>
      <c r="C2156" t="s">
        <v>203</v>
      </c>
      <c r="D2156" t="s">
        <v>3490</v>
      </c>
      <c r="E2156">
        <v>2017</v>
      </c>
      <c r="F2156" t="s">
        <v>79</v>
      </c>
      <c r="G2156" t="s">
        <v>3566</v>
      </c>
      <c r="H2156" s="9" t="str">
        <f t="shared" si="229"/>
        <v>L5H4</v>
      </c>
      <c r="I2156" t="s">
        <v>3658</v>
      </c>
      <c r="J2156" s="9" t="str">
        <f t="shared" si="230"/>
        <v>TYP180</v>
      </c>
      <c r="K2156">
        <v>180</v>
      </c>
      <c r="L2156" t="s">
        <v>20</v>
      </c>
      <c r="M2156" s="7">
        <v>963940897</v>
      </c>
      <c r="N2156" s="38" t="s">
        <v>3653</v>
      </c>
      <c r="O2156" s="38">
        <v>0</v>
      </c>
      <c r="P2156" s="38">
        <v>428.39</v>
      </c>
      <c r="Q2156" s="38">
        <v>1</v>
      </c>
      <c r="R2156" t="s">
        <v>3476</v>
      </c>
      <c r="S2156" s="38">
        <v>428.39</v>
      </c>
      <c r="T2156" s="24">
        <v>879</v>
      </c>
      <c r="U2156" s="24">
        <v>90</v>
      </c>
      <c r="V2156">
        <f t="shared" si="225"/>
        <v>120</v>
      </c>
      <c r="W2156" s="24" t="s">
        <v>4534</v>
      </c>
      <c r="X2156" s="8" t="e">
        <f>ROUND(T2156*(1-#REF!),2)</f>
        <v>#REF!</v>
      </c>
      <c r="Y2156">
        <f t="shared" si="227"/>
        <v>791.1</v>
      </c>
      <c r="Z2156">
        <f t="shared" si="228"/>
        <v>791.1</v>
      </c>
      <c r="AA2156" s="24">
        <v>0.1</v>
      </c>
      <c r="AB2156" s="24">
        <v>0.1</v>
      </c>
      <c r="AC2156" t="s">
        <v>2879</v>
      </c>
      <c r="AD2156" t="s">
        <v>2879</v>
      </c>
      <c r="AE2156" t="s">
        <v>2879</v>
      </c>
      <c r="AF2156" t="s">
        <v>2899</v>
      </c>
      <c r="AG2156" s="24"/>
      <c r="AH2156" t="s">
        <v>3661</v>
      </c>
      <c r="AI2156" s="11">
        <v>343.46</v>
      </c>
      <c r="AJ2156">
        <v>0.3</v>
      </c>
      <c r="AK2156">
        <f t="shared" si="226"/>
        <v>615.29999999999995</v>
      </c>
      <c r="AL2156" t="s">
        <v>4555</v>
      </c>
      <c r="AM2156" t="s">
        <v>4555</v>
      </c>
      <c r="AN2156" s="24">
        <v>0.1</v>
      </c>
      <c r="AO2156">
        <f t="shared" si="224"/>
        <v>791.1</v>
      </c>
      <c r="AS2156" s="9" t="s">
        <v>3654</v>
      </c>
      <c r="AT2156" s="9" t="s">
        <v>585</v>
      </c>
    </row>
    <row r="2157" spans="1:46" customFormat="1" x14ac:dyDescent="0.3">
      <c r="A2157" s="9" t="e">
        <f>CONCATENATE(C2157,D2157,H2157,#REF!,L2157)</f>
        <v>#REF!</v>
      </c>
      <c r="B2157" s="9" t="str">
        <f t="shared" si="231"/>
        <v>VOLKSWAGENCRAFTER_PROPULSIONL5H4</v>
      </c>
      <c r="C2157" t="s">
        <v>203</v>
      </c>
      <c r="D2157" t="s">
        <v>3490</v>
      </c>
      <c r="E2157">
        <v>2017</v>
      </c>
      <c r="F2157" t="s">
        <v>79</v>
      </c>
      <c r="G2157" t="s">
        <v>3566</v>
      </c>
      <c r="H2157" s="9" t="str">
        <f t="shared" si="229"/>
        <v>L5H4</v>
      </c>
      <c r="I2157" t="s">
        <v>3658</v>
      </c>
      <c r="J2157" s="9" t="str">
        <f t="shared" si="230"/>
        <v>TYP180</v>
      </c>
      <c r="K2157">
        <v>180</v>
      </c>
      <c r="L2157" t="s">
        <v>20</v>
      </c>
      <c r="M2157" s="7">
        <v>963940898</v>
      </c>
      <c r="N2157" s="38" t="s">
        <v>3655</v>
      </c>
      <c r="O2157" s="38">
        <v>0</v>
      </c>
      <c r="P2157" s="38">
        <v>812.38</v>
      </c>
      <c r="Q2157" s="38">
        <v>1</v>
      </c>
      <c r="R2157" t="s">
        <v>3476</v>
      </c>
      <c r="S2157" s="38">
        <v>812.38</v>
      </c>
      <c r="T2157" s="24">
        <v>1679</v>
      </c>
      <c r="U2157" s="24">
        <v>135</v>
      </c>
      <c r="V2157">
        <f t="shared" si="225"/>
        <v>180</v>
      </c>
      <c r="W2157" s="24" t="s">
        <v>4535</v>
      </c>
      <c r="X2157" s="8" t="e">
        <f>ROUND(T2157*(1-#REF!),2)</f>
        <v>#REF!</v>
      </c>
      <c r="Y2157">
        <f t="shared" si="227"/>
        <v>1511.1</v>
      </c>
      <c r="Z2157">
        <f t="shared" si="228"/>
        <v>1511.1</v>
      </c>
      <c r="AA2157" s="24">
        <v>0.1</v>
      </c>
      <c r="AB2157" s="24">
        <v>0.1</v>
      </c>
      <c r="AC2157" t="s">
        <v>2879</v>
      </c>
      <c r="AD2157" t="s">
        <v>2879</v>
      </c>
      <c r="AE2157" t="s">
        <v>2879</v>
      </c>
      <c r="AF2157" t="s">
        <v>2899</v>
      </c>
      <c r="AG2157" s="24"/>
      <c r="AH2157" t="s">
        <v>3661</v>
      </c>
      <c r="AI2157" s="11">
        <v>712.25</v>
      </c>
      <c r="AJ2157">
        <v>0.3</v>
      </c>
      <c r="AK2157">
        <f t="shared" si="226"/>
        <v>1175.3</v>
      </c>
      <c r="AL2157" t="s">
        <v>4555</v>
      </c>
      <c r="AM2157" t="s">
        <v>4555</v>
      </c>
      <c r="AN2157" s="24">
        <v>0.1</v>
      </c>
      <c r="AO2157">
        <f t="shared" si="224"/>
        <v>1511.1</v>
      </c>
      <c r="AS2157" s="9" t="s">
        <v>3656</v>
      </c>
      <c r="AT2157" s="9" t="s">
        <v>586</v>
      </c>
    </row>
    <row r="2158" spans="1:46" customFormat="1" x14ac:dyDescent="0.3">
      <c r="A2158" s="5" t="e">
        <f>CONCATENATE(C2158,D2158,H2158,#REF!,L2158)</f>
        <v>#REF!</v>
      </c>
      <c r="B2158" t="str">
        <f t="shared" si="231"/>
        <v>MANTGE_TRACTIONL3H2</v>
      </c>
      <c r="C2158" t="s">
        <v>3720</v>
      </c>
      <c r="D2158" t="s">
        <v>3721</v>
      </c>
      <c r="E2158">
        <v>2017</v>
      </c>
      <c r="F2158" t="s">
        <v>44</v>
      </c>
      <c r="G2158" t="s">
        <v>37</v>
      </c>
      <c r="H2158" s="9" t="str">
        <f t="shared" si="229"/>
        <v>L3H2</v>
      </c>
      <c r="I2158">
        <v>3640</v>
      </c>
      <c r="J2158" s="9" t="str">
        <f t="shared" si="230"/>
        <v>TYP176</v>
      </c>
      <c r="K2158">
        <v>176</v>
      </c>
      <c r="L2158" t="s">
        <v>17</v>
      </c>
      <c r="M2158" s="7">
        <v>963940827</v>
      </c>
      <c r="N2158" s="38" t="s">
        <v>3474</v>
      </c>
      <c r="O2158" s="38">
        <v>0</v>
      </c>
      <c r="P2158" s="38">
        <v>140.22999999999999</v>
      </c>
      <c r="Q2158" s="38">
        <v>1</v>
      </c>
      <c r="R2158" t="s">
        <v>3476</v>
      </c>
      <c r="S2158" s="38">
        <v>140.22999999999999</v>
      </c>
      <c r="T2158" s="24">
        <v>329</v>
      </c>
      <c r="U2158" s="24">
        <v>20</v>
      </c>
      <c r="V2158">
        <f t="shared" si="225"/>
        <v>27</v>
      </c>
      <c r="W2158" s="24" t="s">
        <v>4440</v>
      </c>
      <c r="X2158" s="8" t="e">
        <f>ROUND(T2158*(1-#REF!),2)</f>
        <v>#REF!</v>
      </c>
      <c r="Y2158">
        <f t="shared" si="227"/>
        <v>296.10000000000002</v>
      </c>
      <c r="Z2158">
        <f t="shared" si="228"/>
        <v>296.10000000000002</v>
      </c>
      <c r="AA2158" s="24">
        <v>0.1</v>
      </c>
      <c r="AB2158" s="24">
        <v>0.1</v>
      </c>
      <c r="AC2158" t="s">
        <v>2879</v>
      </c>
      <c r="AD2158" t="s">
        <v>2879</v>
      </c>
      <c r="AE2158" t="s">
        <v>2879</v>
      </c>
      <c r="AF2158" t="s">
        <v>2899</v>
      </c>
      <c r="AG2158" s="24"/>
      <c r="AH2158" t="s">
        <v>4968</v>
      </c>
      <c r="AI2158" s="11">
        <v>134.83326</v>
      </c>
      <c r="AJ2158">
        <v>0.3</v>
      </c>
      <c r="AK2158">
        <f t="shared" si="226"/>
        <v>230.29999999999998</v>
      </c>
      <c r="AL2158" t="s">
        <v>4920</v>
      </c>
      <c r="AM2158">
        <v>239.4</v>
      </c>
      <c r="AN2158" s="24">
        <v>0.1</v>
      </c>
      <c r="AO2158">
        <f t="shared" ref="AO2158:AO2221" si="232">ROUND(T2158*(1-AN2158),2)</f>
        <v>296.10000000000002</v>
      </c>
      <c r="AS2158" s="9" t="s">
        <v>3475</v>
      </c>
      <c r="AT2158" s="9" t="s">
        <v>581</v>
      </c>
    </row>
    <row r="2159" spans="1:46" customFormat="1" x14ac:dyDescent="0.3">
      <c r="A2159" t="e">
        <f>CONCATENATE(C2159,D2159,H2159,#REF!,L2159)</f>
        <v>#REF!</v>
      </c>
      <c r="B2159" t="str">
        <f t="shared" si="231"/>
        <v>MANTGE_TRACTIONL3H2</v>
      </c>
      <c r="C2159" t="s">
        <v>3720</v>
      </c>
      <c r="D2159" t="s">
        <v>3721</v>
      </c>
      <c r="E2159">
        <v>2017</v>
      </c>
      <c r="F2159" t="s">
        <v>44</v>
      </c>
      <c r="G2159" t="s">
        <v>37</v>
      </c>
      <c r="H2159" s="9" t="str">
        <f t="shared" si="229"/>
        <v>L3H2</v>
      </c>
      <c r="I2159">
        <v>3640</v>
      </c>
      <c r="J2159" s="9" t="str">
        <f t="shared" si="230"/>
        <v>TYP176</v>
      </c>
      <c r="K2159">
        <v>176</v>
      </c>
      <c r="L2159" t="s">
        <v>17</v>
      </c>
      <c r="M2159" s="7">
        <v>963940828</v>
      </c>
      <c r="N2159" s="38" t="s">
        <v>3477</v>
      </c>
      <c r="O2159" s="38">
        <v>0</v>
      </c>
      <c r="P2159" s="38">
        <v>59.83</v>
      </c>
      <c r="Q2159" s="38">
        <v>1</v>
      </c>
      <c r="R2159" t="s">
        <v>3476</v>
      </c>
      <c r="S2159" s="38">
        <v>59.83</v>
      </c>
      <c r="T2159" s="24">
        <v>179</v>
      </c>
      <c r="U2159" s="24">
        <v>20</v>
      </c>
      <c r="V2159">
        <f t="shared" si="225"/>
        <v>27</v>
      </c>
      <c r="W2159" s="24" t="s">
        <v>4441</v>
      </c>
      <c r="X2159" s="8" t="e">
        <f>ROUND(T2159*(1-#REF!),2)</f>
        <v>#REF!</v>
      </c>
      <c r="Y2159">
        <f t="shared" si="227"/>
        <v>161.1</v>
      </c>
      <c r="Z2159">
        <f t="shared" si="228"/>
        <v>161.1</v>
      </c>
      <c r="AA2159" s="24">
        <v>0.1</v>
      </c>
      <c r="AB2159" s="24">
        <v>0.1</v>
      </c>
      <c r="AC2159" t="s">
        <v>2879</v>
      </c>
      <c r="AD2159" t="s">
        <v>2879</v>
      </c>
      <c r="AE2159" t="s">
        <v>2879</v>
      </c>
      <c r="AF2159" t="s">
        <v>2899</v>
      </c>
      <c r="AG2159" s="24"/>
      <c r="AH2159" t="s">
        <v>4968</v>
      </c>
      <c r="AI2159" s="11">
        <v>76.58</v>
      </c>
      <c r="AJ2159">
        <v>0.3</v>
      </c>
      <c r="AK2159">
        <f t="shared" si="226"/>
        <v>125.3</v>
      </c>
      <c r="AL2159" t="s">
        <v>4921</v>
      </c>
      <c r="AM2159">
        <v>129.19999999999999</v>
      </c>
      <c r="AN2159" s="24">
        <v>0.1</v>
      </c>
      <c r="AO2159">
        <f t="shared" si="232"/>
        <v>161.1</v>
      </c>
      <c r="AS2159" s="9" t="s">
        <v>3706</v>
      </c>
      <c r="AT2159" s="9" t="s">
        <v>587</v>
      </c>
    </row>
    <row r="2160" spans="1:46" customFormat="1" x14ac:dyDescent="0.3">
      <c r="A2160" t="e">
        <f>CONCATENATE(C2160,D2160,H2160,#REF!,L2160)</f>
        <v>#REF!</v>
      </c>
      <c r="B2160" t="str">
        <f t="shared" si="231"/>
        <v>MANTGE_TRACTIONL3H2</v>
      </c>
      <c r="C2160" t="s">
        <v>3720</v>
      </c>
      <c r="D2160" t="s">
        <v>3721</v>
      </c>
      <c r="E2160">
        <v>2017</v>
      </c>
      <c r="F2160" t="s">
        <v>44</v>
      </c>
      <c r="G2160" t="s">
        <v>37</v>
      </c>
      <c r="H2160" s="9" t="str">
        <f t="shared" si="229"/>
        <v>L3H2</v>
      </c>
      <c r="I2160">
        <v>3640</v>
      </c>
      <c r="J2160" s="9" t="str">
        <f t="shared" si="230"/>
        <v>TYP176</v>
      </c>
      <c r="K2160">
        <v>176</v>
      </c>
      <c r="L2160" t="s">
        <v>17</v>
      </c>
      <c r="M2160" s="7">
        <v>963940829</v>
      </c>
      <c r="N2160" s="38" t="s">
        <v>3478</v>
      </c>
      <c r="O2160" s="38">
        <v>0</v>
      </c>
      <c r="P2160" s="38">
        <v>210.36</v>
      </c>
      <c r="Q2160" s="38">
        <v>1</v>
      </c>
      <c r="R2160" t="s">
        <v>3476</v>
      </c>
      <c r="S2160" s="38">
        <v>210.36</v>
      </c>
      <c r="T2160" s="24">
        <v>469</v>
      </c>
      <c r="U2160" s="24">
        <v>80</v>
      </c>
      <c r="V2160">
        <f t="shared" ref="V2160:V2223" si="233">IFERROR(ROUNDUP(U2160*(80/60),0),"")</f>
        <v>107</v>
      </c>
      <c r="W2160" s="24" t="s">
        <v>4442</v>
      </c>
      <c r="X2160" s="8" t="e">
        <f>ROUND(T2160*(1-#REF!),2)</f>
        <v>#REF!</v>
      </c>
      <c r="Y2160">
        <f t="shared" si="227"/>
        <v>422.1</v>
      </c>
      <c r="Z2160">
        <f t="shared" si="228"/>
        <v>422.1</v>
      </c>
      <c r="AA2160" s="24">
        <v>0.1</v>
      </c>
      <c r="AB2160" s="24">
        <v>0.1</v>
      </c>
      <c r="AC2160" t="s">
        <v>2879</v>
      </c>
      <c r="AD2160" t="s">
        <v>2879</v>
      </c>
      <c r="AE2160" t="s">
        <v>2879</v>
      </c>
      <c r="AF2160" t="s">
        <v>2899</v>
      </c>
      <c r="AG2160" s="24"/>
      <c r="AH2160" t="s">
        <v>4968</v>
      </c>
      <c r="AI2160" s="11">
        <v>202.26</v>
      </c>
      <c r="AJ2160">
        <v>0.3</v>
      </c>
      <c r="AK2160">
        <f t="shared" si="226"/>
        <v>328.29999999999995</v>
      </c>
      <c r="AL2160" t="s">
        <v>4922</v>
      </c>
      <c r="AM2160">
        <v>342</v>
      </c>
      <c r="AN2160" s="24">
        <v>0.1</v>
      </c>
      <c r="AO2160">
        <f t="shared" si="232"/>
        <v>422.1</v>
      </c>
      <c r="AS2160" s="9" t="s">
        <v>3479</v>
      </c>
      <c r="AT2160" s="9" t="s">
        <v>584</v>
      </c>
    </row>
    <row r="2161" spans="1:46" customFormat="1" x14ac:dyDescent="0.3">
      <c r="A2161" t="e">
        <f>CONCATENATE(C2161,D2161,H2161,#REF!,L2161)</f>
        <v>#REF!</v>
      </c>
      <c r="B2161" t="str">
        <f t="shared" si="231"/>
        <v>MANTGE_TRACTIONL3H2</v>
      </c>
      <c r="C2161" t="s">
        <v>3720</v>
      </c>
      <c r="D2161" t="s">
        <v>3721</v>
      </c>
      <c r="E2161">
        <v>2017</v>
      </c>
      <c r="F2161" t="s">
        <v>44</v>
      </c>
      <c r="G2161" t="s">
        <v>37</v>
      </c>
      <c r="H2161" s="9" t="str">
        <f t="shared" si="229"/>
        <v>L3H2</v>
      </c>
      <c r="I2161">
        <v>3640</v>
      </c>
      <c r="J2161" s="9" t="str">
        <f t="shared" si="230"/>
        <v>TYP176</v>
      </c>
      <c r="K2161">
        <v>176</v>
      </c>
      <c r="L2161" t="s">
        <v>17</v>
      </c>
      <c r="M2161" s="7">
        <v>963940830</v>
      </c>
      <c r="N2161" s="38" t="s">
        <v>3480</v>
      </c>
      <c r="O2161" s="38">
        <v>0</v>
      </c>
      <c r="P2161" s="38">
        <v>430.24</v>
      </c>
      <c r="Q2161" s="38">
        <v>1</v>
      </c>
      <c r="R2161" t="s">
        <v>3476</v>
      </c>
      <c r="S2161" s="38">
        <v>430.24</v>
      </c>
      <c r="T2161" s="24">
        <v>879</v>
      </c>
      <c r="U2161" s="24">
        <v>120</v>
      </c>
      <c r="V2161">
        <f t="shared" si="233"/>
        <v>160</v>
      </c>
      <c r="W2161" s="24" t="s">
        <v>4443</v>
      </c>
      <c r="X2161" s="8" t="e">
        <f>ROUND(T2161*(1-#REF!),2)</f>
        <v>#REF!</v>
      </c>
      <c r="Y2161">
        <f t="shared" si="227"/>
        <v>791.1</v>
      </c>
      <c r="Z2161">
        <f t="shared" si="228"/>
        <v>791.1</v>
      </c>
      <c r="AA2161" s="24">
        <v>0.1</v>
      </c>
      <c r="AB2161" s="24">
        <v>0.1</v>
      </c>
      <c r="AC2161" t="s">
        <v>2879</v>
      </c>
      <c r="AD2161" t="s">
        <v>2879</v>
      </c>
      <c r="AE2161" t="s">
        <v>2879</v>
      </c>
      <c r="AF2161" t="s">
        <v>2899</v>
      </c>
      <c r="AG2161" s="24"/>
      <c r="AH2161" t="s">
        <v>4968</v>
      </c>
      <c r="AI2161" s="11">
        <v>413.67325999999997</v>
      </c>
      <c r="AJ2161">
        <v>0.3</v>
      </c>
      <c r="AK2161">
        <f t="shared" si="226"/>
        <v>615.29999999999995</v>
      </c>
      <c r="AL2161" t="s">
        <v>4923</v>
      </c>
      <c r="AM2161">
        <v>646</v>
      </c>
      <c r="AN2161" s="24">
        <v>0.1</v>
      </c>
      <c r="AO2161">
        <f t="shared" si="232"/>
        <v>791.1</v>
      </c>
      <c r="AS2161" s="9" t="s">
        <v>3481</v>
      </c>
      <c r="AT2161" s="9" t="s">
        <v>3695</v>
      </c>
    </row>
    <row r="2162" spans="1:46" customFormat="1" x14ac:dyDescent="0.3">
      <c r="A2162" t="e">
        <f>CONCATENATE(C2162,D2162,H2162,#REF!,L2162)</f>
        <v>#REF!</v>
      </c>
      <c r="B2162" t="str">
        <f t="shared" si="231"/>
        <v>MANTGE_TRACTIONL3H2</v>
      </c>
      <c r="C2162" t="s">
        <v>3720</v>
      </c>
      <c r="D2162" t="s">
        <v>3721</v>
      </c>
      <c r="E2162">
        <v>2017</v>
      </c>
      <c r="F2162" t="s">
        <v>44</v>
      </c>
      <c r="G2162" t="s">
        <v>37</v>
      </c>
      <c r="H2162" s="9" t="str">
        <f t="shared" si="229"/>
        <v>L3H2</v>
      </c>
      <c r="I2162">
        <v>3640</v>
      </c>
      <c r="J2162" s="9" t="str">
        <f t="shared" si="230"/>
        <v>TYP176</v>
      </c>
      <c r="K2162">
        <v>176</v>
      </c>
      <c r="L2162" t="s">
        <v>20</v>
      </c>
      <c r="M2162" s="7">
        <v>963940831</v>
      </c>
      <c r="N2162" s="38" t="s">
        <v>3482</v>
      </c>
      <c r="O2162" s="38">
        <v>0</v>
      </c>
      <c r="P2162" s="38">
        <v>206.87</v>
      </c>
      <c r="Q2162" s="38">
        <v>1</v>
      </c>
      <c r="R2162" t="s">
        <v>3476</v>
      </c>
      <c r="S2162" s="38">
        <v>206.87</v>
      </c>
      <c r="T2162" s="24">
        <v>469</v>
      </c>
      <c r="U2162" s="24">
        <v>20</v>
      </c>
      <c r="V2162">
        <f t="shared" si="233"/>
        <v>27</v>
      </c>
      <c r="W2162" s="24" t="s">
        <v>4444</v>
      </c>
      <c r="X2162" s="8" t="e">
        <f>ROUND(T2162*(1-#REF!),2)</f>
        <v>#REF!</v>
      </c>
      <c r="Y2162">
        <f t="shared" si="227"/>
        <v>422.1</v>
      </c>
      <c r="Z2162">
        <f t="shared" si="228"/>
        <v>422.1</v>
      </c>
      <c r="AA2162" s="24">
        <v>0.1</v>
      </c>
      <c r="AB2162" s="24">
        <v>0.1</v>
      </c>
      <c r="AC2162" t="s">
        <v>2879</v>
      </c>
      <c r="AD2162" t="s">
        <v>2879</v>
      </c>
      <c r="AE2162" t="s">
        <v>2879</v>
      </c>
      <c r="AF2162" t="s">
        <v>2899</v>
      </c>
      <c r="AG2162" s="24"/>
      <c r="AH2162" t="s">
        <v>4968</v>
      </c>
      <c r="AI2162" s="11">
        <v>198.9</v>
      </c>
      <c r="AJ2162">
        <v>0.3</v>
      </c>
      <c r="AK2162">
        <f t="shared" si="226"/>
        <v>328.29999999999995</v>
      </c>
      <c r="AL2162" t="s">
        <v>4924</v>
      </c>
      <c r="AM2162">
        <v>342</v>
      </c>
      <c r="AN2162" s="24">
        <v>0.1</v>
      </c>
      <c r="AO2162">
        <f t="shared" si="232"/>
        <v>422.1</v>
      </c>
      <c r="AS2162" s="9" t="s">
        <v>3483</v>
      </c>
      <c r="AT2162" s="9" t="s">
        <v>582</v>
      </c>
    </row>
    <row r="2163" spans="1:46" customFormat="1" x14ac:dyDescent="0.3">
      <c r="A2163" t="e">
        <f>CONCATENATE(C2163,D2163,H2163,#REF!,L2163)</f>
        <v>#REF!</v>
      </c>
      <c r="B2163" t="str">
        <f t="shared" si="231"/>
        <v>MANTGE_TRACTIONL3H2</v>
      </c>
      <c r="C2163" t="s">
        <v>3720</v>
      </c>
      <c r="D2163" t="s">
        <v>3721</v>
      </c>
      <c r="E2163">
        <v>2017</v>
      </c>
      <c r="F2163" t="s">
        <v>44</v>
      </c>
      <c r="G2163" t="s">
        <v>37</v>
      </c>
      <c r="H2163" s="9" t="str">
        <f t="shared" si="229"/>
        <v>L3H2</v>
      </c>
      <c r="I2163">
        <v>3640</v>
      </c>
      <c r="J2163" s="9" t="str">
        <f t="shared" si="230"/>
        <v>TYP176</v>
      </c>
      <c r="K2163">
        <v>176</v>
      </c>
      <c r="L2163" t="s">
        <v>20</v>
      </c>
      <c r="M2163" s="7">
        <v>963940832</v>
      </c>
      <c r="N2163" s="38" t="s">
        <v>3484</v>
      </c>
      <c r="O2163" s="38">
        <v>0</v>
      </c>
      <c r="P2163" s="38">
        <v>76.8</v>
      </c>
      <c r="Q2163" s="38">
        <v>1</v>
      </c>
      <c r="R2163" t="s">
        <v>3476</v>
      </c>
      <c r="S2163" s="38">
        <v>76.8</v>
      </c>
      <c r="T2163" s="24">
        <v>209</v>
      </c>
      <c r="U2163" s="24">
        <v>20</v>
      </c>
      <c r="V2163">
        <f t="shared" si="233"/>
        <v>27</v>
      </c>
      <c r="W2163" s="24" t="s">
        <v>4445</v>
      </c>
      <c r="X2163" s="8" t="e">
        <f>ROUND(T2163*(1-#REF!),2)</f>
        <v>#REF!</v>
      </c>
      <c r="Y2163">
        <f t="shared" si="227"/>
        <v>188.1</v>
      </c>
      <c r="Z2163">
        <f t="shared" si="228"/>
        <v>188.1</v>
      </c>
      <c r="AA2163" s="24">
        <v>0.1</v>
      </c>
      <c r="AB2163" s="24">
        <v>0.1</v>
      </c>
      <c r="AC2163" t="s">
        <v>2879</v>
      </c>
      <c r="AD2163" t="s">
        <v>2879</v>
      </c>
      <c r="AE2163" t="s">
        <v>2879</v>
      </c>
      <c r="AF2163" t="s">
        <v>2899</v>
      </c>
      <c r="AG2163" s="24"/>
      <c r="AH2163" t="s">
        <v>4968</v>
      </c>
      <c r="AI2163" s="11">
        <v>94.5</v>
      </c>
      <c r="AJ2163">
        <v>0.3</v>
      </c>
      <c r="AK2163">
        <f t="shared" si="226"/>
        <v>146.29999999999998</v>
      </c>
      <c r="AL2163" t="s">
        <v>4925</v>
      </c>
      <c r="AM2163">
        <v>152</v>
      </c>
      <c r="AN2163" s="24">
        <v>0.1</v>
      </c>
      <c r="AO2163">
        <f t="shared" si="232"/>
        <v>188.1</v>
      </c>
      <c r="AS2163" s="9" t="s">
        <v>3485</v>
      </c>
      <c r="AT2163" s="9" t="s">
        <v>580</v>
      </c>
    </row>
    <row r="2164" spans="1:46" customFormat="1" x14ac:dyDescent="0.3">
      <c r="A2164" t="e">
        <f>CONCATENATE(C2164,D2164,H2164,#REF!,L2164)</f>
        <v>#REF!</v>
      </c>
      <c r="B2164" t="str">
        <f t="shared" si="231"/>
        <v>MANTGE_TRACTIONL3H2</v>
      </c>
      <c r="C2164" t="s">
        <v>3720</v>
      </c>
      <c r="D2164" t="s">
        <v>3721</v>
      </c>
      <c r="E2164">
        <v>2017</v>
      </c>
      <c r="F2164" t="s">
        <v>44</v>
      </c>
      <c r="G2164" t="s">
        <v>37</v>
      </c>
      <c r="H2164" s="9" t="str">
        <f t="shared" si="229"/>
        <v>L3H2</v>
      </c>
      <c r="I2164">
        <v>3640</v>
      </c>
      <c r="J2164" s="9" t="str">
        <f t="shared" si="230"/>
        <v>TYP176</v>
      </c>
      <c r="K2164">
        <v>176</v>
      </c>
      <c r="L2164" t="s">
        <v>20</v>
      </c>
      <c r="M2164" s="7">
        <v>963940833</v>
      </c>
      <c r="N2164" s="38" t="s">
        <v>3486</v>
      </c>
      <c r="O2164" s="38">
        <v>0</v>
      </c>
      <c r="P2164" s="38">
        <v>206.03</v>
      </c>
      <c r="Q2164" s="38">
        <v>1</v>
      </c>
      <c r="R2164" t="s">
        <v>3476</v>
      </c>
      <c r="S2164" s="38">
        <v>206.03</v>
      </c>
      <c r="T2164" s="24">
        <v>609</v>
      </c>
      <c r="U2164" s="24">
        <v>80</v>
      </c>
      <c r="V2164">
        <f t="shared" si="233"/>
        <v>107</v>
      </c>
      <c r="W2164" s="24" t="s">
        <v>4446</v>
      </c>
      <c r="X2164" s="8" t="e">
        <f>ROUND(T2164*(1-#REF!),2)</f>
        <v>#REF!</v>
      </c>
      <c r="Y2164">
        <f t="shared" si="227"/>
        <v>548.1</v>
      </c>
      <c r="Z2164">
        <f t="shared" si="228"/>
        <v>548.1</v>
      </c>
      <c r="AA2164" s="24">
        <v>0.1</v>
      </c>
      <c r="AB2164" s="24">
        <v>0.1</v>
      </c>
      <c r="AC2164" t="s">
        <v>2879</v>
      </c>
      <c r="AD2164" t="s">
        <v>2879</v>
      </c>
      <c r="AE2164" t="s">
        <v>2879</v>
      </c>
      <c r="AF2164" t="s">
        <v>2899</v>
      </c>
      <c r="AG2164" s="24"/>
      <c r="AH2164" t="s">
        <v>4968</v>
      </c>
      <c r="AI2164" s="11">
        <v>198.1</v>
      </c>
      <c r="AJ2164">
        <v>0.3</v>
      </c>
      <c r="AK2164">
        <f t="shared" ref="AK2164:AK2227" si="234">T2164*(1*(1-AJ2164))</f>
        <v>426.29999999999995</v>
      </c>
      <c r="AL2164" t="s">
        <v>4926</v>
      </c>
      <c r="AM2164">
        <v>448.4</v>
      </c>
      <c r="AN2164" s="24">
        <v>0.1</v>
      </c>
      <c r="AO2164">
        <f t="shared" si="232"/>
        <v>548.1</v>
      </c>
      <c r="AS2164" s="9" t="s">
        <v>3487</v>
      </c>
      <c r="AT2164" s="9" t="s">
        <v>585</v>
      </c>
    </row>
    <row r="2165" spans="1:46" customFormat="1" x14ac:dyDescent="0.3">
      <c r="A2165" t="e">
        <f>CONCATENATE(C2165,D2165,H2165,#REF!,L2165)</f>
        <v>#REF!</v>
      </c>
      <c r="B2165" t="str">
        <f t="shared" si="231"/>
        <v>MANTGE_TRACTIONL3H2</v>
      </c>
      <c r="C2165" t="s">
        <v>3720</v>
      </c>
      <c r="D2165" t="s">
        <v>3721</v>
      </c>
      <c r="E2165">
        <v>2017</v>
      </c>
      <c r="F2165" t="s">
        <v>44</v>
      </c>
      <c r="G2165" t="s">
        <v>37</v>
      </c>
      <c r="H2165" s="9" t="str">
        <f t="shared" si="229"/>
        <v>L3H2</v>
      </c>
      <c r="I2165">
        <v>3640</v>
      </c>
      <c r="J2165" s="9" t="str">
        <f t="shared" si="230"/>
        <v>TYP176</v>
      </c>
      <c r="K2165">
        <v>176</v>
      </c>
      <c r="L2165" t="s">
        <v>20</v>
      </c>
      <c r="M2165" s="7">
        <v>963940834</v>
      </c>
      <c r="N2165" s="38" t="s">
        <v>3488</v>
      </c>
      <c r="O2165" s="38">
        <v>0</v>
      </c>
      <c r="P2165" s="38">
        <v>511.16</v>
      </c>
      <c r="Q2165" s="38">
        <v>1</v>
      </c>
      <c r="R2165" t="s">
        <v>3476</v>
      </c>
      <c r="S2165" s="38">
        <v>511.16</v>
      </c>
      <c r="T2165" s="24">
        <v>1179</v>
      </c>
      <c r="U2165" s="24">
        <v>120</v>
      </c>
      <c r="V2165">
        <f t="shared" si="233"/>
        <v>160</v>
      </c>
      <c r="W2165" s="24" t="s">
        <v>4447</v>
      </c>
      <c r="X2165" s="8" t="e">
        <f>ROUND(T2165*(1-#REF!),2)</f>
        <v>#REF!</v>
      </c>
      <c r="Y2165">
        <f t="shared" si="227"/>
        <v>1061.0999999999999</v>
      </c>
      <c r="Z2165">
        <f t="shared" si="228"/>
        <v>1061.0999999999999</v>
      </c>
      <c r="AA2165" s="24">
        <v>0.1</v>
      </c>
      <c r="AB2165" s="24">
        <v>0.1</v>
      </c>
      <c r="AC2165" t="s">
        <v>2879</v>
      </c>
      <c r="AD2165" t="s">
        <v>2879</v>
      </c>
      <c r="AE2165" t="s">
        <v>2879</v>
      </c>
      <c r="AF2165" t="s">
        <v>2899</v>
      </c>
      <c r="AG2165" s="24"/>
      <c r="AH2165" t="s">
        <v>4968</v>
      </c>
      <c r="AI2165" s="11">
        <v>491.5</v>
      </c>
      <c r="AJ2165">
        <v>0.3</v>
      </c>
      <c r="AK2165">
        <f t="shared" si="234"/>
        <v>825.3</v>
      </c>
      <c r="AL2165" t="s">
        <v>4927</v>
      </c>
      <c r="AM2165">
        <v>866.4</v>
      </c>
      <c r="AN2165" s="24">
        <v>0.1</v>
      </c>
      <c r="AO2165">
        <f t="shared" si="232"/>
        <v>1061.0999999999999</v>
      </c>
      <c r="AS2165" s="9" t="s">
        <v>3489</v>
      </c>
      <c r="AT2165" s="9" t="s">
        <v>586</v>
      </c>
    </row>
    <row r="2166" spans="1:46" customFormat="1" x14ac:dyDescent="0.3">
      <c r="A2166" t="e">
        <f>CONCATENATE(C2166,D2166,H2166,#REF!,L2166)</f>
        <v>#REF!</v>
      </c>
      <c r="B2166" t="str">
        <f t="shared" si="231"/>
        <v>MANTGE_PROPULSIONL3H2</v>
      </c>
      <c r="C2166" t="s">
        <v>3720</v>
      </c>
      <c r="D2166" t="s">
        <v>3722</v>
      </c>
      <c r="E2166">
        <v>2017</v>
      </c>
      <c r="F2166" t="s">
        <v>44</v>
      </c>
      <c r="G2166" t="s">
        <v>37</v>
      </c>
      <c r="H2166" s="9" t="str">
        <f t="shared" si="229"/>
        <v>L3H2</v>
      </c>
      <c r="I2166">
        <v>3640</v>
      </c>
      <c r="J2166" s="9" t="str">
        <f t="shared" si="230"/>
        <v>TYP175</v>
      </c>
      <c r="K2166">
        <v>175</v>
      </c>
      <c r="L2166" t="s">
        <v>17</v>
      </c>
      <c r="M2166" s="7">
        <v>963940835</v>
      </c>
      <c r="N2166" s="38" t="s">
        <v>3491</v>
      </c>
      <c r="O2166" s="38">
        <v>0</v>
      </c>
      <c r="P2166" s="38">
        <v>140.22999999999999</v>
      </c>
      <c r="Q2166" s="38">
        <v>1</v>
      </c>
      <c r="R2166" t="s">
        <v>3476</v>
      </c>
      <c r="S2166" s="38">
        <v>140.22999999999999</v>
      </c>
      <c r="T2166" s="24">
        <v>329</v>
      </c>
      <c r="U2166" s="24">
        <v>20</v>
      </c>
      <c r="V2166">
        <f t="shared" si="233"/>
        <v>27</v>
      </c>
      <c r="W2166" s="24" t="s">
        <v>4448</v>
      </c>
      <c r="X2166" s="8" t="e">
        <f>ROUND(T2166*(1-#REF!),2)</f>
        <v>#REF!</v>
      </c>
      <c r="Y2166">
        <f t="shared" si="227"/>
        <v>296.10000000000002</v>
      </c>
      <c r="Z2166">
        <f t="shared" si="228"/>
        <v>296.10000000000002</v>
      </c>
      <c r="AA2166" s="24">
        <v>0.1</v>
      </c>
      <c r="AB2166" s="24">
        <v>0.1</v>
      </c>
      <c r="AC2166" t="s">
        <v>2879</v>
      </c>
      <c r="AD2166" t="s">
        <v>2879</v>
      </c>
      <c r="AE2166" t="s">
        <v>2879</v>
      </c>
      <c r="AF2166" t="s">
        <v>2899</v>
      </c>
      <c r="AG2166" s="24"/>
      <c r="AH2166" t="s">
        <v>4968</v>
      </c>
      <c r="AI2166" s="11">
        <v>134.83326</v>
      </c>
      <c r="AJ2166">
        <v>0.3</v>
      </c>
      <c r="AK2166">
        <f t="shared" si="234"/>
        <v>230.29999999999998</v>
      </c>
      <c r="AL2166" t="s">
        <v>4555</v>
      </c>
      <c r="AM2166" t="s">
        <v>4555</v>
      </c>
      <c r="AN2166" s="24">
        <v>0.1</v>
      </c>
      <c r="AO2166">
        <f t="shared" si="232"/>
        <v>296.10000000000002</v>
      </c>
      <c r="AS2166" s="9" t="s">
        <v>3492</v>
      </c>
      <c r="AT2166" s="9" t="s">
        <v>581</v>
      </c>
    </row>
    <row r="2167" spans="1:46" customFormat="1" x14ac:dyDescent="0.3">
      <c r="A2167" t="e">
        <f>CONCATENATE(C2167,D2167,H2167,#REF!,L2167)</f>
        <v>#REF!</v>
      </c>
      <c r="B2167" t="str">
        <f t="shared" si="231"/>
        <v>MANTGE_PROPULSIONL3H2</v>
      </c>
      <c r="C2167" t="s">
        <v>3720</v>
      </c>
      <c r="D2167" t="s">
        <v>3722</v>
      </c>
      <c r="E2167">
        <v>2017</v>
      </c>
      <c r="F2167" t="s">
        <v>44</v>
      </c>
      <c r="G2167" t="s">
        <v>37</v>
      </c>
      <c r="H2167" s="9" t="str">
        <f t="shared" si="229"/>
        <v>L3H2</v>
      </c>
      <c r="I2167">
        <v>3640</v>
      </c>
      <c r="J2167" s="9" t="str">
        <f t="shared" si="230"/>
        <v>TYP175</v>
      </c>
      <c r="K2167">
        <v>175</v>
      </c>
      <c r="L2167" t="s">
        <v>17</v>
      </c>
      <c r="M2167" s="7">
        <v>963940836</v>
      </c>
      <c r="N2167" s="38" t="s">
        <v>3493</v>
      </c>
      <c r="O2167" s="38">
        <v>0</v>
      </c>
      <c r="P2167" s="38">
        <v>59.83</v>
      </c>
      <c r="Q2167" s="38">
        <v>1</v>
      </c>
      <c r="R2167" t="s">
        <v>3476</v>
      </c>
      <c r="S2167" s="38">
        <v>59.83</v>
      </c>
      <c r="T2167" s="24">
        <v>179</v>
      </c>
      <c r="U2167" s="24">
        <v>20</v>
      </c>
      <c r="V2167">
        <f t="shared" si="233"/>
        <v>27</v>
      </c>
      <c r="W2167" s="24" t="s">
        <v>4449</v>
      </c>
      <c r="X2167" s="8" t="e">
        <f>ROUND(T2167*(1-#REF!),2)</f>
        <v>#REF!</v>
      </c>
      <c r="Y2167">
        <f t="shared" si="227"/>
        <v>161.1</v>
      </c>
      <c r="Z2167">
        <f t="shared" si="228"/>
        <v>161.1</v>
      </c>
      <c r="AA2167" s="24">
        <v>0.1</v>
      </c>
      <c r="AB2167" s="24">
        <v>0.1</v>
      </c>
      <c r="AC2167" t="s">
        <v>2879</v>
      </c>
      <c r="AD2167" t="s">
        <v>2879</v>
      </c>
      <c r="AE2167" t="s">
        <v>2879</v>
      </c>
      <c r="AF2167" t="s">
        <v>2899</v>
      </c>
      <c r="AG2167" s="24"/>
      <c r="AH2167" t="s">
        <v>4968</v>
      </c>
      <c r="AI2167" s="11">
        <v>76.58</v>
      </c>
      <c r="AJ2167">
        <v>0.3</v>
      </c>
      <c r="AK2167">
        <f t="shared" si="234"/>
        <v>125.3</v>
      </c>
      <c r="AL2167" t="s">
        <v>4555</v>
      </c>
      <c r="AM2167" t="s">
        <v>4555</v>
      </c>
      <c r="AN2167" s="24">
        <v>0.1</v>
      </c>
      <c r="AO2167">
        <f t="shared" si="232"/>
        <v>161.1</v>
      </c>
      <c r="AS2167" s="9" t="s">
        <v>3707</v>
      </c>
      <c r="AT2167" s="9" t="s">
        <v>587</v>
      </c>
    </row>
    <row r="2168" spans="1:46" customFormat="1" x14ac:dyDescent="0.3">
      <c r="A2168" t="e">
        <f>CONCATENATE(C2168,D2168,H2168,#REF!,L2168)</f>
        <v>#REF!</v>
      </c>
      <c r="B2168" t="str">
        <f t="shared" si="231"/>
        <v>MANTGE_PROPULSIONL3H2</v>
      </c>
      <c r="C2168" t="s">
        <v>3720</v>
      </c>
      <c r="D2168" t="s">
        <v>3722</v>
      </c>
      <c r="E2168">
        <v>2017</v>
      </c>
      <c r="F2168" t="s">
        <v>44</v>
      </c>
      <c r="G2168" t="s">
        <v>37</v>
      </c>
      <c r="H2168" s="9" t="str">
        <f t="shared" si="229"/>
        <v>L3H2</v>
      </c>
      <c r="I2168">
        <v>3640</v>
      </c>
      <c r="J2168" s="9" t="str">
        <f t="shared" si="230"/>
        <v>TYP175</v>
      </c>
      <c r="K2168">
        <v>175</v>
      </c>
      <c r="L2168" t="s">
        <v>17</v>
      </c>
      <c r="M2168" s="7">
        <v>963940837</v>
      </c>
      <c r="N2168" s="38" t="s">
        <v>3494</v>
      </c>
      <c r="O2168" s="38">
        <v>0</v>
      </c>
      <c r="P2168" s="38">
        <v>210.36</v>
      </c>
      <c r="Q2168" s="38">
        <v>1</v>
      </c>
      <c r="R2168" t="s">
        <v>3476</v>
      </c>
      <c r="S2168" s="38">
        <v>210.36</v>
      </c>
      <c r="T2168" s="24">
        <v>469</v>
      </c>
      <c r="U2168" s="24">
        <v>80</v>
      </c>
      <c r="V2168">
        <f t="shared" si="233"/>
        <v>107</v>
      </c>
      <c r="W2168" s="24" t="s">
        <v>4450</v>
      </c>
      <c r="X2168" s="8" t="e">
        <f>ROUND(T2168*(1-#REF!),2)</f>
        <v>#REF!</v>
      </c>
      <c r="Y2168">
        <f t="shared" si="227"/>
        <v>422.1</v>
      </c>
      <c r="Z2168">
        <f t="shared" si="228"/>
        <v>422.1</v>
      </c>
      <c r="AA2168" s="24">
        <v>0.1</v>
      </c>
      <c r="AB2168" s="24">
        <v>0.1</v>
      </c>
      <c r="AC2168" t="s">
        <v>2879</v>
      </c>
      <c r="AD2168" t="s">
        <v>2879</v>
      </c>
      <c r="AE2168" t="s">
        <v>2879</v>
      </c>
      <c r="AF2168" t="s">
        <v>2899</v>
      </c>
      <c r="AG2168" s="24"/>
      <c r="AH2168" t="s">
        <v>4968</v>
      </c>
      <c r="AI2168" s="11">
        <v>202.26</v>
      </c>
      <c r="AJ2168">
        <v>0.3</v>
      </c>
      <c r="AK2168">
        <f t="shared" si="234"/>
        <v>328.29999999999995</v>
      </c>
      <c r="AL2168" t="s">
        <v>4555</v>
      </c>
      <c r="AM2168" t="s">
        <v>4555</v>
      </c>
      <c r="AN2168" s="24">
        <v>0.1</v>
      </c>
      <c r="AO2168">
        <f t="shared" si="232"/>
        <v>422.1</v>
      </c>
      <c r="AS2168" s="9" t="s">
        <v>3495</v>
      </c>
      <c r="AT2168" s="9" t="s">
        <v>584</v>
      </c>
    </row>
    <row r="2169" spans="1:46" customFormat="1" x14ac:dyDescent="0.3">
      <c r="A2169" t="e">
        <f>CONCATENATE(C2169,D2169,H2169,#REF!,L2169)</f>
        <v>#REF!</v>
      </c>
      <c r="B2169" t="str">
        <f t="shared" si="231"/>
        <v>MANTGE_PROPULSIONL3H2</v>
      </c>
      <c r="C2169" t="s">
        <v>3720</v>
      </c>
      <c r="D2169" t="s">
        <v>3722</v>
      </c>
      <c r="E2169">
        <v>2017</v>
      </c>
      <c r="F2169" t="s">
        <v>44</v>
      </c>
      <c r="G2169" t="s">
        <v>37</v>
      </c>
      <c r="H2169" s="9" t="str">
        <f t="shared" si="229"/>
        <v>L3H2</v>
      </c>
      <c r="I2169">
        <v>3640</v>
      </c>
      <c r="J2169" s="9" t="str">
        <f t="shared" si="230"/>
        <v>TYP175</v>
      </c>
      <c r="K2169">
        <v>175</v>
      </c>
      <c r="L2169" t="s">
        <v>17</v>
      </c>
      <c r="M2169" s="7">
        <v>963940838</v>
      </c>
      <c r="N2169" s="38" t="s">
        <v>3496</v>
      </c>
      <c r="O2169" s="38">
        <v>0</v>
      </c>
      <c r="P2169" s="38">
        <v>331.6</v>
      </c>
      <c r="Q2169" s="38">
        <v>1</v>
      </c>
      <c r="R2169" t="s">
        <v>3476</v>
      </c>
      <c r="S2169" s="38">
        <v>331.6</v>
      </c>
      <c r="T2169" s="24">
        <v>879</v>
      </c>
      <c r="U2169" s="24">
        <v>120</v>
      </c>
      <c r="V2169">
        <f t="shared" si="233"/>
        <v>160</v>
      </c>
      <c r="W2169" s="24" t="s">
        <v>4451</v>
      </c>
      <c r="X2169" s="8" t="e">
        <f>ROUND(T2169*(1-#REF!),2)</f>
        <v>#REF!</v>
      </c>
      <c r="Y2169">
        <f t="shared" si="227"/>
        <v>791.1</v>
      </c>
      <c r="Z2169">
        <f t="shared" si="228"/>
        <v>791.1</v>
      </c>
      <c r="AA2169" s="24">
        <v>0.1</v>
      </c>
      <c r="AB2169" s="24">
        <v>0.1</v>
      </c>
      <c r="AC2169" t="s">
        <v>2879</v>
      </c>
      <c r="AD2169" t="s">
        <v>2879</v>
      </c>
      <c r="AE2169" t="s">
        <v>2879</v>
      </c>
      <c r="AF2169" t="s">
        <v>2899</v>
      </c>
      <c r="AG2169" s="24"/>
      <c r="AH2169" t="s">
        <v>4968</v>
      </c>
      <c r="AI2169" s="11">
        <v>413.67325999999997</v>
      </c>
      <c r="AJ2169">
        <v>0.3</v>
      </c>
      <c r="AK2169">
        <f t="shared" si="234"/>
        <v>615.29999999999995</v>
      </c>
      <c r="AL2169" t="s">
        <v>4555</v>
      </c>
      <c r="AM2169" t="s">
        <v>4555</v>
      </c>
      <c r="AN2169" s="24">
        <v>0.1</v>
      </c>
      <c r="AO2169">
        <f t="shared" si="232"/>
        <v>791.1</v>
      </c>
      <c r="AS2169" s="9" t="s">
        <v>3497</v>
      </c>
      <c r="AT2169" s="9" t="s">
        <v>3695</v>
      </c>
    </row>
    <row r="2170" spans="1:46" customFormat="1" x14ac:dyDescent="0.3">
      <c r="A2170" t="e">
        <f>CONCATENATE(C2170,D2170,H2170,#REF!,L2170)</f>
        <v>#REF!</v>
      </c>
      <c r="B2170" t="str">
        <f t="shared" si="231"/>
        <v>MANTGE_PROPULSIONL3H2</v>
      </c>
      <c r="C2170" t="s">
        <v>3720</v>
      </c>
      <c r="D2170" t="s">
        <v>3722</v>
      </c>
      <c r="E2170">
        <v>2017</v>
      </c>
      <c r="F2170" t="s">
        <v>44</v>
      </c>
      <c r="G2170" t="s">
        <v>37</v>
      </c>
      <c r="H2170" s="9" t="str">
        <f t="shared" si="229"/>
        <v>L3H2</v>
      </c>
      <c r="I2170">
        <v>3640</v>
      </c>
      <c r="J2170" s="9" t="str">
        <f t="shared" si="230"/>
        <v>TYP175</v>
      </c>
      <c r="K2170">
        <v>175</v>
      </c>
      <c r="L2170" t="s">
        <v>20</v>
      </c>
      <c r="M2170" s="7">
        <v>963940839</v>
      </c>
      <c r="N2170" s="38" t="s">
        <v>3498</v>
      </c>
      <c r="O2170" s="38">
        <v>0</v>
      </c>
      <c r="P2170" s="38">
        <v>206.87</v>
      </c>
      <c r="Q2170" s="38">
        <v>1</v>
      </c>
      <c r="R2170" t="s">
        <v>3476</v>
      </c>
      <c r="S2170" s="38">
        <v>206.87</v>
      </c>
      <c r="T2170" s="24">
        <v>469</v>
      </c>
      <c r="U2170" s="24">
        <v>20</v>
      </c>
      <c r="V2170">
        <f t="shared" si="233"/>
        <v>27</v>
      </c>
      <c r="W2170" s="24" t="s">
        <v>4452</v>
      </c>
      <c r="X2170" s="8" t="e">
        <f>ROUND(T2170*(1-#REF!),2)</f>
        <v>#REF!</v>
      </c>
      <c r="Y2170">
        <f t="shared" si="227"/>
        <v>422.1</v>
      </c>
      <c r="Z2170">
        <f t="shared" si="228"/>
        <v>422.1</v>
      </c>
      <c r="AA2170" s="24">
        <v>0.1</v>
      </c>
      <c r="AB2170" s="24">
        <v>0.1</v>
      </c>
      <c r="AC2170" t="s">
        <v>2879</v>
      </c>
      <c r="AD2170" t="s">
        <v>2879</v>
      </c>
      <c r="AE2170" t="s">
        <v>2879</v>
      </c>
      <c r="AF2170" t="s">
        <v>2899</v>
      </c>
      <c r="AG2170" s="24"/>
      <c r="AH2170" t="s">
        <v>4968</v>
      </c>
      <c r="AI2170" s="11">
        <v>198.9</v>
      </c>
      <c r="AJ2170">
        <v>0.3</v>
      </c>
      <c r="AK2170">
        <f t="shared" si="234"/>
        <v>328.29999999999995</v>
      </c>
      <c r="AL2170" t="s">
        <v>4555</v>
      </c>
      <c r="AM2170" t="s">
        <v>4555</v>
      </c>
      <c r="AN2170" s="24">
        <v>0.1</v>
      </c>
      <c r="AO2170">
        <f t="shared" si="232"/>
        <v>422.1</v>
      </c>
      <c r="AS2170" s="9" t="s">
        <v>3499</v>
      </c>
      <c r="AT2170" s="9" t="s">
        <v>582</v>
      </c>
    </row>
    <row r="2171" spans="1:46" customFormat="1" x14ac:dyDescent="0.3">
      <c r="A2171" t="e">
        <f>CONCATENATE(C2171,D2171,H2171,#REF!,L2171)</f>
        <v>#REF!</v>
      </c>
      <c r="B2171" t="str">
        <f t="shared" si="231"/>
        <v>MANTGE_PROPULSIONL3H2</v>
      </c>
      <c r="C2171" t="s">
        <v>3720</v>
      </c>
      <c r="D2171" t="s">
        <v>3722</v>
      </c>
      <c r="E2171">
        <v>2017</v>
      </c>
      <c r="F2171" t="s">
        <v>44</v>
      </c>
      <c r="G2171" t="s">
        <v>37</v>
      </c>
      <c r="H2171" s="9" t="str">
        <f t="shared" si="229"/>
        <v>L3H2</v>
      </c>
      <c r="I2171">
        <v>3640</v>
      </c>
      <c r="J2171" s="9" t="str">
        <f t="shared" si="230"/>
        <v>TYP175</v>
      </c>
      <c r="K2171">
        <v>175</v>
      </c>
      <c r="L2171" t="s">
        <v>20</v>
      </c>
      <c r="M2171" s="7">
        <v>963940840</v>
      </c>
      <c r="N2171" s="38" t="s">
        <v>3500</v>
      </c>
      <c r="O2171" s="38">
        <v>0</v>
      </c>
      <c r="P2171" s="38">
        <v>76.8</v>
      </c>
      <c r="Q2171" s="38">
        <v>1</v>
      </c>
      <c r="R2171" t="s">
        <v>3476</v>
      </c>
      <c r="S2171" s="38">
        <v>76.8</v>
      </c>
      <c r="T2171" s="24">
        <v>209</v>
      </c>
      <c r="U2171" s="24">
        <v>20</v>
      </c>
      <c r="V2171">
        <f t="shared" si="233"/>
        <v>27</v>
      </c>
      <c r="W2171" s="24" t="s">
        <v>4453</v>
      </c>
      <c r="X2171" s="8" t="e">
        <f>ROUND(T2171*(1-#REF!),2)</f>
        <v>#REF!</v>
      </c>
      <c r="Y2171">
        <f t="shared" si="227"/>
        <v>188.1</v>
      </c>
      <c r="Z2171">
        <f t="shared" si="228"/>
        <v>188.1</v>
      </c>
      <c r="AA2171" s="24">
        <v>0.1</v>
      </c>
      <c r="AB2171" s="24">
        <v>0.1</v>
      </c>
      <c r="AC2171" t="s">
        <v>2879</v>
      </c>
      <c r="AD2171" t="s">
        <v>2879</v>
      </c>
      <c r="AE2171" t="s">
        <v>2879</v>
      </c>
      <c r="AF2171" t="s">
        <v>2899</v>
      </c>
      <c r="AG2171" s="24"/>
      <c r="AH2171" t="s">
        <v>4968</v>
      </c>
      <c r="AI2171" s="11">
        <v>94.5</v>
      </c>
      <c r="AJ2171">
        <v>0.3</v>
      </c>
      <c r="AK2171">
        <f t="shared" si="234"/>
        <v>146.29999999999998</v>
      </c>
      <c r="AL2171" t="s">
        <v>4555</v>
      </c>
      <c r="AM2171" t="s">
        <v>4555</v>
      </c>
      <c r="AN2171" s="24">
        <v>0.1</v>
      </c>
      <c r="AO2171">
        <f t="shared" si="232"/>
        <v>188.1</v>
      </c>
      <c r="AS2171" s="9" t="s">
        <v>3501</v>
      </c>
      <c r="AT2171" s="9" t="s">
        <v>580</v>
      </c>
    </row>
    <row r="2172" spans="1:46" customFormat="1" x14ac:dyDescent="0.3">
      <c r="A2172" t="e">
        <f>CONCATENATE(C2172,D2172,H2172,#REF!,L2172)</f>
        <v>#REF!</v>
      </c>
      <c r="B2172" t="str">
        <f t="shared" si="231"/>
        <v>MANTGE_PROPULSIONL3H2</v>
      </c>
      <c r="C2172" t="s">
        <v>3720</v>
      </c>
      <c r="D2172" t="s">
        <v>3722</v>
      </c>
      <c r="E2172">
        <v>2017</v>
      </c>
      <c r="F2172" t="s">
        <v>44</v>
      </c>
      <c r="G2172" t="s">
        <v>37</v>
      </c>
      <c r="H2172" s="9" t="str">
        <f t="shared" si="229"/>
        <v>L3H2</v>
      </c>
      <c r="I2172">
        <v>3640</v>
      </c>
      <c r="J2172" s="9" t="str">
        <f t="shared" si="230"/>
        <v>TYP175</v>
      </c>
      <c r="K2172">
        <v>175</v>
      </c>
      <c r="L2172" t="s">
        <v>20</v>
      </c>
      <c r="M2172" s="7">
        <v>963940841</v>
      </c>
      <c r="N2172" s="38" t="s">
        <v>3502</v>
      </c>
      <c r="O2172" s="38">
        <v>0</v>
      </c>
      <c r="P2172" s="38">
        <v>206.03</v>
      </c>
      <c r="Q2172" s="38">
        <v>1</v>
      </c>
      <c r="R2172" t="s">
        <v>3476</v>
      </c>
      <c r="S2172" s="38">
        <v>206.03</v>
      </c>
      <c r="T2172" s="24">
        <v>609</v>
      </c>
      <c r="U2172" s="24">
        <v>80</v>
      </c>
      <c r="V2172">
        <f t="shared" si="233"/>
        <v>107</v>
      </c>
      <c r="W2172" s="24" t="s">
        <v>4454</v>
      </c>
      <c r="X2172" s="8" t="e">
        <f>ROUND(T2172*(1-#REF!),2)</f>
        <v>#REF!</v>
      </c>
      <c r="Y2172">
        <f t="shared" si="227"/>
        <v>548.1</v>
      </c>
      <c r="Z2172">
        <f t="shared" si="228"/>
        <v>548.1</v>
      </c>
      <c r="AA2172" s="24">
        <v>0.1</v>
      </c>
      <c r="AB2172" s="24">
        <v>0.1</v>
      </c>
      <c r="AC2172" t="s">
        <v>2879</v>
      </c>
      <c r="AD2172" t="s">
        <v>2879</v>
      </c>
      <c r="AE2172" t="s">
        <v>2879</v>
      </c>
      <c r="AF2172" t="s">
        <v>2899</v>
      </c>
      <c r="AG2172" s="24"/>
      <c r="AH2172" t="s">
        <v>4968</v>
      </c>
      <c r="AI2172" s="11">
        <v>198.1</v>
      </c>
      <c r="AJ2172">
        <v>0.3</v>
      </c>
      <c r="AK2172">
        <f t="shared" si="234"/>
        <v>426.29999999999995</v>
      </c>
      <c r="AL2172" t="s">
        <v>4555</v>
      </c>
      <c r="AM2172" t="s">
        <v>4555</v>
      </c>
      <c r="AN2172" s="24">
        <v>0.1</v>
      </c>
      <c r="AO2172">
        <f t="shared" si="232"/>
        <v>548.1</v>
      </c>
      <c r="AS2172" s="9" t="s">
        <v>3503</v>
      </c>
      <c r="AT2172" s="9" t="s">
        <v>585</v>
      </c>
    </row>
    <row r="2173" spans="1:46" customFormat="1" x14ac:dyDescent="0.3">
      <c r="A2173" t="e">
        <f>CONCATENATE(C2173,D2173,H2173,#REF!,L2173)</f>
        <v>#REF!</v>
      </c>
      <c r="B2173" t="str">
        <f t="shared" si="231"/>
        <v>MANTGE_PROPULSIONL3H2</v>
      </c>
      <c r="C2173" t="s">
        <v>3720</v>
      </c>
      <c r="D2173" t="s">
        <v>3722</v>
      </c>
      <c r="E2173">
        <v>2017</v>
      </c>
      <c r="F2173" t="s">
        <v>44</v>
      </c>
      <c r="G2173" t="s">
        <v>37</v>
      </c>
      <c r="H2173" s="9" t="str">
        <f t="shared" si="229"/>
        <v>L3H2</v>
      </c>
      <c r="I2173">
        <v>3640</v>
      </c>
      <c r="J2173" s="9" t="str">
        <f t="shared" si="230"/>
        <v>TYP175</v>
      </c>
      <c r="K2173">
        <v>175</v>
      </c>
      <c r="L2173" t="s">
        <v>20</v>
      </c>
      <c r="M2173" s="7">
        <v>963940842</v>
      </c>
      <c r="N2173" s="38" t="s">
        <v>3504</v>
      </c>
      <c r="O2173" s="38">
        <v>0</v>
      </c>
      <c r="P2173" s="38">
        <v>452.48</v>
      </c>
      <c r="Q2173" s="38">
        <v>1</v>
      </c>
      <c r="R2173" t="s">
        <v>3476</v>
      </c>
      <c r="S2173" s="38">
        <v>452.48</v>
      </c>
      <c r="T2173" s="24">
        <v>1179</v>
      </c>
      <c r="U2173" s="24">
        <v>120</v>
      </c>
      <c r="V2173">
        <f t="shared" si="233"/>
        <v>160</v>
      </c>
      <c r="W2173" s="24" t="s">
        <v>4455</v>
      </c>
      <c r="X2173" s="8" t="e">
        <f>ROUND(T2173*(1-#REF!),2)</f>
        <v>#REF!</v>
      </c>
      <c r="Y2173">
        <f t="shared" si="227"/>
        <v>1061.0999999999999</v>
      </c>
      <c r="Z2173">
        <f t="shared" si="228"/>
        <v>1061.0999999999999</v>
      </c>
      <c r="AA2173" s="24">
        <v>0.1</v>
      </c>
      <c r="AB2173" s="24">
        <v>0.1</v>
      </c>
      <c r="AC2173" t="s">
        <v>2879</v>
      </c>
      <c r="AD2173" t="s">
        <v>2879</v>
      </c>
      <c r="AE2173" t="s">
        <v>2879</v>
      </c>
      <c r="AF2173" t="s">
        <v>2899</v>
      </c>
      <c r="AG2173" s="24"/>
      <c r="AH2173" t="s">
        <v>4968</v>
      </c>
      <c r="AI2173" s="11">
        <v>491.5</v>
      </c>
      <c r="AJ2173">
        <v>0.3</v>
      </c>
      <c r="AK2173">
        <f t="shared" si="234"/>
        <v>825.3</v>
      </c>
      <c r="AL2173" t="s">
        <v>4555</v>
      </c>
      <c r="AM2173" t="s">
        <v>4555</v>
      </c>
      <c r="AN2173" s="24">
        <v>0.1</v>
      </c>
      <c r="AO2173">
        <f t="shared" si="232"/>
        <v>1061.0999999999999</v>
      </c>
      <c r="AS2173" s="9" t="s">
        <v>3505</v>
      </c>
      <c r="AT2173" s="9" t="s">
        <v>586</v>
      </c>
    </row>
    <row r="2174" spans="1:46" customFormat="1" x14ac:dyDescent="0.3">
      <c r="A2174" t="e">
        <f>CONCATENATE(C2174,D2174,H2174,#REF!,L2174)</f>
        <v>#REF!</v>
      </c>
      <c r="B2174" t="str">
        <f t="shared" si="231"/>
        <v>MANTGE_TRACTIONL3H3</v>
      </c>
      <c r="C2174" t="s">
        <v>3720</v>
      </c>
      <c r="D2174" t="s">
        <v>3721</v>
      </c>
      <c r="E2174">
        <v>2017</v>
      </c>
      <c r="F2174" t="s">
        <v>44</v>
      </c>
      <c r="G2174" t="s">
        <v>52</v>
      </c>
      <c r="H2174" s="9" t="str">
        <f t="shared" si="229"/>
        <v>L3H3</v>
      </c>
      <c r="I2174">
        <v>3640</v>
      </c>
      <c r="J2174" s="9" t="str">
        <f t="shared" si="230"/>
        <v>TYP176</v>
      </c>
      <c r="K2174">
        <v>176</v>
      </c>
      <c r="L2174" t="s">
        <v>17</v>
      </c>
      <c r="M2174" s="7">
        <v>963940843</v>
      </c>
      <c r="N2174" s="38" t="s">
        <v>3506</v>
      </c>
      <c r="O2174" s="38">
        <v>0</v>
      </c>
      <c r="P2174" s="38">
        <v>140.22999999999999</v>
      </c>
      <c r="Q2174" s="38">
        <v>1</v>
      </c>
      <c r="R2174">
        <v>32.5</v>
      </c>
      <c r="S2174" s="38">
        <v>140.22999999999999</v>
      </c>
      <c r="T2174" s="24">
        <v>329</v>
      </c>
      <c r="U2174" s="24">
        <v>20</v>
      </c>
      <c r="V2174">
        <f t="shared" si="233"/>
        <v>27</v>
      </c>
      <c r="W2174" s="24" t="s">
        <v>4456</v>
      </c>
      <c r="X2174" s="8" t="e">
        <f>ROUND(T2174*(1-#REF!),2)</f>
        <v>#REF!</v>
      </c>
      <c r="Y2174">
        <f t="shared" si="227"/>
        <v>296.10000000000002</v>
      </c>
      <c r="Z2174">
        <f t="shared" si="228"/>
        <v>296.10000000000002</v>
      </c>
      <c r="AA2174" s="24">
        <v>0.1</v>
      </c>
      <c r="AB2174" s="24">
        <v>0.1</v>
      </c>
      <c r="AC2174" t="s">
        <v>2879</v>
      </c>
      <c r="AD2174" t="s">
        <v>2879</v>
      </c>
      <c r="AE2174" t="s">
        <v>2879</v>
      </c>
      <c r="AF2174" t="s">
        <v>2899</v>
      </c>
      <c r="AG2174" s="24"/>
      <c r="AH2174" t="s">
        <v>4968</v>
      </c>
      <c r="AI2174" s="11">
        <v>134.83326</v>
      </c>
      <c r="AJ2174">
        <v>0.3</v>
      </c>
      <c r="AK2174">
        <f t="shared" si="234"/>
        <v>230.29999999999998</v>
      </c>
      <c r="AL2174" t="s">
        <v>4928</v>
      </c>
      <c r="AM2174">
        <v>239.4</v>
      </c>
      <c r="AN2174" s="24">
        <v>0.1</v>
      </c>
      <c r="AO2174">
        <f t="shared" si="232"/>
        <v>296.10000000000002</v>
      </c>
      <c r="AS2174" s="9" t="s">
        <v>3507</v>
      </c>
      <c r="AT2174" s="9" t="s">
        <v>581</v>
      </c>
    </row>
    <row r="2175" spans="1:46" customFormat="1" x14ac:dyDescent="0.3">
      <c r="A2175" t="e">
        <f>CONCATENATE(C2175,D2175,H2175,#REF!,L2175)</f>
        <v>#REF!</v>
      </c>
      <c r="B2175" t="str">
        <f t="shared" si="231"/>
        <v>MANTGE_TRACTIONL3H3</v>
      </c>
      <c r="C2175" t="s">
        <v>3720</v>
      </c>
      <c r="D2175" t="s">
        <v>3721</v>
      </c>
      <c r="E2175">
        <v>2017</v>
      </c>
      <c r="F2175" t="s">
        <v>44</v>
      </c>
      <c r="G2175" t="s">
        <v>52</v>
      </c>
      <c r="H2175" s="9" t="str">
        <f t="shared" si="229"/>
        <v>L3H3</v>
      </c>
      <c r="I2175">
        <v>3640</v>
      </c>
      <c r="J2175" s="9" t="str">
        <f t="shared" si="230"/>
        <v>TYP176</v>
      </c>
      <c r="K2175">
        <v>176</v>
      </c>
      <c r="L2175" t="s">
        <v>17</v>
      </c>
      <c r="M2175" s="7">
        <v>963940844</v>
      </c>
      <c r="N2175" s="38" t="s">
        <v>3508</v>
      </c>
      <c r="O2175" s="38">
        <v>0</v>
      </c>
      <c r="P2175" s="38">
        <v>79.650000000000006</v>
      </c>
      <c r="Q2175" s="38">
        <v>1</v>
      </c>
      <c r="R2175">
        <v>10</v>
      </c>
      <c r="S2175" s="38">
        <v>79.650000000000006</v>
      </c>
      <c r="T2175" s="24">
        <v>179</v>
      </c>
      <c r="U2175" s="24">
        <v>20</v>
      </c>
      <c r="V2175">
        <f t="shared" si="233"/>
        <v>27</v>
      </c>
      <c r="W2175" s="24" t="s">
        <v>4457</v>
      </c>
      <c r="X2175" s="8" t="e">
        <f>ROUND(T2175*(1-#REF!),2)</f>
        <v>#REF!</v>
      </c>
      <c r="Y2175">
        <f t="shared" si="227"/>
        <v>161.1</v>
      </c>
      <c r="Z2175">
        <f t="shared" si="228"/>
        <v>161.1</v>
      </c>
      <c r="AA2175" s="24">
        <v>0.1</v>
      </c>
      <c r="AB2175" s="24">
        <v>0.1</v>
      </c>
      <c r="AC2175" t="s">
        <v>2879</v>
      </c>
      <c r="AD2175" t="s">
        <v>2879</v>
      </c>
      <c r="AE2175" t="s">
        <v>2879</v>
      </c>
      <c r="AF2175" t="s">
        <v>2899</v>
      </c>
      <c r="AG2175" s="24"/>
      <c r="AH2175" t="s">
        <v>4968</v>
      </c>
      <c r="AI2175" s="11">
        <v>76.58</v>
      </c>
      <c r="AJ2175">
        <v>0.3</v>
      </c>
      <c r="AK2175">
        <f t="shared" si="234"/>
        <v>125.3</v>
      </c>
      <c r="AL2175" t="s">
        <v>4929</v>
      </c>
      <c r="AM2175">
        <v>129.19999999999999</v>
      </c>
      <c r="AN2175" s="24">
        <v>0.1</v>
      </c>
      <c r="AO2175">
        <f t="shared" si="232"/>
        <v>161.1</v>
      </c>
      <c r="AS2175" s="9" t="s">
        <v>3708</v>
      </c>
      <c r="AT2175" s="9" t="s">
        <v>587</v>
      </c>
    </row>
    <row r="2176" spans="1:46" customFormat="1" x14ac:dyDescent="0.3">
      <c r="A2176" t="e">
        <f>CONCATENATE(C2176,D2176,H2176,#REF!,L2176)</f>
        <v>#REF!</v>
      </c>
      <c r="B2176" t="str">
        <f t="shared" si="231"/>
        <v>MANTGE_TRACTIONL3H3</v>
      </c>
      <c r="C2176" t="s">
        <v>3720</v>
      </c>
      <c r="D2176" t="s">
        <v>3721</v>
      </c>
      <c r="E2176">
        <v>2017</v>
      </c>
      <c r="F2176" t="s">
        <v>44</v>
      </c>
      <c r="G2176" t="s">
        <v>52</v>
      </c>
      <c r="H2176" s="9" t="str">
        <f t="shared" si="229"/>
        <v>L3H3</v>
      </c>
      <c r="I2176">
        <v>3640</v>
      </c>
      <c r="J2176" s="9" t="str">
        <f t="shared" si="230"/>
        <v>TYP176</v>
      </c>
      <c r="K2176">
        <v>176</v>
      </c>
      <c r="L2176" t="s">
        <v>17</v>
      </c>
      <c r="M2176" s="7">
        <v>963940845</v>
      </c>
      <c r="N2176" s="38" t="s">
        <v>3509</v>
      </c>
      <c r="O2176" s="38">
        <v>0</v>
      </c>
      <c r="P2176" s="38">
        <v>210.36</v>
      </c>
      <c r="Q2176" s="38">
        <v>1</v>
      </c>
      <c r="R2176">
        <v>39</v>
      </c>
      <c r="S2176" s="38">
        <v>210.36</v>
      </c>
      <c r="T2176" s="24">
        <v>469</v>
      </c>
      <c r="U2176" s="24">
        <v>80</v>
      </c>
      <c r="V2176">
        <f t="shared" si="233"/>
        <v>107</v>
      </c>
      <c r="W2176" s="24" t="s">
        <v>4458</v>
      </c>
      <c r="X2176" s="8" t="e">
        <f>ROUND(T2176*(1-#REF!),2)</f>
        <v>#REF!</v>
      </c>
      <c r="Y2176">
        <f t="shared" si="227"/>
        <v>422.1</v>
      </c>
      <c r="Z2176">
        <f t="shared" si="228"/>
        <v>422.1</v>
      </c>
      <c r="AA2176" s="24">
        <v>0.1</v>
      </c>
      <c r="AB2176" s="24">
        <v>0.1</v>
      </c>
      <c r="AC2176" t="s">
        <v>2879</v>
      </c>
      <c r="AD2176" t="s">
        <v>2879</v>
      </c>
      <c r="AE2176" t="s">
        <v>2879</v>
      </c>
      <c r="AF2176" t="s">
        <v>2899</v>
      </c>
      <c r="AG2176" s="24"/>
      <c r="AH2176" t="s">
        <v>4968</v>
      </c>
      <c r="AI2176" s="11">
        <v>202.26</v>
      </c>
      <c r="AJ2176">
        <v>0.3</v>
      </c>
      <c r="AK2176">
        <f t="shared" si="234"/>
        <v>328.29999999999995</v>
      </c>
      <c r="AL2176" t="s">
        <v>4930</v>
      </c>
      <c r="AM2176">
        <v>342</v>
      </c>
      <c r="AN2176" s="24">
        <v>0.1</v>
      </c>
      <c r="AO2176">
        <f t="shared" si="232"/>
        <v>422.1</v>
      </c>
      <c r="AS2176" s="9" t="s">
        <v>3510</v>
      </c>
      <c r="AT2176" s="9" t="s">
        <v>584</v>
      </c>
    </row>
    <row r="2177" spans="1:46" customFormat="1" x14ac:dyDescent="0.3">
      <c r="A2177" t="e">
        <f>CONCATENATE(C2177,D2177,H2177,#REF!,L2177)</f>
        <v>#REF!</v>
      </c>
      <c r="B2177" t="str">
        <f t="shared" si="231"/>
        <v>MANTGE_TRACTIONL3H3</v>
      </c>
      <c r="C2177" t="s">
        <v>3720</v>
      </c>
      <c r="D2177" t="s">
        <v>3721</v>
      </c>
      <c r="E2177">
        <v>2017</v>
      </c>
      <c r="F2177" t="s">
        <v>44</v>
      </c>
      <c r="G2177" t="s">
        <v>52</v>
      </c>
      <c r="H2177" s="9" t="str">
        <f t="shared" si="229"/>
        <v>L3H3</v>
      </c>
      <c r="I2177">
        <v>3640</v>
      </c>
      <c r="J2177" s="9" t="str">
        <f t="shared" si="230"/>
        <v>TYP176</v>
      </c>
      <c r="K2177">
        <v>176</v>
      </c>
      <c r="L2177" t="s">
        <v>17</v>
      </c>
      <c r="M2177" s="7">
        <v>963940846</v>
      </c>
      <c r="N2177" s="38" t="s">
        <v>3511</v>
      </c>
      <c r="O2177" s="38">
        <v>0</v>
      </c>
      <c r="P2177" s="38">
        <v>430.24</v>
      </c>
      <c r="Q2177" s="38">
        <v>1</v>
      </c>
      <c r="R2177">
        <v>81.5</v>
      </c>
      <c r="S2177" s="38">
        <v>430.24</v>
      </c>
      <c r="T2177" s="24">
        <v>879</v>
      </c>
      <c r="U2177" s="24">
        <v>120</v>
      </c>
      <c r="V2177">
        <f t="shared" si="233"/>
        <v>160</v>
      </c>
      <c r="W2177" s="24" t="s">
        <v>4459</v>
      </c>
      <c r="X2177" s="8" t="e">
        <f>ROUND(T2177*(1-#REF!),2)</f>
        <v>#REF!</v>
      </c>
      <c r="Y2177">
        <f t="shared" si="227"/>
        <v>791.1</v>
      </c>
      <c r="Z2177">
        <f t="shared" si="228"/>
        <v>791.1</v>
      </c>
      <c r="AA2177" s="24">
        <v>0.1</v>
      </c>
      <c r="AB2177" s="24">
        <v>0.1</v>
      </c>
      <c r="AC2177" t="s">
        <v>2879</v>
      </c>
      <c r="AD2177" t="s">
        <v>2879</v>
      </c>
      <c r="AE2177" t="s">
        <v>2879</v>
      </c>
      <c r="AF2177" t="s">
        <v>2899</v>
      </c>
      <c r="AG2177" s="24"/>
      <c r="AH2177" t="s">
        <v>4968</v>
      </c>
      <c r="AI2177" s="11">
        <v>413.67325999999997</v>
      </c>
      <c r="AJ2177">
        <v>0.3</v>
      </c>
      <c r="AK2177">
        <f t="shared" si="234"/>
        <v>615.29999999999995</v>
      </c>
      <c r="AL2177" t="s">
        <v>4931</v>
      </c>
      <c r="AM2177">
        <v>646</v>
      </c>
      <c r="AN2177" s="24">
        <v>0.1</v>
      </c>
      <c r="AO2177">
        <f t="shared" si="232"/>
        <v>791.1</v>
      </c>
      <c r="AS2177" s="9" t="s">
        <v>3512</v>
      </c>
      <c r="AT2177" s="9" t="s">
        <v>3695</v>
      </c>
    </row>
    <row r="2178" spans="1:46" customFormat="1" x14ac:dyDescent="0.3">
      <c r="A2178" t="e">
        <f>CONCATENATE(C2178,D2178,H2178,#REF!,L2178)</f>
        <v>#REF!</v>
      </c>
      <c r="B2178" t="str">
        <f t="shared" si="231"/>
        <v>MANTGE_TRACTIONL3H3</v>
      </c>
      <c r="C2178" t="s">
        <v>3720</v>
      </c>
      <c r="D2178" t="s">
        <v>3721</v>
      </c>
      <c r="E2178">
        <v>2017</v>
      </c>
      <c r="F2178" t="s">
        <v>44</v>
      </c>
      <c r="G2178" t="s">
        <v>52</v>
      </c>
      <c r="H2178" s="9" t="str">
        <f t="shared" si="229"/>
        <v>L3H3</v>
      </c>
      <c r="I2178">
        <v>3640</v>
      </c>
      <c r="J2178" s="9" t="str">
        <f t="shared" si="230"/>
        <v>TYP176</v>
      </c>
      <c r="K2178">
        <v>176</v>
      </c>
      <c r="L2178" t="s">
        <v>20</v>
      </c>
      <c r="M2178" s="7">
        <v>963940847</v>
      </c>
      <c r="N2178" s="38" t="s">
        <v>3513</v>
      </c>
      <c r="O2178" s="38">
        <v>0</v>
      </c>
      <c r="P2178" s="38">
        <v>206.87</v>
      </c>
      <c r="Q2178" s="38">
        <v>1</v>
      </c>
      <c r="R2178">
        <v>43</v>
      </c>
      <c r="S2178" s="38">
        <v>206.87</v>
      </c>
      <c r="T2178" s="24">
        <v>469</v>
      </c>
      <c r="U2178" s="24">
        <v>20</v>
      </c>
      <c r="V2178">
        <f t="shared" si="233"/>
        <v>27</v>
      </c>
      <c r="W2178" s="24" t="s">
        <v>4460</v>
      </c>
      <c r="X2178" s="8" t="e">
        <f>ROUND(T2178*(1-#REF!),2)</f>
        <v>#REF!</v>
      </c>
      <c r="Y2178">
        <f t="shared" ref="Y2178:Y2241" si="235">ROUND(T2178*(1-AA2178),2)</f>
        <v>422.1</v>
      </c>
      <c r="Z2178">
        <f t="shared" ref="Z2178:Z2241" si="236">ROUND(T2178*(1-AB2178),2)</f>
        <v>422.1</v>
      </c>
      <c r="AA2178" s="24">
        <v>0.1</v>
      </c>
      <c r="AB2178" s="24">
        <v>0.1</v>
      </c>
      <c r="AC2178" t="s">
        <v>2879</v>
      </c>
      <c r="AD2178" t="s">
        <v>2879</v>
      </c>
      <c r="AE2178" t="s">
        <v>2879</v>
      </c>
      <c r="AF2178" t="s">
        <v>2899</v>
      </c>
      <c r="AG2178" s="24"/>
      <c r="AH2178" t="s">
        <v>4968</v>
      </c>
      <c r="AI2178" s="11">
        <v>198.9</v>
      </c>
      <c r="AJ2178">
        <v>0.3</v>
      </c>
      <c r="AK2178">
        <f t="shared" si="234"/>
        <v>328.29999999999995</v>
      </c>
      <c r="AL2178" t="s">
        <v>4932</v>
      </c>
      <c r="AM2178">
        <v>342</v>
      </c>
      <c r="AN2178" s="24">
        <v>0.1</v>
      </c>
      <c r="AO2178">
        <f t="shared" si="232"/>
        <v>422.1</v>
      </c>
      <c r="AS2178" s="9" t="s">
        <v>3514</v>
      </c>
      <c r="AT2178" s="9" t="s">
        <v>582</v>
      </c>
    </row>
    <row r="2179" spans="1:46" customFormat="1" x14ac:dyDescent="0.3">
      <c r="A2179" t="e">
        <f>CONCATENATE(C2179,D2179,H2179,#REF!,L2179)</f>
        <v>#REF!</v>
      </c>
      <c r="B2179" t="str">
        <f t="shared" si="231"/>
        <v>MANTGE_TRACTIONL3H3</v>
      </c>
      <c r="C2179" t="s">
        <v>3720</v>
      </c>
      <c r="D2179" t="s">
        <v>3721</v>
      </c>
      <c r="E2179">
        <v>2017</v>
      </c>
      <c r="F2179" t="s">
        <v>44</v>
      </c>
      <c r="G2179" t="s">
        <v>52</v>
      </c>
      <c r="H2179" s="9" t="str">
        <f t="shared" si="229"/>
        <v>L3H3</v>
      </c>
      <c r="I2179">
        <v>3640</v>
      </c>
      <c r="J2179" s="9" t="str">
        <f t="shared" si="230"/>
        <v>TYP176</v>
      </c>
      <c r="K2179">
        <v>176</v>
      </c>
      <c r="L2179" t="s">
        <v>20</v>
      </c>
      <c r="M2179" s="7">
        <v>963940848</v>
      </c>
      <c r="N2179" s="38" t="s">
        <v>3515</v>
      </c>
      <c r="O2179" s="38">
        <v>0</v>
      </c>
      <c r="P2179" s="38">
        <v>98.28</v>
      </c>
      <c r="Q2179" s="38">
        <v>1</v>
      </c>
      <c r="R2179">
        <v>14</v>
      </c>
      <c r="S2179" s="38">
        <v>98.28</v>
      </c>
      <c r="T2179" s="24">
        <v>209</v>
      </c>
      <c r="U2179" s="24">
        <v>20</v>
      </c>
      <c r="V2179">
        <f t="shared" si="233"/>
        <v>27</v>
      </c>
      <c r="W2179" s="24" t="s">
        <v>4461</v>
      </c>
      <c r="X2179" s="8" t="e">
        <f>ROUND(T2179*(1-#REF!),2)</f>
        <v>#REF!</v>
      </c>
      <c r="Y2179">
        <f t="shared" si="235"/>
        <v>188.1</v>
      </c>
      <c r="Z2179">
        <f t="shared" si="236"/>
        <v>188.1</v>
      </c>
      <c r="AA2179" s="24">
        <v>0.1</v>
      </c>
      <c r="AB2179" s="24">
        <v>0.1</v>
      </c>
      <c r="AC2179" t="s">
        <v>2879</v>
      </c>
      <c r="AD2179" t="s">
        <v>2879</v>
      </c>
      <c r="AE2179" t="s">
        <v>2879</v>
      </c>
      <c r="AF2179" t="s">
        <v>2899</v>
      </c>
      <c r="AG2179" s="24"/>
      <c r="AH2179" t="s">
        <v>4968</v>
      </c>
      <c r="AI2179" s="11">
        <v>94.5</v>
      </c>
      <c r="AJ2179">
        <v>0.3</v>
      </c>
      <c r="AK2179">
        <f t="shared" si="234"/>
        <v>146.29999999999998</v>
      </c>
      <c r="AL2179" t="s">
        <v>4933</v>
      </c>
      <c r="AM2179">
        <v>152</v>
      </c>
      <c r="AN2179" s="24">
        <v>0.1</v>
      </c>
      <c r="AO2179">
        <f t="shared" si="232"/>
        <v>188.1</v>
      </c>
      <c r="AS2179" s="9" t="s">
        <v>3516</v>
      </c>
      <c r="AT2179" s="9" t="s">
        <v>580</v>
      </c>
    </row>
    <row r="2180" spans="1:46" customFormat="1" x14ac:dyDescent="0.3">
      <c r="A2180" t="e">
        <f>CONCATENATE(C2180,D2180,H2180,#REF!,L2180)</f>
        <v>#REF!</v>
      </c>
      <c r="B2180" t="str">
        <f t="shared" si="231"/>
        <v>MANTGE_TRACTIONL3H3</v>
      </c>
      <c r="C2180" t="s">
        <v>3720</v>
      </c>
      <c r="D2180" t="s">
        <v>3721</v>
      </c>
      <c r="E2180">
        <v>2017</v>
      </c>
      <c r="F2180" t="s">
        <v>44</v>
      </c>
      <c r="G2180" t="s">
        <v>52</v>
      </c>
      <c r="H2180" s="9" t="str">
        <f t="shared" si="229"/>
        <v>L3H3</v>
      </c>
      <c r="I2180">
        <v>3640</v>
      </c>
      <c r="J2180" s="9" t="str">
        <f t="shared" si="230"/>
        <v>TYP176</v>
      </c>
      <c r="K2180">
        <v>176</v>
      </c>
      <c r="L2180" t="s">
        <v>20</v>
      </c>
      <c r="M2180" s="7">
        <v>963940849</v>
      </c>
      <c r="N2180" s="38" t="s">
        <v>3517</v>
      </c>
      <c r="O2180" s="38">
        <v>0</v>
      </c>
      <c r="P2180" s="38">
        <v>206.03</v>
      </c>
      <c r="Q2180" s="38">
        <v>1</v>
      </c>
      <c r="R2180">
        <v>15</v>
      </c>
      <c r="S2180" s="38">
        <v>206.03</v>
      </c>
      <c r="T2180" s="24">
        <v>609</v>
      </c>
      <c r="U2180" s="24">
        <v>80</v>
      </c>
      <c r="V2180">
        <f t="shared" si="233"/>
        <v>107</v>
      </c>
      <c r="W2180" s="24" t="s">
        <v>4462</v>
      </c>
      <c r="X2180" s="8" t="e">
        <f>ROUND(T2180*(1-#REF!),2)</f>
        <v>#REF!</v>
      </c>
      <c r="Y2180">
        <f t="shared" si="235"/>
        <v>548.1</v>
      </c>
      <c r="Z2180">
        <f t="shared" si="236"/>
        <v>548.1</v>
      </c>
      <c r="AA2180" s="24">
        <v>0.1</v>
      </c>
      <c r="AB2180" s="24">
        <v>0.1</v>
      </c>
      <c r="AC2180" t="s">
        <v>2879</v>
      </c>
      <c r="AD2180" t="s">
        <v>2879</v>
      </c>
      <c r="AE2180" t="s">
        <v>2879</v>
      </c>
      <c r="AF2180" t="s">
        <v>2899</v>
      </c>
      <c r="AG2180" s="24"/>
      <c r="AH2180" t="s">
        <v>4968</v>
      </c>
      <c r="AI2180" s="11">
        <v>198.1</v>
      </c>
      <c r="AJ2180">
        <v>0.3</v>
      </c>
      <c r="AK2180">
        <f t="shared" si="234"/>
        <v>426.29999999999995</v>
      </c>
      <c r="AL2180" t="s">
        <v>4934</v>
      </c>
      <c r="AM2180">
        <v>448.4</v>
      </c>
      <c r="AN2180" s="24">
        <v>0.1</v>
      </c>
      <c r="AO2180">
        <f t="shared" si="232"/>
        <v>548.1</v>
      </c>
      <c r="AS2180" s="9" t="s">
        <v>3518</v>
      </c>
      <c r="AT2180" s="9" t="s">
        <v>585</v>
      </c>
    </row>
    <row r="2181" spans="1:46" customFormat="1" x14ac:dyDescent="0.3">
      <c r="A2181" t="e">
        <f>CONCATENATE(C2181,D2181,H2181,#REF!,L2181)</f>
        <v>#REF!</v>
      </c>
      <c r="B2181" t="str">
        <f t="shared" si="231"/>
        <v>MANTGE_TRACTIONL3H3</v>
      </c>
      <c r="C2181" t="s">
        <v>3720</v>
      </c>
      <c r="D2181" t="s">
        <v>3721</v>
      </c>
      <c r="E2181">
        <v>2017</v>
      </c>
      <c r="F2181" t="s">
        <v>44</v>
      </c>
      <c r="G2181" t="s">
        <v>52</v>
      </c>
      <c r="H2181" s="9" t="str">
        <f t="shared" si="229"/>
        <v>L3H3</v>
      </c>
      <c r="I2181">
        <v>3640</v>
      </c>
      <c r="J2181" s="9" t="str">
        <f t="shared" si="230"/>
        <v>TYP176</v>
      </c>
      <c r="K2181">
        <v>176</v>
      </c>
      <c r="L2181" t="s">
        <v>20</v>
      </c>
      <c r="M2181" s="7">
        <v>963940850</v>
      </c>
      <c r="N2181" s="38" t="s">
        <v>3519</v>
      </c>
      <c r="O2181" s="38">
        <v>0</v>
      </c>
      <c r="P2181" s="38">
        <v>511.16</v>
      </c>
      <c r="Q2181" s="38">
        <v>1</v>
      </c>
      <c r="R2181">
        <v>72</v>
      </c>
      <c r="S2181" s="38">
        <v>511.16</v>
      </c>
      <c r="T2181" s="24">
        <v>1179</v>
      </c>
      <c r="U2181" s="24">
        <v>120</v>
      </c>
      <c r="V2181">
        <f t="shared" si="233"/>
        <v>160</v>
      </c>
      <c r="W2181" s="24" t="s">
        <v>4463</v>
      </c>
      <c r="X2181" s="8" t="e">
        <f>ROUND(T2181*(1-#REF!),2)</f>
        <v>#REF!</v>
      </c>
      <c r="Y2181">
        <f t="shared" si="235"/>
        <v>1061.0999999999999</v>
      </c>
      <c r="Z2181">
        <f t="shared" si="236"/>
        <v>1061.0999999999999</v>
      </c>
      <c r="AA2181" s="24">
        <v>0.1</v>
      </c>
      <c r="AB2181" s="24">
        <v>0.1</v>
      </c>
      <c r="AC2181" t="s">
        <v>2879</v>
      </c>
      <c r="AD2181" t="s">
        <v>2879</v>
      </c>
      <c r="AE2181" t="s">
        <v>2879</v>
      </c>
      <c r="AF2181" t="s">
        <v>2899</v>
      </c>
      <c r="AG2181" s="24"/>
      <c r="AH2181" t="s">
        <v>4968</v>
      </c>
      <c r="AI2181" s="11">
        <v>491.5</v>
      </c>
      <c r="AJ2181">
        <v>0.3</v>
      </c>
      <c r="AK2181">
        <f t="shared" si="234"/>
        <v>825.3</v>
      </c>
      <c r="AL2181" t="s">
        <v>4935</v>
      </c>
      <c r="AM2181">
        <v>866.4</v>
      </c>
      <c r="AN2181" s="24">
        <v>0.1</v>
      </c>
      <c r="AO2181">
        <f t="shared" si="232"/>
        <v>1061.0999999999999</v>
      </c>
      <c r="AS2181" s="9" t="s">
        <v>3520</v>
      </c>
      <c r="AT2181" s="9" t="s">
        <v>586</v>
      </c>
    </row>
    <row r="2182" spans="1:46" customFormat="1" x14ac:dyDescent="0.3">
      <c r="A2182" t="e">
        <f>CONCATENATE(C2182,D2182,H2182,#REF!,L2182)</f>
        <v>#REF!</v>
      </c>
      <c r="B2182" t="str">
        <f t="shared" si="231"/>
        <v>MANTGE_PROPULSIONL3H3</v>
      </c>
      <c r="C2182" t="s">
        <v>3720</v>
      </c>
      <c r="D2182" t="s">
        <v>3722</v>
      </c>
      <c r="E2182">
        <v>2017</v>
      </c>
      <c r="F2182" t="s">
        <v>44</v>
      </c>
      <c r="G2182" t="s">
        <v>52</v>
      </c>
      <c r="H2182" s="9" t="str">
        <f t="shared" si="229"/>
        <v>L3H3</v>
      </c>
      <c r="I2182">
        <v>3640</v>
      </c>
      <c r="J2182" s="9" t="str">
        <f t="shared" si="230"/>
        <v>TYP175</v>
      </c>
      <c r="K2182">
        <v>175</v>
      </c>
      <c r="L2182" t="s">
        <v>17</v>
      </c>
      <c r="M2182" s="7">
        <v>963940851</v>
      </c>
      <c r="N2182" s="38" t="s">
        <v>3521</v>
      </c>
      <c r="O2182" s="38">
        <v>0</v>
      </c>
      <c r="P2182" s="38">
        <v>140.22999999999999</v>
      </c>
      <c r="Q2182" s="38">
        <v>1</v>
      </c>
      <c r="R2182" t="s">
        <v>3476</v>
      </c>
      <c r="S2182" s="38">
        <v>140.22999999999999</v>
      </c>
      <c r="T2182" s="24">
        <v>329</v>
      </c>
      <c r="U2182" s="24">
        <v>20</v>
      </c>
      <c r="V2182">
        <f t="shared" si="233"/>
        <v>27</v>
      </c>
      <c r="W2182" s="24" t="s">
        <v>4464</v>
      </c>
      <c r="X2182" s="8" t="e">
        <f>ROUND(T2182*(1-#REF!),2)</f>
        <v>#REF!</v>
      </c>
      <c r="Y2182">
        <f t="shared" si="235"/>
        <v>296.10000000000002</v>
      </c>
      <c r="Z2182">
        <f t="shared" si="236"/>
        <v>296.10000000000002</v>
      </c>
      <c r="AA2182" s="24">
        <v>0.1</v>
      </c>
      <c r="AB2182" s="24">
        <v>0.1</v>
      </c>
      <c r="AC2182" t="s">
        <v>2879</v>
      </c>
      <c r="AD2182" t="s">
        <v>2879</v>
      </c>
      <c r="AE2182" t="s">
        <v>2879</v>
      </c>
      <c r="AF2182" t="s">
        <v>2899</v>
      </c>
      <c r="AG2182" s="24"/>
      <c r="AH2182" t="s">
        <v>4968</v>
      </c>
      <c r="AI2182" s="11">
        <v>134.83326</v>
      </c>
      <c r="AJ2182">
        <v>0.3</v>
      </c>
      <c r="AK2182">
        <f t="shared" si="234"/>
        <v>230.29999999999998</v>
      </c>
      <c r="AL2182" t="s">
        <v>4555</v>
      </c>
      <c r="AM2182" t="s">
        <v>4555</v>
      </c>
      <c r="AN2182" s="24">
        <v>0.1</v>
      </c>
      <c r="AO2182">
        <f t="shared" si="232"/>
        <v>296.10000000000002</v>
      </c>
      <c r="AS2182" s="9" t="s">
        <v>3522</v>
      </c>
      <c r="AT2182" s="9" t="s">
        <v>581</v>
      </c>
    </row>
    <row r="2183" spans="1:46" customFormat="1" x14ac:dyDescent="0.3">
      <c r="A2183" t="e">
        <f>CONCATENATE(C2183,D2183,H2183,#REF!,L2183)</f>
        <v>#REF!</v>
      </c>
      <c r="B2183" t="str">
        <f t="shared" si="231"/>
        <v>MANTGE_PROPULSIONL3H3</v>
      </c>
      <c r="C2183" t="s">
        <v>3720</v>
      </c>
      <c r="D2183" t="s">
        <v>3722</v>
      </c>
      <c r="E2183">
        <v>2017</v>
      </c>
      <c r="F2183" t="s">
        <v>44</v>
      </c>
      <c r="G2183" t="s">
        <v>52</v>
      </c>
      <c r="H2183" s="9" t="str">
        <f t="shared" si="229"/>
        <v>L3H3</v>
      </c>
      <c r="I2183">
        <v>3640</v>
      </c>
      <c r="J2183" s="9" t="str">
        <f t="shared" si="230"/>
        <v>TYP175</v>
      </c>
      <c r="K2183">
        <v>175</v>
      </c>
      <c r="L2183" t="s">
        <v>17</v>
      </c>
      <c r="M2183" s="7">
        <v>963940852</v>
      </c>
      <c r="N2183" s="38" t="s">
        <v>3523</v>
      </c>
      <c r="O2183" s="38">
        <v>0</v>
      </c>
      <c r="P2183" s="38">
        <v>59.83</v>
      </c>
      <c r="Q2183" s="38">
        <v>1</v>
      </c>
      <c r="R2183" t="s">
        <v>3476</v>
      </c>
      <c r="S2183" s="38">
        <v>59.83</v>
      </c>
      <c r="T2183" s="24">
        <v>179</v>
      </c>
      <c r="U2183" s="24">
        <v>20</v>
      </c>
      <c r="V2183">
        <f t="shared" si="233"/>
        <v>27</v>
      </c>
      <c r="W2183" s="24" t="s">
        <v>4465</v>
      </c>
      <c r="X2183" s="8" t="e">
        <f>ROUND(T2183*(1-#REF!),2)</f>
        <v>#REF!</v>
      </c>
      <c r="Y2183">
        <f t="shared" si="235"/>
        <v>161.1</v>
      </c>
      <c r="Z2183">
        <f t="shared" si="236"/>
        <v>161.1</v>
      </c>
      <c r="AA2183" s="24">
        <v>0.1</v>
      </c>
      <c r="AB2183" s="24">
        <v>0.1</v>
      </c>
      <c r="AC2183" t="s">
        <v>2879</v>
      </c>
      <c r="AD2183" t="s">
        <v>2879</v>
      </c>
      <c r="AE2183" t="s">
        <v>2879</v>
      </c>
      <c r="AF2183" t="s">
        <v>2899</v>
      </c>
      <c r="AG2183" s="24"/>
      <c r="AH2183" t="s">
        <v>4968</v>
      </c>
      <c r="AI2183" s="11">
        <v>76.58</v>
      </c>
      <c r="AJ2183">
        <v>0.3</v>
      </c>
      <c r="AK2183">
        <f t="shared" si="234"/>
        <v>125.3</v>
      </c>
      <c r="AL2183" t="s">
        <v>4555</v>
      </c>
      <c r="AM2183" t="s">
        <v>4555</v>
      </c>
      <c r="AN2183" s="24">
        <v>0.1</v>
      </c>
      <c r="AO2183">
        <f t="shared" si="232"/>
        <v>161.1</v>
      </c>
      <c r="AS2183" s="9" t="s">
        <v>3709</v>
      </c>
      <c r="AT2183" s="9" t="s">
        <v>587</v>
      </c>
    </row>
    <row r="2184" spans="1:46" customFormat="1" x14ac:dyDescent="0.3">
      <c r="A2184" t="e">
        <f>CONCATENATE(C2184,D2184,H2184,#REF!,L2184)</f>
        <v>#REF!</v>
      </c>
      <c r="B2184" t="str">
        <f t="shared" si="231"/>
        <v>MANTGE_PROPULSIONL3H3</v>
      </c>
      <c r="C2184" t="s">
        <v>3720</v>
      </c>
      <c r="D2184" t="s">
        <v>3722</v>
      </c>
      <c r="E2184">
        <v>2017</v>
      </c>
      <c r="F2184" t="s">
        <v>44</v>
      </c>
      <c r="G2184" t="s">
        <v>52</v>
      </c>
      <c r="H2184" s="9" t="str">
        <f t="shared" si="229"/>
        <v>L3H3</v>
      </c>
      <c r="I2184">
        <v>3640</v>
      </c>
      <c r="J2184" s="9" t="str">
        <f t="shared" si="230"/>
        <v>TYP175</v>
      </c>
      <c r="K2184">
        <v>175</v>
      </c>
      <c r="L2184" t="s">
        <v>17</v>
      </c>
      <c r="M2184" s="7">
        <v>963940853</v>
      </c>
      <c r="N2184" s="38" t="s">
        <v>3524</v>
      </c>
      <c r="O2184" s="38">
        <v>0</v>
      </c>
      <c r="P2184" s="38">
        <v>210.36</v>
      </c>
      <c r="Q2184" s="38">
        <v>1</v>
      </c>
      <c r="R2184" t="s">
        <v>3476</v>
      </c>
      <c r="S2184" s="38">
        <v>210.36</v>
      </c>
      <c r="T2184" s="24">
        <v>469</v>
      </c>
      <c r="U2184" s="24">
        <v>80</v>
      </c>
      <c r="V2184">
        <f t="shared" si="233"/>
        <v>107</v>
      </c>
      <c r="W2184" s="24" t="s">
        <v>4466</v>
      </c>
      <c r="X2184" s="8" t="e">
        <f>ROUND(T2184*(1-#REF!),2)</f>
        <v>#REF!</v>
      </c>
      <c r="Y2184">
        <f t="shared" si="235"/>
        <v>422.1</v>
      </c>
      <c r="Z2184">
        <f t="shared" si="236"/>
        <v>422.1</v>
      </c>
      <c r="AA2184" s="24">
        <v>0.1</v>
      </c>
      <c r="AB2184" s="24">
        <v>0.1</v>
      </c>
      <c r="AC2184" t="s">
        <v>2879</v>
      </c>
      <c r="AD2184" t="s">
        <v>2879</v>
      </c>
      <c r="AE2184" t="s">
        <v>2879</v>
      </c>
      <c r="AF2184" t="s">
        <v>2899</v>
      </c>
      <c r="AG2184" s="24"/>
      <c r="AH2184" t="s">
        <v>4968</v>
      </c>
      <c r="AI2184" s="11">
        <v>202.26</v>
      </c>
      <c r="AJ2184">
        <v>0.3</v>
      </c>
      <c r="AK2184">
        <f t="shared" si="234"/>
        <v>328.29999999999995</v>
      </c>
      <c r="AL2184" t="s">
        <v>4555</v>
      </c>
      <c r="AM2184" t="s">
        <v>4555</v>
      </c>
      <c r="AN2184" s="24">
        <v>0.1</v>
      </c>
      <c r="AO2184">
        <f t="shared" si="232"/>
        <v>422.1</v>
      </c>
      <c r="AS2184" s="9" t="s">
        <v>3525</v>
      </c>
      <c r="AT2184" s="9" t="s">
        <v>584</v>
      </c>
    </row>
    <row r="2185" spans="1:46" customFormat="1" x14ac:dyDescent="0.3">
      <c r="A2185" t="e">
        <f>CONCATENATE(C2185,D2185,H2185,#REF!,L2185)</f>
        <v>#REF!</v>
      </c>
      <c r="B2185" t="str">
        <f t="shared" si="231"/>
        <v>MANTGE_PROPULSIONL3H3</v>
      </c>
      <c r="C2185" t="s">
        <v>3720</v>
      </c>
      <c r="D2185" t="s">
        <v>3722</v>
      </c>
      <c r="E2185">
        <v>2017</v>
      </c>
      <c r="F2185" t="s">
        <v>44</v>
      </c>
      <c r="G2185" t="s">
        <v>52</v>
      </c>
      <c r="H2185" s="9" t="str">
        <f t="shared" si="229"/>
        <v>L3H3</v>
      </c>
      <c r="I2185">
        <v>3640</v>
      </c>
      <c r="J2185" s="9" t="str">
        <f t="shared" si="230"/>
        <v>TYP175</v>
      </c>
      <c r="K2185">
        <v>175</v>
      </c>
      <c r="L2185" t="s">
        <v>17</v>
      </c>
      <c r="M2185" s="7">
        <v>963940854</v>
      </c>
      <c r="N2185" s="38" t="s">
        <v>3526</v>
      </c>
      <c r="O2185" s="38">
        <v>0</v>
      </c>
      <c r="P2185" s="38">
        <v>430.24</v>
      </c>
      <c r="Q2185" s="38">
        <v>1</v>
      </c>
      <c r="R2185" t="s">
        <v>3476</v>
      </c>
      <c r="S2185" s="38">
        <v>430.24</v>
      </c>
      <c r="T2185" s="24">
        <v>879</v>
      </c>
      <c r="U2185" s="24">
        <v>120</v>
      </c>
      <c r="V2185">
        <f t="shared" si="233"/>
        <v>160</v>
      </c>
      <c r="W2185" s="24" t="s">
        <v>4467</v>
      </c>
      <c r="X2185" s="8" t="e">
        <f>ROUND(T2185*(1-#REF!),2)</f>
        <v>#REF!</v>
      </c>
      <c r="Y2185">
        <f t="shared" si="235"/>
        <v>791.1</v>
      </c>
      <c r="Z2185">
        <f t="shared" si="236"/>
        <v>791.1</v>
      </c>
      <c r="AA2185" s="24">
        <v>0.1</v>
      </c>
      <c r="AB2185" s="24">
        <v>0.1</v>
      </c>
      <c r="AC2185" t="s">
        <v>2879</v>
      </c>
      <c r="AD2185" t="s">
        <v>2879</v>
      </c>
      <c r="AE2185" t="s">
        <v>2879</v>
      </c>
      <c r="AF2185" t="s">
        <v>2899</v>
      </c>
      <c r="AG2185" s="24"/>
      <c r="AH2185" t="s">
        <v>4968</v>
      </c>
      <c r="AI2185" s="11">
        <v>413.67325999999997</v>
      </c>
      <c r="AJ2185">
        <v>0.3</v>
      </c>
      <c r="AK2185">
        <f t="shared" si="234"/>
        <v>615.29999999999995</v>
      </c>
      <c r="AL2185" t="s">
        <v>4555</v>
      </c>
      <c r="AM2185" t="s">
        <v>4555</v>
      </c>
      <c r="AN2185" s="24">
        <v>0.1</v>
      </c>
      <c r="AO2185">
        <f t="shared" si="232"/>
        <v>791.1</v>
      </c>
      <c r="AS2185" s="9" t="s">
        <v>3527</v>
      </c>
      <c r="AT2185" s="9" t="s">
        <v>3695</v>
      </c>
    </row>
    <row r="2186" spans="1:46" customFormat="1" x14ac:dyDescent="0.3">
      <c r="A2186" t="e">
        <f>CONCATENATE(C2186,D2186,H2186,#REF!,L2186)</f>
        <v>#REF!</v>
      </c>
      <c r="B2186" t="str">
        <f t="shared" si="231"/>
        <v>MANTGE_PROPULSIONL3H3</v>
      </c>
      <c r="C2186" t="s">
        <v>3720</v>
      </c>
      <c r="D2186" t="s">
        <v>3722</v>
      </c>
      <c r="E2186">
        <v>2017</v>
      </c>
      <c r="F2186" t="s">
        <v>44</v>
      </c>
      <c r="G2186" t="s">
        <v>52</v>
      </c>
      <c r="H2186" s="9" t="str">
        <f t="shared" si="229"/>
        <v>L3H3</v>
      </c>
      <c r="I2186">
        <v>3640</v>
      </c>
      <c r="J2186" s="9" t="str">
        <f t="shared" si="230"/>
        <v>TYP175</v>
      </c>
      <c r="K2186">
        <v>175</v>
      </c>
      <c r="L2186" t="s">
        <v>20</v>
      </c>
      <c r="M2186" s="7">
        <v>963940855</v>
      </c>
      <c r="N2186" s="38" t="s">
        <v>3528</v>
      </c>
      <c r="O2186" s="38">
        <v>0</v>
      </c>
      <c r="P2186" s="38">
        <v>206.87</v>
      </c>
      <c r="Q2186" s="38">
        <v>1</v>
      </c>
      <c r="R2186" t="s">
        <v>3476</v>
      </c>
      <c r="S2186" s="38">
        <v>206.87</v>
      </c>
      <c r="T2186" s="24">
        <v>469</v>
      </c>
      <c r="U2186" s="24">
        <v>20</v>
      </c>
      <c r="V2186">
        <f t="shared" si="233"/>
        <v>27</v>
      </c>
      <c r="W2186" s="24" t="s">
        <v>4468</v>
      </c>
      <c r="X2186" s="8" t="e">
        <f>ROUND(T2186*(1-#REF!),2)</f>
        <v>#REF!</v>
      </c>
      <c r="Y2186">
        <f t="shared" si="235"/>
        <v>422.1</v>
      </c>
      <c r="Z2186">
        <f t="shared" si="236"/>
        <v>422.1</v>
      </c>
      <c r="AA2186" s="24">
        <v>0.1</v>
      </c>
      <c r="AB2186" s="24">
        <v>0.1</v>
      </c>
      <c r="AC2186" t="s">
        <v>2879</v>
      </c>
      <c r="AD2186" t="s">
        <v>2879</v>
      </c>
      <c r="AE2186" t="s">
        <v>2879</v>
      </c>
      <c r="AF2186" t="s">
        <v>2899</v>
      </c>
      <c r="AG2186" s="24"/>
      <c r="AH2186" t="s">
        <v>4968</v>
      </c>
      <c r="AI2186" s="11">
        <v>198.9</v>
      </c>
      <c r="AJ2186">
        <v>0.3</v>
      </c>
      <c r="AK2186">
        <f t="shared" si="234"/>
        <v>328.29999999999995</v>
      </c>
      <c r="AL2186" t="s">
        <v>4555</v>
      </c>
      <c r="AM2186" t="s">
        <v>4555</v>
      </c>
      <c r="AN2186" s="24">
        <v>0.1</v>
      </c>
      <c r="AO2186">
        <f t="shared" si="232"/>
        <v>422.1</v>
      </c>
      <c r="AS2186" s="9" t="s">
        <v>3529</v>
      </c>
      <c r="AT2186" s="9" t="s">
        <v>582</v>
      </c>
    </row>
    <row r="2187" spans="1:46" customFormat="1" x14ac:dyDescent="0.3">
      <c r="A2187" t="e">
        <f>CONCATENATE(C2187,D2187,H2187,#REF!,L2187)</f>
        <v>#REF!</v>
      </c>
      <c r="B2187" t="str">
        <f t="shared" si="231"/>
        <v>MANTGE_PROPULSIONL3H3</v>
      </c>
      <c r="C2187" t="s">
        <v>3720</v>
      </c>
      <c r="D2187" t="s">
        <v>3722</v>
      </c>
      <c r="E2187">
        <v>2017</v>
      </c>
      <c r="F2187" t="s">
        <v>44</v>
      </c>
      <c r="G2187" t="s">
        <v>52</v>
      </c>
      <c r="H2187" s="9" t="str">
        <f t="shared" si="229"/>
        <v>L3H3</v>
      </c>
      <c r="I2187">
        <v>3640</v>
      </c>
      <c r="J2187" s="9" t="str">
        <f t="shared" si="230"/>
        <v>TYP175</v>
      </c>
      <c r="K2187">
        <v>175</v>
      </c>
      <c r="L2187" t="s">
        <v>20</v>
      </c>
      <c r="M2187" s="7">
        <v>963940856</v>
      </c>
      <c r="N2187" s="38" t="s">
        <v>3530</v>
      </c>
      <c r="O2187" s="38">
        <v>0</v>
      </c>
      <c r="P2187" s="38">
        <v>76.8</v>
      </c>
      <c r="Q2187" s="38">
        <v>1</v>
      </c>
      <c r="R2187" t="s">
        <v>3476</v>
      </c>
      <c r="S2187" s="38">
        <v>76.8</v>
      </c>
      <c r="T2187" s="24">
        <v>209</v>
      </c>
      <c r="U2187" s="24">
        <v>20</v>
      </c>
      <c r="V2187">
        <f t="shared" si="233"/>
        <v>27</v>
      </c>
      <c r="W2187" s="24" t="s">
        <v>4469</v>
      </c>
      <c r="X2187" s="8" t="e">
        <f>ROUND(T2187*(1-#REF!),2)</f>
        <v>#REF!</v>
      </c>
      <c r="Y2187">
        <f t="shared" si="235"/>
        <v>188.1</v>
      </c>
      <c r="Z2187">
        <f t="shared" si="236"/>
        <v>188.1</v>
      </c>
      <c r="AA2187" s="24">
        <v>0.1</v>
      </c>
      <c r="AB2187" s="24">
        <v>0.1</v>
      </c>
      <c r="AC2187" t="s">
        <v>2879</v>
      </c>
      <c r="AD2187" t="s">
        <v>2879</v>
      </c>
      <c r="AE2187" t="s">
        <v>2879</v>
      </c>
      <c r="AF2187" t="s">
        <v>2899</v>
      </c>
      <c r="AG2187" s="24"/>
      <c r="AH2187" t="s">
        <v>4968</v>
      </c>
      <c r="AI2187" s="11">
        <v>94.5</v>
      </c>
      <c r="AJ2187">
        <v>0.3</v>
      </c>
      <c r="AK2187">
        <f t="shared" si="234"/>
        <v>146.29999999999998</v>
      </c>
      <c r="AL2187" t="s">
        <v>4555</v>
      </c>
      <c r="AM2187" t="s">
        <v>4555</v>
      </c>
      <c r="AN2187" s="24">
        <v>0.1</v>
      </c>
      <c r="AO2187">
        <f t="shared" si="232"/>
        <v>188.1</v>
      </c>
      <c r="AS2187" s="9" t="s">
        <v>3531</v>
      </c>
      <c r="AT2187" s="9" t="s">
        <v>580</v>
      </c>
    </row>
    <row r="2188" spans="1:46" customFormat="1" x14ac:dyDescent="0.3">
      <c r="A2188" t="e">
        <f>CONCATENATE(C2188,D2188,H2188,#REF!,L2188)</f>
        <v>#REF!</v>
      </c>
      <c r="B2188" t="str">
        <f t="shared" si="231"/>
        <v>MANTGE_PROPULSIONL3H3</v>
      </c>
      <c r="C2188" t="s">
        <v>3720</v>
      </c>
      <c r="D2188" t="s">
        <v>3722</v>
      </c>
      <c r="E2188">
        <v>2017</v>
      </c>
      <c r="F2188" t="s">
        <v>44</v>
      </c>
      <c r="G2188" t="s">
        <v>52</v>
      </c>
      <c r="H2188" s="9" t="str">
        <f t="shared" si="229"/>
        <v>L3H3</v>
      </c>
      <c r="I2188">
        <v>3640</v>
      </c>
      <c r="J2188" s="9" t="str">
        <f t="shared" si="230"/>
        <v>TYP175</v>
      </c>
      <c r="K2188">
        <v>175</v>
      </c>
      <c r="L2188" t="s">
        <v>20</v>
      </c>
      <c r="M2188" s="7">
        <v>963940857</v>
      </c>
      <c r="N2188" s="38" t="s">
        <v>3532</v>
      </c>
      <c r="O2188" s="38">
        <v>0</v>
      </c>
      <c r="P2188" s="38">
        <v>206.03</v>
      </c>
      <c r="Q2188" s="38">
        <v>1</v>
      </c>
      <c r="R2188" t="s">
        <v>3476</v>
      </c>
      <c r="S2188" s="38">
        <v>206.03</v>
      </c>
      <c r="T2188" s="24">
        <v>609</v>
      </c>
      <c r="U2188" s="24">
        <v>80</v>
      </c>
      <c r="V2188">
        <f t="shared" si="233"/>
        <v>107</v>
      </c>
      <c r="W2188" s="24" t="s">
        <v>4470</v>
      </c>
      <c r="X2188" s="8" t="e">
        <f>ROUND(T2188*(1-#REF!),2)</f>
        <v>#REF!</v>
      </c>
      <c r="Y2188">
        <f t="shared" si="235"/>
        <v>548.1</v>
      </c>
      <c r="Z2188">
        <f t="shared" si="236"/>
        <v>548.1</v>
      </c>
      <c r="AA2188" s="24">
        <v>0.1</v>
      </c>
      <c r="AB2188" s="24">
        <v>0.1</v>
      </c>
      <c r="AC2188" t="s">
        <v>2879</v>
      </c>
      <c r="AD2188" t="s">
        <v>2879</v>
      </c>
      <c r="AE2188" t="s">
        <v>2879</v>
      </c>
      <c r="AF2188" t="s">
        <v>2899</v>
      </c>
      <c r="AG2188" s="24"/>
      <c r="AH2188" t="s">
        <v>4968</v>
      </c>
      <c r="AI2188" s="11">
        <v>198.1</v>
      </c>
      <c r="AJ2188">
        <v>0.3</v>
      </c>
      <c r="AK2188">
        <f t="shared" si="234"/>
        <v>426.29999999999995</v>
      </c>
      <c r="AL2188" t="s">
        <v>4555</v>
      </c>
      <c r="AM2188" t="s">
        <v>4555</v>
      </c>
      <c r="AN2188" s="24">
        <v>0.1</v>
      </c>
      <c r="AO2188">
        <f t="shared" si="232"/>
        <v>548.1</v>
      </c>
      <c r="AS2188" s="9" t="s">
        <v>3533</v>
      </c>
      <c r="AT2188" s="9" t="s">
        <v>585</v>
      </c>
    </row>
    <row r="2189" spans="1:46" customFormat="1" x14ac:dyDescent="0.3">
      <c r="A2189" t="e">
        <f>CONCATENATE(C2189,D2189,H2189,#REF!,L2189)</f>
        <v>#REF!</v>
      </c>
      <c r="B2189" t="str">
        <f t="shared" si="231"/>
        <v>MANTGE_PROPULSIONL3H3</v>
      </c>
      <c r="C2189" t="s">
        <v>3720</v>
      </c>
      <c r="D2189" t="s">
        <v>3722</v>
      </c>
      <c r="E2189">
        <v>2017</v>
      </c>
      <c r="F2189" t="s">
        <v>44</v>
      </c>
      <c r="G2189" t="s">
        <v>52</v>
      </c>
      <c r="H2189" s="9" t="str">
        <f t="shared" si="229"/>
        <v>L3H3</v>
      </c>
      <c r="I2189">
        <v>4490</v>
      </c>
      <c r="J2189" s="9" t="str">
        <f t="shared" si="230"/>
        <v>TYP175</v>
      </c>
      <c r="K2189">
        <v>175</v>
      </c>
      <c r="L2189" t="s">
        <v>20</v>
      </c>
      <c r="M2189" s="7">
        <v>963940858</v>
      </c>
      <c r="N2189" s="38" t="s">
        <v>3534</v>
      </c>
      <c r="O2189" s="38">
        <v>0</v>
      </c>
      <c r="P2189" s="38">
        <v>511.16</v>
      </c>
      <c r="Q2189" s="38">
        <v>1</v>
      </c>
      <c r="R2189" t="s">
        <v>3476</v>
      </c>
      <c r="S2189" s="38">
        <v>511.16</v>
      </c>
      <c r="T2189" s="24">
        <v>1189</v>
      </c>
      <c r="U2189" s="24">
        <v>120</v>
      </c>
      <c r="V2189">
        <f t="shared" si="233"/>
        <v>160</v>
      </c>
      <c r="W2189" s="24" t="s">
        <v>4471</v>
      </c>
      <c r="X2189" s="8" t="e">
        <f>ROUND(T2189*(1-#REF!),2)</f>
        <v>#REF!</v>
      </c>
      <c r="Y2189">
        <f t="shared" si="235"/>
        <v>1070.0999999999999</v>
      </c>
      <c r="Z2189">
        <f t="shared" si="236"/>
        <v>1070.0999999999999</v>
      </c>
      <c r="AA2189" s="24">
        <v>0.1</v>
      </c>
      <c r="AB2189" s="24">
        <v>0.1</v>
      </c>
      <c r="AC2189" t="s">
        <v>2879</v>
      </c>
      <c r="AD2189" t="s">
        <v>2879</v>
      </c>
      <c r="AE2189" t="s">
        <v>2879</v>
      </c>
      <c r="AF2189" t="s">
        <v>2899</v>
      </c>
      <c r="AG2189" s="24"/>
      <c r="AH2189" t="s">
        <v>4968</v>
      </c>
      <c r="AI2189" s="11">
        <v>491.5</v>
      </c>
      <c r="AJ2189">
        <v>0.3</v>
      </c>
      <c r="AK2189">
        <f t="shared" si="234"/>
        <v>832.3</v>
      </c>
      <c r="AL2189" t="s">
        <v>4555</v>
      </c>
      <c r="AM2189" t="s">
        <v>4555</v>
      </c>
      <c r="AN2189" s="24">
        <v>0.1</v>
      </c>
      <c r="AO2189">
        <f t="shared" si="232"/>
        <v>1070.0999999999999</v>
      </c>
      <c r="AS2189" s="9" t="s">
        <v>3535</v>
      </c>
      <c r="AT2189" s="9" t="s">
        <v>586</v>
      </c>
    </row>
    <row r="2190" spans="1:46" customFormat="1" x14ac:dyDescent="0.3">
      <c r="A2190" t="e">
        <f>CONCATENATE(C2190,D2190,H2190,#REF!,L2190)</f>
        <v>#REF!</v>
      </c>
      <c r="B2190" t="str">
        <f t="shared" si="231"/>
        <v>MANTGE_TRACTIONL4H3</v>
      </c>
      <c r="C2190" t="s">
        <v>3720</v>
      </c>
      <c r="D2190" t="s">
        <v>3721</v>
      </c>
      <c r="E2190">
        <v>2017</v>
      </c>
      <c r="F2190" t="s">
        <v>48</v>
      </c>
      <c r="G2190" t="s">
        <v>52</v>
      </c>
      <c r="H2190" s="9" t="str">
        <f t="shared" si="229"/>
        <v>L4H3</v>
      </c>
      <c r="I2190">
        <v>4490</v>
      </c>
      <c r="J2190" s="9" t="str">
        <f t="shared" si="230"/>
        <v>TYP177</v>
      </c>
      <c r="K2190">
        <v>177</v>
      </c>
      <c r="L2190" t="s">
        <v>17</v>
      </c>
      <c r="M2190" s="7">
        <v>963940794</v>
      </c>
      <c r="N2190" s="38" t="s">
        <v>3536</v>
      </c>
      <c r="O2190" s="38">
        <v>0</v>
      </c>
      <c r="P2190" s="38">
        <v>178.05</v>
      </c>
      <c r="Q2190" s="38">
        <v>1</v>
      </c>
      <c r="R2190">
        <v>42</v>
      </c>
      <c r="S2190" s="38">
        <v>178.05</v>
      </c>
      <c r="T2190" s="24">
        <v>419</v>
      </c>
      <c r="U2190" s="24">
        <v>25</v>
      </c>
      <c r="V2190">
        <f t="shared" si="233"/>
        <v>34</v>
      </c>
      <c r="W2190" s="24" t="s">
        <v>4472</v>
      </c>
      <c r="X2190" s="8" t="e">
        <f>ROUND(T2190*(1-#REF!),2)</f>
        <v>#REF!</v>
      </c>
      <c r="Y2190">
        <f t="shared" si="235"/>
        <v>377.1</v>
      </c>
      <c r="Z2190">
        <f t="shared" si="236"/>
        <v>377.1</v>
      </c>
      <c r="AA2190" s="24">
        <v>0.1</v>
      </c>
      <c r="AB2190" s="24">
        <v>0.1</v>
      </c>
      <c r="AC2190" t="s">
        <v>2879</v>
      </c>
      <c r="AD2190" t="s">
        <v>2879</v>
      </c>
      <c r="AE2190" t="s">
        <v>2879</v>
      </c>
      <c r="AF2190" t="s">
        <v>2899</v>
      </c>
      <c r="AG2190" s="24"/>
      <c r="AH2190" t="s">
        <v>4969</v>
      </c>
      <c r="AI2190" s="11">
        <v>171.19106999999997</v>
      </c>
      <c r="AJ2190">
        <v>0.3</v>
      </c>
      <c r="AK2190">
        <f t="shared" si="234"/>
        <v>293.29999999999995</v>
      </c>
      <c r="AL2190" t="s">
        <v>4936</v>
      </c>
      <c r="AM2190">
        <v>304</v>
      </c>
      <c r="AN2190" s="24">
        <v>0.1</v>
      </c>
      <c r="AO2190">
        <f t="shared" si="232"/>
        <v>377.1</v>
      </c>
      <c r="AS2190" s="9" t="s">
        <v>3537</v>
      </c>
      <c r="AT2190" s="9" t="s">
        <v>581</v>
      </c>
    </row>
    <row r="2191" spans="1:46" customFormat="1" x14ac:dyDescent="0.3">
      <c r="A2191" t="e">
        <f>CONCATENATE(C2191,D2191,H2191,#REF!,L2191)</f>
        <v>#REF!</v>
      </c>
      <c r="B2191" t="str">
        <f t="shared" si="231"/>
        <v>MANTGE_TRACTIONL4H3</v>
      </c>
      <c r="C2191" t="s">
        <v>3720</v>
      </c>
      <c r="D2191" t="s">
        <v>3721</v>
      </c>
      <c r="E2191">
        <v>2017</v>
      </c>
      <c r="F2191" t="s">
        <v>48</v>
      </c>
      <c r="G2191" t="s">
        <v>52</v>
      </c>
      <c r="H2191" s="9" t="str">
        <f t="shared" si="229"/>
        <v>L4H3</v>
      </c>
      <c r="I2191">
        <v>4490</v>
      </c>
      <c r="J2191" s="9" t="str">
        <f t="shared" si="230"/>
        <v>TYP177</v>
      </c>
      <c r="K2191">
        <v>177</v>
      </c>
      <c r="L2191" t="s">
        <v>17</v>
      </c>
      <c r="M2191" s="35">
        <v>963940819</v>
      </c>
      <c r="N2191" s="40" t="s">
        <v>3457</v>
      </c>
      <c r="O2191" s="38">
        <v>0</v>
      </c>
      <c r="P2191" s="38">
        <v>47.86</v>
      </c>
      <c r="Q2191" s="38">
        <v>1</v>
      </c>
      <c r="R2191" t="s">
        <v>3476</v>
      </c>
      <c r="S2191" s="38">
        <v>47.86</v>
      </c>
      <c r="T2191" s="24">
        <v>149</v>
      </c>
      <c r="U2191" s="24">
        <v>20</v>
      </c>
      <c r="V2191">
        <f t="shared" si="233"/>
        <v>27</v>
      </c>
      <c r="W2191" s="24" t="s">
        <v>4473</v>
      </c>
      <c r="X2191" s="8" t="e">
        <f>ROUND(T2191*(1-#REF!),2)</f>
        <v>#REF!</v>
      </c>
      <c r="Y2191">
        <f t="shared" si="235"/>
        <v>134.1</v>
      </c>
      <c r="Z2191">
        <f t="shared" si="236"/>
        <v>134.1</v>
      </c>
      <c r="AA2191" s="24">
        <v>0.1</v>
      </c>
      <c r="AB2191" s="24">
        <v>0.1</v>
      </c>
      <c r="AC2191" t="s">
        <v>2879</v>
      </c>
      <c r="AD2191" t="s">
        <v>2879</v>
      </c>
      <c r="AE2191" t="s">
        <v>2879</v>
      </c>
      <c r="AF2191" t="s">
        <v>2899</v>
      </c>
      <c r="AG2191" s="24"/>
      <c r="AH2191" t="s">
        <v>4969</v>
      </c>
      <c r="AI2191" s="11">
        <v>76.58</v>
      </c>
      <c r="AJ2191">
        <v>0.3</v>
      </c>
      <c r="AK2191">
        <f t="shared" si="234"/>
        <v>104.3</v>
      </c>
      <c r="AL2191" t="s">
        <v>4937</v>
      </c>
      <c r="AM2191">
        <v>106.39999999999999</v>
      </c>
      <c r="AN2191" s="24">
        <v>0.1</v>
      </c>
      <c r="AO2191">
        <f t="shared" si="232"/>
        <v>134.1</v>
      </c>
      <c r="AS2191" s="9" t="s">
        <v>3710</v>
      </c>
      <c r="AT2191" s="9" t="s">
        <v>587</v>
      </c>
    </row>
    <row r="2192" spans="1:46" customFormat="1" x14ac:dyDescent="0.3">
      <c r="A2192" t="e">
        <f>CONCATENATE(C2192,D2192,H2192,#REF!,L2192)</f>
        <v>#REF!</v>
      </c>
      <c r="B2192" t="str">
        <f t="shared" si="231"/>
        <v>MANTGE_TRACTIONL4H3</v>
      </c>
      <c r="C2192" t="s">
        <v>3720</v>
      </c>
      <c r="D2192" t="s">
        <v>3721</v>
      </c>
      <c r="E2192">
        <v>2017</v>
      </c>
      <c r="F2192" t="s">
        <v>48</v>
      </c>
      <c r="G2192" t="s">
        <v>52</v>
      </c>
      <c r="H2192" s="9" t="str">
        <f t="shared" si="229"/>
        <v>L4H3</v>
      </c>
      <c r="I2192">
        <v>4490</v>
      </c>
      <c r="J2192" s="9" t="str">
        <f t="shared" si="230"/>
        <v>TYP177</v>
      </c>
      <c r="K2192">
        <v>177</v>
      </c>
      <c r="L2192" t="s">
        <v>17</v>
      </c>
      <c r="M2192" s="7">
        <v>963940809</v>
      </c>
      <c r="N2192" s="38" t="s">
        <v>3539</v>
      </c>
      <c r="O2192" s="38">
        <v>0</v>
      </c>
      <c r="P2192" s="38">
        <v>208.53</v>
      </c>
      <c r="Q2192" s="38">
        <v>1</v>
      </c>
      <c r="R2192">
        <v>50</v>
      </c>
      <c r="S2192" s="38">
        <v>208.53</v>
      </c>
      <c r="T2192" s="24">
        <v>609</v>
      </c>
      <c r="U2192" s="24">
        <v>90</v>
      </c>
      <c r="V2192">
        <f t="shared" si="233"/>
        <v>120</v>
      </c>
      <c r="W2192" s="24" t="s">
        <v>4474</v>
      </c>
      <c r="X2192" s="8" t="e">
        <f>ROUND(T2192*(1-#REF!),2)</f>
        <v>#REF!</v>
      </c>
      <c r="Y2192">
        <f t="shared" si="235"/>
        <v>548.1</v>
      </c>
      <c r="Z2192">
        <f t="shared" si="236"/>
        <v>548.1</v>
      </c>
      <c r="AA2192" s="24">
        <v>0.1</v>
      </c>
      <c r="AB2192" s="24">
        <v>0.1</v>
      </c>
      <c r="AC2192" t="s">
        <v>2879</v>
      </c>
      <c r="AD2192" t="s">
        <v>2879</v>
      </c>
      <c r="AE2192" t="s">
        <v>2879</v>
      </c>
      <c r="AF2192" t="s">
        <v>2899</v>
      </c>
      <c r="AG2192" s="24"/>
      <c r="AH2192" t="s">
        <v>4969</v>
      </c>
      <c r="AI2192" s="11">
        <v>250.42</v>
      </c>
      <c r="AJ2192">
        <v>0.3</v>
      </c>
      <c r="AK2192">
        <f t="shared" si="234"/>
        <v>426.29999999999995</v>
      </c>
      <c r="AL2192" t="s">
        <v>4938</v>
      </c>
      <c r="AM2192">
        <v>448.4</v>
      </c>
      <c r="AN2192" s="24">
        <v>0.1</v>
      </c>
      <c r="AO2192">
        <f t="shared" si="232"/>
        <v>548.1</v>
      </c>
      <c r="AS2192" s="9" t="s">
        <v>3540</v>
      </c>
      <c r="AT2192" s="9" t="s">
        <v>584</v>
      </c>
    </row>
    <row r="2193" spans="1:46" customFormat="1" x14ac:dyDescent="0.3">
      <c r="A2193" t="e">
        <f>CONCATENATE(C2193,D2193,H2193,#REF!,L2193)</f>
        <v>#REF!</v>
      </c>
      <c r="B2193" t="str">
        <f t="shared" si="231"/>
        <v>MANTGE_TRACTIONL4H3</v>
      </c>
      <c r="C2193" t="s">
        <v>3720</v>
      </c>
      <c r="D2193" t="s">
        <v>3721</v>
      </c>
      <c r="E2193">
        <v>2017</v>
      </c>
      <c r="F2193" t="s">
        <v>48</v>
      </c>
      <c r="G2193" t="s">
        <v>52</v>
      </c>
      <c r="H2193" s="9" t="str">
        <f t="shared" si="229"/>
        <v>L4H3</v>
      </c>
      <c r="I2193">
        <v>4490</v>
      </c>
      <c r="J2193" s="9" t="str">
        <f t="shared" si="230"/>
        <v>TYP177</v>
      </c>
      <c r="K2193">
        <v>177</v>
      </c>
      <c r="L2193" t="s">
        <v>17</v>
      </c>
      <c r="M2193" s="7">
        <v>963940859</v>
      </c>
      <c r="N2193" s="38" t="s">
        <v>3541</v>
      </c>
      <c r="O2193" s="38">
        <v>0</v>
      </c>
      <c r="P2193" s="38">
        <v>518.13</v>
      </c>
      <c r="Q2193" s="38">
        <v>1</v>
      </c>
      <c r="R2193" t="s">
        <v>3476</v>
      </c>
      <c r="S2193" s="38">
        <v>518.13</v>
      </c>
      <c r="T2193" s="24">
        <v>1109</v>
      </c>
      <c r="U2193" s="24">
        <v>135</v>
      </c>
      <c r="V2193">
        <f t="shared" si="233"/>
        <v>180</v>
      </c>
      <c r="W2193" s="24" t="s">
        <v>4475</v>
      </c>
      <c r="X2193" s="8" t="e">
        <f>ROUND(T2193*(1-#REF!),2)</f>
        <v>#REF!</v>
      </c>
      <c r="Y2193">
        <f t="shared" si="235"/>
        <v>998.1</v>
      </c>
      <c r="Z2193">
        <f t="shared" si="236"/>
        <v>998.1</v>
      </c>
      <c r="AA2193" s="24">
        <v>0.1</v>
      </c>
      <c r="AB2193" s="24">
        <v>0.1</v>
      </c>
      <c r="AC2193" t="s">
        <v>2879</v>
      </c>
      <c r="AD2193" t="s">
        <v>2879</v>
      </c>
      <c r="AE2193" t="s">
        <v>2879</v>
      </c>
      <c r="AF2193" t="s">
        <v>2899</v>
      </c>
      <c r="AG2193" s="24"/>
      <c r="AH2193" t="s">
        <v>4969</v>
      </c>
      <c r="AI2193" s="11">
        <v>498.19106999999997</v>
      </c>
      <c r="AJ2193">
        <v>0.3</v>
      </c>
      <c r="AK2193">
        <f t="shared" si="234"/>
        <v>776.3</v>
      </c>
      <c r="AL2193" t="s">
        <v>4939</v>
      </c>
      <c r="AM2193">
        <v>817</v>
      </c>
      <c r="AN2193" s="24">
        <v>0.1</v>
      </c>
      <c r="AO2193">
        <f t="shared" si="232"/>
        <v>998.1</v>
      </c>
      <c r="AS2193" s="9" t="s">
        <v>3542</v>
      </c>
      <c r="AT2193" s="9" t="s">
        <v>3695</v>
      </c>
    </row>
    <row r="2194" spans="1:46" customFormat="1" x14ac:dyDescent="0.3">
      <c r="A2194" t="e">
        <f>CONCATENATE(C2194,D2194,H2194,#REF!,L2194)</f>
        <v>#REF!</v>
      </c>
      <c r="B2194" t="str">
        <f t="shared" si="231"/>
        <v>MANTGE_TRACTIONL4H3</v>
      </c>
      <c r="C2194" t="s">
        <v>3720</v>
      </c>
      <c r="D2194" t="s">
        <v>3721</v>
      </c>
      <c r="E2194">
        <v>2017</v>
      </c>
      <c r="F2194" t="s">
        <v>48</v>
      </c>
      <c r="G2194" t="s">
        <v>52</v>
      </c>
      <c r="H2194" s="9" t="str">
        <f t="shared" si="229"/>
        <v>L4H3</v>
      </c>
      <c r="I2194">
        <v>4490</v>
      </c>
      <c r="J2194" s="9" t="str">
        <f t="shared" si="230"/>
        <v>TYP177</v>
      </c>
      <c r="K2194">
        <v>177</v>
      </c>
      <c r="L2194" t="s">
        <v>20</v>
      </c>
      <c r="M2194" s="36">
        <v>963940791</v>
      </c>
      <c r="N2194" s="38" t="s">
        <v>3543</v>
      </c>
      <c r="O2194" s="38">
        <v>0</v>
      </c>
      <c r="P2194" s="38">
        <v>259.14</v>
      </c>
      <c r="Q2194" s="38">
        <v>1</v>
      </c>
      <c r="R2194">
        <v>55</v>
      </c>
      <c r="S2194" s="38">
        <v>259.14</v>
      </c>
      <c r="T2194" s="24">
        <v>599</v>
      </c>
      <c r="U2194" s="24">
        <v>25</v>
      </c>
      <c r="V2194">
        <f t="shared" si="233"/>
        <v>34</v>
      </c>
      <c r="W2194" s="24" t="s">
        <v>4476</v>
      </c>
      <c r="X2194" s="8" t="e">
        <f>ROUND(T2194*(1-#REF!),2)</f>
        <v>#REF!</v>
      </c>
      <c r="Y2194">
        <f t="shared" si="235"/>
        <v>539.1</v>
      </c>
      <c r="Z2194">
        <f t="shared" si="236"/>
        <v>539.1</v>
      </c>
      <c r="AA2194" s="24">
        <v>0.1</v>
      </c>
      <c r="AB2194" s="24">
        <v>0.1</v>
      </c>
      <c r="AC2194" t="s">
        <v>2879</v>
      </c>
      <c r="AD2194" t="s">
        <v>2879</v>
      </c>
      <c r="AE2194" t="s">
        <v>2879</v>
      </c>
      <c r="AF2194" t="s">
        <v>2899</v>
      </c>
      <c r="AG2194" s="24"/>
      <c r="AH2194" t="s">
        <v>4969</v>
      </c>
      <c r="AI2194" s="11">
        <v>249.16</v>
      </c>
      <c r="AJ2194">
        <v>0.3</v>
      </c>
      <c r="AK2194">
        <f t="shared" si="234"/>
        <v>419.29999999999995</v>
      </c>
      <c r="AL2194" t="s">
        <v>4940</v>
      </c>
      <c r="AM2194">
        <v>443.84</v>
      </c>
      <c r="AN2194" s="24">
        <v>0.1</v>
      </c>
      <c r="AO2194">
        <f t="shared" si="232"/>
        <v>539.1</v>
      </c>
      <c r="AS2194" s="9" t="s">
        <v>3544</v>
      </c>
      <c r="AT2194" s="9" t="s">
        <v>582</v>
      </c>
    </row>
    <row r="2195" spans="1:46" customFormat="1" x14ac:dyDescent="0.3">
      <c r="A2195" t="e">
        <f>CONCATENATE(C2195,D2195,H2195,#REF!,L2195)</f>
        <v>#REF!</v>
      </c>
      <c r="B2195" t="str">
        <f t="shared" si="231"/>
        <v>MANTGE_TRACTIONL4H3</v>
      </c>
      <c r="C2195" t="s">
        <v>3720</v>
      </c>
      <c r="D2195" t="s">
        <v>3721</v>
      </c>
      <c r="E2195">
        <v>2017</v>
      </c>
      <c r="F2195" t="s">
        <v>48</v>
      </c>
      <c r="G2195" t="s">
        <v>52</v>
      </c>
      <c r="H2195" s="9" t="str">
        <f t="shared" si="229"/>
        <v>L4H3</v>
      </c>
      <c r="I2195">
        <v>4490</v>
      </c>
      <c r="J2195" s="9" t="str">
        <f t="shared" si="230"/>
        <v>TYP177</v>
      </c>
      <c r="K2195">
        <v>177</v>
      </c>
      <c r="L2195" t="s">
        <v>20</v>
      </c>
      <c r="M2195" s="35">
        <v>963940814</v>
      </c>
      <c r="N2195" s="38" t="s">
        <v>3545</v>
      </c>
      <c r="O2195" s="38">
        <v>0</v>
      </c>
      <c r="P2195" s="38">
        <v>76.8</v>
      </c>
      <c r="Q2195" s="38">
        <v>1</v>
      </c>
      <c r="R2195" t="s">
        <v>3476</v>
      </c>
      <c r="S2195" s="38">
        <v>76.8</v>
      </c>
      <c r="T2195" s="24">
        <v>209</v>
      </c>
      <c r="U2195" s="24">
        <v>20</v>
      </c>
      <c r="V2195">
        <f t="shared" si="233"/>
        <v>27</v>
      </c>
      <c r="W2195" s="24" t="s">
        <v>4477</v>
      </c>
      <c r="X2195" s="8" t="e">
        <f>ROUND(T2195*(1-#REF!),2)</f>
        <v>#REF!</v>
      </c>
      <c r="Y2195">
        <f t="shared" si="235"/>
        <v>188.1</v>
      </c>
      <c r="Z2195">
        <f t="shared" si="236"/>
        <v>188.1</v>
      </c>
      <c r="AA2195" s="24">
        <v>0.1</v>
      </c>
      <c r="AB2195" s="24">
        <v>0.1</v>
      </c>
      <c r="AC2195" t="s">
        <v>2879</v>
      </c>
      <c r="AD2195" t="s">
        <v>2879</v>
      </c>
      <c r="AE2195" t="s">
        <v>2879</v>
      </c>
      <c r="AF2195" t="s">
        <v>2899</v>
      </c>
      <c r="AG2195" s="24"/>
      <c r="AH2195" t="s">
        <v>4969</v>
      </c>
      <c r="AI2195" s="11">
        <v>94.5</v>
      </c>
      <c r="AJ2195">
        <v>0.3</v>
      </c>
      <c r="AK2195">
        <f t="shared" si="234"/>
        <v>146.29999999999998</v>
      </c>
      <c r="AL2195" t="s">
        <v>4941</v>
      </c>
      <c r="AM2195">
        <v>152</v>
      </c>
      <c r="AN2195" s="24">
        <v>0.1</v>
      </c>
      <c r="AO2195">
        <f t="shared" si="232"/>
        <v>188.1</v>
      </c>
      <c r="AS2195" s="9" t="s">
        <v>3546</v>
      </c>
      <c r="AT2195" s="9" t="s">
        <v>580</v>
      </c>
    </row>
    <row r="2196" spans="1:46" customFormat="1" x14ac:dyDescent="0.3">
      <c r="A2196" t="e">
        <f>CONCATENATE(C2196,D2196,H2196,#REF!,L2196)</f>
        <v>#REF!</v>
      </c>
      <c r="B2196" t="str">
        <f t="shared" si="231"/>
        <v>MANTGE_TRACTIONL4H3</v>
      </c>
      <c r="C2196" t="s">
        <v>3720</v>
      </c>
      <c r="D2196" t="s">
        <v>3721</v>
      </c>
      <c r="E2196">
        <v>2017</v>
      </c>
      <c r="F2196" t="s">
        <v>48</v>
      </c>
      <c r="G2196" t="s">
        <v>52</v>
      </c>
      <c r="H2196" s="9" t="str">
        <f t="shared" si="229"/>
        <v>L4H3</v>
      </c>
      <c r="I2196">
        <v>4490</v>
      </c>
      <c r="J2196" s="9" t="str">
        <f t="shared" si="230"/>
        <v>TYP177</v>
      </c>
      <c r="K2196">
        <v>177</v>
      </c>
      <c r="L2196" t="s">
        <v>20</v>
      </c>
      <c r="M2196" s="7">
        <v>963940800</v>
      </c>
      <c r="N2196" s="38" t="s">
        <v>3547</v>
      </c>
      <c r="O2196" s="38">
        <v>0</v>
      </c>
      <c r="P2196" s="38">
        <v>333.14</v>
      </c>
      <c r="Q2196" s="38">
        <v>1</v>
      </c>
      <c r="R2196">
        <v>19</v>
      </c>
      <c r="S2196" s="38">
        <v>333.14</v>
      </c>
      <c r="T2196" s="24">
        <v>819</v>
      </c>
      <c r="U2196" s="24">
        <v>90</v>
      </c>
      <c r="V2196">
        <f t="shared" si="233"/>
        <v>120</v>
      </c>
      <c r="W2196" s="24" t="s">
        <v>4478</v>
      </c>
      <c r="X2196" s="8" t="e">
        <f>ROUND(T2196*(1-#REF!),2)</f>
        <v>#REF!</v>
      </c>
      <c r="Y2196">
        <f t="shared" si="235"/>
        <v>737.1</v>
      </c>
      <c r="Z2196">
        <f t="shared" si="236"/>
        <v>737.1</v>
      </c>
      <c r="AA2196" s="24">
        <v>0.1</v>
      </c>
      <c r="AB2196" s="24">
        <v>0.1</v>
      </c>
      <c r="AC2196" t="s">
        <v>2879</v>
      </c>
      <c r="AD2196" t="s">
        <v>2879</v>
      </c>
      <c r="AE2196" t="s">
        <v>2879</v>
      </c>
      <c r="AF2196" t="s">
        <v>2899</v>
      </c>
      <c r="AG2196" s="24"/>
      <c r="AH2196" t="s">
        <v>4969</v>
      </c>
      <c r="AI2196" s="11">
        <v>320.32</v>
      </c>
      <c r="AJ2196">
        <v>0.3</v>
      </c>
      <c r="AK2196">
        <f t="shared" si="234"/>
        <v>573.29999999999995</v>
      </c>
      <c r="AL2196" t="s">
        <v>4942</v>
      </c>
      <c r="AM2196">
        <v>600.4</v>
      </c>
      <c r="AN2196" s="24">
        <v>0.1</v>
      </c>
      <c r="AO2196">
        <f t="shared" si="232"/>
        <v>737.1</v>
      </c>
      <c r="AS2196" s="9" t="s">
        <v>3548</v>
      </c>
      <c r="AT2196" s="9" t="s">
        <v>585</v>
      </c>
    </row>
    <row r="2197" spans="1:46" customFormat="1" x14ac:dyDescent="0.3">
      <c r="A2197" t="e">
        <f>CONCATENATE(C2197,D2197,H2197,#REF!,L2197)</f>
        <v>#REF!</v>
      </c>
      <c r="B2197" t="str">
        <f t="shared" si="231"/>
        <v>MANTGE_TRACTIONL4H3</v>
      </c>
      <c r="C2197" t="s">
        <v>3720</v>
      </c>
      <c r="D2197" t="s">
        <v>3721</v>
      </c>
      <c r="E2197">
        <v>2017</v>
      </c>
      <c r="F2197" t="s">
        <v>48</v>
      </c>
      <c r="G2197" t="s">
        <v>52</v>
      </c>
      <c r="H2197" s="9" t="str">
        <f t="shared" si="229"/>
        <v>L4H3</v>
      </c>
      <c r="I2197">
        <v>4490</v>
      </c>
      <c r="J2197" s="9" t="str">
        <f t="shared" si="230"/>
        <v>TYP177</v>
      </c>
      <c r="K2197">
        <v>177</v>
      </c>
      <c r="L2197" t="s">
        <v>20</v>
      </c>
      <c r="M2197" s="7">
        <v>963940860</v>
      </c>
      <c r="N2197" s="38" t="s">
        <v>3549</v>
      </c>
      <c r="O2197" s="38">
        <v>0</v>
      </c>
      <c r="P2197" s="38">
        <v>690.55</v>
      </c>
      <c r="Q2197" s="38">
        <v>1</v>
      </c>
      <c r="R2197" t="s">
        <v>3476</v>
      </c>
      <c r="S2197" s="38">
        <v>690.55</v>
      </c>
      <c r="T2197" s="24">
        <v>1519</v>
      </c>
      <c r="U2197" s="24">
        <v>135</v>
      </c>
      <c r="V2197">
        <f t="shared" si="233"/>
        <v>180</v>
      </c>
      <c r="W2197" s="24" t="s">
        <v>4479</v>
      </c>
      <c r="X2197" s="8" t="e">
        <f>ROUND(T2197*(1-#REF!),2)</f>
        <v>#REF!</v>
      </c>
      <c r="Y2197">
        <f t="shared" si="235"/>
        <v>1367.1</v>
      </c>
      <c r="Z2197">
        <f t="shared" si="236"/>
        <v>1367.1</v>
      </c>
      <c r="AA2197" s="24">
        <v>0.1</v>
      </c>
      <c r="AB2197" s="24">
        <v>0.1</v>
      </c>
      <c r="AC2197" t="s">
        <v>2879</v>
      </c>
      <c r="AD2197" t="s">
        <v>2879</v>
      </c>
      <c r="AE2197" t="s">
        <v>2879</v>
      </c>
      <c r="AF2197" t="s">
        <v>2899</v>
      </c>
      <c r="AG2197" s="24"/>
      <c r="AH2197" t="s">
        <v>4969</v>
      </c>
      <c r="AI2197" s="11">
        <v>663.98</v>
      </c>
      <c r="AJ2197">
        <v>0.3</v>
      </c>
      <c r="AK2197">
        <f t="shared" si="234"/>
        <v>1063.3</v>
      </c>
      <c r="AL2197" t="s">
        <v>4943</v>
      </c>
      <c r="AM2197">
        <v>1120.24</v>
      </c>
      <c r="AN2197" s="24">
        <v>0.1</v>
      </c>
      <c r="AO2197">
        <f t="shared" si="232"/>
        <v>1367.1</v>
      </c>
      <c r="AS2197" s="9" t="s">
        <v>3550</v>
      </c>
      <c r="AT2197" s="9" t="s">
        <v>586</v>
      </c>
    </row>
    <row r="2198" spans="1:46" customFormat="1" x14ac:dyDescent="0.3">
      <c r="A2198" t="e">
        <f>CONCATENATE(C2198,D2198,H2198,#REF!,L2198)</f>
        <v>#REF!</v>
      </c>
      <c r="B2198" t="str">
        <f t="shared" si="231"/>
        <v>MANTGE_PROPULSIONL4H3</v>
      </c>
      <c r="C2198" t="s">
        <v>3720</v>
      </c>
      <c r="D2198" t="s">
        <v>3722</v>
      </c>
      <c r="E2198">
        <v>2017</v>
      </c>
      <c r="F2198" t="s">
        <v>48</v>
      </c>
      <c r="G2198" t="s">
        <v>52</v>
      </c>
      <c r="H2198" s="9" t="str">
        <f t="shared" si="229"/>
        <v>L4H3</v>
      </c>
      <c r="I2198">
        <v>4490</v>
      </c>
      <c r="J2198" s="9" t="str">
        <f t="shared" si="230"/>
        <v>TYP179</v>
      </c>
      <c r="K2198">
        <v>179</v>
      </c>
      <c r="L2198" t="s">
        <v>17</v>
      </c>
      <c r="M2198" s="7">
        <v>963940796</v>
      </c>
      <c r="N2198" s="38" t="s">
        <v>3551</v>
      </c>
      <c r="O2198" s="38">
        <v>0</v>
      </c>
      <c r="P2198" s="38">
        <v>215.37</v>
      </c>
      <c r="Q2198" s="38">
        <v>1</v>
      </c>
      <c r="R2198" t="s">
        <v>3476</v>
      </c>
      <c r="S2198" s="38">
        <v>215.37</v>
      </c>
      <c r="T2198" s="24">
        <v>419</v>
      </c>
      <c r="U2198" s="24">
        <v>25</v>
      </c>
      <c r="V2198">
        <f t="shared" si="233"/>
        <v>34</v>
      </c>
      <c r="W2198" s="24" t="s">
        <v>4480</v>
      </c>
      <c r="X2198" s="8" t="e">
        <f>ROUND(T2198*(1-#REF!),2)</f>
        <v>#REF!</v>
      </c>
      <c r="Y2198">
        <f t="shared" si="235"/>
        <v>377.1</v>
      </c>
      <c r="Z2198">
        <f t="shared" si="236"/>
        <v>377.1</v>
      </c>
      <c r="AA2198" s="24">
        <v>0.1</v>
      </c>
      <c r="AB2198" s="24">
        <v>0.1</v>
      </c>
      <c r="AC2198" t="s">
        <v>2879</v>
      </c>
      <c r="AD2198" t="s">
        <v>2879</v>
      </c>
      <c r="AE2198" t="s">
        <v>2879</v>
      </c>
      <c r="AF2198" t="s">
        <v>2899</v>
      </c>
      <c r="AG2198" s="24"/>
      <c r="AH2198" t="s">
        <v>4969</v>
      </c>
      <c r="AI2198" s="11">
        <v>171.19106999999997</v>
      </c>
      <c r="AJ2198">
        <v>0.3</v>
      </c>
      <c r="AK2198">
        <f t="shared" si="234"/>
        <v>293.29999999999995</v>
      </c>
      <c r="AL2198" t="s">
        <v>4555</v>
      </c>
      <c r="AM2198" t="s">
        <v>4555</v>
      </c>
      <c r="AN2198" s="24">
        <v>0.1</v>
      </c>
      <c r="AO2198">
        <f t="shared" si="232"/>
        <v>377.1</v>
      </c>
      <c r="AS2198" s="9" t="s">
        <v>3552</v>
      </c>
      <c r="AT2198" s="9" t="s">
        <v>581</v>
      </c>
    </row>
    <row r="2199" spans="1:46" customFormat="1" x14ac:dyDescent="0.3">
      <c r="A2199" t="e">
        <f>CONCATENATE(C2199,D2199,H2199,#REF!,L2199)</f>
        <v>#REF!</v>
      </c>
      <c r="B2199" t="str">
        <f t="shared" si="231"/>
        <v>MANTGE_PROPULSIONL4H3</v>
      </c>
      <c r="C2199" t="s">
        <v>3720</v>
      </c>
      <c r="D2199" t="s">
        <v>3722</v>
      </c>
      <c r="E2199">
        <v>2017</v>
      </c>
      <c r="F2199" t="s">
        <v>48</v>
      </c>
      <c r="G2199" t="s">
        <v>52</v>
      </c>
      <c r="H2199" s="9" t="str">
        <f t="shared" si="229"/>
        <v>L4H3</v>
      </c>
      <c r="I2199">
        <v>4490</v>
      </c>
      <c r="J2199" s="9" t="str">
        <f t="shared" si="230"/>
        <v>TYP179</v>
      </c>
      <c r="K2199">
        <v>179</v>
      </c>
      <c r="L2199" t="s">
        <v>17</v>
      </c>
      <c r="M2199" s="35">
        <v>963940820</v>
      </c>
      <c r="N2199" s="38" t="s">
        <v>3553</v>
      </c>
      <c r="O2199" s="38">
        <v>0</v>
      </c>
      <c r="P2199" s="38">
        <v>47.86</v>
      </c>
      <c r="Q2199" s="38">
        <v>1</v>
      </c>
      <c r="R2199" t="s">
        <v>3476</v>
      </c>
      <c r="S2199" s="38">
        <v>47.86</v>
      </c>
      <c r="T2199" s="24">
        <v>179</v>
      </c>
      <c r="U2199" s="24">
        <v>20</v>
      </c>
      <c r="V2199">
        <f t="shared" si="233"/>
        <v>27</v>
      </c>
      <c r="W2199" s="24" t="s">
        <v>4481</v>
      </c>
      <c r="X2199" s="8" t="e">
        <f>ROUND(T2199*(1-#REF!),2)</f>
        <v>#REF!</v>
      </c>
      <c r="Y2199">
        <f t="shared" si="235"/>
        <v>161.1</v>
      </c>
      <c r="Z2199">
        <f t="shared" si="236"/>
        <v>161.1</v>
      </c>
      <c r="AA2199" s="24">
        <v>0.1</v>
      </c>
      <c r="AB2199" s="24">
        <v>0.1</v>
      </c>
      <c r="AC2199" t="s">
        <v>2879</v>
      </c>
      <c r="AD2199" t="s">
        <v>2879</v>
      </c>
      <c r="AE2199" t="s">
        <v>2879</v>
      </c>
      <c r="AF2199" t="s">
        <v>2899</v>
      </c>
      <c r="AG2199" s="24"/>
      <c r="AH2199" t="s">
        <v>4969</v>
      </c>
      <c r="AI2199" s="11">
        <v>76.58</v>
      </c>
      <c r="AJ2199">
        <v>0.3</v>
      </c>
      <c r="AK2199">
        <f t="shared" si="234"/>
        <v>125.3</v>
      </c>
      <c r="AL2199" t="s">
        <v>4555</v>
      </c>
      <c r="AM2199" t="s">
        <v>4555</v>
      </c>
      <c r="AN2199" s="24">
        <v>0.1</v>
      </c>
      <c r="AO2199">
        <f t="shared" si="232"/>
        <v>161.1</v>
      </c>
      <c r="AS2199" s="9" t="s">
        <v>3711</v>
      </c>
      <c r="AT2199" s="9" t="s">
        <v>587</v>
      </c>
    </row>
    <row r="2200" spans="1:46" customFormat="1" x14ac:dyDescent="0.3">
      <c r="A2200" t="e">
        <f>CONCATENATE(C2200,D2200,H2200,#REF!,L2200)</f>
        <v>#REF!</v>
      </c>
      <c r="B2200" t="str">
        <f t="shared" si="231"/>
        <v>MANTGE_PROPULSIONL4H3</v>
      </c>
      <c r="C2200" t="s">
        <v>3720</v>
      </c>
      <c r="D2200" t="s">
        <v>3722</v>
      </c>
      <c r="E2200">
        <v>2017</v>
      </c>
      <c r="F2200" t="s">
        <v>48</v>
      </c>
      <c r="G2200" t="s">
        <v>52</v>
      </c>
      <c r="H2200" s="9" t="str">
        <f t="shared" si="229"/>
        <v>L4H3</v>
      </c>
      <c r="I2200">
        <v>4490</v>
      </c>
      <c r="J2200" s="9" t="str">
        <f t="shared" si="230"/>
        <v>TYP179</v>
      </c>
      <c r="K2200">
        <v>179</v>
      </c>
      <c r="L2200" t="s">
        <v>17</v>
      </c>
      <c r="M2200" s="7">
        <v>963940811</v>
      </c>
      <c r="N2200" s="38" t="s">
        <v>3554</v>
      </c>
      <c r="O2200" s="38">
        <v>0</v>
      </c>
      <c r="P2200" s="38">
        <v>208.53</v>
      </c>
      <c r="Q2200" s="38">
        <v>1</v>
      </c>
      <c r="R2200" t="s">
        <v>3476</v>
      </c>
      <c r="S2200" s="38">
        <v>208.53</v>
      </c>
      <c r="T2200" s="24">
        <v>609</v>
      </c>
      <c r="U2200" s="24">
        <v>90</v>
      </c>
      <c r="V2200">
        <f t="shared" si="233"/>
        <v>120</v>
      </c>
      <c r="W2200" s="24" t="s">
        <v>4482</v>
      </c>
      <c r="X2200" s="8" t="e">
        <f>ROUND(T2200*(1-#REF!),2)</f>
        <v>#REF!</v>
      </c>
      <c r="Y2200">
        <f t="shared" si="235"/>
        <v>548.1</v>
      </c>
      <c r="Z2200">
        <f t="shared" si="236"/>
        <v>548.1</v>
      </c>
      <c r="AA2200" s="24">
        <v>0.1</v>
      </c>
      <c r="AB2200" s="24">
        <v>0.1</v>
      </c>
      <c r="AC2200" t="s">
        <v>2879</v>
      </c>
      <c r="AD2200" t="s">
        <v>2879</v>
      </c>
      <c r="AE2200" t="s">
        <v>2879</v>
      </c>
      <c r="AF2200" t="s">
        <v>2899</v>
      </c>
      <c r="AG2200" s="24"/>
      <c r="AH2200" t="s">
        <v>4969</v>
      </c>
      <c r="AI2200" s="11">
        <v>250.42</v>
      </c>
      <c r="AJ2200">
        <v>0.3</v>
      </c>
      <c r="AK2200">
        <f t="shared" si="234"/>
        <v>426.29999999999995</v>
      </c>
      <c r="AL2200" t="s">
        <v>4555</v>
      </c>
      <c r="AM2200" t="s">
        <v>4555</v>
      </c>
      <c r="AN2200" s="24">
        <v>0.1</v>
      </c>
      <c r="AO2200">
        <f t="shared" si="232"/>
        <v>548.1</v>
      </c>
      <c r="AS2200" s="9" t="s">
        <v>3555</v>
      </c>
      <c r="AT2200" s="9" t="s">
        <v>584</v>
      </c>
    </row>
    <row r="2201" spans="1:46" customFormat="1" x14ac:dyDescent="0.3">
      <c r="A2201" t="e">
        <f>CONCATENATE(C2201,D2201,H2201,#REF!,L2201)</f>
        <v>#REF!</v>
      </c>
      <c r="B2201" t="str">
        <f t="shared" si="231"/>
        <v>MANTGE_PROPULSIONL4H3</v>
      </c>
      <c r="C2201" t="s">
        <v>3720</v>
      </c>
      <c r="D2201" t="s">
        <v>3722</v>
      </c>
      <c r="E2201">
        <v>2017</v>
      </c>
      <c r="F2201" t="s">
        <v>48</v>
      </c>
      <c r="G2201" t="s">
        <v>52</v>
      </c>
      <c r="H2201" s="9" t="str">
        <f t="shared" si="229"/>
        <v>L4H3</v>
      </c>
      <c r="I2201">
        <v>4490</v>
      </c>
      <c r="J2201" s="9" t="str">
        <f t="shared" si="230"/>
        <v>TYP179</v>
      </c>
      <c r="K2201">
        <v>179</v>
      </c>
      <c r="L2201" t="s">
        <v>17</v>
      </c>
      <c r="M2201" s="7">
        <v>963940861</v>
      </c>
      <c r="N2201" s="38" t="s">
        <v>3556</v>
      </c>
      <c r="O2201" s="38">
        <v>0</v>
      </c>
      <c r="P2201" s="38">
        <v>518.13</v>
      </c>
      <c r="Q2201" s="38">
        <v>1</v>
      </c>
      <c r="R2201" t="s">
        <v>3476</v>
      </c>
      <c r="S2201" s="38">
        <v>518.13</v>
      </c>
      <c r="T2201" s="24">
        <v>1109</v>
      </c>
      <c r="U2201" s="24">
        <v>135</v>
      </c>
      <c r="V2201">
        <f t="shared" si="233"/>
        <v>180</v>
      </c>
      <c r="W2201" s="24" t="s">
        <v>4483</v>
      </c>
      <c r="X2201" s="8" t="e">
        <f>ROUND(T2201*(1-#REF!),2)</f>
        <v>#REF!</v>
      </c>
      <c r="Y2201">
        <f t="shared" si="235"/>
        <v>998.1</v>
      </c>
      <c r="Z2201">
        <f t="shared" si="236"/>
        <v>998.1</v>
      </c>
      <c r="AA2201" s="24">
        <v>0.1</v>
      </c>
      <c r="AB2201" s="24">
        <v>0.1</v>
      </c>
      <c r="AC2201" t="s">
        <v>2879</v>
      </c>
      <c r="AD2201" t="s">
        <v>2879</v>
      </c>
      <c r="AE2201" t="s">
        <v>2879</v>
      </c>
      <c r="AF2201" t="s">
        <v>2899</v>
      </c>
      <c r="AG2201" s="24"/>
      <c r="AH2201" t="s">
        <v>4969</v>
      </c>
      <c r="AI2201" s="11">
        <v>498.19106999999997</v>
      </c>
      <c r="AJ2201">
        <v>0.3</v>
      </c>
      <c r="AK2201">
        <f t="shared" si="234"/>
        <v>776.3</v>
      </c>
      <c r="AL2201" t="s">
        <v>4555</v>
      </c>
      <c r="AM2201" t="s">
        <v>4555</v>
      </c>
      <c r="AN2201" s="24">
        <v>0.1</v>
      </c>
      <c r="AO2201">
        <f t="shared" si="232"/>
        <v>998.1</v>
      </c>
      <c r="AS2201" s="9" t="s">
        <v>3557</v>
      </c>
      <c r="AT2201" s="9" t="s">
        <v>3695</v>
      </c>
    </row>
    <row r="2202" spans="1:46" customFormat="1" x14ac:dyDescent="0.3">
      <c r="A2202" t="e">
        <f>CONCATENATE(C2202,D2202,H2202,#REF!,L2202)</f>
        <v>#REF!</v>
      </c>
      <c r="B2202" t="str">
        <f t="shared" si="231"/>
        <v>MANTGE_PROPULSIONL4H3</v>
      </c>
      <c r="C2202" t="s">
        <v>3720</v>
      </c>
      <c r="D2202" t="s">
        <v>3722</v>
      </c>
      <c r="E2202">
        <v>2017</v>
      </c>
      <c r="F2202" t="s">
        <v>48</v>
      </c>
      <c r="G2202" t="s">
        <v>52</v>
      </c>
      <c r="H2202" s="9" t="str">
        <f t="shared" si="229"/>
        <v>L4H3</v>
      </c>
      <c r="I2202">
        <v>4490</v>
      </c>
      <c r="J2202" s="9" t="str">
        <f t="shared" si="230"/>
        <v>TYP179</v>
      </c>
      <c r="K2202">
        <v>179</v>
      </c>
      <c r="L2202" t="s">
        <v>20</v>
      </c>
      <c r="M2202" s="36">
        <v>963940806</v>
      </c>
      <c r="N2202" s="38" t="s">
        <v>3558</v>
      </c>
      <c r="O2202" s="38">
        <v>0</v>
      </c>
      <c r="P2202" s="38">
        <v>259.14</v>
      </c>
      <c r="Q2202" s="38">
        <v>1</v>
      </c>
      <c r="R2202" t="s">
        <v>3476</v>
      </c>
      <c r="S2202" s="38">
        <v>259.14</v>
      </c>
      <c r="T2202" s="24">
        <v>599</v>
      </c>
      <c r="U2202" s="24">
        <v>25</v>
      </c>
      <c r="V2202">
        <f t="shared" si="233"/>
        <v>34</v>
      </c>
      <c r="W2202" s="24" t="s">
        <v>4484</v>
      </c>
      <c r="X2202" s="8" t="e">
        <f>ROUND(T2202*(1-#REF!),2)</f>
        <v>#REF!</v>
      </c>
      <c r="Y2202">
        <f t="shared" si="235"/>
        <v>539.1</v>
      </c>
      <c r="Z2202">
        <f t="shared" si="236"/>
        <v>539.1</v>
      </c>
      <c r="AA2202" s="24">
        <v>0.1</v>
      </c>
      <c r="AB2202" s="24">
        <v>0.1</v>
      </c>
      <c r="AC2202" t="s">
        <v>2879</v>
      </c>
      <c r="AD2202" t="s">
        <v>2879</v>
      </c>
      <c r="AE2202" t="s">
        <v>2879</v>
      </c>
      <c r="AF2202" t="s">
        <v>2899</v>
      </c>
      <c r="AG2202" s="24"/>
      <c r="AH2202" t="s">
        <v>4969</v>
      </c>
      <c r="AI2202" s="11">
        <v>249.16</v>
      </c>
      <c r="AJ2202">
        <v>0.3</v>
      </c>
      <c r="AK2202">
        <f t="shared" si="234"/>
        <v>419.29999999999995</v>
      </c>
      <c r="AL2202" t="s">
        <v>4555</v>
      </c>
      <c r="AM2202" t="s">
        <v>4555</v>
      </c>
      <c r="AN2202" s="24">
        <v>0.1</v>
      </c>
      <c r="AO2202">
        <f t="shared" si="232"/>
        <v>539.1</v>
      </c>
      <c r="AS2202" s="9" t="s">
        <v>3559</v>
      </c>
      <c r="AT2202" s="9" t="s">
        <v>582</v>
      </c>
    </row>
    <row r="2203" spans="1:46" customFormat="1" x14ac:dyDescent="0.3">
      <c r="A2203" t="e">
        <f>CONCATENATE(C2203,D2203,H2203,#REF!,L2203)</f>
        <v>#REF!</v>
      </c>
      <c r="B2203" t="str">
        <f t="shared" si="231"/>
        <v>MANTGE_PROPULSIONL4H3</v>
      </c>
      <c r="C2203" t="s">
        <v>3720</v>
      </c>
      <c r="D2203" t="s">
        <v>3722</v>
      </c>
      <c r="E2203">
        <v>2017</v>
      </c>
      <c r="F2203" t="s">
        <v>48</v>
      </c>
      <c r="G2203" t="s">
        <v>52</v>
      </c>
      <c r="H2203" s="9" t="str">
        <f t="shared" si="229"/>
        <v>L4H3</v>
      </c>
      <c r="I2203">
        <v>4490</v>
      </c>
      <c r="J2203" s="9" t="str">
        <f t="shared" si="230"/>
        <v>TYP179</v>
      </c>
      <c r="K2203">
        <v>179</v>
      </c>
      <c r="L2203" t="s">
        <v>20</v>
      </c>
      <c r="M2203" s="35">
        <v>963940816</v>
      </c>
      <c r="N2203" s="38" t="s">
        <v>3560</v>
      </c>
      <c r="O2203" s="38">
        <v>0</v>
      </c>
      <c r="P2203" s="38">
        <v>76.8</v>
      </c>
      <c r="Q2203" s="38">
        <v>1</v>
      </c>
      <c r="R2203" t="s">
        <v>3476</v>
      </c>
      <c r="S2203" s="38">
        <v>76.8</v>
      </c>
      <c r="T2203" s="24">
        <v>209</v>
      </c>
      <c r="U2203" s="24">
        <v>20</v>
      </c>
      <c r="V2203">
        <f t="shared" si="233"/>
        <v>27</v>
      </c>
      <c r="W2203" s="24" t="s">
        <v>4485</v>
      </c>
      <c r="X2203" s="8" t="e">
        <f>ROUND(T2203*(1-#REF!),2)</f>
        <v>#REF!</v>
      </c>
      <c r="Y2203">
        <f t="shared" si="235"/>
        <v>188.1</v>
      </c>
      <c r="Z2203">
        <f t="shared" si="236"/>
        <v>188.1</v>
      </c>
      <c r="AA2203" s="24">
        <v>0.1</v>
      </c>
      <c r="AB2203" s="24">
        <v>0.1</v>
      </c>
      <c r="AC2203" t="s">
        <v>2879</v>
      </c>
      <c r="AD2203" t="s">
        <v>2879</v>
      </c>
      <c r="AE2203" t="s">
        <v>2879</v>
      </c>
      <c r="AF2203" t="s">
        <v>2899</v>
      </c>
      <c r="AG2203" s="24"/>
      <c r="AH2203" t="s">
        <v>4969</v>
      </c>
      <c r="AI2203" s="11">
        <v>94.5</v>
      </c>
      <c r="AJ2203">
        <v>0.3</v>
      </c>
      <c r="AK2203">
        <f t="shared" si="234"/>
        <v>146.29999999999998</v>
      </c>
      <c r="AL2203" t="s">
        <v>4555</v>
      </c>
      <c r="AM2203" t="s">
        <v>4555</v>
      </c>
      <c r="AN2203" s="24">
        <v>0.1</v>
      </c>
      <c r="AO2203">
        <f t="shared" si="232"/>
        <v>188.1</v>
      </c>
      <c r="AS2203" s="9" t="s">
        <v>3561</v>
      </c>
      <c r="AT2203" s="9" t="s">
        <v>580</v>
      </c>
    </row>
    <row r="2204" spans="1:46" customFormat="1" x14ac:dyDescent="0.3">
      <c r="A2204" t="e">
        <f>CONCATENATE(C2204,D2204,H2204,#REF!,L2204)</f>
        <v>#REF!</v>
      </c>
      <c r="B2204" t="str">
        <f t="shared" si="231"/>
        <v>MANTGE_PROPULSIONL4H3</v>
      </c>
      <c r="C2204" t="s">
        <v>3720</v>
      </c>
      <c r="D2204" t="s">
        <v>3722</v>
      </c>
      <c r="E2204">
        <v>2017</v>
      </c>
      <c r="F2204" t="s">
        <v>48</v>
      </c>
      <c r="G2204" t="s">
        <v>52</v>
      </c>
      <c r="H2204" s="9" t="str">
        <f t="shared" si="229"/>
        <v>L4H3</v>
      </c>
      <c r="I2204">
        <v>4490</v>
      </c>
      <c r="J2204" s="9" t="str">
        <f t="shared" si="230"/>
        <v>TYP179</v>
      </c>
      <c r="K2204">
        <v>179</v>
      </c>
      <c r="L2204" t="s">
        <v>20</v>
      </c>
      <c r="M2204" s="7">
        <v>963940801</v>
      </c>
      <c r="N2204" s="38" t="s">
        <v>3562</v>
      </c>
      <c r="O2204" s="38">
        <v>0</v>
      </c>
      <c r="P2204" s="38">
        <v>333.14</v>
      </c>
      <c r="Q2204" s="38">
        <v>1</v>
      </c>
      <c r="R2204" t="s">
        <v>3476</v>
      </c>
      <c r="S2204" s="38">
        <v>333.14</v>
      </c>
      <c r="T2204" s="24">
        <v>819</v>
      </c>
      <c r="U2204" s="24">
        <v>90</v>
      </c>
      <c r="V2204">
        <f t="shared" si="233"/>
        <v>120</v>
      </c>
      <c r="W2204" s="24" t="s">
        <v>4486</v>
      </c>
      <c r="X2204" s="8" t="e">
        <f>ROUND(T2204*(1-#REF!),2)</f>
        <v>#REF!</v>
      </c>
      <c r="Y2204">
        <f t="shared" si="235"/>
        <v>737.1</v>
      </c>
      <c r="Z2204">
        <f t="shared" si="236"/>
        <v>737.1</v>
      </c>
      <c r="AA2204" s="24">
        <v>0.1</v>
      </c>
      <c r="AB2204" s="24">
        <v>0.1</v>
      </c>
      <c r="AC2204" t="s">
        <v>2879</v>
      </c>
      <c r="AD2204" t="s">
        <v>2879</v>
      </c>
      <c r="AE2204" t="s">
        <v>2879</v>
      </c>
      <c r="AF2204" t="s">
        <v>2899</v>
      </c>
      <c r="AG2204" s="24"/>
      <c r="AH2204" t="s">
        <v>4969</v>
      </c>
      <c r="AI2204" s="11">
        <v>320.32</v>
      </c>
      <c r="AJ2204">
        <v>0.3</v>
      </c>
      <c r="AK2204">
        <f t="shared" si="234"/>
        <v>573.29999999999995</v>
      </c>
      <c r="AL2204" t="s">
        <v>4555</v>
      </c>
      <c r="AM2204" t="s">
        <v>4555</v>
      </c>
      <c r="AN2204" s="24">
        <v>0.1</v>
      </c>
      <c r="AO2204">
        <f t="shared" si="232"/>
        <v>737.1</v>
      </c>
      <c r="AS2204" s="9" t="s">
        <v>3563</v>
      </c>
      <c r="AT2204" s="9" t="s">
        <v>585</v>
      </c>
    </row>
    <row r="2205" spans="1:46" customFormat="1" x14ac:dyDescent="0.3">
      <c r="A2205" t="e">
        <f>CONCATENATE(C2205,D2205,H2205,#REF!,L2205)</f>
        <v>#REF!</v>
      </c>
      <c r="B2205" t="str">
        <f t="shared" si="231"/>
        <v>MANTGE_PROPULSIONL4H3</v>
      </c>
      <c r="C2205" t="s">
        <v>3720</v>
      </c>
      <c r="D2205" t="s">
        <v>3722</v>
      </c>
      <c r="E2205">
        <v>2017</v>
      </c>
      <c r="F2205" t="s">
        <v>48</v>
      </c>
      <c r="G2205" t="s">
        <v>52</v>
      </c>
      <c r="H2205" s="9" t="str">
        <f t="shared" si="229"/>
        <v>L4H3</v>
      </c>
      <c r="I2205">
        <v>4490</v>
      </c>
      <c r="J2205" s="9" t="str">
        <f t="shared" si="230"/>
        <v>TYP179</v>
      </c>
      <c r="K2205">
        <v>179</v>
      </c>
      <c r="L2205" t="s">
        <v>20</v>
      </c>
      <c r="M2205" s="7">
        <v>963940862</v>
      </c>
      <c r="N2205" s="38" t="s">
        <v>3564</v>
      </c>
      <c r="O2205" s="38">
        <v>0</v>
      </c>
      <c r="P2205" s="38">
        <v>690.55</v>
      </c>
      <c r="Q2205" s="38">
        <v>1</v>
      </c>
      <c r="R2205" t="s">
        <v>3476</v>
      </c>
      <c r="S2205" s="38">
        <v>690.55</v>
      </c>
      <c r="T2205" s="24">
        <v>1519</v>
      </c>
      <c r="U2205" s="24">
        <v>135</v>
      </c>
      <c r="V2205">
        <f t="shared" si="233"/>
        <v>180</v>
      </c>
      <c r="W2205" s="24" t="s">
        <v>4487</v>
      </c>
      <c r="X2205" s="8" t="e">
        <f>ROUND(T2205*(1-#REF!),2)</f>
        <v>#REF!</v>
      </c>
      <c r="Y2205">
        <f t="shared" si="235"/>
        <v>1367.1</v>
      </c>
      <c r="Z2205">
        <f t="shared" si="236"/>
        <v>1367.1</v>
      </c>
      <c r="AA2205" s="24">
        <v>0.1</v>
      </c>
      <c r="AB2205" s="24">
        <v>0.1</v>
      </c>
      <c r="AC2205" t="s">
        <v>2879</v>
      </c>
      <c r="AD2205" t="s">
        <v>2879</v>
      </c>
      <c r="AE2205" t="s">
        <v>2879</v>
      </c>
      <c r="AF2205" t="s">
        <v>2899</v>
      </c>
      <c r="AG2205" s="24"/>
      <c r="AH2205" t="s">
        <v>4969</v>
      </c>
      <c r="AI2205" s="11">
        <v>663.98</v>
      </c>
      <c r="AJ2205">
        <v>0.3</v>
      </c>
      <c r="AK2205">
        <f t="shared" si="234"/>
        <v>1063.3</v>
      </c>
      <c r="AL2205" t="s">
        <v>4555</v>
      </c>
      <c r="AM2205" t="s">
        <v>4555</v>
      </c>
      <c r="AN2205" s="24">
        <v>0.1</v>
      </c>
      <c r="AO2205">
        <f t="shared" si="232"/>
        <v>1367.1</v>
      </c>
      <c r="AS2205" s="9" t="s">
        <v>3565</v>
      </c>
      <c r="AT2205" s="9" t="s">
        <v>586</v>
      </c>
    </row>
    <row r="2206" spans="1:46" customFormat="1" x14ac:dyDescent="0.3">
      <c r="A2206" t="e">
        <f>CONCATENATE(C2206,D2206,H2206,#REF!,L2206)</f>
        <v>#REF!</v>
      </c>
      <c r="B2206" t="str">
        <f t="shared" si="231"/>
        <v>MANTGE_TRACTIONL4H4</v>
      </c>
      <c r="C2206" t="s">
        <v>3720</v>
      </c>
      <c r="D2206" t="s">
        <v>3721</v>
      </c>
      <c r="E2206">
        <v>2017</v>
      </c>
      <c r="F2206" t="s">
        <v>48</v>
      </c>
      <c r="G2206" t="s">
        <v>3566</v>
      </c>
      <c r="H2206" s="9" t="str">
        <f t="shared" si="229"/>
        <v>L4H4</v>
      </c>
      <c r="I2206">
        <v>4490</v>
      </c>
      <c r="J2206" s="9" t="str">
        <f t="shared" si="230"/>
        <v>TYP177</v>
      </c>
      <c r="K2206">
        <v>177</v>
      </c>
      <c r="L2206" t="s">
        <v>17</v>
      </c>
      <c r="M2206" s="7">
        <v>963940795</v>
      </c>
      <c r="N2206" s="38" t="s">
        <v>3567</v>
      </c>
      <c r="O2206" s="38">
        <v>0</v>
      </c>
      <c r="P2206" s="38">
        <v>215.37</v>
      </c>
      <c r="Q2206" s="38">
        <v>1</v>
      </c>
      <c r="R2206" t="s">
        <v>3476</v>
      </c>
      <c r="S2206" s="38">
        <v>215.37</v>
      </c>
      <c r="T2206" s="24">
        <v>419</v>
      </c>
      <c r="U2206" s="24">
        <v>20</v>
      </c>
      <c r="V2206">
        <f t="shared" si="233"/>
        <v>27</v>
      </c>
      <c r="W2206" s="24" t="s">
        <v>4488</v>
      </c>
      <c r="X2206" s="8" t="e">
        <f>ROUND(T2206*(1-#REF!),2)</f>
        <v>#REF!</v>
      </c>
      <c r="Y2206">
        <f t="shared" si="235"/>
        <v>377.1</v>
      </c>
      <c r="Z2206">
        <f t="shared" si="236"/>
        <v>377.1</v>
      </c>
      <c r="AA2206" s="24">
        <v>0.1</v>
      </c>
      <c r="AB2206" s="24">
        <v>0.1</v>
      </c>
      <c r="AC2206" t="s">
        <v>2879</v>
      </c>
      <c r="AD2206" t="s">
        <v>2879</v>
      </c>
      <c r="AE2206" t="s">
        <v>2879</v>
      </c>
      <c r="AF2206" t="s">
        <v>2899</v>
      </c>
      <c r="AG2206" s="24"/>
      <c r="AH2206" t="s">
        <v>4969</v>
      </c>
      <c r="AI2206" s="11">
        <v>171.19106999999997</v>
      </c>
      <c r="AJ2206">
        <v>0.3</v>
      </c>
      <c r="AK2206">
        <f t="shared" si="234"/>
        <v>293.29999999999995</v>
      </c>
      <c r="AL2206" t="s">
        <v>4944</v>
      </c>
      <c r="AM2206">
        <v>304</v>
      </c>
      <c r="AN2206" s="24">
        <v>0.1</v>
      </c>
      <c r="AO2206">
        <f t="shared" si="232"/>
        <v>377.1</v>
      </c>
      <c r="AS2206" s="9" t="s">
        <v>3568</v>
      </c>
      <c r="AT2206" s="9" t="s">
        <v>581</v>
      </c>
    </row>
    <row r="2207" spans="1:46" customFormat="1" x14ac:dyDescent="0.3">
      <c r="A2207" t="e">
        <f>CONCATENATE(C2207,D2207,H2207,#REF!,L2207)</f>
        <v>#REF!</v>
      </c>
      <c r="B2207" t="str">
        <f t="shared" si="231"/>
        <v>MANTGE_TRACTIONL4H4</v>
      </c>
      <c r="C2207" t="s">
        <v>3720</v>
      </c>
      <c r="D2207" t="s">
        <v>3721</v>
      </c>
      <c r="E2207">
        <v>2017</v>
      </c>
      <c r="F2207" t="s">
        <v>48</v>
      </c>
      <c r="G2207" t="s">
        <v>3566</v>
      </c>
      <c r="H2207" s="9" t="str">
        <f t="shared" ref="H2207:H2253" si="237">CONCATENATE(F2207,G2207)</f>
        <v>L4H4</v>
      </c>
      <c r="I2207">
        <v>4490</v>
      </c>
      <c r="J2207" s="9" t="str">
        <f t="shared" ref="J2207:J2253" si="238">CONCATENATE("TYP",K2207)</f>
        <v>TYP177</v>
      </c>
      <c r="K2207">
        <v>177</v>
      </c>
      <c r="L2207" t="s">
        <v>17</v>
      </c>
      <c r="M2207" s="35">
        <v>963940821</v>
      </c>
      <c r="N2207" s="38" t="s">
        <v>3569</v>
      </c>
      <c r="O2207" s="38">
        <v>0</v>
      </c>
      <c r="P2207" s="38">
        <v>59.83</v>
      </c>
      <c r="Q2207" s="38">
        <v>1</v>
      </c>
      <c r="R2207" t="s">
        <v>3476</v>
      </c>
      <c r="S2207" s="38">
        <v>59.83</v>
      </c>
      <c r="T2207" s="24">
        <v>179</v>
      </c>
      <c r="U2207" s="24">
        <v>20</v>
      </c>
      <c r="V2207">
        <f t="shared" si="233"/>
        <v>27</v>
      </c>
      <c r="W2207" s="24" t="s">
        <v>4489</v>
      </c>
      <c r="X2207" s="8" t="e">
        <f>ROUND(T2207*(1-#REF!),2)</f>
        <v>#REF!</v>
      </c>
      <c r="Y2207">
        <f t="shared" si="235"/>
        <v>161.1</v>
      </c>
      <c r="Z2207">
        <f t="shared" si="236"/>
        <v>161.1</v>
      </c>
      <c r="AA2207" s="24">
        <v>0.1</v>
      </c>
      <c r="AB2207" s="24">
        <v>0.1</v>
      </c>
      <c r="AC2207" t="s">
        <v>2879</v>
      </c>
      <c r="AD2207" t="s">
        <v>2879</v>
      </c>
      <c r="AE2207" t="s">
        <v>2879</v>
      </c>
      <c r="AF2207" t="s">
        <v>2899</v>
      </c>
      <c r="AG2207" s="24"/>
      <c r="AH2207" t="s">
        <v>4969</v>
      </c>
      <c r="AI2207" s="11">
        <v>76.58</v>
      </c>
      <c r="AJ2207">
        <v>0.3</v>
      </c>
      <c r="AK2207">
        <f t="shared" si="234"/>
        <v>125.3</v>
      </c>
      <c r="AL2207" t="s">
        <v>4945</v>
      </c>
      <c r="AM2207">
        <v>129.19999999999999</v>
      </c>
      <c r="AN2207" s="24">
        <v>0.1</v>
      </c>
      <c r="AO2207">
        <f t="shared" si="232"/>
        <v>161.1</v>
      </c>
      <c r="AS2207" s="9" t="s">
        <v>3712</v>
      </c>
      <c r="AT2207" s="9" t="s">
        <v>587</v>
      </c>
    </row>
    <row r="2208" spans="1:46" customFormat="1" x14ac:dyDescent="0.3">
      <c r="A2208" t="e">
        <f>CONCATENATE(C2208,D2208,H2208,#REF!,L2208)</f>
        <v>#REF!</v>
      </c>
      <c r="B2208" t="str">
        <f t="shared" si="231"/>
        <v>MANTGE_TRACTIONL4H4</v>
      </c>
      <c r="C2208" t="s">
        <v>3720</v>
      </c>
      <c r="D2208" t="s">
        <v>3721</v>
      </c>
      <c r="E2208">
        <v>2017</v>
      </c>
      <c r="F2208" t="s">
        <v>48</v>
      </c>
      <c r="G2208" t="s">
        <v>3566</v>
      </c>
      <c r="H2208" s="9" t="str">
        <f t="shared" si="237"/>
        <v>L4H4</v>
      </c>
      <c r="I2208">
        <v>4490</v>
      </c>
      <c r="J2208" s="9" t="str">
        <f t="shared" si="238"/>
        <v>TYP177</v>
      </c>
      <c r="K2208">
        <v>177</v>
      </c>
      <c r="L2208" t="s">
        <v>17</v>
      </c>
      <c r="M2208" s="7">
        <v>963940810</v>
      </c>
      <c r="N2208" s="38" t="s">
        <v>3570</v>
      </c>
      <c r="O2208" s="38">
        <v>0</v>
      </c>
      <c r="P2208" s="38">
        <v>260.45</v>
      </c>
      <c r="Q2208" s="38">
        <v>1</v>
      </c>
      <c r="R2208" t="s">
        <v>3476</v>
      </c>
      <c r="S2208" s="38">
        <v>260.45</v>
      </c>
      <c r="T2208" s="24">
        <v>609</v>
      </c>
      <c r="U2208" s="24">
        <v>80</v>
      </c>
      <c r="V2208">
        <f t="shared" si="233"/>
        <v>107</v>
      </c>
      <c r="W2208" s="24" t="s">
        <v>4490</v>
      </c>
      <c r="X2208" s="8" t="e">
        <f>ROUND(T2208*(1-#REF!),2)</f>
        <v>#REF!</v>
      </c>
      <c r="Y2208">
        <f t="shared" si="235"/>
        <v>548.1</v>
      </c>
      <c r="Z2208">
        <f t="shared" si="236"/>
        <v>548.1</v>
      </c>
      <c r="AA2208" s="24">
        <v>0.1</v>
      </c>
      <c r="AB2208" s="24">
        <v>0.1</v>
      </c>
      <c r="AC2208" t="s">
        <v>2879</v>
      </c>
      <c r="AD2208" t="s">
        <v>2879</v>
      </c>
      <c r="AE2208" t="s">
        <v>2879</v>
      </c>
      <c r="AF2208" t="s">
        <v>2899</v>
      </c>
      <c r="AG2208" s="24"/>
      <c r="AH2208" t="s">
        <v>4969</v>
      </c>
      <c r="AI2208" s="11">
        <v>250.42</v>
      </c>
      <c r="AJ2208">
        <v>0.3</v>
      </c>
      <c r="AK2208">
        <f t="shared" si="234"/>
        <v>426.29999999999995</v>
      </c>
      <c r="AL2208" t="s">
        <v>4946</v>
      </c>
      <c r="AM2208">
        <v>448.4</v>
      </c>
      <c r="AN2208" s="24">
        <v>0.1</v>
      </c>
      <c r="AO2208">
        <f t="shared" si="232"/>
        <v>548.1</v>
      </c>
      <c r="AS2208" s="9" t="s">
        <v>3571</v>
      </c>
      <c r="AT2208" s="9" t="s">
        <v>584</v>
      </c>
    </row>
    <row r="2209" spans="1:46" customFormat="1" x14ac:dyDescent="0.3">
      <c r="A2209" t="e">
        <f>CONCATENATE(C2209,D2209,H2209,#REF!,L2209)</f>
        <v>#REF!</v>
      </c>
      <c r="B2209" t="str">
        <f t="shared" si="231"/>
        <v>MANTGE_TRACTIONL4H4</v>
      </c>
      <c r="C2209" t="s">
        <v>3720</v>
      </c>
      <c r="D2209" t="s">
        <v>3721</v>
      </c>
      <c r="E2209">
        <v>2017</v>
      </c>
      <c r="F2209" t="s">
        <v>48</v>
      </c>
      <c r="G2209" t="s">
        <v>3566</v>
      </c>
      <c r="H2209" s="9" t="str">
        <f t="shared" si="237"/>
        <v>L4H4</v>
      </c>
      <c r="I2209">
        <v>4490</v>
      </c>
      <c r="J2209" s="9" t="str">
        <f t="shared" si="238"/>
        <v>TYP177</v>
      </c>
      <c r="K2209">
        <v>177</v>
      </c>
      <c r="L2209" t="s">
        <v>17</v>
      </c>
      <c r="M2209" s="7">
        <v>963940863</v>
      </c>
      <c r="N2209" s="38" t="s">
        <v>3572</v>
      </c>
      <c r="O2209" s="38">
        <v>0</v>
      </c>
      <c r="P2209" s="38">
        <v>518.47</v>
      </c>
      <c r="Q2209" s="38">
        <v>1</v>
      </c>
      <c r="R2209" t="s">
        <v>3476</v>
      </c>
      <c r="S2209" s="38">
        <v>518.47</v>
      </c>
      <c r="T2209" s="24">
        <v>1109</v>
      </c>
      <c r="U2209" s="24">
        <v>120</v>
      </c>
      <c r="V2209">
        <f t="shared" si="233"/>
        <v>160</v>
      </c>
      <c r="W2209" s="24" t="s">
        <v>4491</v>
      </c>
      <c r="X2209" s="8" t="e">
        <f>ROUND(T2209*(1-#REF!),2)</f>
        <v>#REF!</v>
      </c>
      <c r="Y2209">
        <f t="shared" si="235"/>
        <v>998.1</v>
      </c>
      <c r="Z2209">
        <f t="shared" si="236"/>
        <v>998.1</v>
      </c>
      <c r="AA2209" s="24">
        <v>0.1</v>
      </c>
      <c r="AB2209" s="24">
        <v>0.1</v>
      </c>
      <c r="AC2209" t="s">
        <v>2879</v>
      </c>
      <c r="AD2209" t="s">
        <v>2879</v>
      </c>
      <c r="AE2209" t="s">
        <v>2879</v>
      </c>
      <c r="AF2209" t="s">
        <v>2899</v>
      </c>
      <c r="AG2209" s="24"/>
      <c r="AH2209" t="s">
        <v>4969</v>
      </c>
      <c r="AI2209" s="11">
        <v>498.19106999999997</v>
      </c>
      <c r="AJ2209">
        <v>0.3</v>
      </c>
      <c r="AK2209">
        <f t="shared" si="234"/>
        <v>776.3</v>
      </c>
      <c r="AL2209" t="s">
        <v>4947</v>
      </c>
      <c r="AM2209">
        <v>817</v>
      </c>
      <c r="AN2209" s="24">
        <v>0.1</v>
      </c>
      <c r="AO2209">
        <f t="shared" si="232"/>
        <v>998.1</v>
      </c>
      <c r="AS2209" s="9" t="s">
        <v>3573</v>
      </c>
      <c r="AT2209" s="9" t="s">
        <v>3695</v>
      </c>
    </row>
    <row r="2210" spans="1:46" customFormat="1" x14ac:dyDescent="0.3">
      <c r="A2210" t="e">
        <f>CONCATENATE(C2210,D2210,H2210,#REF!,L2210)</f>
        <v>#REF!</v>
      </c>
      <c r="B2210" t="str">
        <f t="shared" si="231"/>
        <v>MANTGE_TRACTIONL4H4</v>
      </c>
      <c r="C2210" t="s">
        <v>3720</v>
      </c>
      <c r="D2210" t="s">
        <v>3721</v>
      </c>
      <c r="E2210">
        <v>2017</v>
      </c>
      <c r="F2210" t="s">
        <v>48</v>
      </c>
      <c r="G2210" t="s">
        <v>3566</v>
      </c>
      <c r="H2210" s="9" t="str">
        <f t="shared" si="237"/>
        <v>L4H4</v>
      </c>
      <c r="I2210">
        <v>4490</v>
      </c>
      <c r="J2210" s="9" t="str">
        <f t="shared" si="238"/>
        <v>TYP177</v>
      </c>
      <c r="K2210">
        <v>177</v>
      </c>
      <c r="L2210" t="s">
        <v>20</v>
      </c>
      <c r="M2210" s="36">
        <v>963940804</v>
      </c>
      <c r="N2210" s="38" t="s">
        <v>3574</v>
      </c>
      <c r="O2210" s="38">
        <v>0</v>
      </c>
      <c r="P2210" s="38">
        <v>259.14</v>
      </c>
      <c r="Q2210" s="38">
        <v>1</v>
      </c>
      <c r="R2210" t="s">
        <v>3476</v>
      </c>
      <c r="S2210" s="38">
        <v>259.14</v>
      </c>
      <c r="T2210" s="24">
        <v>599</v>
      </c>
      <c r="U2210" s="24">
        <v>20</v>
      </c>
      <c r="V2210">
        <f t="shared" si="233"/>
        <v>27</v>
      </c>
      <c r="W2210" s="24" t="s">
        <v>4492</v>
      </c>
      <c r="X2210" s="8" t="e">
        <f>ROUND(T2210*(1-#REF!),2)</f>
        <v>#REF!</v>
      </c>
      <c r="Y2210">
        <f t="shared" si="235"/>
        <v>539.1</v>
      </c>
      <c r="Z2210">
        <f t="shared" si="236"/>
        <v>539.1</v>
      </c>
      <c r="AA2210" s="24">
        <v>0.1</v>
      </c>
      <c r="AB2210" s="24">
        <v>0.1</v>
      </c>
      <c r="AC2210" t="s">
        <v>2879</v>
      </c>
      <c r="AD2210" t="s">
        <v>2879</v>
      </c>
      <c r="AE2210" t="s">
        <v>2879</v>
      </c>
      <c r="AF2210" t="s">
        <v>2899</v>
      </c>
      <c r="AG2210" s="24"/>
      <c r="AH2210" t="s">
        <v>4969</v>
      </c>
      <c r="AI2210" s="11">
        <v>249.16</v>
      </c>
      <c r="AJ2210">
        <v>0.3</v>
      </c>
      <c r="AK2210">
        <f t="shared" si="234"/>
        <v>419.29999999999995</v>
      </c>
      <c r="AL2210" t="s">
        <v>4948</v>
      </c>
      <c r="AM2210">
        <v>443.84</v>
      </c>
      <c r="AN2210" s="24">
        <v>0.1</v>
      </c>
      <c r="AO2210">
        <f t="shared" si="232"/>
        <v>539.1</v>
      </c>
      <c r="AS2210" s="9" t="s">
        <v>3575</v>
      </c>
      <c r="AT2210" s="9" t="s">
        <v>582</v>
      </c>
    </row>
    <row r="2211" spans="1:46" customFormat="1" x14ac:dyDescent="0.3">
      <c r="A2211" t="e">
        <f>CONCATENATE(C2211,D2211,H2211,#REF!,L2211)</f>
        <v>#REF!</v>
      </c>
      <c r="B2211" t="str">
        <f t="shared" si="231"/>
        <v>MANTGE_TRACTIONL4H4</v>
      </c>
      <c r="C2211" t="s">
        <v>3720</v>
      </c>
      <c r="D2211" t="s">
        <v>3721</v>
      </c>
      <c r="E2211">
        <v>2017</v>
      </c>
      <c r="F2211" t="s">
        <v>48</v>
      </c>
      <c r="G2211" t="s">
        <v>3566</v>
      </c>
      <c r="H2211" s="9" t="str">
        <f t="shared" si="237"/>
        <v>L4H4</v>
      </c>
      <c r="I2211">
        <v>4490</v>
      </c>
      <c r="J2211" s="9" t="str">
        <f t="shared" si="238"/>
        <v>TYP177</v>
      </c>
      <c r="K2211">
        <v>177</v>
      </c>
      <c r="L2211" t="s">
        <v>20</v>
      </c>
      <c r="M2211" s="35">
        <v>963940817</v>
      </c>
      <c r="N2211" s="38" t="s">
        <v>3576</v>
      </c>
      <c r="O2211" s="38">
        <v>0</v>
      </c>
      <c r="P2211" s="38">
        <v>76.8</v>
      </c>
      <c r="Q2211" s="38">
        <v>1</v>
      </c>
      <c r="R2211" t="s">
        <v>3476</v>
      </c>
      <c r="S2211" s="38">
        <v>76.8</v>
      </c>
      <c r="T2211" s="24">
        <v>209</v>
      </c>
      <c r="U2211" s="24">
        <v>20</v>
      </c>
      <c r="V2211">
        <f t="shared" si="233"/>
        <v>27</v>
      </c>
      <c r="W2211" s="24" t="s">
        <v>4493</v>
      </c>
      <c r="X2211" s="8" t="e">
        <f>ROUND(T2211*(1-#REF!),2)</f>
        <v>#REF!</v>
      </c>
      <c r="Y2211">
        <f t="shared" si="235"/>
        <v>188.1</v>
      </c>
      <c r="Z2211">
        <f t="shared" si="236"/>
        <v>188.1</v>
      </c>
      <c r="AA2211" s="24">
        <v>0.1</v>
      </c>
      <c r="AB2211" s="24">
        <v>0.1</v>
      </c>
      <c r="AC2211" t="s">
        <v>2879</v>
      </c>
      <c r="AD2211" t="s">
        <v>2879</v>
      </c>
      <c r="AE2211" t="s">
        <v>2879</v>
      </c>
      <c r="AF2211" t="s">
        <v>2899</v>
      </c>
      <c r="AG2211" s="24"/>
      <c r="AH2211" t="s">
        <v>4969</v>
      </c>
      <c r="AI2211" s="11">
        <v>94.5</v>
      </c>
      <c r="AJ2211">
        <v>0.3</v>
      </c>
      <c r="AK2211">
        <f t="shared" si="234"/>
        <v>146.29999999999998</v>
      </c>
      <c r="AL2211" t="s">
        <v>4949</v>
      </c>
      <c r="AM2211">
        <v>152</v>
      </c>
      <c r="AN2211" s="24">
        <v>0.1</v>
      </c>
      <c r="AO2211">
        <f t="shared" si="232"/>
        <v>188.1</v>
      </c>
      <c r="AS2211" s="9" t="s">
        <v>3577</v>
      </c>
      <c r="AT2211" s="9" t="s">
        <v>580</v>
      </c>
    </row>
    <row r="2212" spans="1:46" customFormat="1" x14ac:dyDescent="0.3">
      <c r="A2212" t="e">
        <f>CONCATENATE(C2212,D2212,H2212,#REF!,L2212)</f>
        <v>#REF!</v>
      </c>
      <c r="B2212" t="str">
        <f t="shared" si="231"/>
        <v>MANTGE_TRACTIONL4H4</v>
      </c>
      <c r="C2212" t="s">
        <v>3720</v>
      </c>
      <c r="D2212" t="s">
        <v>3721</v>
      </c>
      <c r="E2212">
        <v>2017</v>
      </c>
      <c r="F2212" t="s">
        <v>48</v>
      </c>
      <c r="G2212" t="s">
        <v>3566</v>
      </c>
      <c r="H2212" s="9" t="str">
        <f t="shared" si="237"/>
        <v>L4H4</v>
      </c>
      <c r="I2212">
        <v>4490</v>
      </c>
      <c r="J2212" s="9" t="str">
        <f t="shared" si="238"/>
        <v>TYP177</v>
      </c>
      <c r="K2212">
        <v>177</v>
      </c>
      <c r="L2212" t="s">
        <v>20</v>
      </c>
      <c r="M2212" s="7">
        <v>963940802</v>
      </c>
      <c r="N2212" s="38" t="s">
        <v>3578</v>
      </c>
      <c r="O2212" s="38">
        <v>0</v>
      </c>
      <c r="P2212" s="38">
        <v>374.85</v>
      </c>
      <c r="Q2212" s="38">
        <v>1</v>
      </c>
      <c r="R2212" t="s">
        <v>3476</v>
      </c>
      <c r="S2212" s="38">
        <v>374.85</v>
      </c>
      <c r="T2212" s="24">
        <v>819</v>
      </c>
      <c r="U2212" s="24">
        <v>80</v>
      </c>
      <c r="V2212">
        <f t="shared" si="233"/>
        <v>107</v>
      </c>
      <c r="W2212" s="24" t="s">
        <v>4494</v>
      </c>
      <c r="X2212" s="8" t="e">
        <f>ROUND(T2212*(1-#REF!),2)</f>
        <v>#REF!</v>
      </c>
      <c r="Y2212">
        <f t="shared" si="235"/>
        <v>737.1</v>
      </c>
      <c r="Z2212">
        <f t="shared" si="236"/>
        <v>737.1</v>
      </c>
      <c r="AA2212" s="24">
        <v>0.1</v>
      </c>
      <c r="AB2212" s="24">
        <v>0.1</v>
      </c>
      <c r="AC2212" t="s">
        <v>2879</v>
      </c>
      <c r="AD2212" t="s">
        <v>2879</v>
      </c>
      <c r="AE2212" t="s">
        <v>2879</v>
      </c>
      <c r="AF2212" t="s">
        <v>2899</v>
      </c>
      <c r="AG2212" s="24"/>
      <c r="AH2212" t="s">
        <v>4969</v>
      </c>
      <c r="AI2212" s="11">
        <v>320.32</v>
      </c>
      <c r="AJ2212">
        <v>0.3</v>
      </c>
      <c r="AK2212">
        <f t="shared" si="234"/>
        <v>573.29999999999995</v>
      </c>
      <c r="AL2212" t="s">
        <v>4950</v>
      </c>
      <c r="AM2212">
        <v>600.4</v>
      </c>
      <c r="AN2212" s="24">
        <v>0.1</v>
      </c>
      <c r="AO2212">
        <f t="shared" si="232"/>
        <v>737.1</v>
      </c>
      <c r="AS2212" s="9" t="s">
        <v>3579</v>
      </c>
      <c r="AT2212" s="9" t="s">
        <v>585</v>
      </c>
    </row>
    <row r="2213" spans="1:46" customFormat="1" x14ac:dyDescent="0.3">
      <c r="A2213" t="e">
        <f>CONCATENATE(C2213,D2213,H2213,#REF!,L2213)</f>
        <v>#REF!</v>
      </c>
      <c r="B2213" t="str">
        <f t="shared" si="231"/>
        <v>MANTGE_TRACTIONL4H4</v>
      </c>
      <c r="C2213" t="s">
        <v>3720</v>
      </c>
      <c r="D2213" t="s">
        <v>3721</v>
      </c>
      <c r="E2213">
        <v>2017</v>
      </c>
      <c r="F2213" t="s">
        <v>48</v>
      </c>
      <c r="G2213" t="s">
        <v>3566</v>
      </c>
      <c r="H2213" s="9" t="str">
        <f t="shared" si="237"/>
        <v>L4H4</v>
      </c>
      <c r="I2213">
        <v>4490</v>
      </c>
      <c r="J2213" s="9" t="str">
        <f t="shared" si="238"/>
        <v>TYP177</v>
      </c>
      <c r="K2213">
        <v>177</v>
      </c>
      <c r="L2213" t="s">
        <v>20</v>
      </c>
      <c r="M2213" s="7">
        <v>963940864</v>
      </c>
      <c r="N2213" s="38" t="s">
        <v>3580</v>
      </c>
      <c r="O2213" s="38">
        <v>0</v>
      </c>
      <c r="P2213" s="38">
        <v>728.13</v>
      </c>
      <c r="Q2213" s="38">
        <v>1</v>
      </c>
      <c r="R2213" t="s">
        <v>3476</v>
      </c>
      <c r="S2213" s="38">
        <v>728.13</v>
      </c>
      <c r="T2213" s="24">
        <v>1519</v>
      </c>
      <c r="U2213" s="24">
        <v>120</v>
      </c>
      <c r="V2213">
        <f t="shared" si="233"/>
        <v>160</v>
      </c>
      <c r="W2213" s="24" t="s">
        <v>4495</v>
      </c>
      <c r="X2213" s="8" t="e">
        <f>ROUND(T2213*(1-#REF!),2)</f>
        <v>#REF!</v>
      </c>
      <c r="Y2213">
        <f t="shared" si="235"/>
        <v>1367.1</v>
      </c>
      <c r="Z2213">
        <f t="shared" si="236"/>
        <v>1367.1</v>
      </c>
      <c r="AA2213" s="24">
        <v>0.1</v>
      </c>
      <c r="AB2213" s="24">
        <v>0.1</v>
      </c>
      <c r="AC2213" t="s">
        <v>2879</v>
      </c>
      <c r="AD2213" t="s">
        <v>2879</v>
      </c>
      <c r="AE2213" t="s">
        <v>2879</v>
      </c>
      <c r="AF2213" t="s">
        <v>2899</v>
      </c>
      <c r="AG2213" s="24"/>
      <c r="AH2213" t="s">
        <v>4969</v>
      </c>
      <c r="AI2213" s="11">
        <v>663.98</v>
      </c>
      <c r="AJ2213">
        <v>0.3</v>
      </c>
      <c r="AK2213">
        <f t="shared" si="234"/>
        <v>1063.3</v>
      </c>
      <c r="AL2213" t="s">
        <v>4951</v>
      </c>
      <c r="AM2213">
        <v>1120.24</v>
      </c>
      <c r="AN2213" s="24">
        <v>0.1</v>
      </c>
      <c r="AO2213">
        <f t="shared" si="232"/>
        <v>1367.1</v>
      </c>
      <c r="AS2213" s="9" t="s">
        <v>3581</v>
      </c>
      <c r="AT2213" s="9" t="s">
        <v>586</v>
      </c>
    </row>
    <row r="2214" spans="1:46" customFormat="1" x14ac:dyDescent="0.3">
      <c r="A2214" t="e">
        <f>CONCATENATE(C2214,D2214,H2214,#REF!,L2214)</f>
        <v>#REF!</v>
      </c>
      <c r="B2214" t="str">
        <f t="shared" si="231"/>
        <v>MANTGE_PROPULSIONL4H4</v>
      </c>
      <c r="C2214" t="s">
        <v>3720</v>
      </c>
      <c r="D2214" t="s">
        <v>3722</v>
      </c>
      <c r="E2214">
        <v>2017</v>
      </c>
      <c r="F2214" t="s">
        <v>48</v>
      </c>
      <c r="G2214" t="s">
        <v>3566</v>
      </c>
      <c r="H2214" s="9" t="str">
        <f t="shared" si="237"/>
        <v>L4H4</v>
      </c>
      <c r="I2214">
        <v>4490</v>
      </c>
      <c r="J2214" s="9" t="str">
        <f t="shared" si="238"/>
        <v>TYP179</v>
      </c>
      <c r="K2214">
        <v>179</v>
      </c>
      <c r="L2214" t="s">
        <v>17</v>
      </c>
      <c r="M2214" s="7">
        <v>963940797</v>
      </c>
      <c r="N2214" s="38" t="s">
        <v>3582</v>
      </c>
      <c r="O2214" s="38">
        <v>0</v>
      </c>
      <c r="P2214" s="38">
        <v>215.37</v>
      </c>
      <c r="Q2214" s="38">
        <v>1</v>
      </c>
      <c r="R2214" t="s">
        <v>3476</v>
      </c>
      <c r="S2214" s="38">
        <v>215.37</v>
      </c>
      <c r="T2214" s="24">
        <v>419</v>
      </c>
      <c r="U2214" s="24">
        <v>20</v>
      </c>
      <c r="V2214">
        <f t="shared" si="233"/>
        <v>27</v>
      </c>
      <c r="W2214" s="24" t="s">
        <v>4496</v>
      </c>
      <c r="X2214" s="8" t="e">
        <f>ROUND(T2214*(1-#REF!),2)</f>
        <v>#REF!</v>
      </c>
      <c r="Y2214">
        <f t="shared" si="235"/>
        <v>377.1</v>
      </c>
      <c r="Z2214">
        <f t="shared" si="236"/>
        <v>377.1</v>
      </c>
      <c r="AA2214" s="24">
        <v>0.1</v>
      </c>
      <c r="AB2214" s="24">
        <v>0.1</v>
      </c>
      <c r="AC2214" t="s">
        <v>2879</v>
      </c>
      <c r="AD2214" t="s">
        <v>2879</v>
      </c>
      <c r="AE2214" t="s">
        <v>2879</v>
      </c>
      <c r="AF2214" t="s">
        <v>2899</v>
      </c>
      <c r="AG2214" s="24"/>
      <c r="AH2214" t="s">
        <v>4969</v>
      </c>
      <c r="AI2214" s="11">
        <v>171.19106999999997</v>
      </c>
      <c r="AJ2214">
        <v>0.3</v>
      </c>
      <c r="AK2214">
        <f t="shared" si="234"/>
        <v>293.29999999999995</v>
      </c>
      <c r="AL2214" t="s">
        <v>4555</v>
      </c>
      <c r="AM2214" t="s">
        <v>4555</v>
      </c>
      <c r="AN2214" s="24">
        <v>0.1</v>
      </c>
      <c r="AO2214">
        <f t="shared" si="232"/>
        <v>377.1</v>
      </c>
      <c r="AS2214" s="9" t="s">
        <v>3583</v>
      </c>
      <c r="AT2214" s="9" t="s">
        <v>581</v>
      </c>
    </row>
    <row r="2215" spans="1:46" customFormat="1" x14ac:dyDescent="0.3">
      <c r="A2215" t="e">
        <f>CONCATENATE(C2215,D2215,H2215,#REF!,L2215)</f>
        <v>#REF!</v>
      </c>
      <c r="B2215" t="str">
        <f t="shared" ref="B2215:B2253" si="239">CONCATENATE(C2215,D2215,H2215)</f>
        <v>MANTGE_PROPULSIONL4H4</v>
      </c>
      <c r="C2215" t="s">
        <v>3720</v>
      </c>
      <c r="D2215" t="s">
        <v>3722</v>
      </c>
      <c r="E2215">
        <v>2017</v>
      </c>
      <c r="F2215" t="s">
        <v>48</v>
      </c>
      <c r="G2215" t="s">
        <v>3566</v>
      </c>
      <c r="H2215" s="9" t="str">
        <f t="shared" si="237"/>
        <v>L4H4</v>
      </c>
      <c r="I2215">
        <v>4490</v>
      </c>
      <c r="J2215" s="9" t="str">
        <f t="shared" si="238"/>
        <v>TYP179</v>
      </c>
      <c r="K2215">
        <v>179</v>
      </c>
      <c r="L2215" t="s">
        <v>17</v>
      </c>
      <c r="M2215" s="35">
        <v>963940822</v>
      </c>
      <c r="N2215" s="38" t="s">
        <v>3584</v>
      </c>
      <c r="O2215" s="38">
        <v>0</v>
      </c>
      <c r="P2215" s="38">
        <v>59.83</v>
      </c>
      <c r="Q2215" s="38">
        <v>1</v>
      </c>
      <c r="R2215" t="s">
        <v>3476</v>
      </c>
      <c r="S2215" s="38">
        <v>59.83</v>
      </c>
      <c r="T2215" s="24">
        <v>179</v>
      </c>
      <c r="U2215" s="24">
        <v>20</v>
      </c>
      <c r="V2215">
        <f t="shared" si="233"/>
        <v>27</v>
      </c>
      <c r="W2215" s="24" t="s">
        <v>4497</v>
      </c>
      <c r="X2215" s="8" t="e">
        <f>ROUND(T2215*(1-#REF!),2)</f>
        <v>#REF!</v>
      </c>
      <c r="Y2215">
        <f t="shared" si="235"/>
        <v>161.1</v>
      </c>
      <c r="Z2215">
        <f t="shared" si="236"/>
        <v>161.1</v>
      </c>
      <c r="AA2215" s="24">
        <v>0.1</v>
      </c>
      <c r="AB2215" s="24">
        <v>0.1</v>
      </c>
      <c r="AC2215" t="s">
        <v>2879</v>
      </c>
      <c r="AD2215" t="s">
        <v>2879</v>
      </c>
      <c r="AE2215" t="s">
        <v>2879</v>
      </c>
      <c r="AF2215" t="s">
        <v>2899</v>
      </c>
      <c r="AG2215" s="24"/>
      <c r="AH2215" t="s">
        <v>4969</v>
      </c>
      <c r="AI2215" s="11">
        <v>76.58</v>
      </c>
      <c r="AJ2215">
        <v>0.3</v>
      </c>
      <c r="AK2215">
        <f t="shared" si="234"/>
        <v>125.3</v>
      </c>
      <c r="AL2215" t="s">
        <v>4555</v>
      </c>
      <c r="AM2215" t="s">
        <v>4555</v>
      </c>
      <c r="AN2215" s="24">
        <v>0.1</v>
      </c>
      <c r="AO2215">
        <f t="shared" si="232"/>
        <v>161.1</v>
      </c>
      <c r="AS2215" s="9" t="s">
        <v>3713</v>
      </c>
      <c r="AT2215" s="9" t="s">
        <v>587</v>
      </c>
    </row>
    <row r="2216" spans="1:46" customFormat="1" x14ac:dyDescent="0.3">
      <c r="A2216" t="e">
        <f>CONCATENATE(C2216,D2216,H2216,#REF!,L2216)</f>
        <v>#REF!</v>
      </c>
      <c r="B2216" t="str">
        <f t="shared" si="239"/>
        <v>MANTGE_PROPULSIONL4H4</v>
      </c>
      <c r="C2216" t="s">
        <v>3720</v>
      </c>
      <c r="D2216" t="s">
        <v>3722</v>
      </c>
      <c r="E2216">
        <v>2017</v>
      </c>
      <c r="F2216" t="s">
        <v>48</v>
      </c>
      <c r="G2216" t="s">
        <v>3566</v>
      </c>
      <c r="H2216" s="9" t="str">
        <f t="shared" si="237"/>
        <v>L4H4</v>
      </c>
      <c r="I2216">
        <v>4490</v>
      </c>
      <c r="J2216" s="9" t="str">
        <f t="shared" si="238"/>
        <v>TYP179</v>
      </c>
      <c r="K2216">
        <v>179</v>
      </c>
      <c r="L2216" t="s">
        <v>17</v>
      </c>
      <c r="M2216" s="7">
        <v>963940812</v>
      </c>
      <c r="N2216" s="38" t="s">
        <v>3585</v>
      </c>
      <c r="O2216" s="38">
        <v>0</v>
      </c>
      <c r="P2216" s="38">
        <v>243.28</v>
      </c>
      <c r="Q2216" s="38">
        <v>1</v>
      </c>
      <c r="R2216" t="s">
        <v>3476</v>
      </c>
      <c r="S2216" s="38">
        <v>243.28</v>
      </c>
      <c r="T2216" s="24">
        <v>609</v>
      </c>
      <c r="U2216" s="24">
        <v>80</v>
      </c>
      <c r="V2216">
        <f t="shared" si="233"/>
        <v>107</v>
      </c>
      <c r="W2216" s="24" t="s">
        <v>4498</v>
      </c>
      <c r="X2216" s="8" t="e">
        <f>ROUND(T2216*(1-#REF!),2)</f>
        <v>#REF!</v>
      </c>
      <c r="Y2216">
        <f t="shared" si="235"/>
        <v>548.1</v>
      </c>
      <c r="Z2216">
        <f t="shared" si="236"/>
        <v>548.1</v>
      </c>
      <c r="AA2216" s="24">
        <v>0.1</v>
      </c>
      <c r="AB2216" s="24">
        <v>0.1</v>
      </c>
      <c r="AC2216" t="s">
        <v>2879</v>
      </c>
      <c r="AD2216" t="s">
        <v>2879</v>
      </c>
      <c r="AE2216" t="s">
        <v>2879</v>
      </c>
      <c r="AF2216" t="s">
        <v>2899</v>
      </c>
      <c r="AG2216" s="24"/>
      <c r="AH2216" t="s">
        <v>4969</v>
      </c>
      <c r="AI2216" s="11">
        <v>250.42</v>
      </c>
      <c r="AJ2216">
        <v>0.3</v>
      </c>
      <c r="AK2216">
        <f t="shared" si="234"/>
        <v>426.29999999999995</v>
      </c>
      <c r="AL2216" t="s">
        <v>4555</v>
      </c>
      <c r="AM2216" t="s">
        <v>4555</v>
      </c>
      <c r="AN2216" s="24">
        <v>0.1</v>
      </c>
      <c r="AO2216">
        <f t="shared" si="232"/>
        <v>548.1</v>
      </c>
      <c r="AS2216" s="9" t="s">
        <v>3586</v>
      </c>
      <c r="AT2216" s="9" t="s">
        <v>584</v>
      </c>
    </row>
    <row r="2217" spans="1:46" customFormat="1" x14ac:dyDescent="0.3">
      <c r="A2217" t="e">
        <f>CONCATENATE(C2217,D2217,H2217,#REF!,L2217)</f>
        <v>#REF!</v>
      </c>
      <c r="B2217" t="str">
        <f t="shared" si="239"/>
        <v>MANTGE_PROPULSIONL4H4</v>
      </c>
      <c r="C2217" t="s">
        <v>3720</v>
      </c>
      <c r="D2217" t="s">
        <v>3722</v>
      </c>
      <c r="E2217">
        <v>2017</v>
      </c>
      <c r="F2217" t="s">
        <v>48</v>
      </c>
      <c r="G2217" t="s">
        <v>3566</v>
      </c>
      <c r="H2217" s="9" t="str">
        <f t="shared" si="237"/>
        <v>L4H4</v>
      </c>
      <c r="I2217">
        <v>4490</v>
      </c>
      <c r="J2217" s="9" t="str">
        <f t="shared" si="238"/>
        <v>TYP179</v>
      </c>
      <c r="K2217">
        <v>179</v>
      </c>
      <c r="L2217" t="s">
        <v>17</v>
      </c>
      <c r="M2217" s="7">
        <v>963940865</v>
      </c>
      <c r="N2217" s="38" t="s">
        <v>3587</v>
      </c>
      <c r="O2217" s="38">
        <v>0</v>
      </c>
      <c r="P2217" s="38">
        <v>518.13</v>
      </c>
      <c r="Q2217" s="38">
        <v>1</v>
      </c>
      <c r="R2217" t="s">
        <v>3476</v>
      </c>
      <c r="S2217" s="38">
        <v>518.13</v>
      </c>
      <c r="T2217" s="24">
        <v>1109</v>
      </c>
      <c r="U2217" s="24">
        <v>120</v>
      </c>
      <c r="V2217">
        <f t="shared" si="233"/>
        <v>160</v>
      </c>
      <c r="W2217" s="24" t="s">
        <v>4499</v>
      </c>
      <c r="X2217" s="8" t="e">
        <f>ROUND(T2217*(1-#REF!),2)</f>
        <v>#REF!</v>
      </c>
      <c r="Y2217">
        <f t="shared" si="235"/>
        <v>998.1</v>
      </c>
      <c r="Z2217">
        <f t="shared" si="236"/>
        <v>998.1</v>
      </c>
      <c r="AA2217" s="24">
        <v>0.1</v>
      </c>
      <c r="AB2217" s="24">
        <v>0.1</v>
      </c>
      <c r="AC2217" t="s">
        <v>2879</v>
      </c>
      <c r="AD2217" t="s">
        <v>2879</v>
      </c>
      <c r="AE2217" t="s">
        <v>2879</v>
      </c>
      <c r="AF2217" t="s">
        <v>2899</v>
      </c>
      <c r="AG2217" s="24"/>
      <c r="AH2217" t="s">
        <v>4969</v>
      </c>
      <c r="AI2217" s="11">
        <v>498.19106999999997</v>
      </c>
      <c r="AJ2217">
        <v>0.3</v>
      </c>
      <c r="AK2217">
        <f t="shared" si="234"/>
        <v>776.3</v>
      </c>
      <c r="AL2217" t="s">
        <v>4555</v>
      </c>
      <c r="AM2217" t="s">
        <v>4555</v>
      </c>
      <c r="AN2217" s="24">
        <v>0.1</v>
      </c>
      <c r="AO2217">
        <f t="shared" si="232"/>
        <v>998.1</v>
      </c>
      <c r="AS2217" s="9" t="s">
        <v>3588</v>
      </c>
      <c r="AT2217" s="9" t="s">
        <v>3695</v>
      </c>
    </row>
    <row r="2218" spans="1:46" customFormat="1" x14ac:dyDescent="0.3">
      <c r="A2218" t="e">
        <f>CONCATENATE(C2218,D2218,H2218,#REF!,L2218)</f>
        <v>#REF!</v>
      </c>
      <c r="B2218" t="str">
        <f t="shared" si="239"/>
        <v>MANTGE_PROPULSIONL4H4</v>
      </c>
      <c r="C2218" t="s">
        <v>3720</v>
      </c>
      <c r="D2218" t="s">
        <v>3722</v>
      </c>
      <c r="E2218">
        <v>2017</v>
      </c>
      <c r="F2218" t="s">
        <v>48</v>
      </c>
      <c r="G2218" t="s">
        <v>3566</v>
      </c>
      <c r="H2218" s="9" t="str">
        <f t="shared" si="237"/>
        <v>L4H4</v>
      </c>
      <c r="I2218">
        <v>4490</v>
      </c>
      <c r="J2218" s="9" t="str">
        <f t="shared" si="238"/>
        <v>TYP179</v>
      </c>
      <c r="K2218">
        <v>179</v>
      </c>
      <c r="L2218" t="s">
        <v>20</v>
      </c>
      <c r="M2218" s="36">
        <v>963940805</v>
      </c>
      <c r="N2218" s="38" t="s">
        <v>3589</v>
      </c>
      <c r="O2218" s="38">
        <v>0</v>
      </c>
      <c r="P2218" s="38">
        <v>276.48</v>
      </c>
      <c r="Q2218" s="38">
        <v>1</v>
      </c>
      <c r="R2218" t="s">
        <v>3476</v>
      </c>
      <c r="S2218" s="38">
        <v>276.48</v>
      </c>
      <c r="T2218" s="24">
        <v>599</v>
      </c>
      <c r="U2218" s="24">
        <v>20</v>
      </c>
      <c r="V2218">
        <f t="shared" si="233"/>
        <v>27</v>
      </c>
      <c r="W2218" s="24" t="s">
        <v>4500</v>
      </c>
      <c r="X2218" s="8" t="e">
        <f>ROUND(T2218*(1-#REF!),2)</f>
        <v>#REF!</v>
      </c>
      <c r="Y2218">
        <f t="shared" si="235"/>
        <v>539.1</v>
      </c>
      <c r="Z2218">
        <f t="shared" si="236"/>
        <v>539.1</v>
      </c>
      <c r="AA2218" s="24">
        <v>0.1</v>
      </c>
      <c r="AB2218" s="24">
        <v>0.1</v>
      </c>
      <c r="AC2218" t="s">
        <v>2879</v>
      </c>
      <c r="AD2218" t="s">
        <v>2879</v>
      </c>
      <c r="AE2218" t="s">
        <v>2879</v>
      </c>
      <c r="AF2218" t="s">
        <v>2899</v>
      </c>
      <c r="AG2218" s="24"/>
      <c r="AH2218" t="s">
        <v>4969</v>
      </c>
      <c r="AI2218" s="11">
        <v>249.16</v>
      </c>
      <c r="AJ2218">
        <v>0.3</v>
      </c>
      <c r="AK2218">
        <f t="shared" si="234"/>
        <v>419.29999999999995</v>
      </c>
      <c r="AL2218" t="s">
        <v>4555</v>
      </c>
      <c r="AM2218" t="s">
        <v>4555</v>
      </c>
      <c r="AN2218" s="24">
        <v>0.1</v>
      </c>
      <c r="AO2218">
        <f t="shared" si="232"/>
        <v>539.1</v>
      </c>
      <c r="AS2218" s="9" t="s">
        <v>3590</v>
      </c>
      <c r="AT2218" s="9" t="s">
        <v>582</v>
      </c>
    </row>
    <row r="2219" spans="1:46" customFormat="1" x14ac:dyDescent="0.3">
      <c r="A2219" t="e">
        <f>CONCATENATE(C2219,D2219,H2219,#REF!,L2219)</f>
        <v>#REF!</v>
      </c>
      <c r="B2219" t="str">
        <f t="shared" si="239"/>
        <v>MANTGE_PROPULSIONL4H4</v>
      </c>
      <c r="C2219" t="s">
        <v>3720</v>
      </c>
      <c r="D2219" t="s">
        <v>3722</v>
      </c>
      <c r="E2219">
        <v>2017</v>
      </c>
      <c r="F2219" t="s">
        <v>48</v>
      </c>
      <c r="G2219" t="s">
        <v>3566</v>
      </c>
      <c r="H2219" s="9" t="str">
        <f t="shared" si="237"/>
        <v>L4H4</v>
      </c>
      <c r="I2219">
        <v>4490</v>
      </c>
      <c r="J2219" s="9" t="str">
        <f t="shared" si="238"/>
        <v>TYP179</v>
      </c>
      <c r="K2219">
        <v>179</v>
      </c>
      <c r="L2219" t="s">
        <v>20</v>
      </c>
      <c r="M2219" s="35">
        <v>963940815</v>
      </c>
      <c r="N2219" s="38" t="s">
        <v>3591</v>
      </c>
      <c r="O2219" s="38">
        <v>0</v>
      </c>
      <c r="P2219" s="38">
        <v>284.75</v>
      </c>
      <c r="Q2219" s="38">
        <v>1</v>
      </c>
      <c r="R2219" t="s">
        <v>3476</v>
      </c>
      <c r="S2219" s="38">
        <v>284.75</v>
      </c>
      <c r="T2219" s="24">
        <v>599</v>
      </c>
      <c r="U2219" s="24">
        <v>20</v>
      </c>
      <c r="V2219">
        <f t="shared" si="233"/>
        <v>27</v>
      </c>
      <c r="W2219" s="24" t="s">
        <v>4501</v>
      </c>
      <c r="X2219" s="8" t="e">
        <f>ROUND(T2219*(1-#REF!),2)</f>
        <v>#REF!</v>
      </c>
      <c r="Y2219">
        <f t="shared" si="235"/>
        <v>539.1</v>
      </c>
      <c r="Z2219">
        <f t="shared" si="236"/>
        <v>539.1</v>
      </c>
      <c r="AA2219" s="24">
        <v>0.1</v>
      </c>
      <c r="AB2219" s="24">
        <v>0.1</v>
      </c>
      <c r="AC2219" t="s">
        <v>2879</v>
      </c>
      <c r="AD2219" t="s">
        <v>2879</v>
      </c>
      <c r="AE2219" t="s">
        <v>2879</v>
      </c>
      <c r="AF2219" t="s">
        <v>2899</v>
      </c>
      <c r="AG2219" s="24"/>
      <c r="AH2219" t="s">
        <v>4969</v>
      </c>
      <c r="AI2219" s="11">
        <v>94.5</v>
      </c>
      <c r="AJ2219">
        <v>0.3</v>
      </c>
      <c r="AK2219">
        <f t="shared" si="234"/>
        <v>419.29999999999995</v>
      </c>
      <c r="AL2219" t="s">
        <v>4555</v>
      </c>
      <c r="AM2219" t="s">
        <v>4555</v>
      </c>
      <c r="AN2219" s="24">
        <v>0.1</v>
      </c>
      <c r="AO2219">
        <f t="shared" si="232"/>
        <v>539.1</v>
      </c>
      <c r="AS2219" s="9" t="s">
        <v>3592</v>
      </c>
      <c r="AT2219" s="9" t="s">
        <v>580</v>
      </c>
    </row>
    <row r="2220" spans="1:46" customFormat="1" x14ac:dyDescent="0.3">
      <c r="A2220" t="e">
        <f>CONCATENATE(C2220,D2220,H2220,#REF!,L2220)</f>
        <v>#REF!</v>
      </c>
      <c r="B2220" t="str">
        <f t="shared" si="239"/>
        <v>MANTGE_PROPULSIONL4H4</v>
      </c>
      <c r="C2220" t="s">
        <v>3720</v>
      </c>
      <c r="D2220" t="s">
        <v>3722</v>
      </c>
      <c r="E2220">
        <v>2017</v>
      </c>
      <c r="F2220" t="s">
        <v>48</v>
      </c>
      <c r="G2220" t="s">
        <v>3566</v>
      </c>
      <c r="H2220" s="9" t="str">
        <f t="shared" si="237"/>
        <v>L4H4</v>
      </c>
      <c r="I2220">
        <v>4490</v>
      </c>
      <c r="J2220" s="9" t="str">
        <f t="shared" si="238"/>
        <v>TYP179</v>
      </c>
      <c r="K2220">
        <v>179</v>
      </c>
      <c r="L2220" t="s">
        <v>20</v>
      </c>
      <c r="M2220" s="7">
        <v>963940803</v>
      </c>
      <c r="N2220" s="38" t="s">
        <v>3593</v>
      </c>
      <c r="O2220" s="38">
        <v>0</v>
      </c>
      <c r="P2220" s="38">
        <v>374.85</v>
      </c>
      <c r="Q2220" s="38">
        <v>1</v>
      </c>
      <c r="R2220" t="s">
        <v>3476</v>
      </c>
      <c r="S2220" s="38">
        <v>374.85</v>
      </c>
      <c r="T2220" s="24">
        <v>819</v>
      </c>
      <c r="U2220" s="24">
        <v>80</v>
      </c>
      <c r="V2220">
        <f t="shared" si="233"/>
        <v>107</v>
      </c>
      <c r="W2220" s="24" t="s">
        <v>4502</v>
      </c>
      <c r="X2220" s="8" t="e">
        <f>ROUND(T2220*(1-#REF!),2)</f>
        <v>#REF!</v>
      </c>
      <c r="Y2220">
        <f t="shared" si="235"/>
        <v>737.1</v>
      </c>
      <c r="Z2220">
        <f t="shared" si="236"/>
        <v>737.1</v>
      </c>
      <c r="AA2220" s="24">
        <v>0.1</v>
      </c>
      <c r="AB2220" s="24">
        <v>0.1</v>
      </c>
      <c r="AC2220" t="s">
        <v>2879</v>
      </c>
      <c r="AD2220" t="s">
        <v>2879</v>
      </c>
      <c r="AE2220" t="s">
        <v>2879</v>
      </c>
      <c r="AF2220" t="s">
        <v>2899</v>
      </c>
      <c r="AG2220" s="24"/>
      <c r="AH2220" t="s">
        <v>4969</v>
      </c>
      <c r="AI2220" s="11">
        <v>320.32</v>
      </c>
      <c r="AJ2220">
        <v>0.3</v>
      </c>
      <c r="AK2220">
        <f t="shared" si="234"/>
        <v>573.29999999999995</v>
      </c>
      <c r="AL2220" t="s">
        <v>4555</v>
      </c>
      <c r="AM2220" t="s">
        <v>4555</v>
      </c>
      <c r="AN2220" s="24">
        <v>0.1</v>
      </c>
      <c r="AO2220">
        <f t="shared" si="232"/>
        <v>737.1</v>
      </c>
      <c r="AS2220" s="9" t="s">
        <v>3594</v>
      </c>
      <c r="AT2220" s="9" t="s">
        <v>585</v>
      </c>
    </row>
    <row r="2221" spans="1:46" customFormat="1" x14ac:dyDescent="0.3">
      <c r="A2221" t="e">
        <f>CONCATENATE(C2221,D2221,H2221,#REF!,L2221)</f>
        <v>#REF!</v>
      </c>
      <c r="B2221" t="str">
        <f t="shared" si="239"/>
        <v>MANTGE_PROPULSIONL4H4</v>
      </c>
      <c r="C2221" t="s">
        <v>3720</v>
      </c>
      <c r="D2221" t="s">
        <v>3722</v>
      </c>
      <c r="E2221">
        <v>2017</v>
      </c>
      <c r="F2221" t="s">
        <v>48</v>
      </c>
      <c r="G2221" t="s">
        <v>3566</v>
      </c>
      <c r="H2221" s="9" t="str">
        <f t="shared" si="237"/>
        <v>L4H4</v>
      </c>
      <c r="I2221">
        <v>4490</v>
      </c>
      <c r="J2221" s="9" t="str">
        <f t="shared" si="238"/>
        <v>TYP179</v>
      </c>
      <c r="K2221">
        <v>179</v>
      </c>
      <c r="L2221" t="s">
        <v>20</v>
      </c>
      <c r="M2221" s="7">
        <v>963940866</v>
      </c>
      <c r="N2221" s="38" t="s">
        <v>3595</v>
      </c>
      <c r="O2221" s="38">
        <v>0</v>
      </c>
      <c r="P2221" s="38">
        <v>728.13</v>
      </c>
      <c r="Q2221" s="38">
        <v>1</v>
      </c>
      <c r="R2221" t="s">
        <v>3476</v>
      </c>
      <c r="S2221" s="38">
        <v>728.13</v>
      </c>
      <c r="T2221" s="24">
        <v>1519</v>
      </c>
      <c r="U2221" s="24">
        <v>120</v>
      </c>
      <c r="V2221">
        <f t="shared" si="233"/>
        <v>160</v>
      </c>
      <c r="W2221" s="24" t="s">
        <v>4503</v>
      </c>
      <c r="X2221" s="8" t="e">
        <f>ROUND(T2221*(1-#REF!),2)</f>
        <v>#REF!</v>
      </c>
      <c r="Y2221">
        <f t="shared" si="235"/>
        <v>1367.1</v>
      </c>
      <c r="Z2221">
        <f t="shared" si="236"/>
        <v>1367.1</v>
      </c>
      <c r="AA2221" s="24">
        <v>0.1</v>
      </c>
      <c r="AB2221" s="24">
        <v>0.1</v>
      </c>
      <c r="AC2221" t="s">
        <v>2879</v>
      </c>
      <c r="AD2221" t="s">
        <v>2879</v>
      </c>
      <c r="AE2221" t="s">
        <v>2879</v>
      </c>
      <c r="AF2221" t="s">
        <v>2899</v>
      </c>
      <c r="AG2221" s="24"/>
      <c r="AH2221" t="s">
        <v>4969</v>
      </c>
      <c r="AI2221" s="11">
        <v>663.98</v>
      </c>
      <c r="AJ2221">
        <v>0.3</v>
      </c>
      <c r="AK2221">
        <f t="shared" si="234"/>
        <v>1063.3</v>
      </c>
      <c r="AL2221" t="s">
        <v>4555</v>
      </c>
      <c r="AM2221" t="s">
        <v>4555</v>
      </c>
      <c r="AN2221" s="24">
        <v>0.1</v>
      </c>
      <c r="AO2221">
        <f t="shared" si="232"/>
        <v>1367.1</v>
      </c>
      <c r="AS2221" s="9" t="s">
        <v>3596</v>
      </c>
      <c r="AT2221" s="9" t="s">
        <v>586</v>
      </c>
    </row>
    <row r="2222" spans="1:46" customFormat="1" x14ac:dyDescent="0.3">
      <c r="A2222" t="e">
        <f>CONCATENATE(C2222,D2222,H2222,#REF!,L2222)</f>
        <v>#REF!</v>
      </c>
      <c r="B2222" t="str">
        <f t="shared" si="239"/>
        <v>MANTGE_TRACTIONL5H3</v>
      </c>
      <c r="C2222" t="s">
        <v>3720</v>
      </c>
      <c r="D2222" t="s">
        <v>3721</v>
      </c>
      <c r="E2222">
        <v>2017</v>
      </c>
      <c r="F2222" t="s">
        <v>79</v>
      </c>
      <c r="G2222" t="s">
        <v>52</v>
      </c>
      <c r="H2222" s="9" t="str">
        <f t="shared" si="237"/>
        <v>L5H3</v>
      </c>
      <c r="I2222" t="s">
        <v>3658</v>
      </c>
      <c r="J2222" s="9" t="str">
        <f t="shared" si="238"/>
        <v>TYP178</v>
      </c>
      <c r="K2222">
        <v>178</v>
      </c>
      <c r="L2222" t="s">
        <v>17</v>
      </c>
      <c r="M2222" s="7">
        <v>963940867</v>
      </c>
      <c r="N2222" s="38" t="s">
        <v>3597</v>
      </c>
      <c r="O2222" s="38">
        <v>0</v>
      </c>
      <c r="P2222" s="38">
        <v>188.16</v>
      </c>
      <c r="Q2222" s="38">
        <v>1</v>
      </c>
      <c r="R2222" t="s">
        <v>3476</v>
      </c>
      <c r="S2222" s="38">
        <v>188.16</v>
      </c>
      <c r="T2222" s="24">
        <v>469</v>
      </c>
      <c r="U2222" s="24">
        <v>25</v>
      </c>
      <c r="V2222">
        <f t="shared" si="233"/>
        <v>34</v>
      </c>
      <c r="W2222" s="24" t="s">
        <v>4504</v>
      </c>
      <c r="X2222" s="8" t="e">
        <f>ROUND(T2222*(1-#REF!),2)</f>
        <v>#REF!</v>
      </c>
      <c r="Y2222">
        <f t="shared" si="235"/>
        <v>422.1</v>
      </c>
      <c r="Z2222">
        <f t="shared" si="236"/>
        <v>422.1</v>
      </c>
      <c r="AA2222" s="24">
        <v>0.1</v>
      </c>
      <c r="AB2222" s="24">
        <v>0.1</v>
      </c>
      <c r="AC2222" t="s">
        <v>2879</v>
      </c>
      <c r="AD2222" t="s">
        <v>2879</v>
      </c>
      <c r="AE2222" t="s">
        <v>2879</v>
      </c>
      <c r="AF2222" t="s">
        <v>2899</v>
      </c>
      <c r="AG2222" s="24"/>
      <c r="AH2222" t="s">
        <v>4970</v>
      </c>
      <c r="AI2222" s="11">
        <v>180.91098999999997</v>
      </c>
      <c r="AJ2222">
        <v>0.3</v>
      </c>
      <c r="AK2222">
        <f t="shared" si="234"/>
        <v>328.29999999999995</v>
      </c>
      <c r="AL2222" t="s">
        <v>4952</v>
      </c>
      <c r="AM2222">
        <v>343.178</v>
      </c>
      <c r="AN2222" s="24">
        <v>0.1</v>
      </c>
      <c r="AO2222">
        <f t="shared" ref="AO2222:AO2253" si="240">ROUND(T2222*(1-AN2222),2)</f>
        <v>422.1</v>
      </c>
      <c r="AS2222" s="9" t="s">
        <v>3598</v>
      </c>
      <c r="AT2222" s="9" t="s">
        <v>581</v>
      </c>
    </row>
    <row r="2223" spans="1:46" customFormat="1" x14ac:dyDescent="0.3">
      <c r="A2223" t="e">
        <f>CONCATENATE(C2223,D2223,H2223,#REF!,L2223)</f>
        <v>#REF!</v>
      </c>
      <c r="B2223" t="str">
        <f t="shared" si="239"/>
        <v>MANTGE_TRACTIONL5H3</v>
      </c>
      <c r="C2223" t="s">
        <v>3720</v>
      </c>
      <c r="D2223" t="s">
        <v>3721</v>
      </c>
      <c r="E2223">
        <v>2017</v>
      </c>
      <c r="F2223" t="s">
        <v>79</v>
      </c>
      <c r="G2223" t="s">
        <v>52</v>
      </c>
      <c r="H2223" s="9" t="str">
        <f t="shared" si="237"/>
        <v>L5H3</v>
      </c>
      <c r="I2223" t="s">
        <v>3658</v>
      </c>
      <c r="J2223" s="9" t="str">
        <f t="shared" si="238"/>
        <v>TYP178</v>
      </c>
      <c r="K2223">
        <v>178</v>
      </c>
      <c r="L2223" t="s">
        <v>17</v>
      </c>
      <c r="M2223" s="7">
        <v>963940868</v>
      </c>
      <c r="N2223" s="38" t="s">
        <v>3599</v>
      </c>
      <c r="O2223" s="38">
        <v>0</v>
      </c>
      <c r="P2223" s="38">
        <v>59.83</v>
      </c>
      <c r="Q2223" s="38">
        <v>1</v>
      </c>
      <c r="R2223" t="s">
        <v>3476</v>
      </c>
      <c r="S2223" s="38">
        <v>59.83</v>
      </c>
      <c r="T2223" s="24">
        <v>179</v>
      </c>
      <c r="U2223" s="24">
        <v>20</v>
      </c>
      <c r="V2223">
        <f t="shared" si="233"/>
        <v>27</v>
      </c>
      <c r="W2223" s="24" t="s">
        <v>4505</v>
      </c>
      <c r="X2223" s="8" t="e">
        <f>ROUND(T2223*(1-#REF!),2)</f>
        <v>#REF!</v>
      </c>
      <c r="Y2223">
        <f t="shared" si="235"/>
        <v>161.1</v>
      </c>
      <c r="Z2223">
        <f t="shared" si="236"/>
        <v>161.1</v>
      </c>
      <c r="AA2223" s="24">
        <v>0.1</v>
      </c>
      <c r="AB2223" s="24">
        <v>0.1</v>
      </c>
      <c r="AC2223" t="s">
        <v>2879</v>
      </c>
      <c r="AD2223" t="s">
        <v>2879</v>
      </c>
      <c r="AE2223" t="s">
        <v>2879</v>
      </c>
      <c r="AF2223" t="s">
        <v>2899</v>
      </c>
      <c r="AG2223" s="24"/>
      <c r="AH2223" t="s">
        <v>4970</v>
      </c>
      <c r="AI2223" s="11">
        <v>76.58</v>
      </c>
      <c r="AJ2223">
        <v>0.3</v>
      </c>
      <c r="AK2223">
        <f t="shared" si="234"/>
        <v>125.3</v>
      </c>
      <c r="AL2223" t="s">
        <v>4953</v>
      </c>
      <c r="AM2223">
        <v>129.19999999999999</v>
      </c>
      <c r="AN2223" s="24">
        <v>0.1</v>
      </c>
      <c r="AO2223">
        <f t="shared" si="240"/>
        <v>161.1</v>
      </c>
      <c r="AS2223" s="9" t="s">
        <v>3714</v>
      </c>
      <c r="AT2223" s="9" t="s">
        <v>587</v>
      </c>
    </row>
    <row r="2224" spans="1:46" customFormat="1" x14ac:dyDescent="0.3">
      <c r="A2224" t="e">
        <f>CONCATENATE(C2224,D2224,H2224,#REF!,L2224)</f>
        <v>#REF!</v>
      </c>
      <c r="B2224" t="str">
        <f t="shared" si="239"/>
        <v>MANTGE_TRACTIONL5H3</v>
      </c>
      <c r="C2224" t="s">
        <v>3720</v>
      </c>
      <c r="D2224" t="s">
        <v>3721</v>
      </c>
      <c r="E2224">
        <v>2017</v>
      </c>
      <c r="F2224" t="s">
        <v>79</v>
      </c>
      <c r="G2224" t="s">
        <v>52</v>
      </c>
      <c r="H2224" s="9" t="str">
        <f t="shared" si="237"/>
        <v>L5H3</v>
      </c>
      <c r="I2224" t="s">
        <v>3658</v>
      </c>
      <c r="J2224" s="9" t="str">
        <f t="shared" si="238"/>
        <v>TYP178</v>
      </c>
      <c r="K2224">
        <v>178</v>
      </c>
      <c r="L2224" t="s">
        <v>17</v>
      </c>
      <c r="M2224" s="7">
        <v>963940869</v>
      </c>
      <c r="N2224" s="38" t="s">
        <v>3600</v>
      </c>
      <c r="O2224" s="38">
        <v>0</v>
      </c>
      <c r="P2224" s="38">
        <v>243.28</v>
      </c>
      <c r="Q2224" s="38">
        <v>1</v>
      </c>
      <c r="R2224" t="s">
        <v>3476</v>
      </c>
      <c r="S2224" s="38">
        <v>243.28</v>
      </c>
      <c r="T2224" s="24">
        <v>689</v>
      </c>
      <c r="U2224" s="24">
        <v>90</v>
      </c>
      <c r="V2224">
        <f t="shared" ref="V2224:V2253" si="241">IFERROR(ROUNDUP(U2224*(80/60),0),"")</f>
        <v>120</v>
      </c>
      <c r="W2224" s="24" t="s">
        <v>4506</v>
      </c>
      <c r="X2224" s="8" t="e">
        <f>ROUND(T2224*(1-#REF!),2)</f>
        <v>#REF!</v>
      </c>
      <c r="Y2224">
        <f t="shared" si="235"/>
        <v>620.1</v>
      </c>
      <c r="Z2224">
        <f t="shared" si="236"/>
        <v>620.1</v>
      </c>
      <c r="AA2224" s="24">
        <v>0.1</v>
      </c>
      <c r="AB2224" s="24">
        <v>0.1</v>
      </c>
      <c r="AC2224" t="s">
        <v>2879</v>
      </c>
      <c r="AD2224" t="s">
        <v>2879</v>
      </c>
      <c r="AE2224" t="s">
        <v>2879</v>
      </c>
      <c r="AF2224" t="s">
        <v>2899</v>
      </c>
      <c r="AG2224" s="24"/>
      <c r="AH2224" t="s">
        <v>4970</v>
      </c>
      <c r="AI2224" s="11">
        <v>267.94</v>
      </c>
      <c r="AJ2224">
        <v>0.3</v>
      </c>
      <c r="AK2224">
        <f t="shared" si="234"/>
        <v>482.29999999999995</v>
      </c>
      <c r="AL2224" t="s">
        <v>4954</v>
      </c>
      <c r="AM2224">
        <v>509.2</v>
      </c>
      <c r="AN2224" s="24">
        <v>0.1</v>
      </c>
      <c r="AO2224">
        <f t="shared" si="240"/>
        <v>620.1</v>
      </c>
      <c r="AS2224" s="9" t="s">
        <v>3601</v>
      </c>
      <c r="AT2224" s="9" t="s">
        <v>584</v>
      </c>
    </row>
    <row r="2225" spans="1:46" customFormat="1" x14ac:dyDescent="0.3">
      <c r="A2225" t="e">
        <f>CONCATENATE(C2225,D2225,H2225,#REF!,L2225)</f>
        <v>#REF!</v>
      </c>
      <c r="B2225" t="str">
        <f t="shared" si="239"/>
        <v>MANTGE_TRACTIONL5H3</v>
      </c>
      <c r="C2225" t="s">
        <v>3720</v>
      </c>
      <c r="D2225" t="s">
        <v>3721</v>
      </c>
      <c r="E2225">
        <v>2017</v>
      </c>
      <c r="F2225" t="s">
        <v>79</v>
      </c>
      <c r="G2225" t="s">
        <v>52</v>
      </c>
      <c r="H2225" s="9" t="str">
        <f t="shared" si="237"/>
        <v>L5H3</v>
      </c>
      <c r="I2225" t="s">
        <v>3658</v>
      </c>
      <c r="J2225" s="9" t="str">
        <f t="shared" si="238"/>
        <v>TYP178</v>
      </c>
      <c r="K2225">
        <v>178</v>
      </c>
      <c r="L2225" t="s">
        <v>17</v>
      </c>
      <c r="M2225" s="7">
        <v>963940870</v>
      </c>
      <c r="N2225" s="38" t="s">
        <v>3602</v>
      </c>
      <c r="O2225" s="38">
        <v>0</v>
      </c>
      <c r="P2225" s="38">
        <v>546.46</v>
      </c>
      <c r="Q2225" s="38">
        <v>1</v>
      </c>
      <c r="R2225" t="s">
        <v>3476</v>
      </c>
      <c r="S2225" s="38">
        <v>546.46</v>
      </c>
      <c r="T2225" s="24">
        <v>1239</v>
      </c>
      <c r="U2225" s="24">
        <v>135</v>
      </c>
      <c r="V2225">
        <f t="shared" si="241"/>
        <v>180</v>
      </c>
      <c r="W2225" s="24" t="s">
        <v>4507</v>
      </c>
      <c r="X2225" s="8" t="e">
        <f>ROUND(T2225*(1-#REF!),2)</f>
        <v>#REF!</v>
      </c>
      <c r="Y2225">
        <f t="shared" si="235"/>
        <v>1115.0999999999999</v>
      </c>
      <c r="Z2225">
        <f t="shared" si="236"/>
        <v>1115.0999999999999</v>
      </c>
      <c r="AA2225" s="24">
        <v>0.1</v>
      </c>
      <c r="AB2225" s="24">
        <v>0.1</v>
      </c>
      <c r="AC2225" t="s">
        <v>2879</v>
      </c>
      <c r="AD2225" t="s">
        <v>2879</v>
      </c>
      <c r="AE2225" t="s">
        <v>2879</v>
      </c>
      <c r="AF2225" t="s">
        <v>2899</v>
      </c>
      <c r="AG2225" s="24"/>
      <c r="AH2225" t="s">
        <v>4970</v>
      </c>
      <c r="AI2225" s="11">
        <v>525.43098999999995</v>
      </c>
      <c r="AJ2225">
        <v>0.3</v>
      </c>
      <c r="AK2225">
        <f t="shared" si="234"/>
        <v>867.3</v>
      </c>
      <c r="AL2225" t="s">
        <v>4955</v>
      </c>
      <c r="AM2225">
        <v>916.97799999999995</v>
      </c>
      <c r="AN2225" s="24">
        <v>0.1</v>
      </c>
      <c r="AO2225">
        <f t="shared" si="240"/>
        <v>1115.0999999999999</v>
      </c>
      <c r="AS2225" s="9" t="s">
        <v>3603</v>
      </c>
      <c r="AT2225" s="9" t="s">
        <v>3695</v>
      </c>
    </row>
    <row r="2226" spans="1:46" customFormat="1" x14ac:dyDescent="0.3">
      <c r="A2226" t="e">
        <f>CONCATENATE(C2226,D2226,H2226,#REF!,L2226)</f>
        <v>#REF!</v>
      </c>
      <c r="B2226" t="str">
        <f t="shared" si="239"/>
        <v>MANTGE_TRACTIONL5H3</v>
      </c>
      <c r="C2226" t="s">
        <v>3720</v>
      </c>
      <c r="D2226" t="s">
        <v>3721</v>
      </c>
      <c r="E2226">
        <v>2017</v>
      </c>
      <c r="F2226" t="s">
        <v>79</v>
      </c>
      <c r="G2226" t="s">
        <v>52</v>
      </c>
      <c r="H2226" s="9" t="str">
        <f t="shared" si="237"/>
        <v>L5H3</v>
      </c>
      <c r="I2226" t="s">
        <v>3658</v>
      </c>
      <c r="J2226" s="9" t="str">
        <f t="shared" si="238"/>
        <v>TYP178</v>
      </c>
      <c r="K2226">
        <v>178</v>
      </c>
      <c r="L2226" t="s">
        <v>20</v>
      </c>
      <c r="M2226" s="7">
        <v>963940871</v>
      </c>
      <c r="N2226" s="38" t="s">
        <v>3604</v>
      </c>
      <c r="O2226" s="38">
        <v>0</v>
      </c>
      <c r="P2226" s="38">
        <v>307.19</v>
      </c>
      <c r="Q2226" s="38">
        <v>1</v>
      </c>
      <c r="R2226" t="s">
        <v>3476</v>
      </c>
      <c r="S2226" s="38">
        <v>307.19</v>
      </c>
      <c r="T2226" s="24">
        <v>709</v>
      </c>
      <c r="U2226" s="24">
        <v>25</v>
      </c>
      <c r="V2226">
        <f t="shared" si="241"/>
        <v>34</v>
      </c>
      <c r="W2226" s="24" t="s">
        <v>4508</v>
      </c>
      <c r="X2226" s="8" t="e">
        <f>ROUND(T2226*(1-#REF!),2)</f>
        <v>#REF!</v>
      </c>
      <c r="Y2226">
        <f t="shared" si="235"/>
        <v>638.1</v>
      </c>
      <c r="Z2226">
        <f t="shared" si="236"/>
        <v>638.1</v>
      </c>
      <c r="AA2226" s="24">
        <v>0.1</v>
      </c>
      <c r="AB2226" s="24">
        <v>0.1</v>
      </c>
      <c r="AC2226" t="s">
        <v>2879</v>
      </c>
      <c r="AD2226" t="s">
        <v>2879</v>
      </c>
      <c r="AE2226" t="s">
        <v>2879</v>
      </c>
      <c r="AF2226" t="s">
        <v>2899</v>
      </c>
      <c r="AG2226" s="24"/>
      <c r="AH2226" t="s">
        <v>4970</v>
      </c>
      <c r="AI2226" s="11">
        <v>274.29000000000002</v>
      </c>
      <c r="AJ2226">
        <v>0.3</v>
      </c>
      <c r="AK2226">
        <f t="shared" si="234"/>
        <v>496.29999999999995</v>
      </c>
      <c r="AL2226" t="s">
        <v>4956</v>
      </c>
      <c r="AM2226">
        <v>520.31500000000005</v>
      </c>
      <c r="AN2226" s="24">
        <v>0.1</v>
      </c>
      <c r="AO2226">
        <f t="shared" si="240"/>
        <v>638.1</v>
      </c>
      <c r="AS2226" s="9" t="s">
        <v>3605</v>
      </c>
      <c r="AT2226" s="9" t="s">
        <v>582</v>
      </c>
    </row>
    <row r="2227" spans="1:46" customFormat="1" x14ac:dyDescent="0.3">
      <c r="A2227" t="e">
        <f>CONCATENATE(C2227,D2227,H2227,#REF!,L2227)</f>
        <v>#REF!</v>
      </c>
      <c r="B2227" t="str">
        <f t="shared" si="239"/>
        <v>MANTGE_TRACTIONL5H3</v>
      </c>
      <c r="C2227" t="s">
        <v>3720</v>
      </c>
      <c r="D2227" t="s">
        <v>3721</v>
      </c>
      <c r="E2227">
        <v>2017</v>
      </c>
      <c r="F2227" t="s">
        <v>79</v>
      </c>
      <c r="G2227" t="s">
        <v>52</v>
      </c>
      <c r="H2227" s="9" t="str">
        <f t="shared" si="237"/>
        <v>L5H3</v>
      </c>
      <c r="I2227" t="s">
        <v>3658</v>
      </c>
      <c r="J2227" s="9" t="str">
        <f t="shared" si="238"/>
        <v>TYP178</v>
      </c>
      <c r="K2227">
        <v>178</v>
      </c>
      <c r="L2227" t="s">
        <v>20</v>
      </c>
      <c r="M2227" s="7">
        <v>963940872</v>
      </c>
      <c r="N2227" s="38" t="s">
        <v>3606</v>
      </c>
      <c r="O2227" s="38">
        <v>0</v>
      </c>
      <c r="P2227" s="38">
        <v>76.8</v>
      </c>
      <c r="Q2227" s="38">
        <v>1</v>
      </c>
      <c r="R2227" t="s">
        <v>3476</v>
      </c>
      <c r="S2227" s="38">
        <v>76.8</v>
      </c>
      <c r="T2227" s="24">
        <v>209</v>
      </c>
      <c r="U2227" s="24">
        <v>20</v>
      </c>
      <c r="V2227">
        <f t="shared" si="241"/>
        <v>27</v>
      </c>
      <c r="W2227" s="24" t="s">
        <v>4509</v>
      </c>
      <c r="X2227" s="8" t="e">
        <f>ROUND(T2227*(1-#REF!),2)</f>
        <v>#REF!</v>
      </c>
      <c r="Y2227">
        <f t="shared" si="235"/>
        <v>188.1</v>
      </c>
      <c r="Z2227">
        <f t="shared" si="236"/>
        <v>188.1</v>
      </c>
      <c r="AA2227" s="24">
        <v>0.1</v>
      </c>
      <c r="AB2227" s="24">
        <v>0.1</v>
      </c>
      <c r="AC2227" t="s">
        <v>2879</v>
      </c>
      <c r="AD2227" t="s">
        <v>2879</v>
      </c>
      <c r="AE2227" t="s">
        <v>2879</v>
      </c>
      <c r="AF2227" t="s">
        <v>2899</v>
      </c>
      <c r="AG2227" s="24"/>
      <c r="AH2227" t="s">
        <v>4970</v>
      </c>
      <c r="AI2227" s="11">
        <v>94.5</v>
      </c>
      <c r="AJ2227">
        <v>0.3</v>
      </c>
      <c r="AK2227">
        <f t="shared" si="234"/>
        <v>146.29999999999998</v>
      </c>
      <c r="AL2227" t="s">
        <v>4957</v>
      </c>
      <c r="AM2227">
        <v>152</v>
      </c>
      <c r="AN2227" s="24">
        <v>0.1</v>
      </c>
      <c r="AO2227">
        <f t="shared" si="240"/>
        <v>188.1</v>
      </c>
      <c r="AS2227" s="9" t="s">
        <v>3607</v>
      </c>
      <c r="AT2227" s="9" t="s">
        <v>580</v>
      </c>
    </row>
    <row r="2228" spans="1:46" customFormat="1" x14ac:dyDescent="0.3">
      <c r="A2228" t="e">
        <f>CONCATENATE(C2228,D2228,H2228,#REF!,L2228)</f>
        <v>#REF!</v>
      </c>
      <c r="B2228" t="str">
        <f t="shared" si="239"/>
        <v>MANTGE_TRACTIONL5H3</v>
      </c>
      <c r="C2228" t="s">
        <v>3720</v>
      </c>
      <c r="D2228" t="s">
        <v>3721</v>
      </c>
      <c r="E2228">
        <v>2017</v>
      </c>
      <c r="F2228" t="s">
        <v>79</v>
      </c>
      <c r="G2228" t="s">
        <v>52</v>
      </c>
      <c r="H2228" s="9" t="str">
        <f t="shared" si="237"/>
        <v>L5H3</v>
      </c>
      <c r="I2228" t="s">
        <v>3658</v>
      </c>
      <c r="J2228" s="9" t="str">
        <f t="shared" si="238"/>
        <v>TYP178</v>
      </c>
      <c r="K2228">
        <v>178</v>
      </c>
      <c r="L2228" t="s">
        <v>20</v>
      </c>
      <c r="M2228" s="7">
        <v>963940873</v>
      </c>
      <c r="N2228" s="38" t="s">
        <v>3608</v>
      </c>
      <c r="O2228" s="38">
        <v>0</v>
      </c>
      <c r="P2228" s="38">
        <v>374.85</v>
      </c>
      <c r="Q2228" s="38">
        <v>1</v>
      </c>
      <c r="R2228" t="s">
        <v>3476</v>
      </c>
      <c r="S2228" s="38">
        <v>374.85</v>
      </c>
      <c r="T2228" s="24">
        <v>879</v>
      </c>
      <c r="U2228" s="24">
        <v>90</v>
      </c>
      <c r="V2228">
        <f t="shared" si="241"/>
        <v>120</v>
      </c>
      <c r="W2228" s="24" t="s">
        <v>4510</v>
      </c>
      <c r="X2228" s="8" t="e">
        <f>ROUND(T2228*(1-#REF!),2)</f>
        <v>#REF!</v>
      </c>
      <c r="Y2228">
        <f t="shared" si="235"/>
        <v>791.1</v>
      </c>
      <c r="Z2228">
        <f t="shared" si="236"/>
        <v>791.1</v>
      </c>
      <c r="AA2228" s="24">
        <v>0.1</v>
      </c>
      <c r="AB2228" s="24">
        <v>0.1</v>
      </c>
      <c r="AC2228" t="s">
        <v>2879</v>
      </c>
      <c r="AD2228" t="s">
        <v>2879</v>
      </c>
      <c r="AE2228" t="s">
        <v>2879</v>
      </c>
      <c r="AF2228" t="s">
        <v>2899</v>
      </c>
      <c r="AG2228" s="24"/>
      <c r="AH2228" t="s">
        <v>4970</v>
      </c>
      <c r="AI2228" s="11">
        <v>343.46</v>
      </c>
      <c r="AJ2228">
        <v>0.3</v>
      </c>
      <c r="AK2228">
        <f t="shared" ref="AK2228:AK2253" si="242">T2228*(1*(1-AJ2228))</f>
        <v>615.29999999999995</v>
      </c>
      <c r="AL2228" t="s">
        <v>4958</v>
      </c>
      <c r="AM2228">
        <v>646</v>
      </c>
      <c r="AN2228" s="24">
        <v>0.1</v>
      </c>
      <c r="AO2228">
        <f t="shared" si="240"/>
        <v>791.1</v>
      </c>
      <c r="AS2228" s="9" t="s">
        <v>3609</v>
      </c>
      <c r="AT2228" s="9" t="s">
        <v>585</v>
      </c>
    </row>
    <row r="2229" spans="1:46" customFormat="1" x14ac:dyDescent="0.3">
      <c r="A2229" t="e">
        <f>CONCATENATE(C2229,D2229,H2229,#REF!,L2229)</f>
        <v>#REF!</v>
      </c>
      <c r="B2229" t="str">
        <f t="shared" si="239"/>
        <v>MANTGE_TRACTIONL5H3</v>
      </c>
      <c r="C2229" t="s">
        <v>3720</v>
      </c>
      <c r="D2229" t="s">
        <v>3721</v>
      </c>
      <c r="E2229">
        <v>2017</v>
      </c>
      <c r="F2229" t="s">
        <v>79</v>
      </c>
      <c r="G2229" t="s">
        <v>52</v>
      </c>
      <c r="H2229" s="9" t="str">
        <f t="shared" si="237"/>
        <v>L5H3</v>
      </c>
      <c r="I2229" t="s">
        <v>3658</v>
      </c>
      <c r="J2229" s="9" t="str">
        <f t="shared" si="238"/>
        <v>TYP178</v>
      </c>
      <c r="K2229">
        <v>178</v>
      </c>
      <c r="L2229" t="s">
        <v>20</v>
      </c>
      <c r="M2229" s="7">
        <v>963940874</v>
      </c>
      <c r="N2229" s="38" t="s">
        <v>3610</v>
      </c>
      <c r="O2229" s="38">
        <v>0</v>
      </c>
      <c r="P2229" s="38">
        <v>758.84</v>
      </c>
      <c r="Q2229" s="38">
        <v>1</v>
      </c>
      <c r="R2229" t="s">
        <v>3476</v>
      </c>
      <c r="S2229" s="38">
        <v>758.84</v>
      </c>
      <c r="T2229" s="24">
        <v>1679</v>
      </c>
      <c r="U2229" s="24">
        <v>135</v>
      </c>
      <c r="V2229">
        <f t="shared" si="241"/>
        <v>180</v>
      </c>
      <c r="W2229" s="24" t="s">
        <v>4511</v>
      </c>
      <c r="X2229" s="8" t="e">
        <f>ROUND(T2229*(1-#REF!),2)</f>
        <v>#REF!</v>
      </c>
      <c r="Y2229">
        <f t="shared" si="235"/>
        <v>1511.1</v>
      </c>
      <c r="Z2229">
        <f t="shared" si="236"/>
        <v>1511.1</v>
      </c>
      <c r="AA2229" s="24">
        <v>0.1</v>
      </c>
      <c r="AB2229" s="24">
        <v>0.1</v>
      </c>
      <c r="AC2229" t="s">
        <v>2879</v>
      </c>
      <c r="AD2229" t="s">
        <v>2879</v>
      </c>
      <c r="AE2229" t="s">
        <v>2879</v>
      </c>
      <c r="AF2229" t="s">
        <v>2899</v>
      </c>
      <c r="AG2229" s="24"/>
      <c r="AH2229" t="s">
        <v>4970</v>
      </c>
      <c r="AI2229" s="11">
        <v>712.25</v>
      </c>
      <c r="AJ2229">
        <v>0.3</v>
      </c>
      <c r="AK2229">
        <f t="shared" si="242"/>
        <v>1175.3</v>
      </c>
      <c r="AL2229" t="s">
        <v>4959</v>
      </c>
      <c r="AM2229">
        <v>1242.3150000000001</v>
      </c>
      <c r="AN2229" s="24">
        <v>0.1</v>
      </c>
      <c r="AO2229">
        <f t="shared" si="240"/>
        <v>1511.1</v>
      </c>
      <c r="AS2229" s="9" t="s">
        <v>3611</v>
      </c>
      <c r="AT2229" s="9" t="s">
        <v>586</v>
      </c>
    </row>
    <row r="2230" spans="1:46" customFormat="1" x14ac:dyDescent="0.3">
      <c r="A2230" t="e">
        <f>CONCATENATE(C2230,D2230,H2230,#REF!,L2230)</f>
        <v>#REF!</v>
      </c>
      <c r="B2230" t="str">
        <f t="shared" si="239"/>
        <v>MANTGE_PROPULSIONL5H3</v>
      </c>
      <c r="C2230" t="s">
        <v>3720</v>
      </c>
      <c r="D2230" t="s">
        <v>3722</v>
      </c>
      <c r="E2230">
        <v>2017</v>
      </c>
      <c r="F2230" t="s">
        <v>79</v>
      </c>
      <c r="G2230" t="s">
        <v>52</v>
      </c>
      <c r="H2230" s="9" t="str">
        <f t="shared" si="237"/>
        <v>L5H3</v>
      </c>
      <c r="I2230" t="s">
        <v>3658</v>
      </c>
      <c r="J2230" s="9" t="str">
        <f t="shared" si="238"/>
        <v>TYP180</v>
      </c>
      <c r="K2230">
        <v>180</v>
      </c>
      <c r="L2230" t="s">
        <v>17</v>
      </c>
      <c r="M2230" s="7">
        <v>963940875</v>
      </c>
      <c r="N2230" s="38" t="s">
        <v>3612</v>
      </c>
      <c r="O2230" s="38">
        <v>0</v>
      </c>
      <c r="P2230" s="38">
        <v>239.3</v>
      </c>
      <c r="Q2230" s="38">
        <v>1</v>
      </c>
      <c r="R2230" t="s">
        <v>3476</v>
      </c>
      <c r="S2230" s="38">
        <v>239.3</v>
      </c>
      <c r="T2230" s="24">
        <v>469</v>
      </c>
      <c r="U2230" s="24">
        <v>25</v>
      </c>
      <c r="V2230">
        <f t="shared" si="241"/>
        <v>34</v>
      </c>
      <c r="W2230" s="24" t="s">
        <v>4512</v>
      </c>
      <c r="X2230" s="8" t="e">
        <f>ROUND(T2230*(1-#REF!),2)</f>
        <v>#REF!</v>
      </c>
      <c r="Y2230">
        <f t="shared" si="235"/>
        <v>422.1</v>
      </c>
      <c r="Z2230">
        <f t="shared" si="236"/>
        <v>422.1</v>
      </c>
      <c r="AA2230" s="24">
        <v>0.1</v>
      </c>
      <c r="AB2230" s="24">
        <v>0.1</v>
      </c>
      <c r="AC2230" t="s">
        <v>2879</v>
      </c>
      <c r="AD2230" t="s">
        <v>2879</v>
      </c>
      <c r="AE2230" t="s">
        <v>2879</v>
      </c>
      <c r="AF2230" t="s">
        <v>2899</v>
      </c>
      <c r="AG2230" s="24"/>
      <c r="AH2230" t="s">
        <v>4970</v>
      </c>
      <c r="AI2230" s="11">
        <v>180.91098999999997</v>
      </c>
      <c r="AJ2230">
        <v>0.3</v>
      </c>
      <c r="AK2230">
        <f t="shared" si="242"/>
        <v>328.29999999999995</v>
      </c>
      <c r="AL2230" t="s">
        <v>4555</v>
      </c>
      <c r="AM2230" t="s">
        <v>4555</v>
      </c>
      <c r="AN2230" s="24">
        <v>0.1</v>
      </c>
      <c r="AO2230">
        <f t="shared" si="240"/>
        <v>422.1</v>
      </c>
      <c r="AS2230" s="9" t="s">
        <v>3613</v>
      </c>
      <c r="AT2230" s="9" t="s">
        <v>581</v>
      </c>
    </row>
    <row r="2231" spans="1:46" customFormat="1" x14ac:dyDescent="0.3">
      <c r="A2231" t="e">
        <f>CONCATENATE(C2231,D2231,H2231,#REF!,L2231)</f>
        <v>#REF!</v>
      </c>
      <c r="B2231" t="str">
        <f t="shared" si="239"/>
        <v>MANTGE_PROPULSIONL5H3</v>
      </c>
      <c r="C2231" t="s">
        <v>3720</v>
      </c>
      <c r="D2231" t="s">
        <v>3722</v>
      </c>
      <c r="E2231">
        <v>2017</v>
      </c>
      <c r="F2231" t="s">
        <v>79</v>
      </c>
      <c r="G2231" t="s">
        <v>52</v>
      </c>
      <c r="H2231" s="9" t="str">
        <f t="shared" si="237"/>
        <v>L5H3</v>
      </c>
      <c r="I2231" t="s">
        <v>3658</v>
      </c>
      <c r="J2231" s="9" t="str">
        <f t="shared" si="238"/>
        <v>TYP180</v>
      </c>
      <c r="K2231">
        <v>180</v>
      </c>
      <c r="L2231" t="s">
        <v>17</v>
      </c>
      <c r="M2231" s="7">
        <v>963940876</v>
      </c>
      <c r="N2231" s="38" t="s">
        <v>3614</v>
      </c>
      <c r="O2231" s="38">
        <v>0</v>
      </c>
      <c r="P2231" s="38">
        <v>59.83</v>
      </c>
      <c r="Q2231" s="38">
        <v>1</v>
      </c>
      <c r="R2231" t="s">
        <v>3476</v>
      </c>
      <c r="S2231" s="38">
        <v>59.83</v>
      </c>
      <c r="T2231" s="24">
        <v>179</v>
      </c>
      <c r="U2231" s="24">
        <v>20</v>
      </c>
      <c r="V2231">
        <f t="shared" si="241"/>
        <v>27</v>
      </c>
      <c r="W2231" s="24" t="s">
        <v>4513</v>
      </c>
      <c r="X2231" s="8" t="e">
        <f>ROUND(T2231*(1-#REF!),2)</f>
        <v>#REF!</v>
      </c>
      <c r="Y2231">
        <f t="shared" si="235"/>
        <v>161.1</v>
      </c>
      <c r="Z2231">
        <f t="shared" si="236"/>
        <v>161.1</v>
      </c>
      <c r="AA2231" s="24">
        <v>0.1</v>
      </c>
      <c r="AB2231" s="24">
        <v>0.1</v>
      </c>
      <c r="AC2231" t="s">
        <v>2879</v>
      </c>
      <c r="AD2231" t="s">
        <v>2879</v>
      </c>
      <c r="AE2231" t="s">
        <v>2879</v>
      </c>
      <c r="AF2231" t="s">
        <v>2899</v>
      </c>
      <c r="AG2231" s="24"/>
      <c r="AH2231" t="s">
        <v>4970</v>
      </c>
      <c r="AI2231" s="11">
        <v>76.58</v>
      </c>
      <c r="AJ2231">
        <v>0.3</v>
      </c>
      <c r="AK2231">
        <f t="shared" si="242"/>
        <v>125.3</v>
      </c>
      <c r="AL2231" t="s">
        <v>4555</v>
      </c>
      <c r="AM2231" t="s">
        <v>4555</v>
      </c>
      <c r="AN2231" s="24">
        <v>0.1</v>
      </c>
      <c r="AO2231">
        <f t="shared" si="240"/>
        <v>161.1</v>
      </c>
      <c r="AS2231" s="9" t="s">
        <v>3715</v>
      </c>
      <c r="AT2231" s="9" t="s">
        <v>587</v>
      </c>
    </row>
    <row r="2232" spans="1:46" customFormat="1" x14ac:dyDescent="0.3">
      <c r="A2232" t="e">
        <f>CONCATENATE(C2232,D2232,H2232,#REF!,L2232)</f>
        <v>#REF!</v>
      </c>
      <c r="B2232" t="str">
        <f t="shared" si="239"/>
        <v>MANTGE_PROPULSIONL5H3</v>
      </c>
      <c r="C2232" t="s">
        <v>3720</v>
      </c>
      <c r="D2232" t="s">
        <v>3722</v>
      </c>
      <c r="E2232">
        <v>2017</v>
      </c>
      <c r="F2232" t="s">
        <v>79</v>
      </c>
      <c r="G2232" t="s">
        <v>52</v>
      </c>
      <c r="H2232" s="9" t="str">
        <f t="shared" si="237"/>
        <v>L5H3</v>
      </c>
      <c r="I2232" t="s">
        <v>3658</v>
      </c>
      <c r="J2232" s="9" t="str">
        <f t="shared" si="238"/>
        <v>TYP180</v>
      </c>
      <c r="K2232">
        <v>180</v>
      </c>
      <c r="L2232" t="s">
        <v>17</v>
      </c>
      <c r="M2232" s="7">
        <v>963940877</v>
      </c>
      <c r="N2232" s="38" t="s">
        <v>3615</v>
      </c>
      <c r="O2232" s="38">
        <v>0</v>
      </c>
      <c r="P2232" s="38">
        <v>243.28</v>
      </c>
      <c r="Q2232" s="38">
        <v>1</v>
      </c>
      <c r="R2232" t="s">
        <v>3476</v>
      </c>
      <c r="S2232" s="38">
        <v>243.28</v>
      </c>
      <c r="T2232" s="24">
        <v>689</v>
      </c>
      <c r="U2232" s="24">
        <v>90</v>
      </c>
      <c r="V2232">
        <f t="shared" si="241"/>
        <v>120</v>
      </c>
      <c r="W2232" s="24" t="s">
        <v>4514</v>
      </c>
      <c r="X2232" s="8" t="e">
        <f>ROUND(T2232*(1-#REF!),2)</f>
        <v>#REF!</v>
      </c>
      <c r="Y2232">
        <f t="shared" si="235"/>
        <v>620.1</v>
      </c>
      <c r="Z2232">
        <f t="shared" si="236"/>
        <v>620.1</v>
      </c>
      <c r="AA2232" s="24">
        <v>0.1</v>
      </c>
      <c r="AB2232" s="24">
        <v>0.1</v>
      </c>
      <c r="AC2232" t="s">
        <v>2879</v>
      </c>
      <c r="AD2232" t="s">
        <v>2879</v>
      </c>
      <c r="AE2232" t="s">
        <v>2879</v>
      </c>
      <c r="AF2232" t="s">
        <v>2899</v>
      </c>
      <c r="AG2232" s="24"/>
      <c r="AH2232" t="s">
        <v>4970</v>
      </c>
      <c r="AI2232" s="11">
        <v>267.94</v>
      </c>
      <c r="AJ2232">
        <v>0.3</v>
      </c>
      <c r="AK2232">
        <f t="shared" si="242"/>
        <v>482.29999999999995</v>
      </c>
      <c r="AL2232" t="s">
        <v>4555</v>
      </c>
      <c r="AM2232" t="s">
        <v>4555</v>
      </c>
      <c r="AN2232" s="24">
        <v>0.1</v>
      </c>
      <c r="AO2232">
        <f t="shared" si="240"/>
        <v>620.1</v>
      </c>
      <c r="AS2232" s="9" t="s">
        <v>3616</v>
      </c>
      <c r="AT2232" s="9" t="s">
        <v>584</v>
      </c>
    </row>
    <row r="2233" spans="1:46" customFormat="1" x14ac:dyDescent="0.3">
      <c r="A2233" t="e">
        <f>CONCATENATE(C2233,D2233,H2233,#REF!,L2233)</f>
        <v>#REF!</v>
      </c>
      <c r="B2233" t="str">
        <f t="shared" si="239"/>
        <v>MANTGE_PROPULSIONL5H3</v>
      </c>
      <c r="C2233" t="s">
        <v>3720</v>
      </c>
      <c r="D2233" t="s">
        <v>3722</v>
      </c>
      <c r="E2233">
        <v>2017</v>
      </c>
      <c r="F2233" t="s">
        <v>79</v>
      </c>
      <c r="G2233" t="s">
        <v>52</v>
      </c>
      <c r="H2233" s="9" t="str">
        <f t="shared" si="237"/>
        <v>L5H3</v>
      </c>
      <c r="I2233" t="s">
        <v>3658</v>
      </c>
      <c r="J2233" s="9" t="str">
        <f t="shared" si="238"/>
        <v>TYP180</v>
      </c>
      <c r="K2233">
        <v>180</v>
      </c>
      <c r="L2233" t="s">
        <v>17</v>
      </c>
      <c r="M2233" s="7">
        <v>963940878</v>
      </c>
      <c r="N2233" s="38" t="s">
        <v>3617</v>
      </c>
      <c r="O2233" s="38">
        <v>0</v>
      </c>
      <c r="P2233" s="38">
        <v>542.4</v>
      </c>
      <c r="Q2233" s="38">
        <v>1</v>
      </c>
      <c r="R2233" t="s">
        <v>3476</v>
      </c>
      <c r="S2233" s="38">
        <v>542.4</v>
      </c>
      <c r="T2233" s="24">
        <v>1239</v>
      </c>
      <c r="U2233" s="24">
        <v>135</v>
      </c>
      <c r="V2233">
        <f t="shared" si="241"/>
        <v>180</v>
      </c>
      <c r="W2233" s="24" t="s">
        <v>4515</v>
      </c>
      <c r="X2233" s="8" t="e">
        <f>ROUND(T2233*(1-#REF!),2)</f>
        <v>#REF!</v>
      </c>
      <c r="Y2233">
        <f t="shared" si="235"/>
        <v>1115.0999999999999</v>
      </c>
      <c r="Z2233">
        <f t="shared" si="236"/>
        <v>1115.0999999999999</v>
      </c>
      <c r="AA2233" s="24">
        <v>0.1</v>
      </c>
      <c r="AB2233" s="24">
        <v>0.1</v>
      </c>
      <c r="AC2233" t="s">
        <v>2879</v>
      </c>
      <c r="AD2233" t="s">
        <v>2879</v>
      </c>
      <c r="AE2233" t="s">
        <v>2879</v>
      </c>
      <c r="AF2233" t="s">
        <v>2899</v>
      </c>
      <c r="AG2233" s="24"/>
      <c r="AH2233" t="s">
        <v>4970</v>
      </c>
      <c r="AI2233" s="11">
        <v>525.43098999999995</v>
      </c>
      <c r="AJ2233">
        <v>0.3</v>
      </c>
      <c r="AK2233">
        <f t="shared" si="242"/>
        <v>867.3</v>
      </c>
      <c r="AL2233" t="s">
        <v>4555</v>
      </c>
      <c r="AM2233" t="s">
        <v>4555</v>
      </c>
      <c r="AN2233" s="24">
        <v>0.1</v>
      </c>
      <c r="AO2233">
        <f t="shared" si="240"/>
        <v>1115.0999999999999</v>
      </c>
      <c r="AS2233" s="9" t="s">
        <v>3618</v>
      </c>
      <c r="AT2233" s="9" t="s">
        <v>3695</v>
      </c>
    </row>
    <row r="2234" spans="1:46" customFormat="1" x14ac:dyDescent="0.3">
      <c r="A2234" t="e">
        <f>CONCATENATE(C2234,D2234,H2234,#REF!,L2234)</f>
        <v>#REF!</v>
      </c>
      <c r="B2234" t="str">
        <f t="shared" si="239"/>
        <v>MANTGE_PROPULSIONL5H3</v>
      </c>
      <c r="C2234" t="s">
        <v>3720</v>
      </c>
      <c r="D2234" t="s">
        <v>3722</v>
      </c>
      <c r="E2234">
        <v>2017</v>
      </c>
      <c r="F2234" t="s">
        <v>79</v>
      </c>
      <c r="G2234" t="s">
        <v>52</v>
      </c>
      <c r="H2234" s="9" t="str">
        <f t="shared" si="237"/>
        <v>L5H3</v>
      </c>
      <c r="I2234" t="s">
        <v>3658</v>
      </c>
      <c r="J2234" s="9" t="str">
        <f t="shared" si="238"/>
        <v>TYP180</v>
      </c>
      <c r="K2234">
        <v>180</v>
      </c>
      <c r="L2234" t="s">
        <v>20</v>
      </c>
      <c r="M2234" s="7">
        <v>963940879</v>
      </c>
      <c r="N2234" s="38" t="s">
        <v>3619</v>
      </c>
      <c r="O2234" s="38">
        <v>0</v>
      </c>
      <c r="P2234" s="38">
        <v>307.19</v>
      </c>
      <c r="Q2234" s="38">
        <v>1</v>
      </c>
      <c r="R2234" t="s">
        <v>3476</v>
      </c>
      <c r="S2234" s="38">
        <v>307.19</v>
      </c>
      <c r="T2234" s="24">
        <v>709</v>
      </c>
      <c r="U2234" s="24">
        <v>25</v>
      </c>
      <c r="V2234">
        <f t="shared" si="241"/>
        <v>34</v>
      </c>
      <c r="W2234" s="24" t="s">
        <v>4516</v>
      </c>
      <c r="X2234" s="8" t="e">
        <f>ROUND(T2234*(1-#REF!),2)</f>
        <v>#REF!</v>
      </c>
      <c r="Y2234">
        <f t="shared" si="235"/>
        <v>638.1</v>
      </c>
      <c r="Z2234">
        <f t="shared" si="236"/>
        <v>638.1</v>
      </c>
      <c r="AA2234" s="24">
        <v>0.1</v>
      </c>
      <c r="AB2234" s="24">
        <v>0.1</v>
      </c>
      <c r="AC2234" t="s">
        <v>2879</v>
      </c>
      <c r="AD2234" t="s">
        <v>2879</v>
      </c>
      <c r="AE2234" t="s">
        <v>2879</v>
      </c>
      <c r="AF2234" t="s">
        <v>2899</v>
      </c>
      <c r="AG2234" s="24"/>
      <c r="AH2234" t="s">
        <v>4970</v>
      </c>
      <c r="AI2234" s="11">
        <v>274.29000000000002</v>
      </c>
      <c r="AJ2234">
        <v>0.3</v>
      </c>
      <c r="AK2234">
        <f t="shared" si="242"/>
        <v>496.29999999999995</v>
      </c>
      <c r="AL2234" t="s">
        <v>4555</v>
      </c>
      <c r="AM2234" t="s">
        <v>4555</v>
      </c>
      <c r="AN2234" s="24">
        <v>0.1</v>
      </c>
      <c r="AO2234">
        <f t="shared" si="240"/>
        <v>638.1</v>
      </c>
      <c r="AS2234" s="9" t="s">
        <v>3620</v>
      </c>
      <c r="AT2234" s="9" t="s">
        <v>582</v>
      </c>
    </row>
    <row r="2235" spans="1:46" customFormat="1" x14ac:dyDescent="0.3">
      <c r="A2235" t="e">
        <f>CONCATENATE(C2235,D2235,H2235,#REF!,L2235)</f>
        <v>#REF!</v>
      </c>
      <c r="B2235" t="str">
        <f t="shared" si="239"/>
        <v>MANTGE_PROPULSIONL5H3</v>
      </c>
      <c r="C2235" t="s">
        <v>3720</v>
      </c>
      <c r="D2235" t="s">
        <v>3722</v>
      </c>
      <c r="E2235">
        <v>2017</v>
      </c>
      <c r="F2235" t="s">
        <v>79</v>
      </c>
      <c r="G2235" t="s">
        <v>52</v>
      </c>
      <c r="H2235" s="9" t="str">
        <f t="shared" si="237"/>
        <v>L5H3</v>
      </c>
      <c r="I2235" t="s">
        <v>3658</v>
      </c>
      <c r="J2235" s="9" t="str">
        <f t="shared" si="238"/>
        <v>TYP180</v>
      </c>
      <c r="K2235">
        <v>180</v>
      </c>
      <c r="L2235" t="s">
        <v>20</v>
      </c>
      <c r="M2235" s="7">
        <v>963940880</v>
      </c>
      <c r="N2235" s="38" t="s">
        <v>3621</v>
      </c>
      <c r="O2235" s="38">
        <v>0</v>
      </c>
      <c r="P2235" s="38">
        <v>76.8</v>
      </c>
      <c r="Q2235" s="38">
        <v>1</v>
      </c>
      <c r="R2235" t="s">
        <v>3476</v>
      </c>
      <c r="S2235" s="38">
        <v>76.8</v>
      </c>
      <c r="T2235" s="24">
        <v>209</v>
      </c>
      <c r="U2235" s="24">
        <v>20</v>
      </c>
      <c r="V2235">
        <f t="shared" si="241"/>
        <v>27</v>
      </c>
      <c r="W2235" s="24" t="s">
        <v>4517</v>
      </c>
      <c r="X2235" s="8" t="e">
        <f>ROUND(T2235*(1-#REF!),2)</f>
        <v>#REF!</v>
      </c>
      <c r="Y2235">
        <f t="shared" si="235"/>
        <v>188.1</v>
      </c>
      <c r="Z2235">
        <f t="shared" si="236"/>
        <v>188.1</v>
      </c>
      <c r="AA2235" s="24">
        <v>0.1</v>
      </c>
      <c r="AB2235" s="24">
        <v>0.1</v>
      </c>
      <c r="AC2235" t="s">
        <v>2879</v>
      </c>
      <c r="AD2235" t="s">
        <v>2879</v>
      </c>
      <c r="AE2235" t="s">
        <v>2879</v>
      </c>
      <c r="AF2235" t="s">
        <v>2899</v>
      </c>
      <c r="AG2235" s="24"/>
      <c r="AH2235" t="s">
        <v>4970</v>
      </c>
      <c r="AI2235" s="11">
        <v>94.5</v>
      </c>
      <c r="AJ2235">
        <v>0.3</v>
      </c>
      <c r="AK2235">
        <f t="shared" si="242"/>
        <v>146.29999999999998</v>
      </c>
      <c r="AL2235" t="s">
        <v>4555</v>
      </c>
      <c r="AM2235" t="s">
        <v>4555</v>
      </c>
      <c r="AN2235" s="24">
        <v>0.1</v>
      </c>
      <c r="AO2235">
        <f t="shared" si="240"/>
        <v>188.1</v>
      </c>
      <c r="AS2235" s="9" t="s">
        <v>3622</v>
      </c>
      <c r="AT2235" s="9" t="s">
        <v>580</v>
      </c>
    </row>
    <row r="2236" spans="1:46" customFormat="1" x14ac:dyDescent="0.3">
      <c r="A2236" t="e">
        <f>CONCATENATE(C2236,D2236,H2236,#REF!,L2236)</f>
        <v>#REF!</v>
      </c>
      <c r="B2236" t="str">
        <f t="shared" si="239"/>
        <v>MANTGE_PROPULSIONL5H3</v>
      </c>
      <c r="C2236" t="s">
        <v>3720</v>
      </c>
      <c r="D2236" t="s">
        <v>3722</v>
      </c>
      <c r="E2236">
        <v>2017</v>
      </c>
      <c r="F2236" t="s">
        <v>79</v>
      </c>
      <c r="G2236" t="s">
        <v>52</v>
      </c>
      <c r="H2236" s="9" t="str">
        <f t="shared" si="237"/>
        <v>L5H3</v>
      </c>
      <c r="I2236" t="s">
        <v>3658</v>
      </c>
      <c r="J2236" s="9" t="str">
        <f t="shared" si="238"/>
        <v>TYP180</v>
      </c>
      <c r="K2236">
        <v>180</v>
      </c>
      <c r="L2236" t="s">
        <v>20</v>
      </c>
      <c r="M2236" s="7">
        <v>963940881</v>
      </c>
      <c r="N2236" s="38" t="s">
        <v>3623</v>
      </c>
      <c r="O2236" s="38">
        <v>0</v>
      </c>
      <c r="P2236" s="38">
        <v>374.85</v>
      </c>
      <c r="Q2236" s="38">
        <v>1</v>
      </c>
      <c r="R2236" t="s">
        <v>3476</v>
      </c>
      <c r="S2236" s="38">
        <v>374.85</v>
      </c>
      <c r="T2236" s="24">
        <v>879</v>
      </c>
      <c r="U2236" s="24">
        <v>90</v>
      </c>
      <c r="V2236">
        <f t="shared" si="241"/>
        <v>120</v>
      </c>
      <c r="W2236" s="24" t="s">
        <v>4518</v>
      </c>
      <c r="X2236" s="8" t="e">
        <f>ROUND(T2236*(1-#REF!),2)</f>
        <v>#REF!</v>
      </c>
      <c r="Y2236">
        <f t="shared" si="235"/>
        <v>791.1</v>
      </c>
      <c r="Z2236">
        <f t="shared" si="236"/>
        <v>791.1</v>
      </c>
      <c r="AA2236" s="24">
        <v>0.1</v>
      </c>
      <c r="AB2236" s="24">
        <v>0.1</v>
      </c>
      <c r="AC2236" t="s">
        <v>2879</v>
      </c>
      <c r="AD2236" t="s">
        <v>2879</v>
      </c>
      <c r="AE2236" t="s">
        <v>2879</v>
      </c>
      <c r="AF2236" t="s">
        <v>2899</v>
      </c>
      <c r="AG2236" s="24"/>
      <c r="AH2236" t="s">
        <v>4970</v>
      </c>
      <c r="AI2236" s="11">
        <v>343.46</v>
      </c>
      <c r="AJ2236">
        <v>0.3</v>
      </c>
      <c r="AK2236">
        <f t="shared" si="242"/>
        <v>615.29999999999995</v>
      </c>
      <c r="AL2236" t="s">
        <v>4555</v>
      </c>
      <c r="AM2236" t="s">
        <v>4555</v>
      </c>
      <c r="AN2236" s="24">
        <v>0.1</v>
      </c>
      <c r="AO2236">
        <f t="shared" si="240"/>
        <v>791.1</v>
      </c>
      <c r="AS2236" s="9" t="s">
        <v>3624</v>
      </c>
      <c r="AT2236" s="9" t="s">
        <v>585</v>
      </c>
    </row>
    <row r="2237" spans="1:46" customFormat="1" x14ac:dyDescent="0.3">
      <c r="A2237" t="e">
        <f>CONCATENATE(C2237,D2237,H2237,#REF!,L2237)</f>
        <v>#REF!</v>
      </c>
      <c r="B2237" t="str">
        <f t="shared" si="239"/>
        <v>MANTGE_PROPULSIONL5H3</v>
      </c>
      <c r="C2237" t="s">
        <v>3720</v>
      </c>
      <c r="D2237" t="s">
        <v>3722</v>
      </c>
      <c r="E2237">
        <v>2017</v>
      </c>
      <c r="F2237" t="s">
        <v>79</v>
      </c>
      <c r="G2237" t="s">
        <v>52</v>
      </c>
      <c r="H2237" s="9" t="str">
        <f t="shared" si="237"/>
        <v>L5H3</v>
      </c>
      <c r="I2237" t="s">
        <v>3658</v>
      </c>
      <c r="J2237" s="9" t="str">
        <f t="shared" si="238"/>
        <v>TYP180</v>
      </c>
      <c r="K2237">
        <v>180</v>
      </c>
      <c r="L2237" t="s">
        <v>20</v>
      </c>
      <c r="M2237" s="7">
        <v>963940882</v>
      </c>
      <c r="N2237" s="38" t="s">
        <v>3625</v>
      </c>
      <c r="O2237" s="38">
        <v>0</v>
      </c>
      <c r="P2237" s="38">
        <v>758.84</v>
      </c>
      <c r="Q2237" s="38">
        <v>1</v>
      </c>
      <c r="R2237" t="s">
        <v>3476</v>
      </c>
      <c r="S2237" s="38">
        <v>758.84</v>
      </c>
      <c r="T2237" s="24">
        <v>1679</v>
      </c>
      <c r="U2237" s="24">
        <v>135</v>
      </c>
      <c r="V2237">
        <f t="shared" si="241"/>
        <v>180</v>
      </c>
      <c r="W2237" s="24" t="s">
        <v>4519</v>
      </c>
      <c r="X2237" s="8" t="e">
        <f>ROUND(T2237*(1-#REF!),2)</f>
        <v>#REF!</v>
      </c>
      <c r="Y2237">
        <f t="shared" si="235"/>
        <v>1511.1</v>
      </c>
      <c r="Z2237">
        <f t="shared" si="236"/>
        <v>1511.1</v>
      </c>
      <c r="AA2237" s="24">
        <v>0.1</v>
      </c>
      <c r="AB2237" s="24">
        <v>0.1</v>
      </c>
      <c r="AC2237" t="s">
        <v>2879</v>
      </c>
      <c r="AD2237" t="s">
        <v>2879</v>
      </c>
      <c r="AE2237" t="s">
        <v>2879</v>
      </c>
      <c r="AF2237" t="s">
        <v>2899</v>
      </c>
      <c r="AG2237" s="24"/>
      <c r="AH2237" t="s">
        <v>4970</v>
      </c>
      <c r="AI2237" s="11">
        <v>712.25</v>
      </c>
      <c r="AJ2237">
        <v>0.3</v>
      </c>
      <c r="AK2237">
        <f t="shared" si="242"/>
        <v>1175.3</v>
      </c>
      <c r="AL2237" t="s">
        <v>4555</v>
      </c>
      <c r="AM2237" t="s">
        <v>4555</v>
      </c>
      <c r="AN2237" s="24">
        <v>0.1</v>
      </c>
      <c r="AO2237">
        <f t="shared" si="240"/>
        <v>1511.1</v>
      </c>
      <c r="AS2237" s="9" t="s">
        <v>3626</v>
      </c>
      <c r="AT2237" s="9" t="s">
        <v>586</v>
      </c>
    </row>
    <row r="2238" spans="1:46" customFormat="1" x14ac:dyDescent="0.3">
      <c r="A2238" t="e">
        <f>CONCATENATE(C2238,D2238,H2238,#REF!,L2238)</f>
        <v>#REF!</v>
      </c>
      <c r="B2238" t="str">
        <f t="shared" si="239"/>
        <v>MANTGE_TRACTIONL5H4</v>
      </c>
      <c r="C2238" t="s">
        <v>3720</v>
      </c>
      <c r="D2238" t="s">
        <v>3721</v>
      </c>
      <c r="E2238">
        <v>2017</v>
      </c>
      <c r="F2238" t="s">
        <v>79</v>
      </c>
      <c r="G2238" t="s">
        <v>3566</v>
      </c>
      <c r="H2238" s="9" t="str">
        <f t="shared" si="237"/>
        <v>L5H4</v>
      </c>
      <c r="I2238" t="s">
        <v>3658</v>
      </c>
      <c r="J2238" s="9" t="str">
        <f t="shared" si="238"/>
        <v>TYP178</v>
      </c>
      <c r="K2238">
        <v>178</v>
      </c>
      <c r="L2238" t="s">
        <v>17</v>
      </c>
      <c r="M2238" s="7">
        <v>963940883</v>
      </c>
      <c r="N2238" s="38" t="s">
        <v>3627</v>
      </c>
      <c r="O2238" s="38">
        <v>0</v>
      </c>
      <c r="P2238" s="38">
        <v>239.3</v>
      </c>
      <c r="Q2238" s="38">
        <v>1</v>
      </c>
      <c r="R2238" t="s">
        <v>3476</v>
      </c>
      <c r="S2238" s="38">
        <v>239.3</v>
      </c>
      <c r="T2238" s="24">
        <v>469</v>
      </c>
      <c r="U2238" s="24">
        <v>25</v>
      </c>
      <c r="V2238">
        <f t="shared" si="241"/>
        <v>34</v>
      </c>
      <c r="W2238" s="24" t="s">
        <v>4520</v>
      </c>
      <c r="X2238" s="8" t="e">
        <f>ROUND(T2238*(1-#REF!),2)</f>
        <v>#REF!</v>
      </c>
      <c r="Y2238">
        <f t="shared" si="235"/>
        <v>422.1</v>
      </c>
      <c r="Z2238">
        <f t="shared" si="236"/>
        <v>422.1</v>
      </c>
      <c r="AA2238" s="24">
        <v>0.1</v>
      </c>
      <c r="AB2238" s="24">
        <v>0.1</v>
      </c>
      <c r="AC2238" t="s">
        <v>2879</v>
      </c>
      <c r="AD2238" t="s">
        <v>2879</v>
      </c>
      <c r="AE2238" t="s">
        <v>2879</v>
      </c>
      <c r="AF2238" t="s">
        <v>2899</v>
      </c>
      <c r="AG2238" s="24"/>
      <c r="AH2238" t="s">
        <v>4970</v>
      </c>
      <c r="AI2238" s="11">
        <v>180.91098999999997</v>
      </c>
      <c r="AJ2238">
        <v>0.3</v>
      </c>
      <c r="AK2238">
        <f t="shared" si="242"/>
        <v>328.29999999999995</v>
      </c>
      <c r="AL2238" t="s">
        <v>4960</v>
      </c>
      <c r="AM2238">
        <v>343.178</v>
      </c>
      <c r="AN2238" s="24">
        <v>0.1</v>
      </c>
      <c r="AO2238">
        <f t="shared" si="240"/>
        <v>422.1</v>
      </c>
      <c r="AS2238" s="9" t="s">
        <v>3628</v>
      </c>
      <c r="AT2238" s="9" t="s">
        <v>581</v>
      </c>
    </row>
    <row r="2239" spans="1:46" customFormat="1" x14ac:dyDescent="0.3">
      <c r="A2239" t="e">
        <f>CONCATENATE(C2239,D2239,H2239,#REF!,L2239)</f>
        <v>#REF!</v>
      </c>
      <c r="B2239" t="str">
        <f t="shared" si="239"/>
        <v>MANTGE_TRACTIONL5H4</v>
      </c>
      <c r="C2239" t="s">
        <v>3720</v>
      </c>
      <c r="D2239" t="s">
        <v>3721</v>
      </c>
      <c r="E2239">
        <v>2017</v>
      </c>
      <c r="F2239" t="s">
        <v>79</v>
      </c>
      <c r="G2239" t="s">
        <v>3566</v>
      </c>
      <c r="H2239" s="9" t="str">
        <f t="shared" si="237"/>
        <v>L5H4</v>
      </c>
      <c r="I2239" t="s">
        <v>3658</v>
      </c>
      <c r="J2239" s="9" t="str">
        <f t="shared" si="238"/>
        <v>TYP178</v>
      </c>
      <c r="K2239">
        <v>178</v>
      </c>
      <c r="L2239" t="s">
        <v>17</v>
      </c>
      <c r="M2239" s="7">
        <v>963940884</v>
      </c>
      <c r="N2239" s="38" t="s">
        <v>3629</v>
      </c>
      <c r="O2239" s="38">
        <v>0</v>
      </c>
      <c r="P2239" s="38">
        <v>59.83</v>
      </c>
      <c r="Q2239" s="38">
        <v>1</v>
      </c>
      <c r="R2239" t="s">
        <v>3476</v>
      </c>
      <c r="S2239" s="38">
        <v>59.83</v>
      </c>
      <c r="T2239" s="24">
        <v>179</v>
      </c>
      <c r="U2239" s="24">
        <v>20</v>
      </c>
      <c r="V2239">
        <f t="shared" si="241"/>
        <v>27</v>
      </c>
      <c r="W2239" s="24" t="s">
        <v>4521</v>
      </c>
      <c r="X2239" s="8" t="e">
        <f>ROUND(T2239*(1-#REF!),2)</f>
        <v>#REF!</v>
      </c>
      <c r="Y2239">
        <f t="shared" si="235"/>
        <v>161.1</v>
      </c>
      <c r="Z2239">
        <f t="shared" si="236"/>
        <v>161.1</v>
      </c>
      <c r="AA2239" s="24">
        <v>0.1</v>
      </c>
      <c r="AB2239" s="24">
        <v>0.1</v>
      </c>
      <c r="AC2239" t="s">
        <v>2879</v>
      </c>
      <c r="AD2239" t="s">
        <v>2879</v>
      </c>
      <c r="AE2239" t="s">
        <v>2879</v>
      </c>
      <c r="AF2239" t="s">
        <v>2899</v>
      </c>
      <c r="AG2239" s="24"/>
      <c r="AH2239" t="s">
        <v>4970</v>
      </c>
      <c r="AI2239" s="11">
        <v>76.58</v>
      </c>
      <c r="AJ2239">
        <v>0.3</v>
      </c>
      <c r="AK2239">
        <f t="shared" si="242"/>
        <v>125.3</v>
      </c>
      <c r="AL2239" t="s">
        <v>4961</v>
      </c>
      <c r="AM2239">
        <v>129.19999999999999</v>
      </c>
      <c r="AN2239" s="24">
        <v>0.1</v>
      </c>
      <c r="AO2239">
        <f t="shared" si="240"/>
        <v>161.1</v>
      </c>
      <c r="AS2239" s="9" t="s">
        <v>3716</v>
      </c>
      <c r="AT2239" s="9" t="s">
        <v>587</v>
      </c>
    </row>
    <row r="2240" spans="1:46" customFormat="1" x14ac:dyDescent="0.3">
      <c r="A2240" t="e">
        <f>CONCATENATE(C2240,D2240,H2240,#REF!,L2240)</f>
        <v>#REF!</v>
      </c>
      <c r="B2240" t="str">
        <f t="shared" si="239"/>
        <v>MANTGE_TRACTIONL5H4</v>
      </c>
      <c r="C2240" t="s">
        <v>3720</v>
      </c>
      <c r="D2240" t="s">
        <v>3721</v>
      </c>
      <c r="E2240">
        <v>2017</v>
      </c>
      <c r="F2240" t="s">
        <v>79</v>
      </c>
      <c r="G2240" t="s">
        <v>3566</v>
      </c>
      <c r="H2240" s="9" t="str">
        <f t="shared" si="237"/>
        <v>L5H4</v>
      </c>
      <c r="I2240" t="s">
        <v>3658</v>
      </c>
      <c r="J2240" s="9" t="str">
        <f t="shared" si="238"/>
        <v>TYP178</v>
      </c>
      <c r="K2240">
        <v>178</v>
      </c>
      <c r="L2240" t="s">
        <v>17</v>
      </c>
      <c r="M2240" s="7">
        <v>963940885</v>
      </c>
      <c r="N2240" s="38" t="s">
        <v>3630</v>
      </c>
      <c r="O2240" s="38">
        <v>0</v>
      </c>
      <c r="P2240" s="38">
        <v>278.02999999999997</v>
      </c>
      <c r="Q2240" s="38">
        <v>1</v>
      </c>
      <c r="R2240" t="s">
        <v>3476</v>
      </c>
      <c r="S2240" s="38">
        <v>278.02999999999997</v>
      </c>
      <c r="T2240" s="24">
        <v>689</v>
      </c>
      <c r="U2240" s="24">
        <v>90</v>
      </c>
      <c r="V2240">
        <f t="shared" si="241"/>
        <v>120</v>
      </c>
      <c r="W2240" s="24" t="s">
        <v>4522</v>
      </c>
      <c r="X2240" s="8" t="e">
        <f>ROUND(T2240*(1-#REF!),2)</f>
        <v>#REF!</v>
      </c>
      <c r="Y2240">
        <f t="shared" si="235"/>
        <v>620.1</v>
      </c>
      <c r="Z2240">
        <f t="shared" si="236"/>
        <v>620.1</v>
      </c>
      <c r="AA2240" s="24">
        <v>0.1</v>
      </c>
      <c r="AB2240" s="24">
        <v>0.1</v>
      </c>
      <c r="AC2240" t="s">
        <v>2879</v>
      </c>
      <c r="AD2240" t="s">
        <v>2879</v>
      </c>
      <c r="AE2240" t="s">
        <v>2879</v>
      </c>
      <c r="AF2240" t="s">
        <v>2899</v>
      </c>
      <c r="AG2240" s="24"/>
      <c r="AH2240" t="s">
        <v>4970</v>
      </c>
      <c r="AI2240" s="11">
        <v>267.94</v>
      </c>
      <c r="AJ2240">
        <v>0.3</v>
      </c>
      <c r="AK2240">
        <f t="shared" si="242"/>
        <v>482.29999999999995</v>
      </c>
      <c r="AL2240" t="s">
        <v>4962</v>
      </c>
      <c r="AM2240">
        <v>509.2</v>
      </c>
      <c r="AN2240" s="24">
        <v>0.1</v>
      </c>
      <c r="AO2240">
        <f t="shared" si="240"/>
        <v>620.1</v>
      </c>
      <c r="AS2240" s="9" t="s">
        <v>3631</v>
      </c>
      <c r="AT2240" s="9" t="s">
        <v>584</v>
      </c>
    </row>
    <row r="2241" spans="1:46" customFormat="1" x14ac:dyDescent="0.3">
      <c r="A2241" t="e">
        <f>CONCATENATE(C2241,D2241,H2241,#REF!,L2241)</f>
        <v>#REF!</v>
      </c>
      <c r="B2241" t="str">
        <f t="shared" si="239"/>
        <v>MANTGE_TRACTIONL5H4</v>
      </c>
      <c r="C2241" t="s">
        <v>3720</v>
      </c>
      <c r="D2241" t="s">
        <v>3721</v>
      </c>
      <c r="E2241">
        <v>2017</v>
      </c>
      <c r="F2241" t="s">
        <v>79</v>
      </c>
      <c r="G2241" t="s">
        <v>3566</v>
      </c>
      <c r="H2241" s="9" t="str">
        <f t="shared" si="237"/>
        <v>L5H4</v>
      </c>
      <c r="I2241" t="s">
        <v>3658</v>
      </c>
      <c r="J2241" s="9" t="str">
        <f t="shared" si="238"/>
        <v>TYP178</v>
      </c>
      <c r="K2241">
        <v>178</v>
      </c>
      <c r="L2241" t="s">
        <v>17</v>
      </c>
      <c r="M2241" s="7">
        <v>963940886</v>
      </c>
      <c r="N2241" s="38" t="s">
        <v>3632</v>
      </c>
      <c r="O2241" s="38">
        <v>0</v>
      </c>
      <c r="P2241" s="38">
        <v>577.15</v>
      </c>
      <c r="Q2241" s="38">
        <v>1</v>
      </c>
      <c r="R2241" t="s">
        <v>3476</v>
      </c>
      <c r="S2241" s="38">
        <v>577.15</v>
      </c>
      <c r="T2241" s="24">
        <v>1239</v>
      </c>
      <c r="U2241" s="24">
        <v>135</v>
      </c>
      <c r="V2241">
        <f t="shared" si="241"/>
        <v>180</v>
      </c>
      <c r="W2241" s="24" t="s">
        <v>4523</v>
      </c>
      <c r="X2241" s="8" t="e">
        <f>ROUND(T2241*(1-#REF!),2)</f>
        <v>#REF!</v>
      </c>
      <c r="Y2241">
        <f t="shared" si="235"/>
        <v>1115.0999999999999</v>
      </c>
      <c r="Z2241">
        <f t="shared" si="236"/>
        <v>1115.0999999999999</v>
      </c>
      <c r="AA2241" s="24">
        <v>0.1</v>
      </c>
      <c r="AB2241" s="24">
        <v>0.1</v>
      </c>
      <c r="AC2241" t="s">
        <v>2879</v>
      </c>
      <c r="AD2241" t="s">
        <v>2879</v>
      </c>
      <c r="AE2241" t="s">
        <v>2879</v>
      </c>
      <c r="AF2241" t="s">
        <v>2899</v>
      </c>
      <c r="AG2241" s="24"/>
      <c r="AH2241" t="s">
        <v>4970</v>
      </c>
      <c r="AI2241" s="11">
        <v>525.43098999999995</v>
      </c>
      <c r="AJ2241">
        <v>0.3</v>
      </c>
      <c r="AK2241">
        <f t="shared" si="242"/>
        <v>867.3</v>
      </c>
      <c r="AL2241" t="s">
        <v>4963</v>
      </c>
      <c r="AM2241">
        <v>916.97799999999995</v>
      </c>
      <c r="AN2241" s="24">
        <v>0.1</v>
      </c>
      <c r="AO2241">
        <f t="shared" si="240"/>
        <v>1115.0999999999999</v>
      </c>
      <c r="AS2241" s="9" t="s">
        <v>3633</v>
      </c>
      <c r="AT2241" s="9" t="s">
        <v>3695</v>
      </c>
    </row>
    <row r="2242" spans="1:46" customFormat="1" x14ac:dyDescent="0.3">
      <c r="A2242" t="e">
        <f>CONCATENATE(C2242,D2242,H2242,#REF!,L2242)</f>
        <v>#REF!</v>
      </c>
      <c r="B2242" t="str">
        <f t="shared" si="239"/>
        <v>MANTGE_TRACTIONL5H4</v>
      </c>
      <c r="C2242" t="s">
        <v>3720</v>
      </c>
      <c r="D2242" t="s">
        <v>3721</v>
      </c>
      <c r="E2242">
        <v>2017</v>
      </c>
      <c r="F2242" t="s">
        <v>79</v>
      </c>
      <c r="G2242" t="s">
        <v>3566</v>
      </c>
      <c r="H2242" s="9" t="str">
        <f t="shared" si="237"/>
        <v>L5H4</v>
      </c>
      <c r="I2242" t="s">
        <v>3658</v>
      </c>
      <c r="J2242" s="9" t="str">
        <f t="shared" si="238"/>
        <v>TYP178</v>
      </c>
      <c r="K2242">
        <v>178</v>
      </c>
      <c r="L2242" t="s">
        <v>20</v>
      </c>
      <c r="M2242" s="7">
        <v>963940887</v>
      </c>
      <c r="N2242" s="38" t="s">
        <v>3634</v>
      </c>
      <c r="O2242" s="38">
        <v>0</v>
      </c>
      <c r="P2242" s="38">
        <v>307.19</v>
      </c>
      <c r="Q2242" s="38">
        <v>1</v>
      </c>
      <c r="R2242" t="s">
        <v>3476</v>
      </c>
      <c r="S2242" s="38">
        <v>307.19</v>
      </c>
      <c r="T2242" s="24">
        <v>709</v>
      </c>
      <c r="U2242" s="24">
        <v>25</v>
      </c>
      <c r="V2242">
        <f t="shared" si="241"/>
        <v>34</v>
      </c>
      <c r="W2242" s="24" t="s">
        <v>4524</v>
      </c>
      <c r="X2242" s="8" t="e">
        <f>ROUND(T2242*(1-#REF!),2)</f>
        <v>#REF!</v>
      </c>
      <c r="Y2242">
        <f t="shared" ref="Y2242:Y2253" si="243">ROUND(T2242*(1-AA2242),2)</f>
        <v>638.1</v>
      </c>
      <c r="Z2242">
        <f t="shared" ref="Z2242:Z2253" si="244">ROUND(T2242*(1-AB2242),2)</f>
        <v>638.1</v>
      </c>
      <c r="AA2242" s="24">
        <v>0.1</v>
      </c>
      <c r="AB2242" s="24">
        <v>0.1</v>
      </c>
      <c r="AC2242" t="s">
        <v>2879</v>
      </c>
      <c r="AD2242" t="s">
        <v>2879</v>
      </c>
      <c r="AE2242" t="s">
        <v>2879</v>
      </c>
      <c r="AF2242" t="s">
        <v>2899</v>
      </c>
      <c r="AG2242" s="24"/>
      <c r="AH2242" t="s">
        <v>4970</v>
      </c>
      <c r="AI2242" s="11">
        <v>274.29000000000002</v>
      </c>
      <c r="AJ2242">
        <v>0.3</v>
      </c>
      <c r="AK2242">
        <f t="shared" si="242"/>
        <v>496.29999999999995</v>
      </c>
      <c r="AL2242" t="s">
        <v>4964</v>
      </c>
      <c r="AM2242">
        <v>520.31500000000005</v>
      </c>
      <c r="AN2242" s="24">
        <v>0.1</v>
      </c>
      <c r="AO2242">
        <f t="shared" si="240"/>
        <v>638.1</v>
      </c>
      <c r="AS2242" s="9" t="s">
        <v>3635</v>
      </c>
      <c r="AT2242" s="9" t="s">
        <v>582</v>
      </c>
    </row>
    <row r="2243" spans="1:46" customFormat="1" x14ac:dyDescent="0.3">
      <c r="A2243" t="e">
        <f>CONCATENATE(C2243,D2243,H2243,#REF!,L2243)</f>
        <v>#REF!</v>
      </c>
      <c r="B2243" t="str">
        <f t="shared" si="239"/>
        <v>MANTGE_TRACTIONL5H4</v>
      </c>
      <c r="C2243" t="s">
        <v>3720</v>
      </c>
      <c r="D2243" t="s">
        <v>3721</v>
      </c>
      <c r="E2243">
        <v>2017</v>
      </c>
      <c r="F2243" t="s">
        <v>79</v>
      </c>
      <c r="G2243" t="s">
        <v>3566</v>
      </c>
      <c r="H2243" s="9" t="str">
        <f t="shared" si="237"/>
        <v>L5H4</v>
      </c>
      <c r="I2243" t="s">
        <v>3658</v>
      </c>
      <c r="J2243" s="9" t="str">
        <f t="shared" si="238"/>
        <v>TYP178</v>
      </c>
      <c r="K2243">
        <v>178</v>
      </c>
      <c r="L2243" t="s">
        <v>20</v>
      </c>
      <c r="M2243" s="7">
        <v>963940888</v>
      </c>
      <c r="N2243" s="38" t="s">
        <v>3636</v>
      </c>
      <c r="O2243" s="38">
        <v>0</v>
      </c>
      <c r="P2243" s="38">
        <v>76.8</v>
      </c>
      <c r="Q2243" s="38">
        <v>1</v>
      </c>
      <c r="R2243" t="s">
        <v>3476</v>
      </c>
      <c r="S2243" s="38">
        <v>76.8</v>
      </c>
      <c r="T2243" s="24">
        <v>209</v>
      </c>
      <c r="U2243" s="24">
        <v>20</v>
      </c>
      <c r="V2243">
        <f t="shared" si="241"/>
        <v>27</v>
      </c>
      <c r="W2243" s="24" t="s">
        <v>4525</v>
      </c>
      <c r="X2243" s="8" t="e">
        <f>ROUND(T2243*(1-#REF!),2)</f>
        <v>#REF!</v>
      </c>
      <c r="Y2243">
        <f t="shared" si="243"/>
        <v>188.1</v>
      </c>
      <c r="Z2243">
        <f t="shared" si="244"/>
        <v>188.1</v>
      </c>
      <c r="AA2243" s="24">
        <v>0.1</v>
      </c>
      <c r="AB2243" s="24">
        <v>0.1</v>
      </c>
      <c r="AC2243" t="s">
        <v>2879</v>
      </c>
      <c r="AD2243" t="s">
        <v>2879</v>
      </c>
      <c r="AE2243" t="s">
        <v>2879</v>
      </c>
      <c r="AF2243" t="s">
        <v>2899</v>
      </c>
      <c r="AG2243" s="24"/>
      <c r="AH2243" t="s">
        <v>4970</v>
      </c>
      <c r="AI2243" s="11">
        <v>94.5</v>
      </c>
      <c r="AJ2243">
        <v>0.3</v>
      </c>
      <c r="AK2243">
        <f t="shared" si="242"/>
        <v>146.29999999999998</v>
      </c>
      <c r="AL2243" t="s">
        <v>4965</v>
      </c>
      <c r="AM2243">
        <v>152</v>
      </c>
      <c r="AN2243" s="24">
        <v>0.1</v>
      </c>
      <c r="AO2243">
        <f t="shared" si="240"/>
        <v>188.1</v>
      </c>
      <c r="AS2243" s="9" t="s">
        <v>3637</v>
      </c>
      <c r="AT2243" s="9" t="s">
        <v>580</v>
      </c>
    </row>
    <row r="2244" spans="1:46" customFormat="1" x14ac:dyDescent="0.3">
      <c r="A2244" t="e">
        <f>CONCATENATE(C2244,D2244,H2244,#REF!,L2244)</f>
        <v>#REF!</v>
      </c>
      <c r="B2244" t="str">
        <f t="shared" si="239"/>
        <v>MANTGE_TRACTIONL5H4</v>
      </c>
      <c r="C2244" t="s">
        <v>3720</v>
      </c>
      <c r="D2244" t="s">
        <v>3721</v>
      </c>
      <c r="E2244">
        <v>2017</v>
      </c>
      <c r="F2244" t="s">
        <v>79</v>
      </c>
      <c r="G2244" t="s">
        <v>3566</v>
      </c>
      <c r="H2244" s="9" t="str">
        <f t="shared" si="237"/>
        <v>L5H4</v>
      </c>
      <c r="I2244" t="s">
        <v>3658</v>
      </c>
      <c r="J2244" s="9" t="str">
        <f t="shared" si="238"/>
        <v>TYP178</v>
      </c>
      <c r="K2244">
        <v>178</v>
      </c>
      <c r="L2244" t="s">
        <v>20</v>
      </c>
      <c r="M2244" s="7">
        <v>963940889</v>
      </c>
      <c r="N2244" s="38" t="s">
        <v>3638</v>
      </c>
      <c r="O2244" s="38">
        <v>0</v>
      </c>
      <c r="P2244" s="38">
        <v>428.39</v>
      </c>
      <c r="Q2244" s="38">
        <v>1</v>
      </c>
      <c r="R2244" t="s">
        <v>3476</v>
      </c>
      <c r="S2244" s="38">
        <v>428.39</v>
      </c>
      <c r="T2244" s="24">
        <v>879</v>
      </c>
      <c r="U2244" s="24">
        <v>90</v>
      </c>
      <c r="V2244">
        <f t="shared" si="241"/>
        <v>120</v>
      </c>
      <c r="W2244" s="24" t="s">
        <v>4526</v>
      </c>
      <c r="X2244" s="8" t="e">
        <f>ROUND(T2244*(1-#REF!),2)</f>
        <v>#REF!</v>
      </c>
      <c r="Y2244">
        <f t="shared" si="243"/>
        <v>791.1</v>
      </c>
      <c r="Z2244">
        <f t="shared" si="244"/>
        <v>791.1</v>
      </c>
      <c r="AA2244" s="24">
        <v>0.1</v>
      </c>
      <c r="AB2244" s="24">
        <v>0.1</v>
      </c>
      <c r="AC2244" t="s">
        <v>2879</v>
      </c>
      <c r="AD2244" t="s">
        <v>2879</v>
      </c>
      <c r="AE2244" t="s">
        <v>2879</v>
      </c>
      <c r="AF2244" t="s">
        <v>2899</v>
      </c>
      <c r="AG2244" s="24"/>
      <c r="AH2244" t="s">
        <v>4970</v>
      </c>
      <c r="AI2244" s="11">
        <v>343.46</v>
      </c>
      <c r="AJ2244">
        <v>0.3</v>
      </c>
      <c r="AK2244">
        <f t="shared" si="242"/>
        <v>615.29999999999995</v>
      </c>
      <c r="AL2244" t="s">
        <v>4966</v>
      </c>
      <c r="AM2244">
        <v>646</v>
      </c>
      <c r="AN2244" s="24">
        <v>0.1</v>
      </c>
      <c r="AO2244">
        <f t="shared" si="240"/>
        <v>791.1</v>
      </c>
      <c r="AS2244" s="9" t="s">
        <v>3639</v>
      </c>
      <c r="AT2244" s="9" t="s">
        <v>585</v>
      </c>
    </row>
    <row r="2245" spans="1:46" customFormat="1" x14ac:dyDescent="0.3">
      <c r="A2245" t="e">
        <f>CONCATENATE(C2245,D2245,H2245,#REF!,L2245)</f>
        <v>#REF!</v>
      </c>
      <c r="B2245" t="str">
        <f t="shared" si="239"/>
        <v>MANTGE_TRACTIONL5H4</v>
      </c>
      <c r="C2245" t="s">
        <v>3720</v>
      </c>
      <c r="D2245" t="s">
        <v>3721</v>
      </c>
      <c r="E2245">
        <v>2017</v>
      </c>
      <c r="F2245" t="s">
        <v>79</v>
      </c>
      <c r="G2245" t="s">
        <v>3566</v>
      </c>
      <c r="H2245" s="9" t="str">
        <f t="shared" si="237"/>
        <v>L5H4</v>
      </c>
      <c r="I2245" t="s">
        <v>3658</v>
      </c>
      <c r="J2245" s="9" t="str">
        <f t="shared" si="238"/>
        <v>TYP178</v>
      </c>
      <c r="K2245">
        <v>178</v>
      </c>
      <c r="L2245" t="s">
        <v>20</v>
      </c>
      <c r="M2245" s="7">
        <v>963940890</v>
      </c>
      <c r="N2245" s="38" t="s">
        <v>3640</v>
      </c>
      <c r="O2245" s="38">
        <v>0</v>
      </c>
      <c r="P2245" s="38">
        <v>812.38</v>
      </c>
      <c r="Q2245" s="38">
        <v>1</v>
      </c>
      <c r="R2245" t="s">
        <v>3476</v>
      </c>
      <c r="S2245" s="38">
        <v>812.38</v>
      </c>
      <c r="T2245" s="24">
        <v>1679</v>
      </c>
      <c r="U2245" s="24">
        <v>135</v>
      </c>
      <c r="V2245">
        <f t="shared" si="241"/>
        <v>180</v>
      </c>
      <c r="W2245" s="24" t="s">
        <v>4527</v>
      </c>
      <c r="X2245" s="8" t="e">
        <f>ROUND(T2245*(1-#REF!),2)</f>
        <v>#REF!</v>
      </c>
      <c r="Y2245">
        <f t="shared" si="243"/>
        <v>1511.1</v>
      </c>
      <c r="Z2245">
        <f t="shared" si="244"/>
        <v>1511.1</v>
      </c>
      <c r="AA2245" s="24">
        <v>0.1</v>
      </c>
      <c r="AB2245" s="24">
        <v>0.1</v>
      </c>
      <c r="AC2245" t="s">
        <v>2879</v>
      </c>
      <c r="AD2245" t="s">
        <v>2879</v>
      </c>
      <c r="AE2245" t="s">
        <v>2879</v>
      </c>
      <c r="AF2245" t="s">
        <v>2899</v>
      </c>
      <c r="AG2245" s="24"/>
      <c r="AH2245" t="s">
        <v>4970</v>
      </c>
      <c r="AI2245" s="11">
        <v>712.25</v>
      </c>
      <c r="AJ2245">
        <v>0.3</v>
      </c>
      <c r="AK2245">
        <f t="shared" si="242"/>
        <v>1175.3</v>
      </c>
      <c r="AL2245" t="s">
        <v>4967</v>
      </c>
      <c r="AM2245">
        <v>1242.3150000000001</v>
      </c>
      <c r="AN2245" s="24">
        <v>0.1</v>
      </c>
      <c r="AO2245">
        <f t="shared" si="240"/>
        <v>1511.1</v>
      </c>
      <c r="AS2245" s="9" t="s">
        <v>3641</v>
      </c>
      <c r="AT2245" s="9" t="s">
        <v>586</v>
      </c>
    </row>
    <row r="2246" spans="1:46" customFormat="1" x14ac:dyDescent="0.3">
      <c r="A2246" t="e">
        <f>CONCATENATE(C2246,D2246,H2246,#REF!,L2246)</f>
        <v>#REF!</v>
      </c>
      <c r="B2246" t="str">
        <f t="shared" si="239"/>
        <v>MANTGE_PROPULSIONL5H4</v>
      </c>
      <c r="C2246" t="s">
        <v>3720</v>
      </c>
      <c r="D2246" t="s">
        <v>3722</v>
      </c>
      <c r="E2246">
        <v>2017</v>
      </c>
      <c r="F2246" t="s">
        <v>79</v>
      </c>
      <c r="G2246" t="s">
        <v>3566</v>
      </c>
      <c r="H2246" s="9" t="str">
        <f t="shared" si="237"/>
        <v>L5H4</v>
      </c>
      <c r="I2246" t="s">
        <v>3658</v>
      </c>
      <c r="J2246" s="9" t="str">
        <f t="shared" si="238"/>
        <v>TYP180</v>
      </c>
      <c r="K2246">
        <v>180</v>
      </c>
      <c r="L2246" t="s">
        <v>17</v>
      </c>
      <c r="M2246" s="7">
        <v>963940891</v>
      </c>
      <c r="N2246" s="38" t="s">
        <v>3642</v>
      </c>
      <c r="O2246" s="38">
        <v>0</v>
      </c>
      <c r="P2246" s="38">
        <v>239.3</v>
      </c>
      <c r="Q2246" s="38">
        <v>1</v>
      </c>
      <c r="R2246" t="s">
        <v>3476</v>
      </c>
      <c r="S2246" s="38">
        <v>239.3</v>
      </c>
      <c r="T2246" s="24">
        <v>469</v>
      </c>
      <c r="U2246" s="24">
        <v>25</v>
      </c>
      <c r="V2246">
        <f t="shared" si="241"/>
        <v>34</v>
      </c>
      <c r="W2246" s="24" t="s">
        <v>4528</v>
      </c>
      <c r="X2246" s="8" t="e">
        <f>ROUND(T2246*(1-#REF!),2)</f>
        <v>#REF!</v>
      </c>
      <c r="Y2246">
        <f t="shared" si="243"/>
        <v>422.1</v>
      </c>
      <c r="Z2246">
        <f t="shared" si="244"/>
        <v>422.1</v>
      </c>
      <c r="AA2246" s="24">
        <v>0.1</v>
      </c>
      <c r="AB2246" s="24">
        <v>0.1</v>
      </c>
      <c r="AC2246" t="s">
        <v>2879</v>
      </c>
      <c r="AD2246" t="s">
        <v>2879</v>
      </c>
      <c r="AE2246" t="s">
        <v>2879</v>
      </c>
      <c r="AF2246" t="s">
        <v>2899</v>
      </c>
      <c r="AG2246" s="24"/>
      <c r="AH2246" t="s">
        <v>4970</v>
      </c>
      <c r="AI2246" s="11">
        <v>180.91098999999997</v>
      </c>
      <c r="AJ2246">
        <v>0.3</v>
      </c>
      <c r="AK2246">
        <f t="shared" si="242"/>
        <v>328.29999999999995</v>
      </c>
      <c r="AL2246" t="s">
        <v>4555</v>
      </c>
      <c r="AM2246" t="s">
        <v>4555</v>
      </c>
      <c r="AN2246" s="24">
        <v>0.1</v>
      </c>
      <c r="AO2246">
        <f t="shared" si="240"/>
        <v>422.1</v>
      </c>
      <c r="AS2246" s="9" t="s">
        <v>3643</v>
      </c>
      <c r="AT2246" s="9" t="s">
        <v>581</v>
      </c>
    </row>
    <row r="2247" spans="1:46" customFormat="1" x14ac:dyDescent="0.3">
      <c r="A2247" t="e">
        <f>CONCATENATE(C2247,D2247,H2247,#REF!,L2247)</f>
        <v>#REF!</v>
      </c>
      <c r="B2247" t="str">
        <f t="shared" si="239"/>
        <v>MANTGE_PROPULSIONL5H4</v>
      </c>
      <c r="C2247" t="s">
        <v>3720</v>
      </c>
      <c r="D2247" t="s">
        <v>3722</v>
      </c>
      <c r="E2247">
        <v>2017</v>
      </c>
      <c r="F2247" t="s">
        <v>79</v>
      </c>
      <c r="G2247" t="s">
        <v>3566</v>
      </c>
      <c r="H2247" s="9" t="str">
        <f t="shared" si="237"/>
        <v>L5H4</v>
      </c>
      <c r="I2247" t="s">
        <v>3658</v>
      </c>
      <c r="J2247" s="9" t="str">
        <f t="shared" si="238"/>
        <v>TYP180</v>
      </c>
      <c r="K2247">
        <v>180</v>
      </c>
      <c r="L2247" t="s">
        <v>17</v>
      </c>
      <c r="M2247" s="7">
        <v>963940892</v>
      </c>
      <c r="N2247" s="38" t="s">
        <v>3644</v>
      </c>
      <c r="O2247" s="38">
        <v>0</v>
      </c>
      <c r="P2247" s="38">
        <v>59.83</v>
      </c>
      <c r="Q2247" s="38">
        <v>1</v>
      </c>
      <c r="R2247" t="s">
        <v>3476</v>
      </c>
      <c r="S2247" s="38">
        <v>59.83</v>
      </c>
      <c r="T2247" s="24">
        <v>179</v>
      </c>
      <c r="U2247" s="24">
        <v>20</v>
      </c>
      <c r="V2247">
        <f t="shared" si="241"/>
        <v>27</v>
      </c>
      <c r="W2247" s="24" t="s">
        <v>4529</v>
      </c>
      <c r="X2247" s="8" t="e">
        <f>ROUND(T2247*(1-#REF!),2)</f>
        <v>#REF!</v>
      </c>
      <c r="Y2247">
        <f t="shared" si="243"/>
        <v>161.1</v>
      </c>
      <c r="Z2247">
        <f t="shared" si="244"/>
        <v>161.1</v>
      </c>
      <c r="AA2247" s="24">
        <v>0.1</v>
      </c>
      <c r="AB2247" s="24">
        <v>0.1</v>
      </c>
      <c r="AC2247" t="s">
        <v>2879</v>
      </c>
      <c r="AD2247" t="s">
        <v>2879</v>
      </c>
      <c r="AE2247" t="s">
        <v>2879</v>
      </c>
      <c r="AF2247" t="s">
        <v>2899</v>
      </c>
      <c r="AG2247" s="24"/>
      <c r="AH2247" t="s">
        <v>4970</v>
      </c>
      <c r="AI2247" s="11">
        <v>76.58</v>
      </c>
      <c r="AJ2247">
        <v>0.3</v>
      </c>
      <c r="AK2247">
        <f t="shared" si="242"/>
        <v>125.3</v>
      </c>
      <c r="AL2247" t="s">
        <v>4555</v>
      </c>
      <c r="AM2247" t="s">
        <v>4555</v>
      </c>
      <c r="AN2247" s="24">
        <v>0.1</v>
      </c>
      <c r="AO2247">
        <f t="shared" si="240"/>
        <v>161.1</v>
      </c>
      <c r="AS2247" s="9" t="s">
        <v>3717</v>
      </c>
      <c r="AT2247" s="9" t="s">
        <v>587</v>
      </c>
    </row>
    <row r="2248" spans="1:46" customFormat="1" x14ac:dyDescent="0.3">
      <c r="A2248" t="e">
        <f>CONCATENATE(C2248,D2248,H2248,#REF!,L2248)</f>
        <v>#REF!</v>
      </c>
      <c r="B2248" t="str">
        <f t="shared" si="239"/>
        <v>MANTGE_PROPULSIONL5H4</v>
      </c>
      <c r="C2248" t="s">
        <v>3720</v>
      </c>
      <c r="D2248" t="s">
        <v>3722</v>
      </c>
      <c r="E2248">
        <v>2017</v>
      </c>
      <c r="F2248" t="s">
        <v>79</v>
      </c>
      <c r="G2248" t="s">
        <v>3566</v>
      </c>
      <c r="H2248" s="9" t="str">
        <f t="shared" si="237"/>
        <v>L5H4</v>
      </c>
      <c r="I2248" t="s">
        <v>3658</v>
      </c>
      <c r="J2248" s="9" t="str">
        <f t="shared" si="238"/>
        <v>TYP180</v>
      </c>
      <c r="K2248">
        <v>180</v>
      </c>
      <c r="L2248" t="s">
        <v>17</v>
      </c>
      <c r="M2248" s="7">
        <v>963940893</v>
      </c>
      <c r="N2248" s="38" t="s">
        <v>3645</v>
      </c>
      <c r="O2248" s="38">
        <v>0</v>
      </c>
      <c r="P2248" s="38">
        <v>278.02999999999997</v>
      </c>
      <c r="Q2248" s="38">
        <v>1</v>
      </c>
      <c r="R2248" t="s">
        <v>3476</v>
      </c>
      <c r="S2248" s="38">
        <v>278.02999999999997</v>
      </c>
      <c r="T2248" s="24">
        <v>689</v>
      </c>
      <c r="U2248" s="24">
        <v>90</v>
      </c>
      <c r="V2248">
        <f t="shared" si="241"/>
        <v>120</v>
      </c>
      <c r="W2248" s="24" t="s">
        <v>4530</v>
      </c>
      <c r="X2248" s="8" t="e">
        <f>ROUND(T2248*(1-#REF!),2)</f>
        <v>#REF!</v>
      </c>
      <c r="Y2248">
        <f t="shared" si="243"/>
        <v>620.1</v>
      </c>
      <c r="Z2248">
        <f t="shared" si="244"/>
        <v>620.1</v>
      </c>
      <c r="AA2248" s="24">
        <v>0.1</v>
      </c>
      <c r="AB2248" s="24">
        <v>0.1</v>
      </c>
      <c r="AC2248" t="s">
        <v>2879</v>
      </c>
      <c r="AD2248" t="s">
        <v>2879</v>
      </c>
      <c r="AE2248" t="s">
        <v>2879</v>
      </c>
      <c r="AF2248" t="s">
        <v>2899</v>
      </c>
      <c r="AG2248" s="24"/>
      <c r="AH2248" t="s">
        <v>4970</v>
      </c>
      <c r="AI2248" s="11">
        <v>267.94</v>
      </c>
      <c r="AJ2248">
        <v>0.3</v>
      </c>
      <c r="AK2248">
        <f t="shared" si="242"/>
        <v>482.29999999999995</v>
      </c>
      <c r="AL2248" t="s">
        <v>4555</v>
      </c>
      <c r="AM2248" t="s">
        <v>4555</v>
      </c>
      <c r="AN2248" s="24">
        <v>0.1</v>
      </c>
      <c r="AO2248">
        <f t="shared" si="240"/>
        <v>620.1</v>
      </c>
      <c r="AS2248" s="9" t="s">
        <v>3646</v>
      </c>
      <c r="AT2248" s="9" t="s">
        <v>584</v>
      </c>
    </row>
    <row r="2249" spans="1:46" customFormat="1" x14ac:dyDescent="0.3">
      <c r="A2249" t="e">
        <f>CONCATENATE(C2249,D2249,H2249,#REF!,L2249)</f>
        <v>#REF!</v>
      </c>
      <c r="B2249" t="str">
        <f t="shared" si="239"/>
        <v>MANTGE_PROPULSIONL5H4</v>
      </c>
      <c r="C2249" t="s">
        <v>3720</v>
      </c>
      <c r="D2249" t="s">
        <v>3722</v>
      </c>
      <c r="E2249">
        <v>2017</v>
      </c>
      <c r="F2249" t="s">
        <v>79</v>
      </c>
      <c r="G2249" t="s">
        <v>3566</v>
      </c>
      <c r="H2249" s="9" t="str">
        <f t="shared" si="237"/>
        <v>L5H4</v>
      </c>
      <c r="I2249" t="s">
        <v>3658</v>
      </c>
      <c r="J2249" s="9" t="str">
        <f t="shared" si="238"/>
        <v>TYP180</v>
      </c>
      <c r="K2249">
        <v>180</v>
      </c>
      <c r="L2249" t="s">
        <v>17</v>
      </c>
      <c r="M2249" s="7">
        <v>963940894</v>
      </c>
      <c r="N2249" s="38" t="s">
        <v>3647</v>
      </c>
      <c r="O2249" s="38">
        <v>0</v>
      </c>
      <c r="P2249" s="38">
        <v>577.15</v>
      </c>
      <c r="Q2249" s="38">
        <v>1</v>
      </c>
      <c r="R2249" t="s">
        <v>3476</v>
      </c>
      <c r="S2249" s="38">
        <v>577.15</v>
      </c>
      <c r="T2249" s="24">
        <v>1239</v>
      </c>
      <c r="U2249" s="24">
        <v>135</v>
      </c>
      <c r="V2249">
        <f t="shared" si="241"/>
        <v>180</v>
      </c>
      <c r="W2249" s="24" t="s">
        <v>4531</v>
      </c>
      <c r="X2249" s="8" t="e">
        <f>ROUND(T2249*(1-#REF!),2)</f>
        <v>#REF!</v>
      </c>
      <c r="Y2249">
        <f t="shared" si="243"/>
        <v>1115.0999999999999</v>
      </c>
      <c r="Z2249">
        <f t="shared" si="244"/>
        <v>1115.0999999999999</v>
      </c>
      <c r="AA2249" s="24">
        <v>0.1</v>
      </c>
      <c r="AB2249" s="24">
        <v>0.1</v>
      </c>
      <c r="AC2249" t="s">
        <v>2879</v>
      </c>
      <c r="AD2249" t="s">
        <v>2879</v>
      </c>
      <c r="AE2249" t="s">
        <v>2879</v>
      </c>
      <c r="AF2249" t="s">
        <v>2899</v>
      </c>
      <c r="AG2249" s="24"/>
      <c r="AH2249" t="s">
        <v>4970</v>
      </c>
      <c r="AI2249" s="11">
        <v>525.43098999999995</v>
      </c>
      <c r="AJ2249">
        <v>0.3</v>
      </c>
      <c r="AK2249">
        <f t="shared" si="242"/>
        <v>867.3</v>
      </c>
      <c r="AL2249" t="s">
        <v>4555</v>
      </c>
      <c r="AM2249" t="s">
        <v>4555</v>
      </c>
      <c r="AN2249" s="24">
        <v>0.1</v>
      </c>
      <c r="AO2249">
        <f t="shared" si="240"/>
        <v>1115.0999999999999</v>
      </c>
      <c r="AS2249" s="9" t="s">
        <v>3648</v>
      </c>
      <c r="AT2249" s="9" t="s">
        <v>3695</v>
      </c>
    </row>
    <row r="2250" spans="1:46" customFormat="1" x14ac:dyDescent="0.3">
      <c r="A2250" t="e">
        <f>CONCATENATE(C2250,D2250,H2250,#REF!,L2250)</f>
        <v>#REF!</v>
      </c>
      <c r="B2250" t="str">
        <f t="shared" si="239"/>
        <v>MANTGE_PROPULSIONL5H4</v>
      </c>
      <c r="C2250" t="s">
        <v>3720</v>
      </c>
      <c r="D2250" t="s">
        <v>3722</v>
      </c>
      <c r="E2250">
        <v>2017</v>
      </c>
      <c r="F2250" t="s">
        <v>79</v>
      </c>
      <c r="G2250" t="s">
        <v>3566</v>
      </c>
      <c r="H2250" s="9" t="str">
        <f t="shared" si="237"/>
        <v>L5H4</v>
      </c>
      <c r="I2250" t="s">
        <v>3658</v>
      </c>
      <c r="J2250" s="9" t="str">
        <f t="shared" si="238"/>
        <v>TYP180</v>
      </c>
      <c r="K2250">
        <v>180</v>
      </c>
      <c r="L2250" t="s">
        <v>20</v>
      </c>
      <c r="M2250" s="7">
        <v>963940895</v>
      </c>
      <c r="N2250" s="38" t="s">
        <v>3649</v>
      </c>
      <c r="O2250" s="38">
        <v>0</v>
      </c>
      <c r="P2250" s="38">
        <v>307.19</v>
      </c>
      <c r="Q2250" s="38">
        <v>1</v>
      </c>
      <c r="R2250" t="s">
        <v>3476</v>
      </c>
      <c r="S2250" s="38">
        <v>307.19</v>
      </c>
      <c r="T2250" s="24">
        <v>709</v>
      </c>
      <c r="U2250" s="24">
        <v>25</v>
      </c>
      <c r="V2250">
        <f t="shared" si="241"/>
        <v>34</v>
      </c>
      <c r="W2250" s="24" t="s">
        <v>4532</v>
      </c>
      <c r="X2250" s="8" t="e">
        <f>ROUND(T2250*(1-#REF!),2)</f>
        <v>#REF!</v>
      </c>
      <c r="Y2250">
        <f t="shared" si="243"/>
        <v>638.1</v>
      </c>
      <c r="Z2250">
        <f t="shared" si="244"/>
        <v>638.1</v>
      </c>
      <c r="AA2250" s="24">
        <v>0.1</v>
      </c>
      <c r="AB2250" s="24">
        <v>0.1</v>
      </c>
      <c r="AC2250" t="s">
        <v>2879</v>
      </c>
      <c r="AD2250" t="s">
        <v>2879</v>
      </c>
      <c r="AE2250" t="s">
        <v>2879</v>
      </c>
      <c r="AF2250" t="s">
        <v>2899</v>
      </c>
      <c r="AG2250" s="24"/>
      <c r="AH2250" t="s">
        <v>4970</v>
      </c>
      <c r="AI2250" s="11">
        <v>274.29000000000002</v>
      </c>
      <c r="AJ2250">
        <v>0.3</v>
      </c>
      <c r="AK2250">
        <f t="shared" si="242"/>
        <v>496.29999999999995</v>
      </c>
      <c r="AL2250" t="s">
        <v>4555</v>
      </c>
      <c r="AM2250" t="s">
        <v>4555</v>
      </c>
      <c r="AN2250" s="24">
        <v>0.1</v>
      </c>
      <c r="AO2250">
        <f t="shared" si="240"/>
        <v>638.1</v>
      </c>
      <c r="AS2250" s="9" t="s">
        <v>3650</v>
      </c>
      <c r="AT2250" s="9" t="s">
        <v>582</v>
      </c>
    </row>
    <row r="2251" spans="1:46" customFormat="1" x14ac:dyDescent="0.3">
      <c r="A2251" t="e">
        <f>CONCATENATE(C2251,D2251,H2251,#REF!,L2251)</f>
        <v>#REF!</v>
      </c>
      <c r="B2251" t="str">
        <f t="shared" si="239"/>
        <v>MANTGE_PROPULSIONL5H4</v>
      </c>
      <c r="C2251" t="s">
        <v>3720</v>
      </c>
      <c r="D2251" t="s">
        <v>3722</v>
      </c>
      <c r="E2251">
        <v>2017</v>
      </c>
      <c r="F2251" t="s">
        <v>79</v>
      </c>
      <c r="G2251" t="s">
        <v>3566</v>
      </c>
      <c r="H2251" s="9" t="str">
        <f t="shared" si="237"/>
        <v>L5H4</v>
      </c>
      <c r="I2251" t="s">
        <v>3658</v>
      </c>
      <c r="J2251" s="9" t="str">
        <f t="shared" si="238"/>
        <v>TYP180</v>
      </c>
      <c r="K2251">
        <v>180</v>
      </c>
      <c r="L2251" t="s">
        <v>20</v>
      </c>
      <c r="M2251" s="7">
        <v>963940896</v>
      </c>
      <c r="N2251" s="38" t="s">
        <v>3651</v>
      </c>
      <c r="O2251" s="38">
        <v>0</v>
      </c>
      <c r="P2251" s="38">
        <v>76.8</v>
      </c>
      <c r="Q2251" s="38">
        <v>1</v>
      </c>
      <c r="R2251" t="s">
        <v>3476</v>
      </c>
      <c r="S2251" s="38">
        <v>76.8</v>
      </c>
      <c r="T2251" s="24">
        <v>209</v>
      </c>
      <c r="U2251" s="24">
        <v>20</v>
      </c>
      <c r="V2251">
        <f t="shared" si="241"/>
        <v>27</v>
      </c>
      <c r="W2251" s="24" t="s">
        <v>4533</v>
      </c>
      <c r="X2251" s="8" t="e">
        <f>ROUND(T2251*(1-#REF!),2)</f>
        <v>#REF!</v>
      </c>
      <c r="Y2251">
        <f t="shared" si="243"/>
        <v>188.1</v>
      </c>
      <c r="Z2251">
        <f t="shared" si="244"/>
        <v>188.1</v>
      </c>
      <c r="AA2251" s="24">
        <v>0.1</v>
      </c>
      <c r="AB2251" s="24">
        <v>0.1</v>
      </c>
      <c r="AC2251" t="s">
        <v>2879</v>
      </c>
      <c r="AD2251" t="s">
        <v>2879</v>
      </c>
      <c r="AE2251" t="s">
        <v>2879</v>
      </c>
      <c r="AF2251" t="s">
        <v>2899</v>
      </c>
      <c r="AG2251" s="24"/>
      <c r="AH2251" t="s">
        <v>4970</v>
      </c>
      <c r="AI2251" s="11">
        <v>94.5</v>
      </c>
      <c r="AJ2251">
        <v>0.3</v>
      </c>
      <c r="AK2251">
        <f t="shared" si="242"/>
        <v>146.29999999999998</v>
      </c>
      <c r="AL2251" t="s">
        <v>4555</v>
      </c>
      <c r="AM2251" t="s">
        <v>4555</v>
      </c>
      <c r="AN2251" s="24">
        <v>0.1</v>
      </c>
      <c r="AO2251">
        <f t="shared" si="240"/>
        <v>188.1</v>
      </c>
      <c r="AS2251" s="9" t="s">
        <v>3652</v>
      </c>
      <c r="AT2251" s="9" t="s">
        <v>580</v>
      </c>
    </row>
    <row r="2252" spans="1:46" customFormat="1" x14ac:dyDescent="0.3">
      <c r="A2252" t="e">
        <f>CONCATENATE(C2252,D2252,H2252,#REF!,L2252)</f>
        <v>#REF!</v>
      </c>
      <c r="B2252" t="str">
        <f t="shared" si="239"/>
        <v>MANTGE_PROPULSIONL5H4</v>
      </c>
      <c r="C2252" t="s">
        <v>3720</v>
      </c>
      <c r="D2252" t="s">
        <v>3722</v>
      </c>
      <c r="E2252">
        <v>2017</v>
      </c>
      <c r="F2252" t="s">
        <v>79</v>
      </c>
      <c r="G2252" t="s">
        <v>3566</v>
      </c>
      <c r="H2252" s="9" t="str">
        <f t="shared" si="237"/>
        <v>L5H4</v>
      </c>
      <c r="I2252" t="s">
        <v>3658</v>
      </c>
      <c r="J2252" s="9" t="str">
        <f t="shared" si="238"/>
        <v>TYP180</v>
      </c>
      <c r="K2252">
        <v>180</v>
      </c>
      <c r="L2252" t="s">
        <v>20</v>
      </c>
      <c r="M2252" s="7">
        <v>963940897</v>
      </c>
      <c r="N2252" s="38" t="s">
        <v>3653</v>
      </c>
      <c r="O2252" s="38">
        <v>0</v>
      </c>
      <c r="P2252" s="38">
        <v>428.39</v>
      </c>
      <c r="Q2252" s="38">
        <v>1</v>
      </c>
      <c r="R2252" t="s">
        <v>3476</v>
      </c>
      <c r="S2252" s="38">
        <v>428.39</v>
      </c>
      <c r="T2252" s="24">
        <v>879</v>
      </c>
      <c r="U2252" s="24">
        <v>90</v>
      </c>
      <c r="V2252">
        <f t="shared" si="241"/>
        <v>120</v>
      </c>
      <c r="W2252" s="24" t="s">
        <v>4534</v>
      </c>
      <c r="X2252" s="8" t="e">
        <f>ROUND(T2252*(1-#REF!),2)</f>
        <v>#REF!</v>
      </c>
      <c r="Y2252">
        <f t="shared" si="243"/>
        <v>791.1</v>
      </c>
      <c r="Z2252">
        <f t="shared" si="244"/>
        <v>791.1</v>
      </c>
      <c r="AA2252" s="24">
        <v>0.1</v>
      </c>
      <c r="AB2252" s="24">
        <v>0.1</v>
      </c>
      <c r="AC2252" t="s">
        <v>2879</v>
      </c>
      <c r="AD2252" t="s">
        <v>2879</v>
      </c>
      <c r="AE2252" t="s">
        <v>2879</v>
      </c>
      <c r="AF2252" t="s">
        <v>2899</v>
      </c>
      <c r="AG2252" s="24"/>
      <c r="AH2252" t="s">
        <v>4970</v>
      </c>
      <c r="AI2252" s="11">
        <v>343.46</v>
      </c>
      <c r="AJ2252">
        <v>0.3</v>
      </c>
      <c r="AK2252">
        <f t="shared" si="242"/>
        <v>615.29999999999995</v>
      </c>
      <c r="AL2252" t="s">
        <v>4555</v>
      </c>
      <c r="AM2252" t="s">
        <v>4555</v>
      </c>
      <c r="AN2252" s="24">
        <v>0.1</v>
      </c>
      <c r="AO2252">
        <f t="shared" si="240"/>
        <v>791.1</v>
      </c>
      <c r="AS2252" s="9" t="s">
        <v>3654</v>
      </c>
      <c r="AT2252" s="9" t="s">
        <v>585</v>
      </c>
    </row>
    <row r="2253" spans="1:46" customFormat="1" x14ac:dyDescent="0.3">
      <c r="A2253" t="e">
        <f>CONCATENATE(C2253,D2253,H2253,#REF!,L2253)</f>
        <v>#REF!</v>
      </c>
      <c r="B2253" t="str">
        <f t="shared" si="239"/>
        <v>MANTGE_PROPULSIONL5H4</v>
      </c>
      <c r="C2253" t="s">
        <v>3720</v>
      </c>
      <c r="D2253" t="s">
        <v>3722</v>
      </c>
      <c r="E2253">
        <v>2017</v>
      </c>
      <c r="F2253" t="s">
        <v>79</v>
      </c>
      <c r="G2253" t="s">
        <v>3566</v>
      </c>
      <c r="H2253" s="9" t="str">
        <f t="shared" si="237"/>
        <v>L5H4</v>
      </c>
      <c r="I2253" t="s">
        <v>3658</v>
      </c>
      <c r="J2253" s="9" t="str">
        <f t="shared" si="238"/>
        <v>TYP180</v>
      </c>
      <c r="K2253">
        <v>180</v>
      </c>
      <c r="L2253" t="s">
        <v>20</v>
      </c>
      <c r="M2253" s="7">
        <v>963940898</v>
      </c>
      <c r="N2253" s="38" t="s">
        <v>3655</v>
      </c>
      <c r="O2253" s="38">
        <v>0</v>
      </c>
      <c r="P2253" s="38">
        <v>812.38</v>
      </c>
      <c r="Q2253" s="38">
        <v>1</v>
      </c>
      <c r="R2253" t="s">
        <v>3476</v>
      </c>
      <c r="S2253" s="38">
        <v>812.38</v>
      </c>
      <c r="T2253" s="24">
        <v>1679</v>
      </c>
      <c r="U2253" s="24">
        <v>135</v>
      </c>
      <c r="V2253">
        <f t="shared" si="241"/>
        <v>180</v>
      </c>
      <c r="W2253" s="24" t="s">
        <v>4535</v>
      </c>
      <c r="X2253" s="8" t="e">
        <f>ROUND(T2253*(1-#REF!),2)</f>
        <v>#REF!</v>
      </c>
      <c r="Y2253">
        <f t="shared" si="243"/>
        <v>1511.1</v>
      </c>
      <c r="Z2253">
        <f t="shared" si="244"/>
        <v>1511.1</v>
      </c>
      <c r="AA2253" s="24">
        <v>0.1</v>
      </c>
      <c r="AB2253" s="24">
        <v>0.1</v>
      </c>
      <c r="AC2253" t="s">
        <v>2879</v>
      </c>
      <c r="AD2253" t="s">
        <v>2879</v>
      </c>
      <c r="AE2253" t="s">
        <v>2879</v>
      </c>
      <c r="AF2253" t="s">
        <v>2899</v>
      </c>
      <c r="AG2253" s="24"/>
      <c r="AH2253" t="s">
        <v>4970</v>
      </c>
      <c r="AI2253" s="11">
        <v>712.25</v>
      </c>
      <c r="AJ2253">
        <v>0.3</v>
      </c>
      <c r="AK2253">
        <f t="shared" si="242"/>
        <v>1175.3</v>
      </c>
      <c r="AL2253" t="s">
        <v>4555</v>
      </c>
      <c r="AM2253" t="s">
        <v>4555</v>
      </c>
      <c r="AN2253" s="24">
        <v>0.1</v>
      </c>
      <c r="AO2253">
        <f t="shared" si="240"/>
        <v>1511.1</v>
      </c>
      <c r="AS2253" s="9" t="s">
        <v>3656</v>
      </c>
      <c r="AT2253" s="9" t="s">
        <v>586</v>
      </c>
    </row>
    <row r="2256" spans="1:46" x14ac:dyDescent="0.3">
      <c r="N2256" s="39"/>
      <c r="O2256" s="39"/>
      <c r="P2256" s="39"/>
      <c r="Q2256" s="39"/>
      <c r="S2256" s="39"/>
    </row>
  </sheetData>
  <sheetProtection algorithmName="SHA-512" hashValue="jRelKgwOM3y8mN6JIiSOcrNVx2uVecbR6s9pBWC8+8hTvZqdWFFKscaFbKhsNIg7uYj8QFcnmEBA5YkFCe7EWQ==" saltValue="qoGO6xiKrzOQMoAvaDoyew==" spinCount="100000" sheet="1" objects="1" scenarios="1"/>
  <autoFilter ref="A1:AO2253"/>
  <conditionalFormatting sqref="M2046:M2054 M2060:M2157 M2056:M2058">
    <cfRule type="duplicateValues" dxfId="28" priority="25"/>
  </conditionalFormatting>
  <conditionalFormatting sqref="M2030:M2038 M2044:M2045 M2040:M2042">
    <cfRule type="duplicateValues" dxfId="27" priority="24"/>
  </conditionalFormatting>
  <conditionalFormatting sqref="M2014:M2029">
    <cfRule type="duplicateValues" dxfId="26" priority="23"/>
  </conditionalFormatting>
  <conditionalFormatting sqref="M2158:M2190 M2192:M2253">
    <cfRule type="duplicateValues" dxfId="25" priority="22"/>
  </conditionalFormatting>
  <conditionalFormatting sqref="M2059 M2043">
    <cfRule type="duplicateValues" dxfId="24" priority="21"/>
  </conditionalFormatting>
  <conditionalFormatting sqref="N2254:Q1048576 N1221:N1958 N34:N1219 N1:Q2 N3:N8 N1961:N2253 O3:Q2253">
    <cfRule type="duplicateValues" dxfId="23" priority="20"/>
  </conditionalFormatting>
  <conditionalFormatting sqref="W1961:W1048576 W1221:W1958 W1:W7 W38:W1219">
    <cfRule type="duplicateValues" dxfId="22" priority="19"/>
  </conditionalFormatting>
  <conditionalFormatting sqref="N1959:N1960">
    <cfRule type="duplicateValues" dxfId="21" priority="12"/>
  </conditionalFormatting>
  <conditionalFormatting sqref="W1959:W1960">
    <cfRule type="duplicateValues" dxfId="20" priority="11"/>
  </conditionalFormatting>
  <conditionalFormatting sqref="N2254:Q1048576 N1:Q2 N3:N8 N34:N2253 O3:Q2253">
    <cfRule type="duplicateValues" dxfId="19" priority="10"/>
  </conditionalFormatting>
  <conditionalFormatting sqref="M2191">
    <cfRule type="duplicateValues" dxfId="18" priority="9"/>
  </conditionalFormatting>
  <conditionalFormatting sqref="M2039">
    <cfRule type="duplicateValues" dxfId="17" priority="8"/>
  </conditionalFormatting>
  <conditionalFormatting sqref="M2055">
    <cfRule type="duplicateValues" dxfId="16" priority="7"/>
  </conditionalFormatting>
  <conditionalFormatting sqref="N9:N33">
    <cfRule type="duplicateValues" dxfId="15" priority="6"/>
  </conditionalFormatting>
  <conditionalFormatting sqref="N9:N33">
    <cfRule type="duplicateValues" dxfId="14" priority="5"/>
  </conditionalFormatting>
  <conditionalFormatting sqref="S1:S7 S9:S1048576">
    <cfRule type="duplicateValues" dxfId="13" priority="4"/>
  </conditionalFormatting>
  <conditionalFormatting sqref="S8">
    <cfRule type="duplicateValues" dxfId="12" priority="2"/>
  </conditionalFormatting>
  <conditionalFormatting sqref="S8">
    <cfRule type="duplicateValues" dxfId="11" priority="1"/>
  </conditionalFormatting>
  <conditionalFormatting sqref="M6:M37">
    <cfRule type="duplicateValues" dxfId="10" priority="214"/>
  </conditionalFormatting>
  <conditionalFormatting sqref="N1220">
    <cfRule type="duplicateValues" dxfId="9" priority="235"/>
  </conditionalFormatting>
  <conditionalFormatting sqref="W1220">
    <cfRule type="duplicateValues" dxfId="8" priority="236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9"/>
  <sheetViews>
    <sheetView workbookViewId="0">
      <selection activeCell="I27" sqref="I27"/>
    </sheetView>
  </sheetViews>
  <sheetFormatPr baseColWidth="10" defaultRowHeight="14.4" x14ac:dyDescent="0.3"/>
  <cols>
    <col min="1" max="8" width="9.109375" customWidth="1"/>
    <col min="9" max="9" width="22.33203125" bestFit="1" customWidth="1"/>
    <col min="10" max="10" width="9.109375" customWidth="1"/>
    <col min="11" max="11" width="36.88671875" customWidth="1"/>
    <col min="12" max="12" width="79.109375" customWidth="1"/>
    <col min="13" max="13" width="39.44140625" customWidth="1"/>
    <col min="14" max="14" width="49.44140625" customWidth="1"/>
    <col min="15" max="15" width="59.6640625" customWidth="1"/>
  </cols>
  <sheetData>
    <row r="1" spans="1:14" x14ac:dyDescent="0.3">
      <c r="A1" t="s">
        <v>0</v>
      </c>
      <c r="D1" s="1" t="s">
        <v>6</v>
      </c>
      <c r="H1" s="1" t="s">
        <v>0</v>
      </c>
      <c r="I1" s="1" t="s">
        <v>617</v>
      </c>
      <c r="J1" s="1" t="s">
        <v>1</v>
      </c>
      <c r="K1" s="1" t="s">
        <v>2</v>
      </c>
      <c r="L1" s="1" t="s">
        <v>3</v>
      </c>
      <c r="N1" t="s">
        <v>0</v>
      </c>
    </row>
    <row r="2" spans="1:14" x14ac:dyDescent="0.3">
      <c r="A2" t="s">
        <v>12</v>
      </c>
      <c r="B2" t="s">
        <v>13</v>
      </c>
      <c r="D2" s="1" t="s">
        <v>18</v>
      </c>
      <c r="H2" s="1" t="s">
        <v>12</v>
      </c>
      <c r="I2" s="1" t="s">
        <v>22</v>
      </c>
      <c r="J2" s="1">
        <v>2008</v>
      </c>
      <c r="K2" s="1" t="s">
        <v>16</v>
      </c>
      <c r="L2" s="1">
        <v>2728</v>
      </c>
      <c r="N2" t="s">
        <v>12</v>
      </c>
    </row>
    <row r="3" spans="1:14" x14ac:dyDescent="0.3">
      <c r="A3" t="s">
        <v>12</v>
      </c>
      <c r="B3" t="s">
        <v>22</v>
      </c>
      <c r="D3" s="2" t="s">
        <v>604</v>
      </c>
      <c r="H3" s="1" t="s">
        <v>12</v>
      </c>
      <c r="I3" s="1" t="s">
        <v>22</v>
      </c>
      <c r="J3" s="1">
        <v>2008</v>
      </c>
      <c r="K3" s="1" t="s">
        <v>26</v>
      </c>
      <c r="L3" s="1">
        <v>2728</v>
      </c>
      <c r="N3" t="s">
        <v>57</v>
      </c>
    </row>
    <row r="4" spans="1:14" x14ac:dyDescent="0.3">
      <c r="A4" t="s">
        <v>12</v>
      </c>
      <c r="B4" t="s">
        <v>29</v>
      </c>
      <c r="D4" s="2" t="s">
        <v>589</v>
      </c>
      <c r="H4" s="1" t="s">
        <v>12</v>
      </c>
      <c r="I4" s="1" t="s">
        <v>32</v>
      </c>
      <c r="J4" s="1">
        <v>2006</v>
      </c>
      <c r="K4" s="1" t="s">
        <v>16</v>
      </c>
      <c r="L4" s="1">
        <v>3000</v>
      </c>
      <c r="N4" t="s">
        <v>60</v>
      </c>
    </row>
    <row r="5" spans="1:14" x14ac:dyDescent="0.3">
      <c r="A5" t="s">
        <v>12</v>
      </c>
      <c r="B5" t="s">
        <v>32</v>
      </c>
      <c r="D5" s="2" t="s">
        <v>588</v>
      </c>
      <c r="H5" s="1" t="s">
        <v>12</v>
      </c>
      <c r="I5" s="1" t="s">
        <v>32</v>
      </c>
      <c r="J5" s="1">
        <v>2006</v>
      </c>
      <c r="K5" s="1" t="s">
        <v>38</v>
      </c>
      <c r="L5" s="1">
        <v>3000</v>
      </c>
      <c r="N5" t="s">
        <v>82</v>
      </c>
    </row>
    <row r="6" spans="1:14" x14ac:dyDescent="0.3">
      <c r="A6" t="s">
        <v>57</v>
      </c>
      <c r="B6" t="s">
        <v>590</v>
      </c>
      <c r="H6" s="1" t="s">
        <v>12</v>
      </c>
      <c r="I6" s="1" t="s">
        <v>32</v>
      </c>
      <c r="J6" s="1">
        <v>2006</v>
      </c>
      <c r="K6" s="1" t="s">
        <v>26</v>
      </c>
      <c r="L6" s="1">
        <v>3450</v>
      </c>
      <c r="N6" t="s">
        <v>117</v>
      </c>
    </row>
    <row r="7" spans="1:14" x14ac:dyDescent="0.3">
      <c r="A7" t="s">
        <v>60</v>
      </c>
      <c r="B7" t="s">
        <v>61</v>
      </c>
      <c r="D7" s="1" t="s">
        <v>17</v>
      </c>
      <c r="H7" s="1" t="s">
        <v>12</v>
      </c>
      <c r="I7" s="1" t="s">
        <v>32</v>
      </c>
      <c r="J7" s="1">
        <v>2006</v>
      </c>
      <c r="K7" s="1" t="s">
        <v>41</v>
      </c>
      <c r="L7" s="1">
        <v>3450</v>
      </c>
      <c r="N7" t="s">
        <v>3720</v>
      </c>
    </row>
    <row r="8" spans="1:14" x14ac:dyDescent="0.3">
      <c r="A8" t="s">
        <v>60</v>
      </c>
      <c r="B8" t="s">
        <v>62</v>
      </c>
      <c r="D8" s="1" t="s">
        <v>20</v>
      </c>
      <c r="H8" s="1" t="s">
        <v>12</v>
      </c>
      <c r="I8" s="1" t="s">
        <v>32</v>
      </c>
      <c r="J8" s="1">
        <v>2006</v>
      </c>
      <c r="K8" s="1" t="s">
        <v>45</v>
      </c>
      <c r="L8" s="1">
        <v>4035</v>
      </c>
      <c r="N8" t="s">
        <v>132</v>
      </c>
    </row>
    <row r="9" spans="1:14" x14ac:dyDescent="0.3">
      <c r="A9" t="s">
        <v>60</v>
      </c>
      <c r="B9" t="s">
        <v>69</v>
      </c>
      <c r="H9" s="1" t="s">
        <v>12</v>
      </c>
      <c r="I9" s="1" t="s">
        <v>32</v>
      </c>
      <c r="J9" s="1">
        <v>2006</v>
      </c>
      <c r="K9" s="1" t="s">
        <v>53</v>
      </c>
      <c r="L9" s="1">
        <v>4035</v>
      </c>
      <c r="N9" t="s">
        <v>163</v>
      </c>
    </row>
    <row r="10" spans="1:14" x14ac:dyDescent="0.3">
      <c r="A10" t="s">
        <v>60</v>
      </c>
      <c r="B10" t="s">
        <v>78</v>
      </c>
      <c r="D10" t="s">
        <v>605</v>
      </c>
      <c r="H10" s="1" t="s">
        <v>12</v>
      </c>
      <c r="I10" s="1" t="s">
        <v>32</v>
      </c>
      <c r="J10" s="1">
        <v>2006</v>
      </c>
      <c r="K10" s="1" t="s">
        <v>49</v>
      </c>
      <c r="L10" s="3" t="s">
        <v>50</v>
      </c>
      <c r="N10" t="s">
        <v>186</v>
      </c>
    </row>
    <row r="11" spans="1:14" x14ac:dyDescent="0.3">
      <c r="A11" t="s">
        <v>82</v>
      </c>
      <c r="B11" t="s">
        <v>602</v>
      </c>
      <c r="D11" t="s">
        <v>606</v>
      </c>
      <c r="H11" s="1" t="s">
        <v>12</v>
      </c>
      <c r="I11" s="1" t="s">
        <v>32</v>
      </c>
      <c r="J11" s="1">
        <v>2006</v>
      </c>
      <c r="K11" s="1" t="s">
        <v>55</v>
      </c>
      <c r="L11" s="3" t="s">
        <v>50</v>
      </c>
      <c r="N11" t="s">
        <v>189</v>
      </c>
    </row>
    <row r="12" spans="1:14" x14ac:dyDescent="0.3">
      <c r="A12" t="s">
        <v>82</v>
      </c>
      <c r="B12" t="s">
        <v>601</v>
      </c>
      <c r="H12" s="1" t="s">
        <v>12</v>
      </c>
      <c r="I12" s="1" t="s">
        <v>29</v>
      </c>
      <c r="J12" s="1">
        <v>2016</v>
      </c>
      <c r="K12" s="1" t="s">
        <v>26</v>
      </c>
      <c r="L12" s="1">
        <v>3275</v>
      </c>
      <c r="N12" t="s">
        <v>194</v>
      </c>
    </row>
    <row r="13" spans="1:14" x14ac:dyDescent="0.3">
      <c r="A13" t="s">
        <v>82</v>
      </c>
      <c r="B13" t="s">
        <v>89</v>
      </c>
      <c r="D13" s="6" t="s">
        <v>607</v>
      </c>
      <c r="H13" s="1" t="s">
        <v>12</v>
      </c>
      <c r="I13" s="1" t="s">
        <v>13</v>
      </c>
      <c r="J13" s="1">
        <v>2008</v>
      </c>
      <c r="K13" s="1" t="s">
        <v>16</v>
      </c>
      <c r="L13" s="1">
        <v>2513</v>
      </c>
      <c r="N13" t="s">
        <v>201</v>
      </c>
    </row>
    <row r="14" spans="1:14" x14ac:dyDescent="0.3">
      <c r="A14" t="s">
        <v>82</v>
      </c>
      <c r="B14" t="s">
        <v>600</v>
      </c>
      <c r="D14" t="s">
        <v>608</v>
      </c>
      <c r="H14" s="1" t="s">
        <v>57</v>
      </c>
      <c r="I14" s="1" t="s">
        <v>590</v>
      </c>
      <c r="J14" s="1">
        <v>2009</v>
      </c>
      <c r="K14" s="1" t="s">
        <v>16</v>
      </c>
      <c r="L14" s="1">
        <v>2810</v>
      </c>
      <c r="N14" t="s">
        <v>203</v>
      </c>
    </row>
    <row r="15" spans="1:14" x14ac:dyDescent="0.3">
      <c r="A15" t="s">
        <v>82</v>
      </c>
      <c r="B15" t="s">
        <v>603</v>
      </c>
      <c r="D15" s="6" t="s">
        <v>609</v>
      </c>
      <c r="H15" s="1" t="s">
        <v>60</v>
      </c>
      <c r="I15" s="1" t="s">
        <v>62</v>
      </c>
      <c r="J15" s="1">
        <v>2010</v>
      </c>
      <c r="K15" s="1" t="s">
        <v>16</v>
      </c>
      <c r="L15" s="1">
        <v>2755</v>
      </c>
    </row>
    <row r="16" spans="1:14" x14ac:dyDescent="0.3">
      <c r="A16" t="s">
        <v>117</v>
      </c>
      <c r="B16" t="s">
        <v>118</v>
      </c>
      <c r="D16" s="6" t="s">
        <v>610</v>
      </c>
      <c r="H16" s="1" t="s">
        <v>60</v>
      </c>
      <c r="I16" s="1" t="s">
        <v>62</v>
      </c>
      <c r="J16" s="1">
        <v>2010</v>
      </c>
      <c r="K16" s="1" t="s">
        <v>38</v>
      </c>
      <c r="L16" s="1">
        <v>2755</v>
      </c>
    </row>
    <row r="17" spans="1:12" x14ac:dyDescent="0.3">
      <c r="A17" t="s">
        <v>132</v>
      </c>
      <c r="B17" t="s">
        <v>133</v>
      </c>
      <c r="H17" s="1" t="s">
        <v>60</v>
      </c>
      <c r="I17" s="1" t="s">
        <v>62</v>
      </c>
      <c r="J17" s="1">
        <v>2010</v>
      </c>
      <c r="K17" s="1" t="s">
        <v>26</v>
      </c>
      <c r="L17" s="1">
        <v>3105</v>
      </c>
    </row>
    <row r="18" spans="1:12" x14ac:dyDescent="0.3">
      <c r="A18" t="s">
        <v>132</v>
      </c>
      <c r="B18" t="s">
        <v>141</v>
      </c>
      <c r="D18" s="6" t="s">
        <v>614</v>
      </c>
      <c r="H18" s="1" t="s">
        <v>60</v>
      </c>
      <c r="I18" s="1" t="s">
        <v>78</v>
      </c>
      <c r="J18" s="1">
        <v>2006</v>
      </c>
      <c r="K18" s="1" t="s">
        <v>16</v>
      </c>
      <c r="L18" s="1">
        <v>3000</v>
      </c>
    </row>
    <row r="19" spans="1:12" x14ac:dyDescent="0.3">
      <c r="A19" t="s">
        <v>132</v>
      </c>
      <c r="B19" t="s">
        <v>148</v>
      </c>
      <c r="H19" s="1" t="s">
        <v>60</v>
      </c>
      <c r="I19" s="1" t="s">
        <v>78</v>
      </c>
      <c r="J19" s="1">
        <v>2006</v>
      </c>
      <c r="K19" s="1" t="s">
        <v>38</v>
      </c>
      <c r="L19" s="1">
        <v>3000</v>
      </c>
    </row>
    <row r="20" spans="1:12" x14ac:dyDescent="0.3">
      <c r="A20" t="s">
        <v>163</v>
      </c>
      <c r="B20" t="s">
        <v>595</v>
      </c>
      <c r="H20" s="1" t="s">
        <v>60</v>
      </c>
      <c r="I20" s="1" t="s">
        <v>78</v>
      </c>
      <c r="J20" s="1">
        <v>2006</v>
      </c>
      <c r="K20" s="1" t="s">
        <v>26</v>
      </c>
      <c r="L20" s="1">
        <v>3450</v>
      </c>
    </row>
    <row r="21" spans="1:12" x14ac:dyDescent="0.3">
      <c r="A21" t="s">
        <v>163</v>
      </c>
      <c r="B21" t="s">
        <v>596</v>
      </c>
      <c r="H21" s="1" t="s">
        <v>60</v>
      </c>
      <c r="I21" s="1" t="s">
        <v>78</v>
      </c>
      <c r="J21" s="1">
        <v>2006</v>
      </c>
      <c r="K21" s="1" t="s">
        <v>41</v>
      </c>
      <c r="L21" s="1">
        <v>3450</v>
      </c>
    </row>
    <row r="22" spans="1:12" x14ac:dyDescent="0.3">
      <c r="A22" t="s">
        <v>163</v>
      </c>
      <c r="B22" t="s">
        <v>597</v>
      </c>
      <c r="D22" t="s">
        <v>611</v>
      </c>
      <c r="H22" s="1" t="s">
        <v>60</v>
      </c>
      <c r="I22" s="1" t="s">
        <v>78</v>
      </c>
      <c r="J22" s="1">
        <v>2006</v>
      </c>
      <c r="K22" s="1" t="s">
        <v>49</v>
      </c>
      <c r="L22" s="1">
        <v>4035</v>
      </c>
    </row>
    <row r="23" spans="1:12" x14ac:dyDescent="0.3">
      <c r="A23" t="s">
        <v>163</v>
      </c>
      <c r="B23" t="s">
        <v>598</v>
      </c>
      <c r="D23" t="s">
        <v>612</v>
      </c>
      <c r="H23" s="1" t="s">
        <v>60</v>
      </c>
      <c r="I23" s="1" t="s">
        <v>78</v>
      </c>
      <c r="J23" s="1">
        <v>2006</v>
      </c>
      <c r="K23" s="1" t="s">
        <v>55</v>
      </c>
      <c r="L23" s="1">
        <v>4035</v>
      </c>
    </row>
    <row r="24" spans="1:12" x14ac:dyDescent="0.3">
      <c r="A24" t="s">
        <v>186</v>
      </c>
      <c r="B24" t="s">
        <v>187</v>
      </c>
      <c r="D24" t="s">
        <v>613</v>
      </c>
      <c r="H24" s="1" t="s">
        <v>60</v>
      </c>
      <c r="I24" s="1" t="s">
        <v>78</v>
      </c>
      <c r="J24" s="1">
        <v>2006</v>
      </c>
      <c r="K24" s="1" t="s">
        <v>80</v>
      </c>
      <c r="L24" s="3" t="s">
        <v>50</v>
      </c>
    </row>
    <row r="25" spans="1:12" x14ac:dyDescent="0.3">
      <c r="A25" t="s">
        <v>186</v>
      </c>
      <c r="B25" t="s">
        <v>188</v>
      </c>
      <c r="H25" s="1" t="s">
        <v>60</v>
      </c>
      <c r="I25" s="1" t="s">
        <v>78</v>
      </c>
      <c r="J25" s="1">
        <v>2006</v>
      </c>
      <c r="K25" s="1" t="s">
        <v>81</v>
      </c>
      <c r="L25" s="3" t="s">
        <v>50</v>
      </c>
    </row>
    <row r="26" spans="1:12" x14ac:dyDescent="0.3">
      <c r="A26" t="s">
        <v>186</v>
      </c>
      <c r="B26" t="s">
        <v>593</v>
      </c>
      <c r="H26" s="1" t="s">
        <v>60</v>
      </c>
      <c r="I26" s="1" t="s">
        <v>61</v>
      </c>
      <c r="J26" s="1">
        <v>2008</v>
      </c>
      <c r="K26" s="1" t="s">
        <v>16</v>
      </c>
      <c r="L26" s="1">
        <v>2513</v>
      </c>
    </row>
    <row r="27" spans="1:12" x14ac:dyDescent="0.3">
      <c r="A27" t="s">
        <v>186</v>
      </c>
      <c r="B27" t="s">
        <v>594</v>
      </c>
      <c r="D27" t="s">
        <v>615</v>
      </c>
      <c r="H27" s="1" t="s">
        <v>60</v>
      </c>
      <c r="I27" s="1" t="s">
        <v>69</v>
      </c>
      <c r="J27" s="1">
        <v>2016</v>
      </c>
      <c r="K27" s="1" t="s">
        <v>16</v>
      </c>
      <c r="L27" s="1">
        <v>3098</v>
      </c>
    </row>
    <row r="28" spans="1:12" x14ac:dyDescent="0.3">
      <c r="A28" t="s">
        <v>189</v>
      </c>
      <c r="B28" t="s">
        <v>190</v>
      </c>
      <c r="D28" t="s">
        <v>616</v>
      </c>
      <c r="H28" s="1" t="s">
        <v>60</v>
      </c>
      <c r="I28" s="1" t="s">
        <v>69</v>
      </c>
      <c r="J28" s="1">
        <v>2016</v>
      </c>
      <c r="K28" s="1" t="s">
        <v>38</v>
      </c>
      <c r="L28" s="1">
        <v>3098</v>
      </c>
    </row>
    <row r="29" spans="1:12" x14ac:dyDescent="0.3">
      <c r="A29" t="s">
        <v>189</v>
      </c>
      <c r="B29" t="s">
        <v>191</v>
      </c>
      <c r="H29" s="1" t="s">
        <v>60</v>
      </c>
      <c r="I29" s="1" t="s">
        <v>69</v>
      </c>
      <c r="J29" s="1">
        <v>2016</v>
      </c>
      <c r="K29" s="1" t="s">
        <v>26</v>
      </c>
      <c r="L29" s="1">
        <v>3498</v>
      </c>
    </row>
    <row r="30" spans="1:12" x14ac:dyDescent="0.3">
      <c r="A30" t="s">
        <v>189</v>
      </c>
      <c r="B30" t="s">
        <v>192</v>
      </c>
      <c r="D30" t="s">
        <v>615</v>
      </c>
      <c r="H30" s="1" t="s">
        <v>60</v>
      </c>
      <c r="I30" s="1" t="s">
        <v>69</v>
      </c>
      <c r="J30" s="1">
        <v>2016</v>
      </c>
      <c r="K30" s="1" t="s">
        <v>41</v>
      </c>
      <c r="L30" s="1">
        <v>3498</v>
      </c>
    </row>
    <row r="31" spans="1:12" x14ac:dyDescent="0.3">
      <c r="A31" t="s">
        <v>189</v>
      </c>
      <c r="B31" t="s">
        <v>193</v>
      </c>
      <c r="D31" t="s">
        <v>616</v>
      </c>
      <c r="H31" s="1" t="s">
        <v>82</v>
      </c>
      <c r="I31" s="1" t="s">
        <v>89</v>
      </c>
      <c r="J31" s="1">
        <v>2012</v>
      </c>
      <c r="K31" s="1" t="s">
        <v>16</v>
      </c>
      <c r="L31" s="1">
        <v>2933</v>
      </c>
    </row>
    <row r="32" spans="1:12" x14ac:dyDescent="0.3">
      <c r="A32" t="s">
        <v>194</v>
      </c>
      <c r="B32" t="s">
        <v>195</v>
      </c>
      <c r="H32" s="1" t="s">
        <v>82</v>
      </c>
      <c r="I32" s="1" t="s">
        <v>89</v>
      </c>
      <c r="J32" s="1">
        <v>2012</v>
      </c>
      <c r="K32" s="1" t="s">
        <v>38</v>
      </c>
      <c r="L32" s="1">
        <v>2933</v>
      </c>
    </row>
    <row r="33" spans="1:12" x14ac:dyDescent="0.3">
      <c r="A33" t="s">
        <v>194</v>
      </c>
      <c r="B33" t="s">
        <v>200</v>
      </c>
      <c r="H33" s="1" t="s">
        <v>82</v>
      </c>
      <c r="I33" s="1" t="s">
        <v>89</v>
      </c>
      <c r="J33" s="1">
        <v>2012</v>
      </c>
      <c r="K33" s="1" t="s">
        <v>26</v>
      </c>
      <c r="L33" s="1">
        <v>3300</v>
      </c>
    </row>
    <row r="34" spans="1:12" x14ac:dyDescent="0.3">
      <c r="A34" t="s">
        <v>194</v>
      </c>
      <c r="B34" t="s">
        <v>592</v>
      </c>
      <c r="D34" t="s">
        <v>618</v>
      </c>
      <c r="H34" s="1" t="s">
        <v>82</v>
      </c>
      <c r="I34" s="1" t="s">
        <v>89</v>
      </c>
      <c r="J34" s="1">
        <v>2012</v>
      </c>
      <c r="K34" s="1" t="s">
        <v>41</v>
      </c>
      <c r="L34" s="1">
        <v>3300</v>
      </c>
    </row>
    <row r="35" spans="1:12" x14ac:dyDescent="0.3">
      <c r="A35" t="s">
        <v>194</v>
      </c>
      <c r="B35" t="s">
        <v>591</v>
      </c>
      <c r="D35" t="s">
        <v>619</v>
      </c>
      <c r="H35" s="1" t="s">
        <v>82</v>
      </c>
      <c r="I35" s="1" t="s">
        <v>601</v>
      </c>
      <c r="J35" s="1">
        <v>2014</v>
      </c>
      <c r="K35" s="1" t="s">
        <v>16</v>
      </c>
      <c r="L35" s="1">
        <v>2662</v>
      </c>
    </row>
    <row r="36" spans="1:12" x14ac:dyDescent="0.3">
      <c r="A36" t="s">
        <v>201</v>
      </c>
      <c r="B36" t="s">
        <v>202</v>
      </c>
      <c r="H36" s="1" t="s">
        <v>82</v>
      </c>
      <c r="I36" s="1" t="s">
        <v>601</v>
      </c>
      <c r="J36" s="1">
        <v>2014</v>
      </c>
      <c r="K36" s="1" t="s">
        <v>26</v>
      </c>
      <c r="L36" s="1">
        <v>3062</v>
      </c>
    </row>
    <row r="37" spans="1:12" x14ac:dyDescent="0.3">
      <c r="A37" t="s">
        <v>203</v>
      </c>
      <c r="B37" t="s">
        <v>204</v>
      </c>
      <c r="H37" s="1" t="s">
        <v>82</v>
      </c>
      <c r="I37" s="1" t="s">
        <v>602</v>
      </c>
      <c r="J37" s="1">
        <v>2014</v>
      </c>
      <c r="K37" s="1" t="s">
        <v>16</v>
      </c>
      <c r="L37" s="1">
        <v>2489</v>
      </c>
    </row>
    <row r="38" spans="1:12" x14ac:dyDescent="0.3">
      <c r="A38" t="s">
        <v>203</v>
      </c>
      <c r="B38" t="s">
        <v>599</v>
      </c>
      <c r="D38" t="s">
        <v>621</v>
      </c>
      <c r="H38" s="1" t="s">
        <v>82</v>
      </c>
      <c r="I38" s="1" t="s">
        <v>603</v>
      </c>
      <c r="J38" s="1">
        <v>2014</v>
      </c>
      <c r="K38" s="1" t="s">
        <v>41</v>
      </c>
      <c r="L38" s="1">
        <v>3300</v>
      </c>
    </row>
    <row r="39" spans="1:12" x14ac:dyDescent="0.3">
      <c r="A39" t="s">
        <v>203</v>
      </c>
      <c r="B39" t="s">
        <v>3473</v>
      </c>
      <c r="D39" t="s">
        <v>622</v>
      </c>
      <c r="H39" s="1" t="s">
        <v>82</v>
      </c>
      <c r="I39" s="1" t="s">
        <v>603</v>
      </c>
      <c r="J39" s="1">
        <v>2014</v>
      </c>
      <c r="K39" s="1" t="s">
        <v>104</v>
      </c>
      <c r="L39" s="1">
        <v>3300</v>
      </c>
    </row>
    <row r="40" spans="1:12" x14ac:dyDescent="0.3">
      <c r="A40" t="s">
        <v>203</v>
      </c>
      <c r="B40" t="s">
        <v>3490</v>
      </c>
      <c r="D40" t="s">
        <v>623</v>
      </c>
      <c r="H40" s="1" t="s">
        <v>82</v>
      </c>
      <c r="I40" s="1" t="s">
        <v>603</v>
      </c>
      <c r="J40" s="1">
        <v>2014</v>
      </c>
      <c r="K40" s="1" t="s">
        <v>45</v>
      </c>
      <c r="L40" s="1">
        <v>3750</v>
      </c>
    </row>
    <row r="41" spans="1:12" x14ac:dyDescent="0.3">
      <c r="A41" t="s">
        <v>3720</v>
      </c>
      <c r="B41" t="s">
        <v>3721</v>
      </c>
      <c r="H41" s="1" t="s">
        <v>82</v>
      </c>
      <c r="I41" s="1" t="s">
        <v>603</v>
      </c>
      <c r="J41" s="1">
        <v>2014</v>
      </c>
      <c r="K41" s="1" t="s">
        <v>53</v>
      </c>
      <c r="L41" s="1">
        <v>3750</v>
      </c>
    </row>
    <row r="42" spans="1:12" x14ac:dyDescent="0.3">
      <c r="A42" t="s">
        <v>3720</v>
      </c>
      <c r="B42" t="s">
        <v>3722</v>
      </c>
      <c r="D42" t="s">
        <v>4548</v>
      </c>
      <c r="H42" s="1" t="s">
        <v>82</v>
      </c>
      <c r="I42" s="1" t="s">
        <v>603</v>
      </c>
      <c r="J42" s="1">
        <v>2014</v>
      </c>
      <c r="K42" s="1" t="s">
        <v>55</v>
      </c>
      <c r="L42" s="1">
        <v>3750</v>
      </c>
    </row>
    <row r="43" spans="1:12" x14ac:dyDescent="0.3">
      <c r="D43" t="s">
        <v>4549</v>
      </c>
      <c r="H43" s="1" t="s">
        <v>82</v>
      </c>
      <c r="I43" s="1" t="s">
        <v>600</v>
      </c>
      <c r="J43" s="1">
        <v>2014</v>
      </c>
      <c r="K43" s="1" t="s">
        <v>41</v>
      </c>
      <c r="L43" s="1">
        <v>3300</v>
      </c>
    </row>
    <row r="44" spans="1:12" x14ac:dyDescent="0.3">
      <c r="H44" s="1" t="s">
        <v>82</v>
      </c>
      <c r="I44" s="1" t="s">
        <v>600</v>
      </c>
      <c r="J44" s="1">
        <v>2014</v>
      </c>
      <c r="K44" s="1" t="s">
        <v>104</v>
      </c>
      <c r="L44" s="1">
        <v>3300</v>
      </c>
    </row>
    <row r="45" spans="1:12" x14ac:dyDescent="0.3">
      <c r="H45" s="1" t="s">
        <v>82</v>
      </c>
      <c r="I45" s="1" t="s">
        <v>600</v>
      </c>
      <c r="J45" s="1">
        <v>2014</v>
      </c>
      <c r="K45" s="1" t="s">
        <v>45</v>
      </c>
      <c r="L45" s="1">
        <v>3750</v>
      </c>
    </row>
    <row r="46" spans="1:12" x14ac:dyDescent="0.3">
      <c r="H46" s="1" t="s">
        <v>82</v>
      </c>
      <c r="I46" s="1" t="s">
        <v>600</v>
      </c>
      <c r="J46" s="1">
        <v>2014</v>
      </c>
      <c r="K46" s="1" t="s">
        <v>53</v>
      </c>
      <c r="L46" s="1">
        <v>3750</v>
      </c>
    </row>
    <row r="47" spans="1:12" x14ac:dyDescent="0.3">
      <c r="H47" s="1" t="s">
        <v>117</v>
      </c>
      <c r="I47" s="1" t="s">
        <v>118</v>
      </c>
      <c r="J47" s="1">
        <v>2014</v>
      </c>
      <c r="K47" s="1" t="s">
        <v>26</v>
      </c>
      <c r="L47" s="1">
        <v>3520</v>
      </c>
    </row>
    <row r="48" spans="1:12" x14ac:dyDescent="0.3">
      <c r="H48" s="1" t="s">
        <v>117</v>
      </c>
      <c r="I48" s="1" t="s">
        <v>118</v>
      </c>
      <c r="J48" s="1">
        <v>2014</v>
      </c>
      <c r="K48" s="1" t="s">
        <v>41</v>
      </c>
      <c r="L48" s="1">
        <v>3520</v>
      </c>
    </row>
    <row r="49" spans="8:12" x14ac:dyDescent="0.3">
      <c r="H49" s="1" t="s">
        <v>117</v>
      </c>
      <c r="I49" s="1" t="s">
        <v>118</v>
      </c>
      <c r="J49" s="1">
        <v>2014</v>
      </c>
      <c r="K49" s="1" t="s">
        <v>45</v>
      </c>
      <c r="L49" s="3" t="s">
        <v>123</v>
      </c>
    </row>
    <row r="50" spans="8:12" x14ac:dyDescent="0.3">
      <c r="H50" s="1" t="s">
        <v>117</v>
      </c>
      <c r="I50" s="1" t="s">
        <v>118</v>
      </c>
      <c r="J50" s="1">
        <v>2014</v>
      </c>
      <c r="K50" s="1" t="s">
        <v>53</v>
      </c>
      <c r="L50" s="3" t="s">
        <v>123</v>
      </c>
    </row>
    <row r="51" spans="8:12" x14ac:dyDescent="0.3">
      <c r="H51" s="1" t="s">
        <v>117</v>
      </c>
      <c r="I51" s="1" t="s">
        <v>118</v>
      </c>
      <c r="J51" s="1">
        <v>2014</v>
      </c>
      <c r="K51" s="1" t="s">
        <v>49</v>
      </c>
      <c r="L51" s="1">
        <v>4100</v>
      </c>
    </row>
    <row r="52" spans="8:12" x14ac:dyDescent="0.3">
      <c r="H52" s="1" t="s">
        <v>117</v>
      </c>
      <c r="I52" s="1" t="s">
        <v>118</v>
      </c>
      <c r="J52" s="1">
        <v>2014</v>
      </c>
      <c r="K52" s="1" t="s">
        <v>55</v>
      </c>
      <c r="L52" s="1">
        <v>4100</v>
      </c>
    </row>
    <row r="53" spans="8:12" x14ac:dyDescent="0.3">
      <c r="H53" s="1" t="s">
        <v>132</v>
      </c>
      <c r="I53" s="1" t="s">
        <v>133</v>
      </c>
      <c r="J53" s="1">
        <v>2012</v>
      </c>
      <c r="K53" s="1" t="s">
        <v>16</v>
      </c>
      <c r="L53" s="1">
        <v>2313</v>
      </c>
    </row>
    <row r="54" spans="8:12" x14ac:dyDescent="0.3">
      <c r="H54" s="1" t="s">
        <v>132</v>
      </c>
      <c r="I54" s="1" t="s">
        <v>133</v>
      </c>
      <c r="J54" s="1">
        <v>2012</v>
      </c>
      <c r="K54" s="1" t="s">
        <v>26</v>
      </c>
      <c r="L54" s="1">
        <v>2697</v>
      </c>
    </row>
    <row r="55" spans="8:12" x14ac:dyDescent="0.3">
      <c r="H55" s="1" t="s">
        <v>132</v>
      </c>
      <c r="I55" s="1" t="s">
        <v>133</v>
      </c>
      <c r="J55" s="1">
        <v>2012</v>
      </c>
      <c r="K55" s="1" t="s">
        <v>138</v>
      </c>
      <c r="L55" s="1">
        <v>3081</v>
      </c>
    </row>
    <row r="56" spans="8:12" x14ac:dyDescent="0.3">
      <c r="H56" s="1" t="s">
        <v>132</v>
      </c>
      <c r="I56" s="1" t="s">
        <v>148</v>
      </c>
      <c r="J56" s="1">
        <v>2006</v>
      </c>
      <c r="K56" s="1" t="s">
        <v>16</v>
      </c>
      <c r="L56" s="1">
        <v>3250</v>
      </c>
    </row>
    <row r="57" spans="8:12" x14ac:dyDescent="0.3">
      <c r="H57" s="1" t="s">
        <v>132</v>
      </c>
      <c r="I57" s="1" t="s">
        <v>148</v>
      </c>
      <c r="J57" s="1">
        <v>2006</v>
      </c>
      <c r="K57" s="1" t="s">
        <v>38</v>
      </c>
      <c r="L57" s="1">
        <v>3250</v>
      </c>
    </row>
    <row r="58" spans="8:12" x14ac:dyDescent="0.3">
      <c r="H58" s="1" t="s">
        <v>132</v>
      </c>
      <c r="I58" s="1" t="s">
        <v>148</v>
      </c>
      <c r="J58" s="1">
        <v>2006</v>
      </c>
      <c r="K58" s="1" t="s">
        <v>26</v>
      </c>
      <c r="L58" s="1">
        <v>3665</v>
      </c>
    </row>
    <row r="59" spans="8:12" x14ac:dyDescent="0.3">
      <c r="H59" s="1" t="s">
        <v>132</v>
      </c>
      <c r="I59" s="1" t="s">
        <v>148</v>
      </c>
      <c r="J59" s="1">
        <v>2006</v>
      </c>
      <c r="K59" s="1" t="s">
        <v>41</v>
      </c>
      <c r="L59" s="1">
        <v>3665</v>
      </c>
    </row>
    <row r="60" spans="8:12" x14ac:dyDescent="0.3">
      <c r="H60" s="1" t="s">
        <v>132</v>
      </c>
      <c r="I60" s="1" t="s">
        <v>148</v>
      </c>
      <c r="J60" s="1">
        <v>2006</v>
      </c>
      <c r="K60" s="1" t="s">
        <v>104</v>
      </c>
      <c r="L60" s="1">
        <v>3665</v>
      </c>
    </row>
    <row r="61" spans="8:12" x14ac:dyDescent="0.3">
      <c r="H61" s="1" t="s">
        <v>132</v>
      </c>
      <c r="I61" s="1" t="s">
        <v>148</v>
      </c>
      <c r="J61" s="1">
        <v>2006</v>
      </c>
      <c r="K61" s="1" t="s">
        <v>45</v>
      </c>
      <c r="L61" s="1">
        <v>4325</v>
      </c>
    </row>
    <row r="62" spans="8:12" x14ac:dyDescent="0.3">
      <c r="H62" s="1" t="s">
        <v>132</v>
      </c>
      <c r="I62" s="1" t="s">
        <v>148</v>
      </c>
      <c r="J62" s="1">
        <v>2006</v>
      </c>
      <c r="K62" s="1" t="s">
        <v>53</v>
      </c>
      <c r="L62" s="1">
        <v>4325</v>
      </c>
    </row>
    <row r="63" spans="8:12" x14ac:dyDescent="0.3">
      <c r="H63" s="1" t="s">
        <v>132</v>
      </c>
      <c r="I63" s="1" t="s">
        <v>148</v>
      </c>
      <c r="J63" s="1">
        <v>2006</v>
      </c>
      <c r="K63" s="1" t="s">
        <v>49</v>
      </c>
      <c r="L63" s="3" t="s">
        <v>160</v>
      </c>
    </row>
    <row r="64" spans="8:12" x14ac:dyDescent="0.3">
      <c r="H64" s="1" t="s">
        <v>132</v>
      </c>
      <c r="I64" s="1" t="s">
        <v>148</v>
      </c>
      <c r="J64" s="1">
        <v>2006</v>
      </c>
      <c r="K64" s="1" t="s">
        <v>55</v>
      </c>
      <c r="L64" s="3" t="s">
        <v>160</v>
      </c>
    </row>
    <row r="65" spans="8:12" x14ac:dyDescent="0.3">
      <c r="H65" s="1" t="s">
        <v>132</v>
      </c>
      <c r="I65" s="1" t="s">
        <v>141</v>
      </c>
      <c r="J65" s="1">
        <v>2014</v>
      </c>
      <c r="K65" s="1" t="s">
        <v>16</v>
      </c>
      <c r="L65" s="1">
        <v>3200</v>
      </c>
    </row>
    <row r="66" spans="8:12" x14ac:dyDescent="0.3">
      <c r="H66" s="1" t="s">
        <v>132</v>
      </c>
      <c r="I66" s="1" t="s">
        <v>141</v>
      </c>
      <c r="J66" s="1">
        <v>2014</v>
      </c>
      <c r="K66" s="1" t="s">
        <v>26</v>
      </c>
      <c r="L66" s="1">
        <v>3200</v>
      </c>
    </row>
    <row r="67" spans="8:12" x14ac:dyDescent="0.3">
      <c r="H67" s="1" t="s">
        <v>132</v>
      </c>
      <c r="I67" s="1" t="s">
        <v>141</v>
      </c>
      <c r="J67" s="1">
        <v>2014</v>
      </c>
      <c r="K67" s="1" t="s">
        <v>138</v>
      </c>
      <c r="L67" s="1">
        <v>3430</v>
      </c>
    </row>
    <row r="68" spans="8:12" x14ac:dyDescent="0.3">
      <c r="H68" s="1" t="s">
        <v>163</v>
      </c>
      <c r="I68" s="1" t="s">
        <v>595</v>
      </c>
      <c r="J68" s="1">
        <v>2009</v>
      </c>
      <c r="K68" s="1" t="s">
        <v>16</v>
      </c>
      <c r="L68" s="1">
        <v>2725</v>
      </c>
    </row>
    <row r="69" spans="8:12" x14ac:dyDescent="0.3">
      <c r="H69" s="1" t="s">
        <v>163</v>
      </c>
      <c r="I69" s="1" t="s">
        <v>596</v>
      </c>
      <c r="J69" s="1">
        <v>2016</v>
      </c>
      <c r="K69" s="1" t="s">
        <v>16</v>
      </c>
      <c r="L69" s="1">
        <v>3098</v>
      </c>
    </row>
    <row r="70" spans="8:12" x14ac:dyDescent="0.3">
      <c r="H70" s="1" t="s">
        <v>163</v>
      </c>
      <c r="I70" s="1" t="s">
        <v>596</v>
      </c>
      <c r="J70" s="1">
        <v>2016</v>
      </c>
      <c r="K70" s="1" t="s">
        <v>38</v>
      </c>
      <c r="L70" s="1">
        <v>3498</v>
      </c>
    </row>
    <row r="71" spans="8:12" x14ac:dyDescent="0.3">
      <c r="H71" s="1" t="s">
        <v>163</v>
      </c>
      <c r="I71" s="1" t="s">
        <v>596</v>
      </c>
      <c r="J71" s="1">
        <v>2016</v>
      </c>
      <c r="K71" s="1" t="s">
        <v>26</v>
      </c>
      <c r="L71" s="1">
        <v>3498</v>
      </c>
    </row>
    <row r="72" spans="8:12" x14ac:dyDescent="0.3">
      <c r="H72" s="1" t="s">
        <v>163</v>
      </c>
      <c r="I72" s="1" t="s">
        <v>596</v>
      </c>
      <c r="J72" s="1">
        <v>2016</v>
      </c>
      <c r="K72" s="1" t="s">
        <v>41</v>
      </c>
      <c r="L72" s="1">
        <v>3498</v>
      </c>
    </row>
    <row r="73" spans="8:12" x14ac:dyDescent="0.3">
      <c r="H73" s="1" t="s">
        <v>163</v>
      </c>
      <c r="I73" s="1" t="s">
        <v>598</v>
      </c>
      <c r="J73" s="1">
        <v>2010</v>
      </c>
      <c r="K73" s="1" t="s">
        <v>45</v>
      </c>
      <c r="L73" s="1">
        <v>3682</v>
      </c>
    </row>
    <row r="74" spans="8:12" x14ac:dyDescent="0.3">
      <c r="H74" s="1" t="s">
        <v>163</v>
      </c>
      <c r="I74" s="1" t="s">
        <v>598</v>
      </c>
      <c r="J74" s="1">
        <v>2010</v>
      </c>
      <c r="K74" s="1" t="s">
        <v>53</v>
      </c>
      <c r="L74" s="1">
        <v>3682</v>
      </c>
    </row>
    <row r="75" spans="8:12" x14ac:dyDescent="0.3">
      <c r="H75" s="1" t="s">
        <v>163</v>
      </c>
      <c r="I75" s="1" t="s">
        <v>598</v>
      </c>
      <c r="J75" s="1">
        <v>2010</v>
      </c>
      <c r="K75" s="1" t="s">
        <v>49</v>
      </c>
      <c r="L75" s="1">
        <v>4332</v>
      </c>
    </row>
    <row r="76" spans="8:12" x14ac:dyDescent="0.3">
      <c r="H76" s="1" t="s">
        <v>163</v>
      </c>
      <c r="I76" s="1" t="s">
        <v>598</v>
      </c>
      <c r="J76" s="1">
        <v>2010</v>
      </c>
      <c r="K76" s="1" t="s">
        <v>55</v>
      </c>
      <c r="L76" s="1">
        <v>4332</v>
      </c>
    </row>
    <row r="77" spans="8:12" x14ac:dyDescent="0.3">
      <c r="H77" s="1" t="s">
        <v>163</v>
      </c>
      <c r="I77" s="1" t="s">
        <v>597</v>
      </c>
      <c r="J77" s="1">
        <v>2010</v>
      </c>
      <c r="K77" s="1" t="s">
        <v>16</v>
      </c>
      <c r="L77" s="1">
        <v>3182</v>
      </c>
    </row>
    <row r="78" spans="8:12" x14ac:dyDescent="0.3">
      <c r="H78" s="1" t="s">
        <v>163</v>
      </c>
      <c r="I78" s="1" t="s">
        <v>597</v>
      </c>
      <c r="J78" s="1">
        <v>2010</v>
      </c>
      <c r="K78" s="1" t="s">
        <v>38</v>
      </c>
      <c r="L78" s="1">
        <v>3182</v>
      </c>
    </row>
    <row r="79" spans="8:12" x14ac:dyDescent="0.3">
      <c r="H79" s="1" t="s">
        <v>163</v>
      </c>
      <c r="I79" s="1" t="s">
        <v>597</v>
      </c>
      <c r="J79" s="1">
        <v>2010</v>
      </c>
      <c r="K79" s="1" t="s">
        <v>41</v>
      </c>
      <c r="L79" s="1">
        <v>3682</v>
      </c>
    </row>
    <row r="80" spans="8:12" x14ac:dyDescent="0.3">
      <c r="H80" s="1" t="s">
        <v>163</v>
      </c>
      <c r="I80" s="1" t="s">
        <v>597</v>
      </c>
      <c r="J80" s="1">
        <v>2010</v>
      </c>
      <c r="K80" s="1" t="s">
        <v>104</v>
      </c>
      <c r="L80" s="1">
        <v>3682</v>
      </c>
    </row>
    <row r="81" spans="8:12" x14ac:dyDescent="0.3">
      <c r="H81" s="1" t="s">
        <v>163</v>
      </c>
      <c r="I81" s="1" t="s">
        <v>597</v>
      </c>
      <c r="J81" s="1">
        <v>2010</v>
      </c>
      <c r="K81" s="1" t="s">
        <v>45</v>
      </c>
      <c r="L81" s="1">
        <v>4332</v>
      </c>
    </row>
    <row r="82" spans="8:12" x14ac:dyDescent="0.3">
      <c r="H82" s="1" t="s">
        <v>163</v>
      </c>
      <c r="I82" s="1" t="s">
        <v>597</v>
      </c>
      <c r="J82" s="1">
        <v>2010</v>
      </c>
      <c r="K82" s="1" t="s">
        <v>53</v>
      </c>
      <c r="L82" s="1">
        <v>4332</v>
      </c>
    </row>
    <row r="83" spans="8:12" x14ac:dyDescent="0.3">
      <c r="H83" s="1" t="s">
        <v>186</v>
      </c>
      <c r="I83" s="1" t="s">
        <v>187</v>
      </c>
      <c r="J83" s="1">
        <v>2010</v>
      </c>
      <c r="K83" s="1" t="s">
        <v>16</v>
      </c>
      <c r="L83" s="1">
        <v>2755</v>
      </c>
    </row>
    <row r="84" spans="8:12" x14ac:dyDescent="0.3">
      <c r="H84" s="1" t="s">
        <v>186</v>
      </c>
      <c r="I84" s="1" t="s">
        <v>187</v>
      </c>
      <c r="J84" s="1">
        <v>2010</v>
      </c>
      <c r="K84" s="1" t="s">
        <v>38</v>
      </c>
      <c r="L84" s="1">
        <v>2755</v>
      </c>
    </row>
    <row r="85" spans="8:12" x14ac:dyDescent="0.3">
      <c r="H85" s="1" t="s">
        <v>186</v>
      </c>
      <c r="I85" s="1" t="s">
        <v>187</v>
      </c>
      <c r="J85" s="1">
        <v>2010</v>
      </c>
      <c r="K85" s="1" t="s">
        <v>26</v>
      </c>
      <c r="L85" s="1">
        <v>3105</v>
      </c>
    </row>
    <row r="86" spans="8:12" x14ac:dyDescent="0.3">
      <c r="H86" s="1" t="s">
        <v>186</v>
      </c>
      <c r="I86" s="1" t="s">
        <v>594</v>
      </c>
      <c r="J86" s="1">
        <v>2011</v>
      </c>
      <c r="K86" s="1" t="s">
        <v>45</v>
      </c>
      <c r="L86" s="1">
        <v>3682</v>
      </c>
    </row>
    <row r="87" spans="8:12" x14ac:dyDescent="0.3">
      <c r="H87" s="1" t="s">
        <v>186</v>
      </c>
      <c r="I87" s="1" t="s">
        <v>594</v>
      </c>
      <c r="J87" s="1">
        <v>2011</v>
      </c>
      <c r="K87" s="1" t="s">
        <v>53</v>
      </c>
      <c r="L87" s="1">
        <v>3682</v>
      </c>
    </row>
    <row r="88" spans="8:12" x14ac:dyDescent="0.3">
      <c r="H88" s="1" t="s">
        <v>186</v>
      </c>
      <c r="I88" s="1" t="s">
        <v>594</v>
      </c>
      <c r="J88" s="1">
        <v>2011</v>
      </c>
      <c r="K88" s="1" t="s">
        <v>49</v>
      </c>
      <c r="L88" s="1">
        <v>4332</v>
      </c>
    </row>
    <row r="89" spans="8:12" x14ac:dyDescent="0.3">
      <c r="H89" s="1" t="s">
        <v>186</v>
      </c>
      <c r="I89" s="1" t="s">
        <v>594</v>
      </c>
      <c r="J89" s="1">
        <v>2011</v>
      </c>
      <c r="K89" s="1" t="s">
        <v>55</v>
      </c>
      <c r="L89" s="1">
        <v>4332</v>
      </c>
    </row>
    <row r="90" spans="8:12" x14ac:dyDescent="0.3">
      <c r="H90" s="1" t="s">
        <v>186</v>
      </c>
      <c r="I90" s="1" t="s">
        <v>593</v>
      </c>
      <c r="J90" s="1">
        <v>2011</v>
      </c>
      <c r="K90" s="1" t="s">
        <v>16</v>
      </c>
      <c r="L90" s="1">
        <v>3182</v>
      </c>
    </row>
    <row r="91" spans="8:12" x14ac:dyDescent="0.3">
      <c r="H91" s="1" t="s">
        <v>186</v>
      </c>
      <c r="I91" s="1" t="s">
        <v>593</v>
      </c>
      <c r="J91" s="1">
        <v>2011</v>
      </c>
      <c r="K91" s="1" t="s">
        <v>38</v>
      </c>
      <c r="L91" s="1">
        <v>3182</v>
      </c>
    </row>
    <row r="92" spans="8:12" x14ac:dyDescent="0.3">
      <c r="H92" s="1" t="s">
        <v>186</v>
      </c>
      <c r="I92" s="1" t="s">
        <v>593</v>
      </c>
      <c r="J92" s="1">
        <v>2011</v>
      </c>
      <c r="K92" s="1" t="s">
        <v>41</v>
      </c>
      <c r="L92" s="1">
        <v>3682</v>
      </c>
    </row>
    <row r="93" spans="8:12" x14ac:dyDescent="0.3">
      <c r="H93" s="1" t="s">
        <v>186</v>
      </c>
      <c r="I93" s="1" t="s">
        <v>593</v>
      </c>
      <c r="J93" s="1">
        <v>2011</v>
      </c>
      <c r="K93" s="1" t="s">
        <v>104</v>
      </c>
      <c r="L93" s="1">
        <v>3682</v>
      </c>
    </row>
    <row r="94" spans="8:12" x14ac:dyDescent="0.3">
      <c r="H94" s="1" t="s">
        <v>186</v>
      </c>
      <c r="I94" s="1" t="s">
        <v>593</v>
      </c>
      <c r="J94" s="1">
        <v>2011</v>
      </c>
      <c r="K94" s="1" t="s">
        <v>45</v>
      </c>
      <c r="L94" s="1">
        <v>4332</v>
      </c>
    </row>
    <row r="95" spans="8:12" x14ac:dyDescent="0.3">
      <c r="H95" s="1" t="s">
        <v>186</v>
      </c>
      <c r="I95" s="1" t="s">
        <v>593</v>
      </c>
      <c r="J95" s="1">
        <v>2011</v>
      </c>
      <c r="K95" s="1" t="s">
        <v>53</v>
      </c>
      <c r="L95" s="1">
        <v>4332</v>
      </c>
    </row>
    <row r="96" spans="8:12" x14ac:dyDescent="0.3">
      <c r="H96" s="1" t="s">
        <v>186</v>
      </c>
      <c r="I96" s="1" t="s">
        <v>188</v>
      </c>
      <c r="J96" s="1">
        <v>2014</v>
      </c>
      <c r="K96" s="1" t="s">
        <v>16</v>
      </c>
      <c r="L96" s="1">
        <v>3098</v>
      </c>
    </row>
    <row r="97" spans="8:12" x14ac:dyDescent="0.3">
      <c r="H97" s="1" t="s">
        <v>186</v>
      </c>
      <c r="I97" s="1" t="s">
        <v>188</v>
      </c>
      <c r="J97" s="1">
        <v>2014</v>
      </c>
      <c r="K97" s="1" t="s">
        <v>38</v>
      </c>
      <c r="L97" s="1">
        <v>3098</v>
      </c>
    </row>
    <row r="98" spans="8:12" x14ac:dyDescent="0.3">
      <c r="H98" s="1" t="s">
        <v>186</v>
      </c>
      <c r="I98" s="1" t="s">
        <v>188</v>
      </c>
      <c r="J98" s="1">
        <v>2014</v>
      </c>
      <c r="K98" s="1" t="s">
        <v>26</v>
      </c>
      <c r="L98" s="1">
        <v>3498</v>
      </c>
    </row>
    <row r="99" spans="8:12" x14ac:dyDescent="0.3">
      <c r="H99" s="1" t="s">
        <v>186</v>
      </c>
      <c r="I99" s="1" t="s">
        <v>188</v>
      </c>
      <c r="J99" s="1">
        <v>2014</v>
      </c>
      <c r="K99" s="1" t="s">
        <v>41</v>
      </c>
      <c r="L99" s="1">
        <v>3498</v>
      </c>
    </row>
    <row r="100" spans="8:12" x14ac:dyDescent="0.3">
      <c r="H100" s="1" t="s">
        <v>189</v>
      </c>
      <c r="I100" s="1" t="s">
        <v>190</v>
      </c>
      <c r="J100" s="1">
        <v>2008</v>
      </c>
      <c r="K100" s="1" t="s">
        <v>16</v>
      </c>
      <c r="L100" s="1">
        <v>2513</v>
      </c>
    </row>
    <row r="101" spans="8:12" x14ac:dyDescent="0.3">
      <c r="H101" s="1" t="s">
        <v>189</v>
      </c>
      <c r="I101" s="1" t="s">
        <v>193</v>
      </c>
      <c r="J101" s="1">
        <v>2006</v>
      </c>
      <c r="K101" s="1" t="s">
        <v>16</v>
      </c>
      <c r="L101" s="1">
        <v>3000</v>
      </c>
    </row>
    <row r="102" spans="8:12" x14ac:dyDescent="0.3">
      <c r="H102" s="1" t="s">
        <v>189</v>
      </c>
      <c r="I102" s="1" t="s">
        <v>193</v>
      </c>
      <c r="J102" s="1">
        <v>2006</v>
      </c>
      <c r="K102" s="1" t="s">
        <v>38</v>
      </c>
      <c r="L102" s="1">
        <v>3000</v>
      </c>
    </row>
    <row r="103" spans="8:12" x14ac:dyDescent="0.3">
      <c r="H103" s="1" t="s">
        <v>189</v>
      </c>
      <c r="I103" s="1" t="s">
        <v>193</v>
      </c>
      <c r="J103" s="1">
        <v>2006</v>
      </c>
      <c r="K103" s="1" t="s">
        <v>26</v>
      </c>
      <c r="L103" s="1">
        <v>3450</v>
      </c>
    </row>
    <row r="104" spans="8:12" x14ac:dyDescent="0.3">
      <c r="H104" s="1" t="s">
        <v>189</v>
      </c>
      <c r="I104" s="1" t="s">
        <v>193</v>
      </c>
      <c r="J104" s="1">
        <v>2006</v>
      </c>
      <c r="K104" s="1" t="s">
        <v>41</v>
      </c>
      <c r="L104" s="1">
        <v>3450</v>
      </c>
    </row>
    <row r="105" spans="8:12" x14ac:dyDescent="0.3">
      <c r="H105" s="1" t="s">
        <v>189</v>
      </c>
      <c r="I105" s="1" t="s">
        <v>193</v>
      </c>
      <c r="J105" s="1">
        <v>2006</v>
      </c>
      <c r="K105" s="1" t="s">
        <v>45</v>
      </c>
      <c r="L105" s="1">
        <v>4035</v>
      </c>
    </row>
    <row r="106" spans="8:12" x14ac:dyDescent="0.3">
      <c r="H106" s="1" t="s">
        <v>189</v>
      </c>
      <c r="I106" s="1" t="s">
        <v>193</v>
      </c>
      <c r="J106" s="1">
        <v>2006</v>
      </c>
      <c r="K106" s="1" t="s">
        <v>53</v>
      </c>
      <c r="L106" s="1">
        <v>4035</v>
      </c>
    </row>
    <row r="107" spans="8:12" x14ac:dyDescent="0.3">
      <c r="H107" s="1" t="s">
        <v>189</v>
      </c>
      <c r="I107" s="1" t="s">
        <v>193</v>
      </c>
      <c r="J107" s="1">
        <v>2006</v>
      </c>
      <c r="K107" s="1" t="s">
        <v>49</v>
      </c>
      <c r="L107" s="3" t="s">
        <v>50</v>
      </c>
    </row>
    <row r="108" spans="8:12" x14ac:dyDescent="0.3">
      <c r="H108" s="1" t="s">
        <v>189</v>
      </c>
      <c r="I108" s="1" t="s">
        <v>193</v>
      </c>
      <c r="J108" s="1">
        <v>2006</v>
      </c>
      <c r="K108" s="1" t="s">
        <v>55</v>
      </c>
      <c r="L108" s="3" t="s">
        <v>50</v>
      </c>
    </row>
    <row r="109" spans="8:12" x14ac:dyDescent="0.3">
      <c r="H109" s="1" t="s">
        <v>189</v>
      </c>
      <c r="I109" s="1" t="s">
        <v>192</v>
      </c>
      <c r="J109" s="1">
        <v>2016</v>
      </c>
      <c r="K109" s="1" t="s">
        <v>26</v>
      </c>
      <c r="L109" s="1">
        <v>3275</v>
      </c>
    </row>
    <row r="110" spans="8:12" x14ac:dyDescent="0.3">
      <c r="H110" s="1" t="s">
        <v>189</v>
      </c>
      <c r="I110" s="1" t="s">
        <v>191</v>
      </c>
      <c r="J110" s="1">
        <v>2008</v>
      </c>
      <c r="K110" s="1" t="s">
        <v>16</v>
      </c>
      <c r="L110" s="1">
        <v>2728</v>
      </c>
    </row>
    <row r="111" spans="8:12" x14ac:dyDescent="0.3">
      <c r="H111" s="1" t="s">
        <v>189</v>
      </c>
      <c r="I111" s="1" t="s">
        <v>191</v>
      </c>
      <c r="J111" s="1">
        <v>2008</v>
      </c>
      <c r="K111" s="1" t="s">
        <v>26</v>
      </c>
      <c r="L111" s="1">
        <v>2728</v>
      </c>
    </row>
    <row r="112" spans="8:12" x14ac:dyDescent="0.3">
      <c r="H112" s="1" t="s">
        <v>194</v>
      </c>
      <c r="I112" s="1" t="s">
        <v>195</v>
      </c>
      <c r="J112" s="1">
        <v>2013</v>
      </c>
      <c r="K112" s="1" t="s">
        <v>4537</v>
      </c>
      <c r="L112" s="1">
        <v>2313</v>
      </c>
    </row>
    <row r="113" spans="8:12" x14ac:dyDescent="0.3">
      <c r="H113" s="1" t="s">
        <v>194</v>
      </c>
      <c r="I113" s="1" t="s">
        <v>195</v>
      </c>
      <c r="J113" s="1">
        <v>2013</v>
      </c>
      <c r="K113" s="1" t="s">
        <v>16</v>
      </c>
      <c r="L113" s="1">
        <v>2697</v>
      </c>
    </row>
    <row r="114" spans="8:12" x14ac:dyDescent="0.3">
      <c r="H114" s="1" t="s">
        <v>194</v>
      </c>
      <c r="I114" s="1" t="s">
        <v>195</v>
      </c>
      <c r="J114" s="1">
        <v>2013</v>
      </c>
      <c r="K114" s="1" t="s">
        <v>26</v>
      </c>
      <c r="L114" s="1">
        <v>3081</v>
      </c>
    </row>
    <row r="115" spans="8:12" x14ac:dyDescent="0.3">
      <c r="H115" s="1" t="s">
        <v>194</v>
      </c>
      <c r="I115" s="1" t="s">
        <v>591</v>
      </c>
      <c r="J115" s="1">
        <v>2014</v>
      </c>
      <c r="K115" s="1" t="s">
        <v>45</v>
      </c>
      <c r="L115" s="1">
        <v>3682</v>
      </c>
    </row>
    <row r="116" spans="8:12" x14ac:dyDescent="0.3">
      <c r="H116" s="1" t="s">
        <v>194</v>
      </c>
      <c r="I116" s="1" t="s">
        <v>591</v>
      </c>
      <c r="J116" s="1">
        <v>2014</v>
      </c>
      <c r="K116" s="1" t="s">
        <v>53</v>
      </c>
      <c r="L116" s="1">
        <v>3682</v>
      </c>
    </row>
    <row r="117" spans="8:12" x14ac:dyDescent="0.3">
      <c r="H117" s="1" t="s">
        <v>194</v>
      </c>
      <c r="I117" s="1" t="s">
        <v>591</v>
      </c>
      <c r="J117" s="1">
        <v>2014</v>
      </c>
      <c r="K117" s="1" t="s">
        <v>49</v>
      </c>
      <c r="L117" s="1">
        <v>4332</v>
      </c>
    </row>
    <row r="118" spans="8:12" x14ac:dyDescent="0.3">
      <c r="H118" s="1" t="s">
        <v>194</v>
      </c>
      <c r="I118" s="1" t="s">
        <v>591</v>
      </c>
      <c r="J118" s="1">
        <v>2014</v>
      </c>
      <c r="K118" s="1" t="s">
        <v>55</v>
      </c>
      <c r="L118" s="1">
        <v>4332</v>
      </c>
    </row>
    <row r="119" spans="8:12" x14ac:dyDescent="0.3">
      <c r="H119" s="1" t="s">
        <v>194</v>
      </c>
      <c r="I119" s="1" t="s">
        <v>592</v>
      </c>
      <c r="J119" s="1">
        <v>2014</v>
      </c>
      <c r="K119" s="1" t="s">
        <v>16</v>
      </c>
      <c r="L119" s="1">
        <v>3182</v>
      </c>
    </row>
    <row r="120" spans="8:12" x14ac:dyDescent="0.3">
      <c r="H120" s="1" t="s">
        <v>194</v>
      </c>
      <c r="I120" s="1" t="s">
        <v>592</v>
      </c>
      <c r="J120" s="1">
        <v>2014</v>
      </c>
      <c r="K120" s="1" t="s">
        <v>38</v>
      </c>
      <c r="L120" s="1">
        <v>3182</v>
      </c>
    </row>
    <row r="121" spans="8:12" x14ac:dyDescent="0.3">
      <c r="H121" s="1" t="s">
        <v>194</v>
      </c>
      <c r="I121" s="1" t="s">
        <v>592</v>
      </c>
      <c r="J121" s="1">
        <v>2014</v>
      </c>
      <c r="K121" s="1" t="s">
        <v>41</v>
      </c>
      <c r="L121" s="1">
        <v>3682</v>
      </c>
    </row>
    <row r="122" spans="8:12" x14ac:dyDescent="0.3">
      <c r="H122" s="1" t="s">
        <v>194</v>
      </c>
      <c r="I122" s="1" t="s">
        <v>592</v>
      </c>
      <c r="J122" s="1">
        <v>2014</v>
      </c>
      <c r="K122" s="1" t="s">
        <v>104</v>
      </c>
      <c r="L122" s="1">
        <v>3682</v>
      </c>
    </row>
    <row r="123" spans="8:12" x14ac:dyDescent="0.3">
      <c r="H123" s="1" t="s">
        <v>194</v>
      </c>
      <c r="I123" s="1" t="s">
        <v>592</v>
      </c>
      <c r="J123" s="1">
        <v>2014</v>
      </c>
      <c r="K123" s="1" t="s">
        <v>45</v>
      </c>
      <c r="L123" s="1">
        <v>4332</v>
      </c>
    </row>
    <row r="124" spans="8:12" x14ac:dyDescent="0.3">
      <c r="H124" s="1" t="s">
        <v>194</v>
      </c>
      <c r="I124" s="1" t="s">
        <v>592</v>
      </c>
      <c r="J124" s="1">
        <v>2014</v>
      </c>
      <c r="K124" s="1" t="s">
        <v>53</v>
      </c>
      <c r="L124" s="1">
        <v>4332</v>
      </c>
    </row>
    <row r="125" spans="8:12" x14ac:dyDescent="0.3">
      <c r="H125" s="1" t="s">
        <v>194</v>
      </c>
      <c r="I125" s="1" t="s">
        <v>200</v>
      </c>
      <c r="J125" s="1">
        <v>2014</v>
      </c>
      <c r="K125" s="1" t="s">
        <v>16</v>
      </c>
      <c r="L125" s="1">
        <v>3098</v>
      </c>
    </row>
    <row r="126" spans="8:12" x14ac:dyDescent="0.3">
      <c r="H126" s="1" t="s">
        <v>194</v>
      </c>
      <c r="I126" s="1" t="s">
        <v>200</v>
      </c>
      <c r="J126" s="1">
        <v>2014</v>
      </c>
      <c r="K126" s="1" t="s">
        <v>38</v>
      </c>
      <c r="L126" s="1">
        <v>3098</v>
      </c>
    </row>
    <row r="127" spans="8:12" x14ac:dyDescent="0.3">
      <c r="H127" s="1" t="s">
        <v>194</v>
      </c>
      <c r="I127" s="1" t="s">
        <v>200</v>
      </c>
      <c r="J127" s="1">
        <v>2014</v>
      </c>
      <c r="K127" s="1" t="s">
        <v>26</v>
      </c>
      <c r="L127" s="1">
        <v>3498</v>
      </c>
    </row>
    <row r="128" spans="8:12" x14ac:dyDescent="0.3">
      <c r="H128" s="1" t="s">
        <v>194</v>
      </c>
      <c r="I128" s="1" t="s">
        <v>200</v>
      </c>
      <c r="J128" s="1">
        <v>2014</v>
      </c>
      <c r="K128" s="1" t="s">
        <v>41</v>
      </c>
      <c r="L128" s="1">
        <v>3498</v>
      </c>
    </row>
    <row r="129" spans="8:12" x14ac:dyDescent="0.3">
      <c r="H129" s="1" t="s">
        <v>201</v>
      </c>
      <c r="I129" s="1" t="s">
        <v>202</v>
      </c>
      <c r="J129" s="1">
        <v>2016</v>
      </c>
      <c r="K129" s="1" t="s">
        <v>16</v>
      </c>
      <c r="L129" s="1">
        <v>3275</v>
      </c>
    </row>
    <row r="130" spans="8:12" x14ac:dyDescent="0.3">
      <c r="H130" s="1" t="s">
        <v>203</v>
      </c>
      <c r="I130" s="1" t="s">
        <v>204</v>
      </c>
      <c r="J130" s="1">
        <v>2015</v>
      </c>
      <c r="K130" s="1" t="s">
        <v>16</v>
      </c>
      <c r="L130" s="1">
        <v>2681</v>
      </c>
    </row>
    <row r="131" spans="8:12" x14ac:dyDescent="0.3">
      <c r="H131" s="1" t="s">
        <v>203</v>
      </c>
      <c r="I131" s="1" t="s">
        <v>204</v>
      </c>
      <c r="J131" s="1">
        <v>2015</v>
      </c>
      <c r="K131" s="1" t="s">
        <v>26</v>
      </c>
      <c r="L131" s="1">
        <v>3006</v>
      </c>
    </row>
    <row r="132" spans="8:12" x14ac:dyDescent="0.3">
      <c r="H132" s="1" t="s">
        <v>203</v>
      </c>
      <c r="I132" t="s">
        <v>3473</v>
      </c>
      <c r="J132" s="1">
        <v>2017</v>
      </c>
      <c r="K132" s="1" t="s">
        <v>45</v>
      </c>
      <c r="L132" s="1">
        <v>3640</v>
      </c>
    </row>
    <row r="133" spans="8:12" x14ac:dyDescent="0.3">
      <c r="H133" s="1" t="s">
        <v>203</v>
      </c>
      <c r="I133" t="s">
        <v>3473</v>
      </c>
      <c r="J133" s="1">
        <v>2017</v>
      </c>
      <c r="K133" s="1" t="s">
        <v>53</v>
      </c>
      <c r="L133" s="1">
        <v>3640</v>
      </c>
    </row>
    <row r="134" spans="8:12" x14ac:dyDescent="0.3">
      <c r="H134" s="1" t="s">
        <v>203</v>
      </c>
      <c r="I134" t="s">
        <v>3473</v>
      </c>
      <c r="J134" s="1">
        <v>2017</v>
      </c>
      <c r="K134" s="1" t="s">
        <v>55</v>
      </c>
      <c r="L134" s="1">
        <v>4490</v>
      </c>
    </row>
    <row r="135" spans="8:12" x14ac:dyDescent="0.3">
      <c r="H135" s="1" t="s">
        <v>203</v>
      </c>
      <c r="I135" t="s">
        <v>3473</v>
      </c>
      <c r="J135" s="1">
        <v>2017</v>
      </c>
      <c r="K135" s="1" t="s">
        <v>3657</v>
      </c>
      <c r="L135" s="1">
        <v>4490</v>
      </c>
    </row>
    <row r="136" spans="8:12" x14ac:dyDescent="0.3">
      <c r="H136" s="1" t="s">
        <v>203</v>
      </c>
      <c r="I136" t="s">
        <v>3473</v>
      </c>
      <c r="J136" s="1">
        <v>2017</v>
      </c>
      <c r="K136" s="1" t="s">
        <v>81</v>
      </c>
      <c r="L136" s="1" t="s">
        <v>3658</v>
      </c>
    </row>
    <row r="137" spans="8:12" x14ac:dyDescent="0.3">
      <c r="H137" s="1" t="s">
        <v>203</v>
      </c>
      <c r="I137" t="s">
        <v>3473</v>
      </c>
      <c r="J137" s="1">
        <v>2017</v>
      </c>
      <c r="K137" s="1" t="s">
        <v>4971</v>
      </c>
      <c r="L137" s="1" t="s">
        <v>3658</v>
      </c>
    </row>
    <row r="138" spans="8:12" x14ac:dyDescent="0.3">
      <c r="H138" s="1" t="s">
        <v>203</v>
      </c>
      <c r="I138" t="s">
        <v>3490</v>
      </c>
      <c r="J138" s="1">
        <v>2017</v>
      </c>
      <c r="K138" s="1" t="s">
        <v>45</v>
      </c>
      <c r="L138" s="1">
        <v>3640</v>
      </c>
    </row>
    <row r="139" spans="8:12" x14ac:dyDescent="0.3">
      <c r="H139" s="1" t="s">
        <v>203</v>
      </c>
      <c r="I139" t="s">
        <v>3490</v>
      </c>
      <c r="J139" s="1">
        <v>2017</v>
      </c>
      <c r="K139" s="1" t="s">
        <v>53</v>
      </c>
      <c r="L139" s="1">
        <v>3640</v>
      </c>
    </row>
    <row r="140" spans="8:12" x14ac:dyDescent="0.3">
      <c r="H140" s="1" t="s">
        <v>203</v>
      </c>
      <c r="I140" t="s">
        <v>3490</v>
      </c>
      <c r="J140" s="1">
        <v>2017</v>
      </c>
      <c r="K140" s="1" t="s">
        <v>55</v>
      </c>
      <c r="L140" s="1">
        <v>4490</v>
      </c>
    </row>
    <row r="141" spans="8:12" x14ac:dyDescent="0.3">
      <c r="H141" s="1" t="s">
        <v>203</v>
      </c>
      <c r="I141" t="s">
        <v>3490</v>
      </c>
      <c r="J141" s="1">
        <v>2017</v>
      </c>
      <c r="K141" s="1" t="s">
        <v>3657</v>
      </c>
      <c r="L141" s="1">
        <v>4490</v>
      </c>
    </row>
    <row r="142" spans="8:12" x14ac:dyDescent="0.3">
      <c r="H142" s="1" t="s">
        <v>203</v>
      </c>
      <c r="I142" t="s">
        <v>3490</v>
      </c>
      <c r="J142" s="1">
        <v>2017</v>
      </c>
      <c r="K142" s="1" t="s">
        <v>81</v>
      </c>
      <c r="L142" s="1" t="s">
        <v>3658</v>
      </c>
    </row>
    <row r="143" spans="8:12" x14ac:dyDescent="0.3">
      <c r="H143" s="1" t="s">
        <v>203</v>
      </c>
      <c r="I143" t="s">
        <v>3490</v>
      </c>
      <c r="J143" s="1">
        <v>2017</v>
      </c>
      <c r="K143" s="1" t="s">
        <v>4971</v>
      </c>
      <c r="L143" s="1" t="s">
        <v>3658</v>
      </c>
    </row>
    <row r="144" spans="8:12" x14ac:dyDescent="0.3">
      <c r="H144" s="1" t="s">
        <v>203</v>
      </c>
      <c r="I144" s="1" t="s">
        <v>599</v>
      </c>
      <c r="J144" s="1">
        <v>2015</v>
      </c>
      <c r="K144" s="1" t="s">
        <v>16</v>
      </c>
      <c r="L144" s="1">
        <v>3000</v>
      </c>
    </row>
    <row r="145" spans="8:12" x14ac:dyDescent="0.3">
      <c r="H145" s="1" t="s">
        <v>203</v>
      </c>
      <c r="I145" s="1" t="s">
        <v>599</v>
      </c>
      <c r="J145" s="1">
        <v>2015</v>
      </c>
      <c r="K145" s="1" t="s">
        <v>38</v>
      </c>
      <c r="L145" s="1">
        <v>3000</v>
      </c>
    </row>
    <row r="146" spans="8:12" x14ac:dyDescent="0.3">
      <c r="H146" s="1" t="s">
        <v>203</v>
      </c>
      <c r="I146" s="1" t="s">
        <v>599</v>
      </c>
      <c r="J146" s="1">
        <v>2015</v>
      </c>
      <c r="K146" s="1" t="s">
        <v>26</v>
      </c>
      <c r="L146" s="1">
        <v>3400</v>
      </c>
    </row>
    <row r="147" spans="8:12" x14ac:dyDescent="0.3">
      <c r="H147" s="1" t="s">
        <v>203</v>
      </c>
      <c r="I147" s="1" t="s">
        <v>599</v>
      </c>
      <c r="J147" s="1">
        <v>2015</v>
      </c>
      <c r="K147" s="1" t="s">
        <v>41</v>
      </c>
      <c r="L147" s="1">
        <v>3400</v>
      </c>
    </row>
    <row r="148" spans="8:12" x14ac:dyDescent="0.3">
      <c r="H148" s="1" t="s">
        <v>203</v>
      </c>
      <c r="I148" s="1" t="s">
        <v>599</v>
      </c>
      <c r="J148" s="1">
        <v>2015</v>
      </c>
      <c r="K148" s="1" t="s">
        <v>104</v>
      </c>
      <c r="L148" s="1">
        <v>3400</v>
      </c>
    </row>
    <row r="149" spans="8:12" x14ac:dyDescent="0.3">
      <c r="H149" s="1" t="s">
        <v>12</v>
      </c>
      <c r="I149" s="1" t="s">
        <v>29</v>
      </c>
      <c r="J149" s="1">
        <v>2016</v>
      </c>
      <c r="K149" s="1" t="s">
        <v>16</v>
      </c>
      <c r="L149" s="1">
        <v>2925</v>
      </c>
    </row>
    <row r="150" spans="8:12" x14ac:dyDescent="0.3">
      <c r="H150" s="1" t="s">
        <v>12</v>
      </c>
      <c r="I150" s="1" t="s">
        <v>29</v>
      </c>
      <c r="J150" s="1">
        <v>2016</v>
      </c>
      <c r="K150" s="1" t="s">
        <v>26</v>
      </c>
      <c r="L150" s="1">
        <v>3275</v>
      </c>
    </row>
    <row r="151" spans="8:12" x14ac:dyDescent="0.3">
      <c r="H151" s="1" t="s">
        <v>12</v>
      </c>
      <c r="I151" s="1" t="s">
        <v>29</v>
      </c>
      <c r="J151" s="1">
        <v>2016</v>
      </c>
      <c r="K151" s="1" t="s">
        <v>138</v>
      </c>
      <c r="L151" s="1">
        <v>3275</v>
      </c>
    </row>
    <row r="152" spans="8:12" x14ac:dyDescent="0.3">
      <c r="H152" s="1" t="s">
        <v>201</v>
      </c>
      <c r="I152" s="1" t="s">
        <v>202</v>
      </c>
      <c r="J152" s="1">
        <v>2016</v>
      </c>
      <c r="K152" s="1" t="s">
        <v>16</v>
      </c>
      <c r="L152" s="1">
        <v>2925</v>
      </c>
    </row>
    <row r="153" spans="8:12" x14ac:dyDescent="0.3">
      <c r="H153" s="1" t="s">
        <v>201</v>
      </c>
      <c r="I153" s="1" t="s">
        <v>202</v>
      </c>
      <c r="J153" s="1">
        <v>2016</v>
      </c>
      <c r="K153" s="1" t="s">
        <v>26</v>
      </c>
      <c r="L153" s="1">
        <v>3275</v>
      </c>
    </row>
    <row r="154" spans="8:12" x14ac:dyDescent="0.3">
      <c r="H154" s="1" t="s">
        <v>201</v>
      </c>
      <c r="I154" s="1" t="s">
        <v>202</v>
      </c>
      <c r="J154" s="1">
        <v>2016</v>
      </c>
      <c r="K154" s="1" t="s">
        <v>138</v>
      </c>
      <c r="L154" s="1">
        <v>3275</v>
      </c>
    </row>
    <row r="155" spans="8:12" x14ac:dyDescent="0.3">
      <c r="H155" s="1" t="s">
        <v>189</v>
      </c>
      <c r="I155" s="1" t="s">
        <v>192</v>
      </c>
      <c r="J155" s="1">
        <v>2016</v>
      </c>
      <c r="K155" s="1" t="s">
        <v>16</v>
      </c>
      <c r="L155" s="1">
        <v>2925</v>
      </c>
    </row>
    <row r="156" spans="8:12" x14ac:dyDescent="0.3">
      <c r="H156" s="1" t="s">
        <v>189</v>
      </c>
      <c r="I156" s="1" t="s">
        <v>192</v>
      </c>
      <c r="J156" s="1">
        <v>2016</v>
      </c>
      <c r="K156" s="1" t="s">
        <v>26</v>
      </c>
      <c r="L156" s="1">
        <v>3275</v>
      </c>
    </row>
    <row r="157" spans="8:12" x14ac:dyDescent="0.3">
      <c r="H157" s="1" t="s">
        <v>189</v>
      </c>
      <c r="I157" s="1" t="s">
        <v>192</v>
      </c>
      <c r="J157" s="1">
        <v>2016</v>
      </c>
      <c r="K157" s="1" t="s">
        <v>138</v>
      </c>
      <c r="L157" s="1">
        <v>3275</v>
      </c>
    </row>
    <row r="158" spans="8:12" x14ac:dyDescent="0.3">
      <c r="H158" s="1" t="s">
        <v>3720</v>
      </c>
      <c r="I158" t="s">
        <v>3721</v>
      </c>
      <c r="J158" s="1">
        <v>2017</v>
      </c>
      <c r="K158" s="1" t="s">
        <v>45</v>
      </c>
      <c r="L158" s="1">
        <v>3640</v>
      </c>
    </row>
    <row r="159" spans="8:12" x14ac:dyDescent="0.3">
      <c r="H159" s="1" t="s">
        <v>3720</v>
      </c>
      <c r="I159" t="s">
        <v>3721</v>
      </c>
      <c r="J159" s="1">
        <v>2017</v>
      </c>
      <c r="K159" s="1" t="s">
        <v>53</v>
      </c>
      <c r="L159" s="1">
        <v>3640</v>
      </c>
    </row>
    <row r="160" spans="8:12" x14ac:dyDescent="0.3">
      <c r="H160" s="1" t="s">
        <v>3720</v>
      </c>
      <c r="I160" t="s">
        <v>3721</v>
      </c>
      <c r="J160" s="1">
        <v>2017</v>
      </c>
      <c r="K160" s="1" t="s">
        <v>55</v>
      </c>
      <c r="L160" s="1">
        <v>4490</v>
      </c>
    </row>
    <row r="161" spans="8:12" x14ac:dyDescent="0.3">
      <c r="H161" s="1" t="s">
        <v>3720</v>
      </c>
      <c r="I161" t="s">
        <v>3721</v>
      </c>
      <c r="J161" s="1">
        <v>2017</v>
      </c>
      <c r="K161" s="1" t="s">
        <v>3657</v>
      </c>
      <c r="L161" s="1">
        <v>4490</v>
      </c>
    </row>
    <row r="162" spans="8:12" x14ac:dyDescent="0.3">
      <c r="H162" s="1" t="s">
        <v>3720</v>
      </c>
      <c r="I162" t="s">
        <v>3721</v>
      </c>
      <c r="J162" s="1">
        <v>2017</v>
      </c>
      <c r="K162" s="1" t="s">
        <v>81</v>
      </c>
      <c r="L162" s="1" t="s">
        <v>3658</v>
      </c>
    </row>
    <row r="163" spans="8:12" x14ac:dyDescent="0.3">
      <c r="H163" s="1" t="s">
        <v>3720</v>
      </c>
      <c r="I163" t="s">
        <v>3721</v>
      </c>
      <c r="J163" s="1">
        <v>2017</v>
      </c>
      <c r="K163" s="1" t="s">
        <v>4971</v>
      </c>
      <c r="L163" s="1" t="s">
        <v>3658</v>
      </c>
    </row>
    <row r="164" spans="8:12" x14ac:dyDescent="0.3">
      <c r="H164" s="1" t="s">
        <v>3720</v>
      </c>
      <c r="I164" t="s">
        <v>3722</v>
      </c>
      <c r="J164" s="1">
        <v>2017</v>
      </c>
      <c r="K164" s="1" t="s">
        <v>45</v>
      </c>
      <c r="L164" s="1">
        <v>3640</v>
      </c>
    </row>
    <row r="165" spans="8:12" x14ac:dyDescent="0.3">
      <c r="H165" s="1" t="s">
        <v>3720</v>
      </c>
      <c r="I165" t="s">
        <v>3722</v>
      </c>
      <c r="J165" s="1">
        <v>2017</v>
      </c>
      <c r="K165" s="1" t="s">
        <v>53</v>
      </c>
      <c r="L165" s="1">
        <v>3640</v>
      </c>
    </row>
    <row r="166" spans="8:12" x14ac:dyDescent="0.3">
      <c r="H166" s="1" t="s">
        <v>3720</v>
      </c>
      <c r="I166" t="s">
        <v>3722</v>
      </c>
      <c r="J166" s="1">
        <v>2017</v>
      </c>
      <c r="K166" s="1" t="s">
        <v>55</v>
      </c>
      <c r="L166" s="1">
        <v>4490</v>
      </c>
    </row>
    <row r="167" spans="8:12" x14ac:dyDescent="0.3">
      <c r="H167" s="1" t="s">
        <v>3720</v>
      </c>
      <c r="I167" t="s">
        <v>3722</v>
      </c>
      <c r="J167" s="1">
        <v>2017</v>
      </c>
      <c r="K167" s="1" t="s">
        <v>3657</v>
      </c>
      <c r="L167" s="1">
        <v>4490</v>
      </c>
    </row>
    <row r="168" spans="8:12" x14ac:dyDescent="0.3">
      <c r="H168" s="1" t="s">
        <v>3720</v>
      </c>
      <c r="I168" t="s">
        <v>3722</v>
      </c>
      <c r="J168" s="1">
        <v>2017</v>
      </c>
      <c r="K168" s="1" t="s">
        <v>81</v>
      </c>
      <c r="L168" s="1" t="s">
        <v>3658</v>
      </c>
    </row>
    <row r="169" spans="8:12" x14ac:dyDescent="0.3">
      <c r="H169" s="1" t="s">
        <v>3720</v>
      </c>
      <c r="I169" t="s">
        <v>3722</v>
      </c>
      <c r="J169" s="1">
        <v>2017</v>
      </c>
      <c r="K169" s="1" t="s">
        <v>4971</v>
      </c>
      <c r="L169" s="1" t="s">
        <v>3658</v>
      </c>
    </row>
  </sheetData>
  <sheetProtection algorithmName="SHA-512" hashValue="YScgdR/zs/u3bKIS6zeNRXU7zm3IeqPNI2uwcscxP7TnVbe3hMfhVwQbnxfe4IKXs0kni+mEszw8gRMaksd12w==" saltValue="Zi5DZceTjM0wSGSPRvfJUw==" spinCount="100000" sheet="1" objects="1" scenarios="1"/>
  <sortState ref="H114:L123">
    <sortCondition ref="H114:H123"/>
    <sortCondition ref="I114:I123"/>
    <sortCondition ref="K114:K12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12"/>
  <sheetViews>
    <sheetView workbookViewId="0">
      <pane ySplit="2" topLeftCell="A3" activePane="bottomLeft" state="frozen"/>
      <selection pane="bottomLeft" sqref="A1:A2"/>
    </sheetView>
  </sheetViews>
  <sheetFormatPr baseColWidth="10" defaultColWidth="11.44140625" defaultRowHeight="14.4" x14ac:dyDescent="0.3"/>
  <cols>
    <col min="1" max="1" width="28.109375" style="16" bestFit="1" customWidth="1"/>
    <col min="2" max="2" width="10" style="16" customWidth="1"/>
    <col min="3" max="3" width="13.109375" customWidth="1"/>
    <col min="4" max="4" width="41.6640625" bestFit="1" customWidth="1"/>
    <col min="5" max="5" width="8" hidden="1" customWidth="1"/>
    <col min="6" max="16384" width="11.44140625" style="9"/>
  </cols>
  <sheetData>
    <row r="1" spans="1:5" ht="22.95" customHeight="1" x14ac:dyDescent="0.3">
      <c r="A1" s="158" t="s">
        <v>4550</v>
      </c>
      <c r="B1" s="158"/>
      <c r="C1" s="158" t="s">
        <v>620</v>
      </c>
      <c r="D1" s="158" t="s">
        <v>8</v>
      </c>
      <c r="E1" s="142"/>
    </row>
    <row r="2" spans="1:5" s="20" customFormat="1" ht="23.4" customHeight="1" x14ac:dyDescent="0.3">
      <c r="A2" s="158"/>
      <c r="B2" s="158"/>
      <c r="C2" s="158"/>
      <c r="D2" s="158"/>
      <c r="E2" s="142"/>
    </row>
    <row r="3" spans="1:5" s="20" customFormat="1" x14ac:dyDescent="0.3">
      <c r="A3" s="60" t="s">
        <v>5452</v>
      </c>
      <c r="B3" s="145"/>
      <c r="C3" s="56"/>
      <c r="D3" s="54"/>
      <c r="E3" s="54"/>
    </row>
    <row r="4" spans="1:5" s="20" customFormat="1" x14ac:dyDescent="0.3">
      <c r="A4" s="19" t="str">
        <f>IFERROR(VLOOKUP(C4,base!N:AK,10,FALSE),"")</f>
        <v/>
      </c>
      <c r="B4" s="19" t="s">
        <v>18</v>
      </c>
      <c r="C4" s="50" t="s">
        <v>5504</v>
      </c>
      <c r="D4" s="19" t="str">
        <f>IFERROR(VLOOKUP(C4,base!N:AS,32,FALSE),"")</f>
        <v/>
      </c>
      <c r="E4" s="19"/>
    </row>
    <row r="5" spans="1:5" s="20" customFormat="1" x14ac:dyDescent="0.3">
      <c r="A5" s="19" t="str">
        <f>IFERROR(VLOOKUP(C5,base!N:AK,10,FALSE),"")</f>
        <v/>
      </c>
      <c r="B5" s="19" t="s">
        <v>604</v>
      </c>
      <c r="C5" s="50" t="s">
        <v>5506</v>
      </c>
      <c r="D5" s="19" t="str">
        <f>IFERROR(VLOOKUP(C5,base!N:AS,32,FALSE),"")</f>
        <v/>
      </c>
      <c r="E5" s="19"/>
    </row>
    <row r="6" spans="1:5" s="20" customFormat="1" x14ac:dyDescent="0.3">
      <c r="A6" s="19" t="str">
        <f>IFERROR(VLOOKUP(C6,base!N:AK,10,FALSE),"")</f>
        <v/>
      </c>
      <c r="B6" s="19" t="s">
        <v>589</v>
      </c>
      <c r="C6" s="50" t="s">
        <v>5508</v>
      </c>
      <c r="D6" s="19" t="str">
        <f>IFERROR(VLOOKUP(C6,base!N:AS,32,FALSE),"")</f>
        <v/>
      </c>
      <c r="E6" s="19"/>
    </row>
    <row r="7" spans="1:5" s="20" customFormat="1" x14ac:dyDescent="0.3">
      <c r="A7" s="19" t="str">
        <f>IFERROR(VLOOKUP(C7,base!N:AK,10,FALSE),"")</f>
        <v/>
      </c>
      <c r="B7" s="19" t="s">
        <v>588</v>
      </c>
      <c r="C7" s="50" t="s">
        <v>5510</v>
      </c>
      <c r="D7" s="19"/>
      <c r="E7" s="19"/>
    </row>
    <row r="8" spans="1:5" s="20" customFormat="1" x14ac:dyDescent="0.3">
      <c r="A8" s="53"/>
      <c r="B8" s="53"/>
      <c r="C8" s="54"/>
      <c r="D8" s="19" t="s">
        <v>604</v>
      </c>
      <c r="E8" s="54"/>
    </row>
    <row r="9" spans="1:5" s="20" customFormat="1" x14ac:dyDescent="0.3">
      <c r="A9" s="58" t="s">
        <v>5453</v>
      </c>
      <c r="B9" s="145"/>
      <c r="C9" s="56"/>
      <c r="D9" s="19" t="s">
        <v>589</v>
      </c>
      <c r="E9" s="19"/>
    </row>
    <row r="10" spans="1:5" s="20" customFormat="1" x14ac:dyDescent="0.3">
      <c r="A10" s="59" t="s">
        <v>5441</v>
      </c>
      <c r="B10" s="145"/>
      <c r="C10" s="56"/>
      <c r="D10" s="19" t="s">
        <v>588</v>
      </c>
      <c r="E10" s="19"/>
    </row>
    <row r="11" spans="1:5" x14ac:dyDescent="0.3">
      <c r="A11" s="18" t="s">
        <v>1446</v>
      </c>
      <c r="B11" s="18"/>
      <c r="C11" s="19" t="str">
        <f>IFERROR(VLOOKUP(A11,base!B:AM,13,FALSE),"")</f>
        <v>0963 532 011</v>
      </c>
      <c r="D11" s="19" t="str">
        <f>IFERROR(VLOOKUP(A11,base!B:AS,44,FALSE),"")</f>
        <v>CAISSON PASSAGE DE ROUE PLAQUE-MUOK11</v>
      </c>
      <c r="E11" s="19"/>
    </row>
    <row r="12" spans="1:5" x14ac:dyDescent="0.3">
      <c r="A12" s="18" t="s">
        <v>1748</v>
      </c>
      <c r="B12" s="18"/>
      <c r="C12" s="19" t="str">
        <f>IFERROR(VLOOKUP(A12,base!B:AM,13,FALSE),"")</f>
        <v>0963 547 703</v>
      </c>
      <c r="D12" s="19" t="str">
        <f>IFERROR(VLOOKUP(A12,base!B:AS,44,FALSE),"")</f>
        <v>ETAGÈRE-DE-STOCKAGE-À-REBORD-MLR3</v>
      </c>
      <c r="E12" s="19"/>
    </row>
    <row r="13" spans="1:5" x14ac:dyDescent="0.3">
      <c r="A13" s="18" t="s">
        <v>1416</v>
      </c>
      <c r="B13" s="18"/>
      <c r="C13" s="19" t="str">
        <f>IFERROR(VLOOKUP(A13,base!B:AM,13,FALSE),"")</f>
        <v>0963 533 031</v>
      </c>
      <c r="D13" s="19" t="str">
        <f>IFERROR(VLOOKUP(A13,base!B:AS,44,FALSE),"")</f>
        <v>CAISSON PASSAGE DE ROUE OUVERT-MUOB31</v>
      </c>
      <c r="E13" s="19"/>
    </row>
    <row r="14" spans="1:5" x14ac:dyDescent="0.3">
      <c r="A14" s="18" t="s">
        <v>1714</v>
      </c>
      <c r="B14" s="18"/>
      <c r="C14" s="19" t="str">
        <f>IFERROR(VLOOKUP(A14,base!B:AM,13,FALSE),"")</f>
        <v>0963 548 724</v>
      </c>
      <c r="D14" s="19" t="str">
        <f>IFERROR(VLOOKUP(A14,base!B:AS,44,FALSE),"")</f>
        <v>ETAGÈRE-DE-STOCKAGE-6-BOITES-MLBR24</v>
      </c>
      <c r="E14" s="19"/>
    </row>
    <row r="15" spans="1:5" x14ac:dyDescent="0.3">
      <c r="A15" s="18" t="s">
        <v>2268</v>
      </c>
      <c r="B15" s="18"/>
      <c r="C15" s="19" t="str">
        <f>IFERROR(VLOOKUP(A15,base!B:AM,13,FALSE),"")</f>
        <v>0963 577 004</v>
      </c>
      <c r="D15" s="19" t="str">
        <f>IFERROR(VLOOKUP(A15,base!B:AS,44,FALSE),"")</f>
        <v>PAIRE-DE-REHAUSSES-MADL4</v>
      </c>
      <c r="E15" s="19"/>
    </row>
    <row r="16" spans="1:5" x14ac:dyDescent="0.3">
      <c r="A16" s="18" t="s">
        <v>1736</v>
      </c>
      <c r="B16" s="18"/>
      <c r="C16" s="19" t="str">
        <f>IFERROR(VLOOKUP(A16,base!B:AM,13,FALSE),"")</f>
        <v>0963 547 711</v>
      </c>
      <c r="D16" s="19" t="str">
        <f>IFERROR(VLOOKUP(A16,base!B:AS,44,FALSE),"")</f>
        <v>ETAGÈRE-DE-STOCKAGE-À-REBORD-MLR11</v>
      </c>
      <c r="E16" s="19"/>
    </row>
    <row r="17" spans="1:5" x14ac:dyDescent="0.3">
      <c r="A17" s="18" t="s">
        <v>2228</v>
      </c>
      <c r="B17" s="18"/>
      <c r="C17" s="19" t="str">
        <f>IFERROR(VLOOKUP(A17,base!B:AM,13,FALSE),"")</f>
        <v>0963 577 010</v>
      </c>
      <c r="D17" s="19" t="str">
        <f>IFERROR(VLOOKUP(A17,base!B:AS,44,FALSE),"")</f>
        <v>PAIRE-DE-REHAUSSES-MADL10</v>
      </c>
      <c r="E17" s="19"/>
    </row>
    <row r="18" spans="1:5" x14ac:dyDescent="0.3">
      <c r="A18" s="18" t="s">
        <v>2232</v>
      </c>
      <c r="B18" s="18"/>
      <c r="C18" s="19" t="str">
        <f>IFERROR(VLOOKUP(A18,base!B:AM,13,FALSE),"")</f>
        <v>0963 577 011</v>
      </c>
      <c r="D18" s="19" t="str">
        <f>IFERROR(VLOOKUP(A18,base!B:AS,44,FALSE),"")</f>
        <v>PAIRE-DE-REHAUSSES-MADL11</v>
      </c>
      <c r="E18" s="19"/>
    </row>
    <row r="19" spans="1:5" x14ac:dyDescent="0.3">
      <c r="A19" s="18" t="s">
        <v>2234</v>
      </c>
      <c r="B19" s="18"/>
      <c r="C19" s="19" t="str">
        <f>IFERROR(VLOOKUP(A19,base!B:AM,13,FALSE),"")</f>
        <v>0963 577 011</v>
      </c>
      <c r="D19" s="19" t="str">
        <f>IFERROR(VLOOKUP(A19,base!B:AS,44,FALSE),"")</f>
        <v>PAIRE-DE-REHAUSSES-MADL11</v>
      </c>
      <c r="E19" s="19"/>
    </row>
    <row r="20" spans="1:5" x14ac:dyDescent="0.3">
      <c r="A20" s="18" t="s">
        <v>1281</v>
      </c>
      <c r="B20" s="18"/>
      <c r="C20" s="19" t="str">
        <f>IFERROR(VLOOKUP(A20,base!B:AM,13,FALSE),"")</f>
        <v>0963 545 607</v>
      </c>
      <c r="D20" s="19" t="str">
        <f>IFERROR(VLOOKUP(A20,base!B:AS,44,FALSE),"")</f>
        <v>BAC POUR PIECES LONGUES-MLW5</v>
      </c>
      <c r="E20" s="19"/>
    </row>
    <row r="21" spans="1:5" x14ac:dyDescent="0.3">
      <c r="A21" s="18" t="s">
        <v>2819</v>
      </c>
      <c r="B21" s="18"/>
      <c r="C21" s="19" t="str">
        <f>IFERROR(VLOOKUP(A21,base!B:AM,13,FALSE),"")</f>
        <v>0963 542 532</v>
      </c>
      <c r="D21" s="19" t="str">
        <f>IFERROR(VLOOKUP(A21,base!B:AS,44,FALSE),"")</f>
        <v>MODULE POUR 2 COFFRETS -MKM532</v>
      </c>
      <c r="E21" s="19"/>
    </row>
    <row r="22" spans="1:5" x14ac:dyDescent="0.3">
      <c r="A22" s="18" t="s">
        <v>2821</v>
      </c>
      <c r="B22" s="18"/>
      <c r="C22" s="19" t="str">
        <f>IFERROR(VLOOKUP(A22,base!B:AM,13,FALSE),"")</f>
        <v>0963 542 533</v>
      </c>
      <c r="D22" s="19" t="str">
        <f>IFERROR(VLOOKUP(A22,base!B:AS,44,FALSE),"")</f>
        <v>MODULE COFFRETS MKM533</v>
      </c>
      <c r="E22" s="19"/>
    </row>
    <row r="23" spans="1:5" x14ac:dyDescent="0.3">
      <c r="A23" s="18"/>
      <c r="B23" s="18"/>
      <c r="C23" s="19" t="str">
        <f>IFERROR(VLOOKUP(A23,base!B:AM,13,FALSE),"")</f>
        <v/>
      </c>
      <c r="D23" s="19" t="str">
        <f>IFERROR(VLOOKUP(A23,base!B:AS,44,FALSE),"")</f>
        <v/>
      </c>
      <c r="E23" s="19"/>
    </row>
    <row r="24" spans="1:5" x14ac:dyDescent="0.3">
      <c r="A24" s="17" t="s">
        <v>5457</v>
      </c>
      <c r="B24" s="17"/>
      <c r="C24" s="19" t="str">
        <f>IFERROR(VLOOKUP(A24,base!B:AM,13,FALSE),"")</f>
        <v/>
      </c>
      <c r="D24" s="19" t="str">
        <f>IFERROR(VLOOKUP(A24,base!B:AS,44,FALSE),"")</f>
        <v/>
      </c>
      <c r="E24" s="19"/>
    </row>
    <row r="25" spans="1:5" x14ac:dyDescent="0.3">
      <c r="A25" s="18" t="s">
        <v>1880</v>
      </c>
      <c r="B25" s="18"/>
      <c r="C25" s="19" t="str">
        <f>IFERROR(VLOOKUP(A25,base!B:AM,13,FALSE),"")</f>
        <v>0963 022 030</v>
      </c>
      <c r="D25" s="19" t="str">
        <f>IFERROR(VLOOKUP(A25,base!B:AS,44,FALSE),"")</f>
        <v>KIT-DE-FIXATION-LATERAL-MSBS</v>
      </c>
      <c r="E25" s="19"/>
    </row>
    <row r="26" spans="1:5" x14ac:dyDescent="0.3">
      <c r="A26" s="18" t="s">
        <v>1874</v>
      </c>
      <c r="B26" s="18"/>
      <c r="C26" s="19" t="str">
        <f>IFERROR(VLOOKUP(A26,base!B:AM,13,FALSE),"")</f>
        <v>0963 80  502</v>
      </c>
      <c r="D26" s="19" t="str">
        <f>IFERROR(VLOOKUP(A26,base!B:AS,44,FALSE),"")</f>
        <v>KIT DE FIXATION MONTAGE FLOTTANT</v>
      </c>
      <c r="E26" s="19"/>
    </row>
    <row r="27" spans="1:5" x14ac:dyDescent="0.3">
      <c r="A27" s="18" t="s">
        <v>1152</v>
      </c>
      <c r="B27" s="18"/>
      <c r="C27" s="19" t="str">
        <f>IFERROR(VLOOKUP(A27,base!B:AM,13,FALSE),"")</f>
        <v>0963 940 998</v>
      </c>
      <c r="D27" s="19" t="str">
        <f>IFERROR(VLOOKUP(A27,base!B:AS,44,FALSE),"")</f>
        <v>Kit de fixation montage flottant 9mm</v>
      </c>
      <c r="E27" s="19"/>
    </row>
    <row r="28" spans="1:5" x14ac:dyDescent="0.3">
      <c r="A28" s="18" t="s">
        <v>1186</v>
      </c>
      <c r="B28" s="18"/>
      <c r="C28" s="19" t="str">
        <f>IFERROR(VLOOKUP(A28,base!B:AM,13,FALSE),"")</f>
        <v xml:space="preserve">0996 32     </v>
      </c>
      <c r="D28" s="19" t="str">
        <f>IFERROR(VLOOKUP(A28,base!B:AS,44,FALSE),"")</f>
        <v>Prémontage</v>
      </c>
      <c r="E28" s="19"/>
    </row>
    <row r="29" spans="1:5" x14ac:dyDescent="0.3">
      <c r="A29" s="53"/>
      <c r="B29" s="53"/>
      <c r="C29" s="54"/>
      <c r="D29" s="54"/>
      <c r="E29" s="54"/>
    </row>
    <row r="30" spans="1:5" x14ac:dyDescent="0.3">
      <c r="A30" s="58" t="s">
        <v>5443</v>
      </c>
      <c r="B30" s="145"/>
      <c r="C30" s="54" t="str">
        <f>IFERROR(VLOOKUP(A30,base!B:AM,13,FALSE),"")</f>
        <v/>
      </c>
      <c r="D30" s="19" t="str">
        <f>IFERROR(VLOOKUP(A30,base!B:AS,44,FALSE),"")</f>
        <v/>
      </c>
      <c r="E30" s="19"/>
    </row>
    <row r="31" spans="1:5" x14ac:dyDescent="0.3">
      <c r="A31" s="59" t="s">
        <v>5442</v>
      </c>
      <c r="B31" s="145"/>
      <c r="C31" s="54" t="str">
        <f>IFERROR(VLOOKUP(A31,base!B:AM,13,FALSE),"")</f>
        <v/>
      </c>
      <c r="D31" s="19" t="str">
        <f>IFERROR(VLOOKUP(A31,base!B:AS,44,FALSE),"")</f>
        <v/>
      </c>
      <c r="E31" s="19"/>
    </row>
    <row r="32" spans="1:5" x14ac:dyDescent="0.3">
      <c r="A32" s="18" t="s">
        <v>1405</v>
      </c>
      <c r="B32" s="18"/>
      <c r="C32" s="19" t="str">
        <f>IFERROR(VLOOKUP(A32,base!B:AM,13,FALSE),"")</f>
        <v>0963 535 380</v>
      </c>
      <c r="D32" s="19" t="str">
        <f>IFERROR(VLOOKUP(A32,base!B:AS,44,FALSE),"")</f>
        <v>CAISSON PASSAGE DE ROUE ETABLI EX-MWD380</v>
      </c>
      <c r="E32" s="19"/>
    </row>
    <row r="33" spans="1:5" x14ac:dyDescent="0.3">
      <c r="A33" s="18" t="s">
        <v>4979</v>
      </c>
      <c r="B33" s="18"/>
      <c r="C33" s="19" t="str">
        <f>IFERROR(VLOOKUP(A33,base!B:AM,13,FALSE),"")</f>
        <v>0963 543 412</v>
      </c>
      <c r="D33" s="19" t="str">
        <f>IFERROR(VLOOKUP(A33,base!B:AS,44,FALSE),"")</f>
        <v>ARMOIRE MKS12</v>
      </c>
      <c r="E33" s="19"/>
    </row>
    <row r="34" spans="1:5" x14ac:dyDescent="0.3">
      <c r="A34" s="18" t="s">
        <v>2066</v>
      </c>
      <c r="B34" s="18"/>
      <c r="C34" s="19" t="str">
        <f>IFERROR(VLOOKUP(A34,base!B:AM,13,FALSE),"")</f>
        <v>0963 541 132</v>
      </c>
      <c r="D34" s="19" t="str">
        <f>IFERROR(VLOOKUP(A34,base!B:AS,44,FALSE),"")</f>
        <v>MODULE TIROIRS-MSM32</v>
      </c>
      <c r="E34" s="19"/>
    </row>
    <row r="35" spans="1:5" x14ac:dyDescent="0.3">
      <c r="A35" s="18" t="s">
        <v>1740</v>
      </c>
      <c r="B35" s="18"/>
      <c r="C35" s="19" t="str">
        <f>IFERROR(VLOOKUP(A35,base!B:AM,13,FALSE),"")</f>
        <v>0963 547 713</v>
      </c>
      <c r="D35" s="19" t="str">
        <f>IFERROR(VLOOKUP(A35,base!B:AS,44,FALSE),"")</f>
        <v>ETAGÈRE-DE-STOCKAGE-À-REBORD-MLR13</v>
      </c>
      <c r="E35" s="19"/>
    </row>
    <row r="36" spans="1:5" x14ac:dyDescent="0.3">
      <c r="A36" s="18" t="s">
        <v>2230</v>
      </c>
      <c r="B36" s="18"/>
      <c r="C36" s="19" t="str">
        <f>IFERROR(VLOOKUP(A36,base!B:AM,13,FALSE),"")</f>
        <v>0963 577 010</v>
      </c>
      <c r="D36" s="19" t="str">
        <f>IFERROR(VLOOKUP(A36,base!B:AS,44,FALSE),"")</f>
        <v>PAIRE-DE-REHAUSSES-MADL10</v>
      </c>
      <c r="E36" s="19"/>
    </row>
    <row r="37" spans="1:5" x14ac:dyDescent="0.3">
      <c r="A37" s="18" t="s">
        <v>2272</v>
      </c>
      <c r="B37" s="18"/>
      <c r="C37" s="19" t="str">
        <f>IFERROR(VLOOKUP(A37,base!B:AM,13,FALSE),"")</f>
        <v>0963 577 004</v>
      </c>
      <c r="D37" s="19" t="str">
        <f>IFERROR(VLOOKUP(A37,base!B:AS,44,FALSE),"")</f>
        <v>PAIRE-DE-REHAUSSES-MADL4</v>
      </c>
      <c r="E37" s="19"/>
    </row>
    <row r="38" spans="1:5" x14ac:dyDescent="0.3">
      <c r="A38" s="18" t="s">
        <v>1622</v>
      </c>
      <c r="B38" s="18"/>
      <c r="C38" s="19" t="str">
        <f>IFERROR(VLOOKUP(A38,base!B:AM,13,FALSE),"")</f>
        <v>0963 546 618</v>
      </c>
      <c r="D38" s="19" t="str">
        <f>IFERROR(VLOOKUP(A38,base!B:AS,44,FALSE),"")</f>
        <v>ELÉMENT-CADRE-DE-FINITION-MRA18</v>
      </c>
      <c r="E38" s="19"/>
    </row>
    <row r="39" spans="1:5" x14ac:dyDescent="0.3">
      <c r="A39" s="18"/>
      <c r="B39" s="18"/>
      <c r="C39" s="19" t="str">
        <f>IFERROR(VLOOKUP(A39,base!B:AM,13,FALSE),"")</f>
        <v/>
      </c>
      <c r="D39" s="19" t="str">
        <f>IFERROR(VLOOKUP(A39,base!B:AS,44,FALSE),"")</f>
        <v/>
      </c>
      <c r="E39" s="19"/>
    </row>
    <row r="40" spans="1:5" x14ac:dyDescent="0.3">
      <c r="A40" s="17" t="s">
        <v>5457</v>
      </c>
      <c r="B40" s="17"/>
      <c r="C40" s="19" t="str">
        <f>IFERROR(VLOOKUP(A40,base!B:AM,13,FALSE),"")</f>
        <v/>
      </c>
      <c r="D40" s="19" t="str">
        <f>IFERROR(VLOOKUP(A40,base!B:AS,44,FALSE),"")</f>
        <v/>
      </c>
      <c r="E40" s="19"/>
    </row>
    <row r="41" spans="1:5" x14ac:dyDescent="0.3">
      <c r="A41" s="18" t="s">
        <v>1880</v>
      </c>
      <c r="B41" s="18"/>
      <c r="C41" s="19" t="str">
        <f>IFERROR(VLOOKUP(A41,base!B:AM,13,FALSE),"")</f>
        <v>0963 022 030</v>
      </c>
      <c r="D41" s="19" t="str">
        <f>IFERROR(VLOOKUP(A41,base!B:AS,44,FALSE),"")</f>
        <v>KIT-DE-FIXATION-LATERAL-MSBS</v>
      </c>
      <c r="E41" s="19"/>
    </row>
    <row r="42" spans="1:5" x14ac:dyDescent="0.3">
      <c r="A42" s="18" t="s">
        <v>1874</v>
      </c>
      <c r="B42" s="18"/>
      <c r="C42" s="19" t="str">
        <f>IFERROR(VLOOKUP(A42,base!B:AM,13,FALSE),"")</f>
        <v>0963 80  502</v>
      </c>
      <c r="D42" s="19" t="str">
        <f>IFERROR(VLOOKUP(A42,base!B:AS,44,FALSE),"")</f>
        <v>KIT DE FIXATION MONTAGE FLOTTANT</v>
      </c>
      <c r="E42" s="19"/>
    </row>
    <row r="43" spans="1:5" x14ac:dyDescent="0.3">
      <c r="A43" s="18" t="s">
        <v>1152</v>
      </c>
      <c r="B43" s="18"/>
      <c r="C43" s="19" t="str">
        <f>IFERROR(VLOOKUP(A43,base!B:AM,13,FALSE),"")</f>
        <v>0963 940 998</v>
      </c>
      <c r="D43" s="19" t="str">
        <f>IFERROR(VLOOKUP(A43,base!B:AS,44,FALSE),"")</f>
        <v>Kit de fixation montage flottant 9mm</v>
      </c>
      <c r="E43" s="19"/>
    </row>
    <row r="44" spans="1:5" x14ac:dyDescent="0.3">
      <c r="A44" s="18" t="s">
        <v>1186</v>
      </c>
      <c r="B44" s="18"/>
      <c r="C44" s="19" t="str">
        <f>IFERROR(VLOOKUP(A44,base!B:AM,13,FALSE),"")</f>
        <v xml:space="preserve">0996 32     </v>
      </c>
      <c r="D44" s="19" t="str">
        <f>IFERROR(VLOOKUP(A44,base!B:AS,44,FALSE),"")</f>
        <v>Prémontage</v>
      </c>
      <c r="E44" s="19"/>
    </row>
    <row r="45" spans="1:5" x14ac:dyDescent="0.3">
      <c r="A45" s="53"/>
      <c r="B45" s="53"/>
      <c r="C45" s="54"/>
      <c r="D45" s="54"/>
      <c r="E45" s="54"/>
    </row>
    <row r="46" spans="1:5" x14ac:dyDescent="0.3">
      <c r="A46" s="58" t="s">
        <v>5443</v>
      </c>
      <c r="B46" s="145"/>
      <c r="C46" s="54" t="str">
        <f>IFERROR(VLOOKUP(A46,base!B:AM,13,FALSE),"")</f>
        <v/>
      </c>
      <c r="D46" s="19" t="str">
        <f>IFERROR(VLOOKUP(A46,base!B:AS,44,FALSE),"")</f>
        <v/>
      </c>
      <c r="E46" s="19"/>
    </row>
    <row r="47" spans="1:5" x14ac:dyDescent="0.3">
      <c r="A47" s="59" t="s">
        <v>5488</v>
      </c>
      <c r="B47" s="145"/>
      <c r="C47" s="54" t="str">
        <f>IFERROR(VLOOKUP(A47,base!B:AM,13,FALSE),"")</f>
        <v/>
      </c>
      <c r="D47" s="19" t="str">
        <f>IFERROR(VLOOKUP(A47,base!B:AS,44,FALSE),"")</f>
        <v/>
      </c>
      <c r="E47" s="19"/>
    </row>
    <row r="48" spans="1:5" x14ac:dyDescent="0.3">
      <c r="A48" s="18"/>
      <c r="B48" s="18"/>
      <c r="C48" s="19" t="str">
        <f>IFERROR(VLOOKUP(A48,base!B:AM,13,FALSE),"")</f>
        <v/>
      </c>
      <c r="D48" s="19" t="str">
        <f>IFERROR(VLOOKUP(A48,base!B:AS,44,FALSE),"")</f>
        <v/>
      </c>
      <c r="E48" s="19"/>
    </row>
    <row r="49" spans="1:5" x14ac:dyDescent="0.3">
      <c r="A49" s="18"/>
      <c r="B49" s="18"/>
      <c r="C49" s="19"/>
      <c r="D49" s="19"/>
      <c r="E49" s="19"/>
    </row>
    <row r="50" spans="1:5" x14ac:dyDescent="0.3">
      <c r="A50" s="18"/>
      <c r="B50" s="18"/>
      <c r="C50" s="19" t="str">
        <f>IFERROR(VLOOKUP(A50,base!B:AM,13,FALSE),"")</f>
        <v/>
      </c>
      <c r="D50" s="19" t="str">
        <f>IFERROR(VLOOKUP(A50,base!B:AS,44,FALSE),"")</f>
        <v/>
      </c>
      <c r="E50" s="19"/>
    </row>
    <row r="51" spans="1:5" x14ac:dyDescent="0.3">
      <c r="A51" s="17" t="s">
        <v>5457</v>
      </c>
      <c r="B51" s="17"/>
      <c r="C51" s="19" t="str">
        <f>IFERROR(VLOOKUP(A51,base!B:AM,13,FALSE),"")</f>
        <v/>
      </c>
      <c r="D51" s="19" t="str">
        <f>IFERROR(VLOOKUP(A51,base!B:AS,44,FALSE),"")</f>
        <v/>
      </c>
      <c r="E51" s="19"/>
    </row>
    <row r="52" spans="1:5" x14ac:dyDescent="0.3">
      <c r="A52" s="18" t="s">
        <v>1880</v>
      </c>
      <c r="B52" s="18"/>
      <c r="C52" s="19" t="str">
        <f>IFERROR(VLOOKUP(A52,base!B:AM,13,FALSE),"")</f>
        <v>0963 022 030</v>
      </c>
      <c r="D52" s="19" t="str">
        <f>IFERROR(VLOOKUP(A52,base!B:AS,44,FALSE),"")</f>
        <v>KIT-DE-FIXATION-LATERAL-MSBS</v>
      </c>
      <c r="E52" s="19"/>
    </row>
    <row r="53" spans="1:5" x14ac:dyDescent="0.3">
      <c r="A53" s="18" t="s">
        <v>1874</v>
      </c>
      <c r="B53" s="18"/>
      <c r="C53" s="19" t="str">
        <f>IFERROR(VLOOKUP(A53,base!B:AM,13,FALSE),"")</f>
        <v>0963 80  502</v>
      </c>
      <c r="D53" s="19" t="str">
        <f>IFERROR(VLOOKUP(A53,base!B:AS,44,FALSE),"")</f>
        <v>KIT DE FIXATION MONTAGE FLOTTANT</v>
      </c>
      <c r="E53" s="19"/>
    </row>
    <row r="54" spans="1:5" x14ac:dyDescent="0.3">
      <c r="A54" s="18" t="s">
        <v>1152</v>
      </c>
      <c r="B54" s="18"/>
      <c r="C54" s="19" t="str">
        <f>IFERROR(VLOOKUP(A54,base!B:AM,13,FALSE),"")</f>
        <v>0963 940 998</v>
      </c>
      <c r="D54" s="19" t="str">
        <f>IFERROR(VLOOKUP(A54,base!B:AS,44,FALSE),"")</f>
        <v>Kit de fixation montage flottant 9mm</v>
      </c>
      <c r="E54" s="19"/>
    </row>
    <row r="55" spans="1:5" x14ac:dyDescent="0.3">
      <c r="A55" s="18" t="s">
        <v>1186</v>
      </c>
      <c r="B55" s="18"/>
      <c r="C55" s="19" t="str">
        <f>IFERROR(VLOOKUP(A55,base!B:AM,13,FALSE),"")</f>
        <v xml:space="preserve">0996 32     </v>
      </c>
      <c r="D55" s="19" t="str">
        <f>IFERROR(VLOOKUP(A55,base!B:AS,44,FALSE),"")</f>
        <v>Prémontage</v>
      </c>
      <c r="E55" s="19"/>
    </row>
    <row r="56" spans="1:5" x14ac:dyDescent="0.3">
      <c r="A56" s="53"/>
      <c r="B56" s="53"/>
      <c r="C56" s="54"/>
      <c r="D56" s="54"/>
      <c r="E56" s="54"/>
    </row>
    <row r="57" spans="1:5" x14ac:dyDescent="0.3">
      <c r="A57" s="61" t="s">
        <v>5454</v>
      </c>
      <c r="B57" s="146"/>
      <c r="C57" s="54"/>
      <c r="D57" s="19"/>
      <c r="E57" s="19"/>
    </row>
    <row r="58" spans="1:5" x14ac:dyDescent="0.3">
      <c r="A58" s="18" t="s">
        <v>2622</v>
      </c>
      <c r="B58" s="18"/>
      <c r="C58" s="19" t="str">
        <f>IFERROR(VLOOKUP(A58,base!B:AM,13,FALSE),"")</f>
        <v>0963 580 120</v>
      </c>
      <c r="D58" s="19" t="str">
        <f>IFERROR(VLOOKUP(A58,base!B:AS,44,FALSE),"")</f>
        <v>Tapis antidérapant MAM20</v>
      </c>
      <c r="E58" s="19"/>
    </row>
    <row r="59" spans="1:5" x14ac:dyDescent="0.3">
      <c r="A59" s="18" t="s">
        <v>2646</v>
      </c>
      <c r="B59" s="18"/>
      <c r="C59" s="19" t="str">
        <f>IFERROR(VLOOKUP(A59,base!B:AM,13,FALSE),"")</f>
        <v>0963 580 140</v>
      </c>
      <c r="D59" s="19" t="str">
        <f>IFERROR(VLOOKUP(A59,base!B:AS,44,FALSE),"")</f>
        <v>Tapis antidérapant MAM40</v>
      </c>
      <c r="E59" s="19"/>
    </row>
    <row r="60" spans="1:5" x14ac:dyDescent="0.3">
      <c r="A60" s="18" t="s">
        <v>2694</v>
      </c>
      <c r="B60" s="18"/>
      <c r="C60" s="19" t="str">
        <f>IFERROR(VLOOKUP(A60,base!B:AM,13,FALSE),"")</f>
        <v>0963 580 190</v>
      </c>
      <c r="D60" s="19" t="str">
        <f>IFERROR(VLOOKUP(A60,base!B:AS,44,FALSE),"")</f>
        <v>Tapis antidérapant MAM90</v>
      </c>
      <c r="E60" s="19"/>
    </row>
    <row r="61" spans="1:5" x14ac:dyDescent="0.3">
      <c r="A61" s="18" t="s">
        <v>2775</v>
      </c>
      <c r="B61" s="18"/>
      <c r="C61" s="19" t="str">
        <f>IFERROR(VLOOKUP(A61,base!B:AM,13,FALSE),"")</f>
        <v>0963 50  013</v>
      </c>
      <c r="D61" s="19" t="str">
        <f>IFERROR(VLOOKUP(A61,base!B:AS,44,FALSE),"")</f>
        <v>BASE PIVOTANTE POUR ETAU DT120</v>
      </c>
      <c r="E61" s="19"/>
    </row>
    <row r="62" spans="1:5" x14ac:dyDescent="0.3">
      <c r="A62" s="18" t="s">
        <v>2779</v>
      </c>
      <c r="B62" s="18"/>
      <c r="C62" s="19" t="str">
        <f>IFERROR(VLOOKUP(A62,base!B:AM,13,FALSE),"")</f>
        <v>0963 50  003</v>
      </c>
      <c r="D62" s="19" t="str">
        <f>IFERROR(VLOOKUP(A62,base!B:AS,44,FALSE),"")</f>
        <v>ETAU 120 MM</v>
      </c>
      <c r="E62" s="19"/>
    </row>
    <row r="63" spans="1:5" x14ac:dyDescent="0.3">
      <c r="A63" s="18" t="s">
        <v>1828</v>
      </c>
      <c r="B63" s="18"/>
      <c r="C63" s="19" t="str">
        <f>IFERROR(VLOOKUP(A63,base!B:AM,13,FALSE),"")</f>
        <v>0963 80  900</v>
      </c>
      <c r="D63" s="19" t="str">
        <f>IFERROR(VLOOKUP(A63,base!B:AS,44,FALSE),"")</f>
        <v>EXTINCTEUR FL1</v>
      </c>
      <c r="E63" s="19"/>
    </row>
    <row r="64" spans="1:5" x14ac:dyDescent="0.3">
      <c r="A64" s="18" t="s">
        <v>1904</v>
      </c>
      <c r="B64" s="18"/>
      <c r="C64" s="19" t="str">
        <f>IFERROR(VLOOKUP(A64,base!B:AM,13,FALSE),"")</f>
        <v>0963 80  915</v>
      </c>
      <c r="D64" s="19" t="str">
        <f>IFERROR(VLOOKUP(A64,base!B:AS,44,FALSE),"")</f>
        <v>LAMPE DE TRAVAIL ASM1</v>
      </c>
      <c r="E64" s="19"/>
    </row>
    <row r="65" spans="1:5" x14ac:dyDescent="0.3">
      <c r="A65" s="18" t="s">
        <v>2446</v>
      </c>
      <c r="B65" s="18"/>
      <c r="C65" s="19" t="str">
        <f>IFERROR(VLOOKUP(A65,base!B:AM,13,FALSE),"")</f>
        <v>0963 80  552</v>
      </c>
      <c r="D65" s="19" t="str">
        <f>IFERROR(VLOOKUP(A65,base!B:AS,44,FALSE),"")</f>
        <v>SANGLE + 2 CROCHETS LG 1000</v>
      </c>
      <c r="E65" s="19"/>
    </row>
    <row r="66" spans="1:5" x14ac:dyDescent="0.3">
      <c r="A66" s="18" t="s">
        <v>2626</v>
      </c>
      <c r="B66" s="18"/>
      <c r="C66" s="19" t="str">
        <f>IFERROR(VLOOKUP(A66,base!B:AM,13,FALSE),"")</f>
        <v>0963 580 122</v>
      </c>
      <c r="D66" s="19" t="str">
        <f>IFERROR(VLOOKUP(A66,base!B:AS,44,FALSE),"")</f>
        <v>Tapis antidérapant MAM22</v>
      </c>
      <c r="E66" s="19"/>
    </row>
    <row r="67" spans="1:5" x14ac:dyDescent="0.3">
      <c r="A67" s="18" t="s">
        <v>2672</v>
      </c>
      <c r="B67" s="18"/>
      <c r="C67" s="19" t="str">
        <f>IFERROR(VLOOKUP(A67,base!B:AM,13,FALSE),"")</f>
        <v>0963 580 175</v>
      </c>
      <c r="D67" s="19" t="str">
        <f>IFERROR(VLOOKUP(A67,base!B:AS,44,FALSE),"")</f>
        <v>Tapis antidérapant MAM75</v>
      </c>
      <c r="E67" s="19"/>
    </row>
    <row r="68" spans="1:5" x14ac:dyDescent="0.3">
      <c r="A68" s="18" t="s">
        <v>3743</v>
      </c>
      <c r="B68" s="18"/>
      <c r="C68" s="19" t="str">
        <f>IFERROR(VLOOKUP(A68,base!B:AM,13,FALSE),"")</f>
        <v>0963 72  035</v>
      </c>
      <c r="D68" s="19" t="str">
        <f>IFERROR(VLOOKUP(A68,base!B:AS,44,FALSE),"")</f>
        <v>COFFRET ORSY 8.4.2 TRANSPARENT 4 BOXS</v>
      </c>
      <c r="E68" s="19"/>
    </row>
    <row r="69" spans="1:5" x14ac:dyDescent="0.3">
      <c r="A69" s="18" t="s">
        <v>3731</v>
      </c>
      <c r="B69" s="18"/>
      <c r="C69" s="19" t="str">
        <f>IFERROR(VLOOKUP(A69,base!B:AM,13,FALSE),"")</f>
        <v>0963 72  031</v>
      </c>
      <c r="D69" s="19" t="str">
        <f>IFERROR(VLOOKUP(A69,base!B:AS,44,FALSE),"")</f>
        <v>COFFRET ORSY 8.4.1 TRANSPARENT 10 BOXS</v>
      </c>
      <c r="E69" s="19"/>
    </row>
    <row r="70" spans="1:5" x14ac:dyDescent="0.3">
      <c r="A70" s="18" t="s">
        <v>1902</v>
      </c>
      <c r="B70" s="18"/>
      <c r="C70" s="19" t="str">
        <f>IFERROR(VLOOKUP(A70,base!B:AM,13,FALSE),"")</f>
        <v>0963 80  985</v>
      </c>
      <c r="D70" s="19" t="str">
        <f>IFERROR(VLOOKUP(A70,base!B:AS,44,FALSE),"")</f>
        <v>LAMPE A LED FLT15</v>
      </c>
      <c r="E70" s="19"/>
    </row>
    <row r="71" spans="1:5" x14ac:dyDescent="0.3">
      <c r="A71" s="18" t="s">
        <v>1878</v>
      </c>
      <c r="B71" s="18"/>
      <c r="C71" s="19" t="str">
        <f>IFERROR(VLOOKUP(A71,base!B:AM,13,FALSE),"")</f>
        <v>0963 80  901</v>
      </c>
      <c r="D71" s="19" t="str">
        <f>IFERROR(VLOOKUP(A71,base!B:AS,44,FALSE),"")</f>
        <v>KIT MONTAGE ELEC ES1</v>
      </c>
      <c r="E71" s="19"/>
    </row>
    <row r="72" spans="1:5" x14ac:dyDescent="0.3">
      <c r="A72" s="18" t="s">
        <v>1862</v>
      </c>
      <c r="B72" s="18"/>
      <c r="C72" s="19" t="str">
        <f>IFERROR(VLOOKUP(A72,base!B:AM,13,FALSE),"")</f>
        <v>0963 80  893</v>
      </c>
      <c r="D72" s="19" t="str">
        <f>IFERROR(VLOOKUP(A72,base!B:AS,44,FALSE),"")</f>
        <v>GUIDE POUR MASTER MOVANO 2010 HTF12</v>
      </c>
      <c r="E72" s="19"/>
    </row>
    <row r="73" spans="1:5" x14ac:dyDescent="0.3">
      <c r="A73" s="19" t="str">
        <f>IFERROR(VLOOKUP(C73,base!N:AK,10,FALSE),"")</f>
        <v/>
      </c>
      <c r="B73" s="19"/>
      <c r="C73" s="50"/>
      <c r="D73" s="19" t="str">
        <f>IFERROR(VLOOKUP(C73,base!N:AS,32,FALSE),"")</f>
        <v/>
      </c>
      <c r="E73" s="19"/>
    </row>
    <row r="74" spans="1:5" x14ac:dyDescent="0.3">
      <c r="A74" s="19" t="str">
        <f>IFERROR(VLOOKUP(C74,base!N:AK,10,FALSE),"")</f>
        <v/>
      </c>
      <c r="B74" s="19"/>
      <c r="C74" s="50"/>
      <c r="D74" s="19" t="str">
        <f>IFERROR(VLOOKUP(C74,base!N:AS,32,FALSE),"")</f>
        <v/>
      </c>
      <c r="E74" s="19"/>
    </row>
    <row r="75" spans="1:5" x14ac:dyDescent="0.3">
      <c r="A75" s="19" t="str">
        <f>IFERROR(VLOOKUP(C75,base!N:AK,10,FALSE),"")</f>
        <v/>
      </c>
      <c r="B75" s="19"/>
      <c r="C75" s="50"/>
      <c r="D75" s="19" t="str">
        <f>IFERROR(VLOOKUP(C75,base!N:AS,32,FALSE),"")</f>
        <v/>
      </c>
      <c r="E75" s="19"/>
    </row>
    <row r="76" spans="1:5" s="143" customFormat="1" x14ac:dyDescent="0.3">
      <c r="A76" s="19" t="str">
        <f>IFERROR(VLOOKUP(C76,base!N:AK,10,FALSE),"")</f>
        <v/>
      </c>
      <c r="B76" s="19"/>
      <c r="C76" s="50"/>
      <c r="D76" s="19" t="str">
        <f>IFERROR(VLOOKUP(C76,base!N:AS,32,FALSE),"")</f>
        <v/>
      </c>
      <c r="E76" s="19"/>
    </row>
    <row r="77" spans="1:5" s="143" customFormat="1" x14ac:dyDescent="0.3">
      <c r="A77" s="55"/>
      <c r="B77" s="55"/>
      <c r="C77" s="56"/>
      <c r="D77" s="54"/>
      <c r="E77" s="54"/>
    </row>
    <row r="78" spans="1:5" s="143" customFormat="1" x14ac:dyDescent="0.3">
      <c r="A78" s="61" t="s">
        <v>5455</v>
      </c>
      <c r="B78" s="146"/>
      <c r="C78" s="56"/>
      <c r="D78" s="19"/>
      <c r="E78" s="19"/>
    </row>
    <row r="79" spans="1:5" s="143" customFormat="1" x14ac:dyDescent="0.3">
      <c r="A79" s="18" t="s">
        <v>1165</v>
      </c>
      <c r="B79" s="18"/>
      <c r="C79" s="19" t="str">
        <f>IFERROR(VLOOKUP(A79,base!B:AM,13,FALSE),"")</f>
        <v>5964 000 330</v>
      </c>
      <c r="D79" s="19" t="str">
        <f>IFERROR(VLOOKUP(A79,base!B:AS,44,FALSE),"")</f>
        <v>Van Lock Double</v>
      </c>
      <c r="E79" s="19" t="s">
        <v>3368</v>
      </c>
    </row>
    <row r="80" spans="1:5" s="143" customFormat="1" x14ac:dyDescent="0.3">
      <c r="A80" s="18" t="s">
        <v>3780</v>
      </c>
      <c r="B80" s="18"/>
      <c r="C80" s="19" t="str">
        <f>IFERROR(VLOOKUP(A80,base!B:AM,13,FALSE),"")</f>
        <v>0963 580 889</v>
      </c>
      <c r="D80" s="19" t="str">
        <f>IFERROR(VLOOKUP(A80,base!B:AS,44,FALSE),"")</f>
        <v>SERRURE-2PC-VEH-SATURN-EVO-SHS02</v>
      </c>
      <c r="E80" s="19" t="s">
        <v>3781</v>
      </c>
    </row>
    <row r="81" spans="1:5" s="143" customFormat="1" x14ac:dyDescent="0.3">
      <c r="A81" s="18" t="s">
        <v>1163</v>
      </c>
      <c r="B81" s="18"/>
      <c r="C81" s="19" t="str">
        <f>IFERROR(VLOOKUP(A81,base!B:AM,13,FALSE),"")</f>
        <v>0963 940 999</v>
      </c>
      <c r="D81" s="19" t="str">
        <f>IFERROR(VLOOKUP(A81,base!B:AS,44,FALSE),"")</f>
        <v>Rail à bride encastré + rail pavillon pour plancher 12 mm</v>
      </c>
      <c r="E81" s="19" t="s">
        <v>3718</v>
      </c>
    </row>
    <row r="82" spans="1:5" s="143" customFormat="1" x14ac:dyDescent="0.3">
      <c r="A82" s="18" t="s">
        <v>5515</v>
      </c>
      <c r="B82" s="18"/>
      <c r="C82" s="19" t="s">
        <v>5514</v>
      </c>
      <c r="D82" s="19" t="s">
        <v>5516</v>
      </c>
      <c r="E82" s="19" t="s">
        <v>5514</v>
      </c>
    </row>
    <row r="83" spans="1:5" s="143" customFormat="1" x14ac:dyDescent="0.3">
      <c r="A83" s="19"/>
      <c r="B83" s="19"/>
      <c r="C83" s="50"/>
      <c r="D83" s="19" t="str">
        <f>IFERROR(VLOOKUP(C83,base!N:AS,32,FALSE),"")</f>
        <v/>
      </c>
      <c r="E83" s="19"/>
    </row>
    <row r="84" spans="1:5" s="143" customFormat="1" x14ac:dyDescent="0.3">
      <c r="A84" s="19"/>
      <c r="B84" s="19"/>
      <c r="C84" s="50"/>
      <c r="D84" s="19"/>
      <c r="E84" s="19"/>
    </row>
    <row r="85" spans="1:5" s="143" customFormat="1" x14ac:dyDescent="0.3">
      <c r="A85" s="55"/>
      <c r="B85" s="55"/>
      <c r="C85" s="54"/>
      <c r="D85" s="54"/>
      <c r="E85" s="54"/>
    </row>
    <row r="86" spans="1:5" s="143" customFormat="1" x14ac:dyDescent="0.3">
      <c r="A86" s="61" t="s">
        <v>5456</v>
      </c>
      <c r="B86" s="146"/>
      <c r="C86" s="54"/>
      <c r="D86" s="21"/>
      <c r="E86" s="21"/>
    </row>
    <row r="87" spans="1:5" s="143" customFormat="1" x14ac:dyDescent="0.3">
      <c r="A87" s="19" t="str">
        <f>IFERROR(VLOOKUP(C87,[2]base!N:AK,10,FALSE),"")</f>
        <v>Carrosserie montage 1H niveau 1</v>
      </c>
      <c r="B87" s="19"/>
      <c r="C87" s="16" t="s">
        <v>5445</v>
      </c>
      <c r="D87" s="19" t="str">
        <f>IFERROR(VLOOKUP(C87,[2]base!N:AS,32,FALSE),"")</f>
        <v>Carrosserie montage 1H niveau 1</v>
      </c>
      <c r="E87" s="19"/>
    </row>
    <row r="88" spans="1:5" s="143" customFormat="1" x14ac:dyDescent="0.3">
      <c r="A88" s="19" t="str">
        <f>IFERROR(VLOOKUP(C88,[2]base!N:AK,10,FALSE),"")</f>
        <v>carrosserie montage 1H niveau 2</v>
      </c>
      <c r="B88" s="19"/>
      <c r="C88" s="16" t="s">
        <v>5446</v>
      </c>
      <c r="D88" s="19" t="str">
        <f>IFERROR(VLOOKUP(C88,[2]base!N:AS,32,FALSE),"")</f>
        <v>carrosserie montage 1H niveau 2</v>
      </c>
      <c r="E88" s="19"/>
    </row>
    <row r="89" spans="1:5" s="143" customFormat="1" x14ac:dyDescent="0.3">
      <c r="A89" s="19" t="str">
        <f>IFERROR(VLOOKUP(C89,[2]base!N:AK,10,FALSE),"")</f>
        <v>carrosserie montage 1H niveau 3</v>
      </c>
      <c r="B89" s="19"/>
      <c r="C89" s="16" t="s">
        <v>5447</v>
      </c>
      <c r="D89" s="19" t="str">
        <f>IFERROR(VLOOKUP(C89,[2]base!N:AS,32,FALSE),"")</f>
        <v>carrosserie montage 1H niveau 3</v>
      </c>
      <c r="E89" s="19"/>
    </row>
    <row r="90" spans="1:5" s="143" customFormat="1" x14ac:dyDescent="0.3">
      <c r="A90" s="19" t="str">
        <f>IFERROR(VLOOKUP(C90,[2]base!N:AK,10,FALSE),"")</f>
        <v>carrosserie montage 1H niveau 4</v>
      </c>
      <c r="B90" s="19"/>
      <c r="C90" s="16" t="s">
        <v>5448</v>
      </c>
      <c r="D90" s="19" t="str">
        <f>IFERROR(VLOOKUP(C90,[2]base!N:AS,32,FALSE),"")</f>
        <v>carrosserie montage 1H niveau 4</v>
      </c>
      <c r="E90" s="19"/>
    </row>
    <row r="91" spans="1:5" s="143" customFormat="1" x14ac:dyDescent="0.3">
      <c r="A91" s="19" t="str">
        <f>IFERROR(VLOOKUP(C91,[2]base!N:AK,10,FALSE),"")</f>
        <v>carrosserie montage 1H niveau 5</v>
      </c>
      <c r="B91" s="19"/>
      <c r="C91" s="16" t="s">
        <v>5449</v>
      </c>
      <c r="D91" s="19" t="str">
        <f>IFERROR(VLOOKUP(C91,[2]base!N:AS,32,FALSE),"")</f>
        <v>carrosserie montage 1H niveau 5</v>
      </c>
      <c r="E91" s="19"/>
    </row>
    <row r="92" spans="1:5" s="143" customFormat="1" x14ac:dyDescent="0.3">
      <c r="A92" s="19" t="str">
        <f>IFERROR(VLOOKUP(C92,[2]base!N:AK,10,FALSE),"")</f>
        <v>OM montage 1 journée</v>
      </c>
      <c r="B92" s="19"/>
      <c r="C92" s="16" t="s">
        <v>5450</v>
      </c>
      <c r="D92" s="19" t="str">
        <f>IFERROR(VLOOKUP(C92,[2]base!N:AS,32,FALSE),"")</f>
        <v>OM montage 1 journée</v>
      </c>
      <c r="E92" s="19"/>
    </row>
    <row r="93" spans="1:5" s="143" customFormat="1" x14ac:dyDescent="0.3">
      <c r="A93" s="19" t="str">
        <f>IFERROR(VLOOKUP(C93,[2]base!N:AK,10,FALSE),"")</f>
        <v>OM montage 1/2 journée</v>
      </c>
      <c r="B93" s="19"/>
      <c r="C93" s="16" t="s">
        <v>5451</v>
      </c>
      <c r="D93" s="19" t="str">
        <f>IFERROR(VLOOKUP(C93,[2]base!N:AS,32,FALSE),"")</f>
        <v>OM montage 1/2 journée</v>
      </c>
      <c r="E93" s="19"/>
    </row>
    <row r="94" spans="1:5" s="143" customFormat="1" x14ac:dyDescent="0.3">
      <c r="A94" s="128" t="s">
        <v>5489</v>
      </c>
      <c r="B94" s="128"/>
      <c r="C94" s="16"/>
      <c r="D94" s="128" t="s">
        <v>5490</v>
      </c>
      <c r="E94" s="128"/>
    </row>
    <row r="95" spans="1:5" s="143" customFormat="1" x14ac:dyDescent="0.3">
      <c r="A95" s="54"/>
      <c r="B95" s="54"/>
      <c r="C95" s="63"/>
      <c r="D95" s="54"/>
      <c r="E95" s="54"/>
    </row>
    <row r="96" spans="1:5" s="143" customFormat="1" x14ac:dyDescent="0.3">
      <c r="A96" s="19"/>
      <c r="B96" s="19"/>
      <c r="C96" s="16"/>
      <c r="D96" s="19"/>
      <c r="E96" s="19"/>
    </row>
    <row r="97" spans="1:5" s="23" customFormat="1" ht="15.6" x14ac:dyDescent="0.3">
      <c r="A97" s="52" t="s">
        <v>5440</v>
      </c>
      <c r="B97" s="52"/>
      <c r="C97" s="52"/>
      <c r="D97" s="52" t="s">
        <v>5440</v>
      </c>
      <c r="E97" s="52"/>
    </row>
    <row r="98" spans="1:5" s="143" customFormat="1" x14ac:dyDescent="0.3">
      <c r="A98" s="16"/>
      <c r="B98" s="16"/>
      <c r="C98"/>
      <c r="D98" s="19" t="str">
        <f>IFERROR(VLOOKUP(A98,base!B:AS,44,FALSE),"")</f>
        <v/>
      </c>
      <c r="E98" s="19"/>
    </row>
    <row r="99" spans="1:5" s="143" customFormat="1" x14ac:dyDescent="0.3">
      <c r="A99" s="19" t="str">
        <f>IFERROR(VLOOKUP(C99,base!N:AK,10,FALSE),"")</f>
        <v/>
      </c>
      <c r="B99" s="19"/>
      <c r="C99"/>
      <c r="D99" s="19" t="str">
        <f>IFERROR(VLOOKUP(C99,base!N:AS,32,FALSE),"")</f>
        <v/>
      </c>
      <c r="E99" s="19"/>
    </row>
    <row r="100" spans="1:5" s="143" customFormat="1" x14ac:dyDescent="0.3">
      <c r="A100" s="19" t="str">
        <f>IFERROR(VLOOKUP(C100,base!N:AK,10,FALSE),"")</f>
        <v/>
      </c>
      <c r="B100" s="19"/>
      <c r="C100"/>
      <c r="D100" s="19" t="str">
        <f>IFERROR(VLOOKUP(C100,base!N:AS,32,FALSE),"")</f>
        <v/>
      </c>
      <c r="E100" s="19"/>
    </row>
    <row r="101" spans="1:5" s="143" customFormat="1" x14ac:dyDescent="0.3">
      <c r="A101" s="19"/>
      <c r="B101" s="19"/>
      <c r="C101"/>
      <c r="D101" s="19"/>
      <c r="E101" s="19"/>
    </row>
    <row r="102" spans="1:5" s="143" customFormat="1" ht="18" x14ac:dyDescent="0.35">
      <c r="A102" s="62" t="s">
        <v>5470</v>
      </c>
      <c r="B102" s="62"/>
      <c r="C102"/>
      <c r="D102" s="19"/>
      <c r="E102" s="19"/>
    </row>
    <row r="103" spans="1:5" s="143" customFormat="1" ht="18" x14ac:dyDescent="0.35">
      <c r="A103" s="62" t="s">
        <v>5469</v>
      </c>
      <c r="B103" s="62"/>
      <c r="C103"/>
      <c r="D103" s="19" t="str">
        <f>IFERROR(VLOOKUP(C103,base!N:AS,32,FALSE),"")</f>
        <v/>
      </c>
      <c r="E103" s="19"/>
    </row>
    <row r="104" spans="1:5" s="20" customFormat="1" x14ac:dyDescent="0.3">
      <c r="A104" s="19" t="str">
        <f>IFERROR(VLOOKUP(C104,base!N:AK,10,FALSE),"")</f>
        <v/>
      </c>
      <c r="B104" s="19"/>
      <c r="C104" s="50"/>
      <c r="D104" s="19" t="str">
        <f>IFERROR(VLOOKUP(C104,base!N:AS,32,FALSE),"")</f>
        <v/>
      </c>
      <c r="E104" s="19"/>
    </row>
    <row r="105" spans="1:5" s="143" customFormat="1" x14ac:dyDescent="0.3">
      <c r="A105" s="19" t="str">
        <f>IFERROR(VLOOKUP(C105,base!N:AK,10,FALSE),"")</f>
        <v/>
      </c>
      <c r="B105" s="19"/>
      <c r="C105" s="50"/>
      <c r="D105" s="19" t="str">
        <f>IFERROR(VLOOKUP(C105,base!N:AS,32,FALSE),"")</f>
        <v/>
      </c>
      <c r="E105" s="19"/>
    </row>
    <row r="106" spans="1:5" s="143" customFormat="1" x14ac:dyDescent="0.3">
      <c r="A106" s="19" t="str">
        <f>IFERROR(VLOOKUP(C106,base!N:AK,10,FALSE),"")</f>
        <v/>
      </c>
      <c r="B106" s="19"/>
      <c r="C106" s="50"/>
      <c r="D106" s="19" t="str">
        <f>IFERROR(VLOOKUP(C106,base!N:AS,32,FALSE),"")</f>
        <v/>
      </c>
      <c r="E106" s="19"/>
    </row>
    <row r="107" spans="1:5" s="143" customFormat="1" x14ac:dyDescent="0.3">
      <c r="A107" s="19" t="str">
        <f>IFERROR(VLOOKUP(C107,base!N:AK,10,FALSE),"")</f>
        <v/>
      </c>
      <c r="B107" s="19"/>
      <c r="C107" s="50"/>
      <c r="D107" s="19" t="str">
        <f>IFERROR(VLOOKUP(C107,base!N:AS,32,FALSE),"")</f>
        <v/>
      </c>
      <c r="E107" s="19"/>
    </row>
    <row r="108" spans="1:5" s="143" customFormat="1" x14ac:dyDescent="0.3">
      <c r="A108" s="19" t="str">
        <f>IFERROR(VLOOKUP(C108,base!N:AK,10,FALSE),"")</f>
        <v/>
      </c>
      <c r="B108" s="19"/>
      <c r="C108"/>
      <c r="D108" s="19" t="str">
        <f>IFERROR(VLOOKUP(C108,base!N:AS,32,FALSE),"")</f>
        <v/>
      </c>
      <c r="E108" s="19"/>
    </row>
    <row r="109" spans="1:5" x14ac:dyDescent="0.3">
      <c r="A109" s="18"/>
      <c r="B109" s="18"/>
      <c r="C109" s="19" t="str">
        <f>IFERROR(VLOOKUP(A109,base!B:AM,13,FALSE),"")</f>
        <v/>
      </c>
      <c r="D109" s="19" t="str">
        <f>IFERROR(VLOOKUP(A109,base!B:AS,44,FALSE),"")</f>
        <v/>
      </c>
      <c r="E109" s="19"/>
    </row>
    <row r="110" spans="1:5" x14ac:dyDescent="0.3">
      <c r="A110" s="18"/>
      <c r="B110" s="18"/>
      <c r="C110" s="19" t="str">
        <f>IFERROR(VLOOKUP(A110,base!B:AM,13,FALSE),"")</f>
        <v/>
      </c>
      <c r="D110" s="19" t="str">
        <f>IFERROR(VLOOKUP(A110,base!B:AS,44,FALSE),"")</f>
        <v/>
      </c>
      <c r="E110" s="19"/>
    </row>
    <row r="111" spans="1:5" x14ac:dyDescent="0.3">
      <c r="A111" s="18"/>
      <c r="B111" s="18"/>
      <c r="C111" s="19" t="str">
        <f>IFERROR(VLOOKUP(A111,base!B:AM,13,FALSE),"")</f>
        <v/>
      </c>
      <c r="D111" s="19" t="str">
        <f>IFERROR(VLOOKUP(A111,base!B:AS,44,FALSE),"")</f>
        <v/>
      </c>
      <c r="E111" s="19"/>
    </row>
    <row r="112" spans="1:5" x14ac:dyDescent="0.3">
      <c r="A112" s="18"/>
      <c r="B112" s="18"/>
      <c r="C112" s="19" t="str">
        <f>IFERROR(VLOOKUP(A112,base!B:AM,13,FALSE),"")</f>
        <v/>
      </c>
      <c r="D112" s="19" t="str">
        <f>IFERROR(VLOOKUP(A112,base!B:AS,44,FALSE),"")</f>
        <v/>
      </c>
      <c r="E112" s="19"/>
    </row>
  </sheetData>
  <mergeCells count="4">
    <mergeCell ref="A1:A2"/>
    <mergeCell ref="B1:B2"/>
    <mergeCell ref="C1:C2"/>
    <mergeCell ref="D1:D2"/>
  </mergeCells>
  <conditionalFormatting sqref="C87">
    <cfRule type="duplicateValues" dxfId="7" priority="4"/>
  </conditionalFormatting>
  <conditionalFormatting sqref="C87">
    <cfRule type="duplicateValues" dxfId="6" priority="3"/>
  </conditionalFormatting>
  <conditionalFormatting sqref="C88:C96">
    <cfRule type="duplicateValues" dxfId="5" priority="2"/>
  </conditionalFormatting>
  <conditionalFormatting sqref="C91:C96">
    <cfRule type="duplicateValues" dxfId="4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99"/>
  <sheetViews>
    <sheetView workbookViewId="0">
      <selection sqref="A1:A2"/>
    </sheetView>
  </sheetViews>
  <sheetFormatPr baseColWidth="10" defaultColWidth="11.44140625" defaultRowHeight="14.4" x14ac:dyDescent="0.3"/>
  <cols>
    <col min="1" max="1" width="30" style="16" bestFit="1" customWidth="1"/>
    <col min="2" max="2" width="12.6640625" style="16" customWidth="1"/>
    <col min="3" max="3" width="13.109375" customWidth="1"/>
    <col min="4" max="4" width="41.6640625" bestFit="1" customWidth="1"/>
    <col min="5" max="16384" width="11.44140625" style="9"/>
  </cols>
  <sheetData>
    <row r="1" spans="1:4" ht="22.95" customHeight="1" x14ac:dyDescent="0.3">
      <c r="A1" s="158" t="s">
        <v>4550</v>
      </c>
      <c r="B1" s="157"/>
      <c r="C1" s="158" t="s">
        <v>620</v>
      </c>
      <c r="D1" s="158" t="s">
        <v>8</v>
      </c>
    </row>
    <row r="2" spans="1:4" s="20" customFormat="1" ht="23.4" customHeight="1" x14ac:dyDescent="0.3">
      <c r="A2" s="158"/>
      <c r="B2" s="157"/>
      <c r="C2" s="158"/>
      <c r="D2" s="158"/>
    </row>
    <row r="3" spans="1:4" s="20" customFormat="1" x14ac:dyDescent="0.3">
      <c r="A3" s="60" t="s">
        <v>5452</v>
      </c>
      <c r="B3" s="145"/>
      <c r="C3" s="56"/>
      <c r="D3" s="54"/>
    </row>
    <row r="4" spans="1:4" s="20" customFormat="1" x14ac:dyDescent="0.3">
      <c r="A4" s="19" t="str">
        <f>IFERROR(VLOOKUP(C4,base!N:AK,10,FALSE),"")</f>
        <v>TYP196L1H1PLSTD</v>
      </c>
      <c r="B4" s="19" t="s">
        <v>18</v>
      </c>
      <c r="C4" s="50" t="s">
        <v>755</v>
      </c>
      <c r="D4" s="19" t="str">
        <f>IFERROR(VLOOKUP(C4,base!N:AS,32,FALSE),"")</f>
        <v>TYP196 L1H1 2013 PLANCHER 9mm</v>
      </c>
    </row>
    <row r="5" spans="1:4" s="20" customFormat="1" x14ac:dyDescent="0.3">
      <c r="A5" s="19" t="str">
        <f>IFERROR(VLOOKUP(C5,base!N:AK,10,FALSE),"")</f>
        <v>TYP196L1H1HASTD</v>
      </c>
      <c r="B5" s="19" t="s">
        <v>604</v>
      </c>
      <c r="C5" s="50" t="s">
        <v>896</v>
      </c>
      <c r="D5" s="19" t="str">
        <f>IFERROR(VLOOKUP(C5,base!N:AS,32,FALSE),"")</f>
        <v>TYP196 L1H1 2013 PROT LAT HDF 4mm</v>
      </c>
    </row>
    <row r="6" spans="1:4" s="20" customFormat="1" x14ac:dyDescent="0.3">
      <c r="A6" s="19" t="str">
        <f>IFERROR(VLOOKUP(C6,base!N:AK,10,FALSE),"")</f>
        <v/>
      </c>
      <c r="B6" s="19" t="s">
        <v>589</v>
      </c>
      <c r="C6" s="50" t="s">
        <v>5519</v>
      </c>
      <c r="D6" s="19" t="str">
        <f>IFERROR(VLOOKUP(C6,base!N:AS,32,FALSE),"")</f>
        <v/>
      </c>
    </row>
    <row r="7" spans="1:4" s="20" customFormat="1" x14ac:dyDescent="0.3">
      <c r="A7" s="19" t="str">
        <f>IFERROR(VLOOKUP(C7,base!N:AK,10,FALSE),"")</f>
        <v>TYP196L1H1KITSTD</v>
      </c>
      <c r="B7" s="19" t="s">
        <v>588</v>
      </c>
      <c r="C7" s="50" t="s">
        <v>1133</v>
      </c>
      <c r="D7" s="19" t="str">
        <f>IFERROR(VLOOKUP(C7,base!N:AS,32,FALSE),"")</f>
        <v>TYP196 L1H1 2013 KIT COMPLET ECO</v>
      </c>
    </row>
    <row r="8" spans="1:4" s="20" customFormat="1" x14ac:dyDescent="0.3">
      <c r="A8" s="53"/>
      <c r="B8" s="53"/>
      <c r="C8" s="54"/>
      <c r="D8" s="54"/>
    </row>
    <row r="9" spans="1:4" s="20" customFormat="1" x14ac:dyDescent="0.3">
      <c r="A9" s="58" t="s">
        <v>5453</v>
      </c>
      <c r="B9" s="145"/>
      <c r="C9" s="56"/>
      <c r="D9" s="19"/>
    </row>
    <row r="10" spans="1:4" s="20" customFormat="1" x14ac:dyDescent="0.3">
      <c r="A10" s="59" t="s">
        <v>5441</v>
      </c>
      <c r="B10" s="145"/>
      <c r="C10" s="56"/>
      <c r="D10" s="19"/>
    </row>
    <row r="11" spans="1:4" x14ac:dyDescent="0.3">
      <c r="A11" s="18" t="s">
        <v>1391</v>
      </c>
      <c r="B11" s="18"/>
      <c r="C11" s="19" t="str">
        <f>IFERROR(VLOOKUP(A11,base!B:AM,13,FALSE),"")</f>
        <v>0963 534 036</v>
      </c>
      <c r="D11" s="19" t="str">
        <f>IFERROR(VLOOKUP(A11,base!B:AS,44,FALSE),"")</f>
        <v>CAISSON PASSAGE DE ROUE CLAPET-MUMK36</v>
      </c>
    </row>
    <row r="12" spans="1:4" x14ac:dyDescent="0.3">
      <c r="A12" s="18" t="s">
        <v>1756</v>
      </c>
      <c r="B12" s="18"/>
      <c r="C12" s="19" t="str">
        <f>IFERROR(VLOOKUP(A12,base!B:AM,13,FALSE),"")</f>
        <v>0963 547 752</v>
      </c>
      <c r="D12" s="19" t="str">
        <f>IFERROR(VLOOKUP(A12,base!B:AS,44,FALSE),"")</f>
        <v>ETAGÈRE-DE-STOCKAGE-À-REBORD-MLR52</v>
      </c>
    </row>
    <row r="13" spans="1:4" x14ac:dyDescent="0.3">
      <c r="A13" s="18" t="s">
        <v>1720</v>
      </c>
      <c r="B13" s="18"/>
      <c r="C13" s="19" t="str">
        <f>IFERROR(VLOOKUP(A13,base!B:AM,13,FALSE),"")</f>
        <v>0963 548 732</v>
      </c>
      <c r="D13" s="19" t="str">
        <f>IFERROR(VLOOKUP(A13,base!B:AS,44,FALSE),"")</f>
        <v>ETAGÈRE-DE-STOCKAGE-7-BOITES-MLBR32</v>
      </c>
    </row>
    <row r="14" spans="1:4" x14ac:dyDescent="0.3">
      <c r="A14" s="18" t="s">
        <v>1634</v>
      </c>
      <c r="B14" s="18"/>
      <c r="C14" s="19" t="str">
        <f>IFERROR(VLOOKUP(A14,base!B:AM,13,FALSE),"")</f>
        <v>0963 546 630</v>
      </c>
      <c r="D14" s="19" t="str">
        <f>IFERROR(VLOOKUP(A14,base!B:AS,44,FALSE),"")</f>
        <v>ELÉMENT-CADRE-DE-FINITION-MRA30</v>
      </c>
    </row>
    <row r="15" spans="1:4" x14ac:dyDescent="0.3">
      <c r="A15" s="18"/>
      <c r="B15" s="18"/>
      <c r="C15" s="19" t="str">
        <f>IFERROR(VLOOKUP(A15,base!B:AM,13,FALSE),"")</f>
        <v/>
      </c>
      <c r="D15" s="19" t="str">
        <f>IFERROR(VLOOKUP(A15,base!B:AS,44,FALSE),"")</f>
        <v/>
      </c>
    </row>
    <row r="16" spans="1:4" x14ac:dyDescent="0.3">
      <c r="A16" s="18"/>
      <c r="B16" s="18"/>
      <c r="C16" s="19" t="str">
        <f>IFERROR(VLOOKUP(A16,base!B:AM,13,FALSE),"")</f>
        <v/>
      </c>
      <c r="D16" s="19" t="str">
        <f>IFERROR(VLOOKUP(A16,base!B:AS,44,FALSE),"")</f>
        <v/>
      </c>
    </row>
    <row r="17" spans="1:4" x14ac:dyDescent="0.3">
      <c r="A17" s="18"/>
      <c r="B17" s="18"/>
      <c r="C17" s="19" t="str">
        <f>IFERROR(VLOOKUP(A17,base!B:AM,13,FALSE),"")</f>
        <v/>
      </c>
      <c r="D17" s="19" t="str">
        <f>IFERROR(VLOOKUP(A17,base!B:AS,44,FALSE),"")</f>
        <v/>
      </c>
    </row>
    <row r="18" spans="1:4" x14ac:dyDescent="0.3">
      <c r="A18" s="18"/>
      <c r="B18" s="18"/>
      <c r="C18" s="19" t="str">
        <f>IFERROR(VLOOKUP(A18,base!B:AM,13,FALSE),"")</f>
        <v/>
      </c>
      <c r="D18" s="19" t="str">
        <f>IFERROR(VLOOKUP(A18,base!B:AS,44,FALSE),"")</f>
        <v/>
      </c>
    </row>
    <row r="19" spans="1:4" x14ac:dyDescent="0.3">
      <c r="A19" s="18"/>
      <c r="B19" s="18"/>
      <c r="C19" s="19" t="str">
        <f>IFERROR(VLOOKUP(A19,base!B:AM,13,FALSE),"")</f>
        <v/>
      </c>
      <c r="D19" s="19" t="str">
        <f>IFERROR(VLOOKUP(A19,base!B:AS,44,FALSE),"")</f>
        <v/>
      </c>
    </row>
    <row r="20" spans="1:4" x14ac:dyDescent="0.3">
      <c r="A20" s="17" t="s">
        <v>5457</v>
      </c>
      <c r="B20" s="17"/>
      <c r="C20" s="19" t="str">
        <f>IFERROR(VLOOKUP(A20,base!B:AM,13,FALSE),"")</f>
        <v/>
      </c>
      <c r="D20" s="19" t="str">
        <f>IFERROR(VLOOKUP(A20,base!B:AS,44,FALSE),"")</f>
        <v/>
      </c>
    </row>
    <row r="21" spans="1:4" x14ac:dyDescent="0.3">
      <c r="A21" s="18" t="s">
        <v>1880</v>
      </c>
      <c r="B21" s="18"/>
      <c r="C21" s="19" t="str">
        <f>IFERROR(VLOOKUP(A21,base!B:AM,13,FALSE),"")</f>
        <v>0963 022 030</v>
      </c>
      <c r="D21" s="19" t="str">
        <f>IFERROR(VLOOKUP(A21,base!B:AS,44,FALSE),"")</f>
        <v>KIT-DE-FIXATION-LATERAL-MSBS</v>
      </c>
    </row>
    <row r="22" spans="1:4" x14ac:dyDescent="0.3">
      <c r="A22" s="18" t="s">
        <v>1874</v>
      </c>
      <c r="B22" s="18"/>
      <c r="C22" s="19" t="str">
        <f>IFERROR(VLOOKUP(A22,base!B:AM,13,FALSE),"")</f>
        <v>0963 80  502</v>
      </c>
      <c r="D22" s="19" t="str">
        <f>IFERROR(VLOOKUP(A22,base!B:AS,44,FALSE),"")</f>
        <v>KIT DE FIXATION MONTAGE FLOTTANT</v>
      </c>
    </row>
    <row r="23" spans="1:4" x14ac:dyDescent="0.3">
      <c r="A23" s="18" t="s">
        <v>1152</v>
      </c>
      <c r="B23" s="18"/>
      <c r="C23" s="19" t="str">
        <f>IFERROR(VLOOKUP(A23,base!B:AM,13,FALSE),"")</f>
        <v>0963 940 998</v>
      </c>
      <c r="D23" s="19" t="str">
        <f>IFERROR(VLOOKUP(A23,base!B:AS,44,FALSE),"")</f>
        <v>Kit de fixation montage flottant 9mm</v>
      </c>
    </row>
    <row r="24" spans="1:4" x14ac:dyDescent="0.3">
      <c r="A24" s="18" t="s">
        <v>1186</v>
      </c>
      <c r="B24" s="18"/>
      <c r="C24" s="19" t="str">
        <f>IFERROR(VLOOKUP(A24,base!B:AM,13,FALSE),"")</f>
        <v xml:space="preserve">0996 32     </v>
      </c>
      <c r="D24" s="19" t="str">
        <f>IFERROR(VLOOKUP(A24,base!B:AS,44,FALSE),"")</f>
        <v>Prémontage</v>
      </c>
    </row>
    <row r="25" spans="1:4" x14ac:dyDescent="0.3">
      <c r="A25" s="53"/>
      <c r="B25" s="53"/>
      <c r="C25" s="54"/>
      <c r="D25" s="54"/>
    </row>
    <row r="26" spans="1:4" x14ac:dyDescent="0.3">
      <c r="A26" s="58" t="s">
        <v>5443</v>
      </c>
      <c r="B26" s="145"/>
      <c r="C26" s="54" t="str">
        <f>IFERROR(VLOOKUP(A26,base!B:AM,13,FALSE),"")</f>
        <v/>
      </c>
      <c r="D26" s="19" t="str">
        <f>IFERROR(VLOOKUP(A26,base!B:AS,44,FALSE),"")</f>
        <v/>
      </c>
    </row>
    <row r="27" spans="1:4" x14ac:dyDescent="0.3">
      <c r="A27" s="59" t="s">
        <v>5442</v>
      </c>
      <c r="B27" s="145"/>
      <c r="C27" s="54" t="str">
        <f>IFERROR(VLOOKUP(A27,base!B:AM,13,FALSE),"")</f>
        <v/>
      </c>
      <c r="D27" s="19" t="str">
        <f>IFERROR(VLOOKUP(A27,base!B:AS,44,FALSE),"")</f>
        <v/>
      </c>
    </row>
    <row r="28" spans="1:4" x14ac:dyDescent="0.3">
      <c r="A28" s="18" t="s">
        <v>2370</v>
      </c>
      <c r="B28" s="18"/>
      <c r="C28" s="19" t="str">
        <f>IFERROR(VLOOKUP(A28,base!B:AM,13,FALSE),"")</f>
        <v>0963 80  245</v>
      </c>
      <c r="D28" s="19" t="str">
        <f>IFERROR(VLOOKUP(A28,base!B:AS,44,FALSE),"")</f>
        <v>Rail Alu 995 mm ZSA 995</v>
      </c>
    </row>
    <row r="29" spans="1:4" x14ac:dyDescent="0.3">
      <c r="A29" s="18" t="s">
        <v>2476</v>
      </c>
      <c r="B29" s="18"/>
      <c r="C29" s="19" t="str">
        <f>IFERROR(VLOOKUP(A29,base!B:AM,13,FALSE),"")</f>
        <v>0963 80  206</v>
      </c>
      <c r="D29" s="19" t="str">
        <f>IFERROR(VLOOKUP(A29,base!B:AS,44,FALSE),"")</f>
        <v>SANGLE D'ARRIMAGE RZG 1000</v>
      </c>
    </row>
    <row r="30" spans="1:4" x14ac:dyDescent="0.3">
      <c r="A30" s="18"/>
      <c r="B30" s="18"/>
      <c r="C30" s="19" t="str">
        <f>IFERROR(VLOOKUP(A30,base!B:AM,13,FALSE),"")</f>
        <v/>
      </c>
      <c r="D30" s="19" t="str">
        <f>IFERROR(VLOOKUP(A30,base!B:AS,44,FALSE),"")</f>
        <v/>
      </c>
    </row>
    <row r="31" spans="1:4" x14ac:dyDescent="0.3">
      <c r="A31" s="18"/>
      <c r="B31" s="18"/>
      <c r="C31" s="19" t="str">
        <f>IFERROR(VLOOKUP(A31,base!B:AM,13,FALSE),"")</f>
        <v/>
      </c>
      <c r="D31" s="19" t="str">
        <f>IFERROR(VLOOKUP(A31,base!B:AS,44,FALSE),"")</f>
        <v/>
      </c>
    </row>
    <row r="32" spans="1:4" x14ac:dyDescent="0.3">
      <c r="A32" s="18"/>
      <c r="B32" s="18"/>
      <c r="C32" s="19" t="str">
        <f>IFERROR(VLOOKUP(A32,base!B:AM,13,FALSE),"")</f>
        <v/>
      </c>
      <c r="D32" s="19" t="str">
        <f>IFERROR(VLOOKUP(A32,base!B:AS,44,FALSE),"")</f>
        <v/>
      </c>
    </row>
    <row r="33" spans="1:4" x14ac:dyDescent="0.3">
      <c r="A33" s="18"/>
      <c r="B33" s="18"/>
      <c r="C33" s="19" t="str">
        <f>IFERROR(VLOOKUP(A33,base!B:AM,13,FALSE),"")</f>
        <v/>
      </c>
      <c r="D33" s="19" t="str">
        <f>IFERROR(VLOOKUP(A33,base!B:AS,44,FALSE),"")</f>
        <v/>
      </c>
    </row>
    <row r="34" spans="1:4" x14ac:dyDescent="0.3">
      <c r="A34" s="18"/>
      <c r="B34" s="18"/>
      <c r="C34" s="19" t="str">
        <f>IFERROR(VLOOKUP(A34,base!B:AM,13,FALSE),"")</f>
        <v/>
      </c>
      <c r="D34" s="19" t="str">
        <f>IFERROR(VLOOKUP(A34,base!B:AS,44,FALSE),"")</f>
        <v/>
      </c>
    </row>
    <row r="35" spans="1:4" x14ac:dyDescent="0.3">
      <c r="A35" s="18"/>
      <c r="B35" s="18"/>
      <c r="C35" s="19" t="str">
        <f>IFERROR(VLOOKUP(A35,base!B:AM,13,FALSE),"")</f>
        <v/>
      </c>
      <c r="D35" s="19" t="str">
        <f>IFERROR(VLOOKUP(A35,base!B:AS,44,FALSE),"")</f>
        <v/>
      </c>
    </row>
    <row r="36" spans="1:4" x14ac:dyDescent="0.3">
      <c r="A36" s="17" t="s">
        <v>5457</v>
      </c>
      <c r="B36" s="17"/>
      <c r="C36" s="19" t="str">
        <f>IFERROR(VLOOKUP(A36,base!B:AM,13,FALSE),"")</f>
        <v/>
      </c>
      <c r="D36" s="19" t="str">
        <f>IFERROR(VLOOKUP(A36,base!B:AS,44,FALSE),"")</f>
        <v/>
      </c>
    </row>
    <row r="37" spans="1:4" x14ac:dyDescent="0.3">
      <c r="A37" s="18" t="s">
        <v>1880</v>
      </c>
      <c r="B37" s="18"/>
      <c r="C37" s="19" t="str">
        <f>IFERROR(VLOOKUP(A37,base!B:AM,13,FALSE),"")</f>
        <v>0963 022 030</v>
      </c>
      <c r="D37" s="19" t="str">
        <f>IFERROR(VLOOKUP(A37,base!B:AS,44,FALSE),"")</f>
        <v>KIT-DE-FIXATION-LATERAL-MSBS</v>
      </c>
    </row>
    <row r="38" spans="1:4" x14ac:dyDescent="0.3">
      <c r="A38" s="18" t="s">
        <v>1874</v>
      </c>
      <c r="B38" s="18"/>
      <c r="C38" s="19" t="str">
        <f>IFERROR(VLOOKUP(A38,base!B:AM,13,FALSE),"")</f>
        <v>0963 80  502</v>
      </c>
      <c r="D38" s="19" t="str">
        <f>IFERROR(VLOOKUP(A38,base!B:AS,44,FALSE),"")</f>
        <v>KIT DE FIXATION MONTAGE FLOTTANT</v>
      </c>
    </row>
    <row r="39" spans="1:4" x14ac:dyDescent="0.3">
      <c r="A39" s="18" t="s">
        <v>1152</v>
      </c>
      <c r="B39" s="18"/>
      <c r="C39" s="19" t="str">
        <f>IFERROR(VLOOKUP(A39,base!B:AM,13,FALSE),"")</f>
        <v>0963 940 998</v>
      </c>
      <c r="D39" s="19" t="str">
        <f>IFERROR(VLOOKUP(A39,base!B:AS,44,FALSE),"")</f>
        <v>Kit de fixation montage flottant 9mm</v>
      </c>
    </row>
    <row r="40" spans="1:4" x14ac:dyDescent="0.3">
      <c r="A40" s="18" t="s">
        <v>1186</v>
      </c>
      <c r="B40" s="18"/>
      <c r="C40" s="19" t="str">
        <f>IFERROR(VLOOKUP(A40,base!B:AM,13,FALSE),"")</f>
        <v xml:space="preserve">0996 32     </v>
      </c>
      <c r="D40" s="19" t="str">
        <f>IFERROR(VLOOKUP(A40,base!B:AS,44,FALSE),"")</f>
        <v>Prémontage</v>
      </c>
    </row>
    <row r="41" spans="1:4" x14ac:dyDescent="0.3">
      <c r="A41" s="53"/>
      <c r="B41" s="53"/>
      <c r="C41" s="54"/>
      <c r="D41" s="54"/>
    </row>
    <row r="42" spans="1:4" x14ac:dyDescent="0.3">
      <c r="A42" s="58" t="s">
        <v>5443</v>
      </c>
      <c r="B42" s="145"/>
      <c r="C42" s="54" t="str">
        <f>IFERROR(VLOOKUP(A42,base!B:AM,13,FALSE),"")</f>
        <v/>
      </c>
      <c r="D42" s="19" t="str">
        <f>IFERROR(VLOOKUP(A42,base!B:AS,44,FALSE),"")</f>
        <v/>
      </c>
    </row>
    <row r="43" spans="1:4" x14ac:dyDescent="0.3">
      <c r="A43" s="59" t="s">
        <v>5488</v>
      </c>
      <c r="B43" s="145"/>
      <c r="C43" s="54" t="str">
        <f>IFERROR(VLOOKUP(A43,base!B:AM,13,FALSE),"")</f>
        <v/>
      </c>
      <c r="D43" s="19" t="str">
        <f>IFERROR(VLOOKUP(A43,base!B:AS,44,FALSE),"")</f>
        <v/>
      </c>
    </row>
    <row r="44" spans="1:4" x14ac:dyDescent="0.3">
      <c r="A44" s="18" t="s">
        <v>2370</v>
      </c>
      <c r="B44" s="18"/>
      <c r="C44" s="19" t="str">
        <f>IFERROR(VLOOKUP(A44,base!B:AM,13,FALSE),"")</f>
        <v>0963 80  245</v>
      </c>
      <c r="D44" s="19" t="str">
        <f>IFERROR(VLOOKUP(A44,base!B:AS,44,FALSE),"")</f>
        <v>Rail Alu 995 mm ZSA 995</v>
      </c>
    </row>
    <row r="45" spans="1:4" x14ac:dyDescent="0.3">
      <c r="A45" s="18" t="s">
        <v>2476</v>
      </c>
      <c r="B45" s="18"/>
      <c r="C45" s="19" t="str">
        <f>IFERROR(VLOOKUP(A45,base!B:AM,13,FALSE),"")</f>
        <v>0963 80  206</v>
      </c>
      <c r="D45" s="19" t="str">
        <f>IFERROR(VLOOKUP(A45,base!B:AS,44,FALSE),"")</f>
        <v>SANGLE D'ARRIMAGE RZG 1000</v>
      </c>
    </row>
    <row r="46" spans="1:4" x14ac:dyDescent="0.3">
      <c r="A46" s="18" t="s">
        <v>2404</v>
      </c>
      <c r="B46" s="18"/>
      <c r="C46" s="19" t="str">
        <f>IFERROR(VLOOKUP(A46,base!B:AM,13,FALSE),"")</f>
        <v>0963 80  202</v>
      </c>
      <c r="D46" s="19" t="str">
        <f>IFERROR(VLOOKUP(A46,base!B:AS,44,FALSE),"")</f>
        <v>RAIL D'ARRIMAGE ZS10</v>
      </c>
    </row>
    <row r="47" spans="1:4" x14ac:dyDescent="0.3">
      <c r="A47" s="18" t="s">
        <v>2480</v>
      </c>
      <c r="B47" s="18"/>
      <c r="C47" s="19" t="str">
        <f>IFERROR(VLOOKUP(A47,base!B:AM,13,FALSE),"")</f>
        <v>0963 80  204</v>
      </c>
      <c r="D47" s="19" t="str">
        <f>IFERROR(VLOOKUP(A47,base!B:AS,44,FALSE),"")</f>
        <v>SANGLE D'ARRIMAGE RZG10/11</v>
      </c>
    </row>
    <row r="48" spans="1:4" x14ac:dyDescent="0.3">
      <c r="A48" s="17" t="s">
        <v>5457</v>
      </c>
      <c r="B48" s="17"/>
      <c r="C48" s="19" t="str">
        <f>IFERROR(VLOOKUP(A48,base!B:AM,13,FALSE),"")</f>
        <v/>
      </c>
      <c r="D48" s="19" t="str">
        <f>IFERROR(VLOOKUP(A48,base!B:AS,44,FALSE),"")</f>
        <v/>
      </c>
    </row>
    <row r="49" spans="1:4" x14ac:dyDescent="0.3">
      <c r="A49" s="18" t="s">
        <v>1880</v>
      </c>
      <c r="B49" s="18"/>
      <c r="C49" s="19" t="str">
        <f>IFERROR(VLOOKUP(A49,base!B:AM,13,FALSE),"")</f>
        <v>0963 022 030</v>
      </c>
      <c r="D49" s="19" t="str">
        <f>IFERROR(VLOOKUP(A49,base!B:AS,44,FALSE),"")</f>
        <v>KIT-DE-FIXATION-LATERAL-MSBS</v>
      </c>
    </row>
    <row r="50" spans="1:4" x14ac:dyDescent="0.3">
      <c r="A50" s="18" t="s">
        <v>1874</v>
      </c>
      <c r="B50" s="18"/>
      <c r="C50" s="19" t="str">
        <f>IFERROR(VLOOKUP(A50,base!B:AM,13,FALSE),"")</f>
        <v>0963 80  502</v>
      </c>
      <c r="D50" s="19" t="str">
        <f>IFERROR(VLOOKUP(A50,base!B:AS,44,FALSE),"")</f>
        <v>KIT DE FIXATION MONTAGE FLOTTANT</v>
      </c>
    </row>
    <row r="51" spans="1:4" x14ac:dyDescent="0.3">
      <c r="A51" s="18" t="s">
        <v>1152</v>
      </c>
      <c r="B51" s="18"/>
      <c r="C51" s="19" t="str">
        <f>IFERROR(VLOOKUP(A51,base!B:AM,13,FALSE),"")</f>
        <v>0963 940 998</v>
      </c>
      <c r="D51" s="19" t="str">
        <f>IFERROR(VLOOKUP(A51,base!B:AS,44,FALSE),"")</f>
        <v>Kit de fixation montage flottant 9mm</v>
      </c>
    </row>
    <row r="52" spans="1:4" x14ac:dyDescent="0.3">
      <c r="A52" s="18" t="s">
        <v>1186</v>
      </c>
      <c r="B52" s="18"/>
      <c r="C52" s="19" t="str">
        <f>IFERROR(VLOOKUP(A52,base!B:AM,13,FALSE),"")</f>
        <v xml:space="preserve">0996 32     </v>
      </c>
      <c r="D52" s="19" t="str">
        <f>IFERROR(VLOOKUP(A52,base!B:AS,44,FALSE),"")</f>
        <v>Prémontage</v>
      </c>
    </row>
    <row r="53" spans="1:4" x14ac:dyDescent="0.3">
      <c r="A53" s="53"/>
      <c r="B53" s="53"/>
      <c r="C53" s="54"/>
      <c r="D53" s="54"/>
    </row>
    <row r="54" spans="1:4" x14ac:dyDescent="0.3">
      <c r="A54" s="61" t="s">
        <v>5454</v>
      </c>
      <c r="B54" s="146"/>
      <c r="C54" s="54"/>
      <c r="D54" s="19"/>
    </row>
    <row r="55" spans="1:4" x14ac:dyDescent="0.3">
      <c r="A55" s="18" t="s">
        <v>2662</v>
      </c>
      <c r="B55" s="18"/>
      <c r="C55" s="19" t="str">
        <f>IFERROR(VLOOKUP(A55,base!B:AM,13,FALSE),"")</f>
        <v>0963 580 162</v>
      </c>
      <c r="D55" s="19" t="str">
        <f>IFERROR(VLOOKUP(A55,base!B:AS,44,FALSE),"")</f>
        <v>Tapis antidérapant MAM62</v>
      </c>
    </row>
    <row r="56" spans="1:4" x14ac:dyDescent="0.3">
      <c r="A56" s="18" t="s">
        <v>2640</v>
      </c>
      <c r="B56" s="18"/>
      <c r="C56" s="19" t="str">
        <f>IFERROR(VLOOKUP(A56,base!B:AM,13,FALSE),"")</f>
        <v>0963 580 130</v>
      </c>
      <c r="D56" s="19" t="str">
        <f>IFERROR(VLOOKUP(A56,base!B:AS,44,FALSE),"")</f>
        <v>Tapis antidérapant MAM30</v>
      </c>
    </row>
    <row r="57" spans="1:4" x14ac:dyDescent="0.3">
      <c r="A57" s="18"/>
      <c r="B57" s="18"/>
      <c r="C57" s="19" t="str">
        <f>IFERROR(VLOOKUP(A57,base!B:AM,13,FALSE),"")</f>
        <v/>
      </c>
      <c r="D57" s="19" t="str">
        <f>IFERROR(VLOOKUP(A57,base!B:AS,44,FALSE),"")</f>
        <v/>
      </c>
    </row>
    <row r="58" spans="1:4" x14ac:dyDescent="0.3">
      <c r="A58" s="18"/>
      <c r="B58" s="18"/>
      <c r="C58" s="19"/>
      <c r="D58" s="19"/>
    </row>
    <row r="59" spans="1:4" x14ac:dyDescent="0.3">
      <c r="A59" s="18"/>
      <c r="B59" s="18"/>
      <c r="C59" s="19" t="str">
        <f>IFERROR(VLOOKUP(A59,base!B:AM,13,FALSE),"")</f>
        <v/>
      </c>
      <c r="D59" s="19" t="str">
        <f>IFERROR(VLOOKUP(A59,base!B:AS,44,FALSE),"")</f>
        <v/>
      </c>
    </row>
    <row r="60" spans="1:4" x14ac:dyDescent="0.3">
      <c r="A60" s="19" t="str">
        <f>IFERROR(VLOOKUP(C60,base!N:AK,10,FALSE),"")</f>
        <v/>
      </c>
      <c r="B60" s="19"/>
      <c r="C60" s="50"/>
      <c r="D60" s="19" t="str">
        <f>IFERROR(VLOOKUP(C60,base!N:AS,32,FALSE),"")</f>
        <v/>
      </c>
    </row>
    <row r="61" spans="1:4" x14ac:dyDescent="0.3">
      <c r="A61" s="19" t="str">
        <f>IFERROR(VLOOKUP(C61,base!N:AK,10,FALSE),"")</f>
        <v/>
      </c>
      <c r="B61" s="19"/>
      <c r="C61" s="50"/>
      <c r="D61" s="19" t="str">
        <f>IFERROR(VLOOKUP(C61,base!N:AS,32,FALSE),"")</f>
        <v/>
      </c>
    </row>
    <row r="62" spans="1:4" x14ac:dyDescent="0.3">
      <c r="A62" s="19" t="str">
        <f>IFERROR(VLOOKUP(C62,base!N:AK,10,FALSE),"")</f>
        <v/>
      </c>
      <c r="B62" s="19"/>
      <c r="C62" s="50"/>
      <c r="D62" s="19" t="str">
        <f>IFERROR(VLOOKUP(C62,base!N:AS,32,FALSE),"")</f>
        <v/>
      </c>
    </row>
    <row r="63" spans="1:4" s="130" customFormat="1" x14ac:dyDescent="0.3">
      <c r="A63" s="19" t="str">
        <f>IFERROR(VLOOKUP(C63,base!N:AK,10,FALSE),"")</f>
        <v/>
      </c>
      <c r="B63" s="19"/>
      <c r="C63" s="50"/>
      <c r="D63" s="19" t="str">
        <f>IFERROR(VLOOKUP(C63,base!N:AS,32,FALSE),"")</f>
        <v/>
      </c>
    </row>
    <row r="64" spans="1:4" s="130" customFormat="1" x14ac:dyDescent="0.3">
      <c r="A64" s="55"/>
      <c r="B64" s="55"/>
      <c r="C64" s="56"/>
      <c r="D64" s="54"/>
    </row>
    <row r="65" spans="1:4" s="130" customFormat="1" x14ac:dyDescent="0.3">
      <c r="A65" s="61" t="s">
        <v>5455</v>
      </c>
      <c r="B65" s="146"/>
      <c r="C65" s="56"/>
      <c r="D65" s="19"/>
    </row>
    <row r="66" spans="1:4" s="130" customFormat="1" x14ac:dyDescent="0.3">
      <c r="A66" s="18" t="s">
        <v>1165</v>
      </c>
      <c r="B66" s="18"/>
      <c r="C66" s="19" t="str">
        <f>IFERROR(VLOOKUP(A66,base!B:AM,13,FALSE),"")</f>
        <v>5964 000 330</v>
      </c>
      <c r="D66" s="19" t="str">
        <f>IFERROR(VLOOKUP(A66,base!B:AS,44,FALSE),"")</f>
        <v>Van Lock Double</v>
      </c>
    </row>
    <row r="67" spans="1:4" s="130" customFormat="1" x14ac:dyDescent="0.3">
      <c r="A67" s="18" t="s">
        <v>3780</v>
      </c>
      <c r="B67" s="18"/>
      <c r="C67" s="19" t="str">
        <f>IFERROR(VLOOKUP(A67,base!B:AM,13,FALSE),"")</f>
        <v>0963 580 889</v>
      </c>
      <c r="D67" s="19" t="str">
        <f>IFERROR(VLOOKUP(A67,base!B:AS,44,FALSE),"")</f>
        <v>SERRURE-2PC-VEH-SATURN-EVO-SHS02</v>
      </c>
    </row>
    <row r="68" spans="1:4" s="130" customFormat="1" x14ac:dyDescent="0.3">
      <c r="A68" s="18"/>
      <c r="B68" s="18"/>
      <c r="C68" s="19"/>
      <c r="D68" s="19"/>
    </row>
    <row r="69" spans="1:4" s="130" customFormat="1" x14ac:dyDescent="0.3">
      <c r="A69" s="18"/>
      <c r="B69" s="18"/>
      <c r="C69" s="19"/>
      <c r="D69" s="19"/>
    </row>
    <row r="70" spans="1:4" s="130" customFormat="1" x14ac:dyDescent="0.3">
      <c r="A70" s="19"/>
      <c r="B70" s="19"/>
      <c r="C70" s="50"/>
      <c r="D70" s="19"/>
    </row>
    <row r="71" spans="1:4" s="130" customFormat="1" x14ac:dyDescent="0.3">
      <c r="A71" s="19"/>
      <c r="B71" s="19"/>
      <c r="C71" s="50"/>
      <c r="D71" s="19"/>
    </row>
    <row r="72" spans="1:4" s="130" customFormat="1" x14ac:dyDescent="0.3">
      <c r="A72" s="55"/>
      <c r="B72" s="55"/>
      <c r="C72" s="54"/>
      <c r="D72" s="54"/>
    </row>
    <row r="73" spans="1:4" s="130" customFormat="1" x14ac:dyDescent="0.3">
      <c r="A73" s="61" t="s">
        <v>5456</v>
      </c>
      <c r="B73" s="146"/>
      <c r="C73" s="54"/>
      <c r="D73" s="21"/>
    </row>
    <row r="74" spans="1:4" s="130" customFormat="1" x14ac:dyDescent="0.3">
      <c r="A74" s="19" t="str">
        <f>IFERROR(VLOOKUP(C74,[2]base!N:AK,10,FALSE),"")</f>
        <v>Carrosserie montage 1H niveau 1</v>
      </c>
      <c r="B74" s="19"/>
      <c r="C74" s="16" t="s">
        <v>5445</v>
      </c>
      <c r="D74" s="19" t="str">
        <f>IFERROR(VLOOKUP(C74,[2]base!N:AS,32,FALSE),"")</f>
        <v>Carrosserie montage 1H niveau 1</v>
      </c>
    </row>
    <row r="75" spans="1:4" s="130" customFormat="1" x14ac:dyDescent="0.3">
      <c r="A75" s="19" t="str">
        <f>IFERROR(VLOOKUP(C75,[2]base!N:AK,10,FALSE),"")</f>
        <v>carrosserie montage 1H niveau 2</v>
      </c>
      <c r="B75" s="19"/>
      <c r="C75" s="16" t="s">
        <v>5446</v>
      </c>
      <c r="D75" s="19" t="str">
        <f>IFERROR(VLOOKUP(C75,[2]base!N:AS,32,FALSE),"")</f>
        <v>carrosserie montage 1H niveau 2</v>
      </c>
    </row>
    <row r="76" spans="1:4" s="130" customFormat="1" x14ac:dyDescent="0.3">
      <c r="A76" s="19" t="str">
        <f>IFERROR(VLOOKUP(C76,[2]base!N:AK,10,FALSE),"")</f>
        <v>carrosserie montage 1H niveau 3</v>
      </c>
      <c r="B76" s="19"/>
      <c r="C76" s="16" t="s">
        <v>5447</v>
      </c>
      <c r="D76" s="19" t="str">
        <f>IFERROR(VLOOKUP(C76,[2]base!N:AS,32,FALSE),"")</f>
        <v>carrosserie montage 1H niveau 3</v>
      </c>
    </row>
    <row r="77" spans="1:4" s="130" customFormat="1" x14ac:dyDescent="0.3">
      <c r="A77" s="19" t="str">
        <f>IFERROR(VLOOKUP(C77,[2]base!N:AK,10,FALSE),"")</f>
        <v>carrosserie montage 1H niveau 4</v>
      </c>
      <c r="B77" s="19"/>
      <c r="C77" s="16" t="s">
        <v>5448</v>
      </c>
      <c r="D77" s="19" t="str">
        <f>IFERROR(VLOOKUP(C77,[2]base!N:AS,32,FALSE),"")</f>
        <v>carrosserie montage 1H niveau 4</v>
      </c>
    </row>
    <row r="78" spans="1:4" s="130" customFormat="1" x14ac:dyDescent="0.3">
      <c r="A78" s="19" t="str">
        <f>IFERROR(VLOOKUP(C78,[2]base!N:AK,10,FALSE),"")</f>
        <v>carrosserie montage 1H niveau 5</v>
      </c>
      <c r="B78" s="19"/>
      <c r="C78" s="16" t="s">
        <v>5449</v>
      </c>
      <c r="D78" s="19" t="str">
        <f>IFERROR(VLOOKUP(C78,[2]base!N:AS,32,FALSE),"")</f>
        <v>carrosserie montage 1H niveau 5</v>
      </c>
    </row>
    <row r="79" spans="1:4" s="130" customFormat="1" x14ac:dyDescent="0.3">
      <c r="A79" s="19" t="str">
        <f>IFERROR(VLOOKUP(C79,[2]base!N:AK,10,FALSE),"")</f>
        <v>OM montage 1 journée</v>
      </c>
      <c r="B79" s="19"/>
      <c r="C79" s="16" t="s">
        <v>5450</v>
      </c>
      <c r="D79" s="19" t="str">
        <f>IFERROR(VLOOKUP(C79,[2]base!N:AS,32,FALSE),"")</f>
        <v>OM montage 1 journée</v>
      </c>
    </row>
    <row r="80" spans="1:4" s="130" customFormat="1" x14ac:dyDescent="0.3">
      <c r="A80" s="19" t="str">
        <f>IFERROR(VLOOKUP(C80,[2]base!N:AK,10,FALSE),"")</f>
        <v>OM montage 1/2 journée</v>
      </c>
      <c r="B80" s="19"/>
      <c r="C80" s="16" t="s">
        <v>5451</v>
      </c>
      <c r="D80" s="19" t="str">
        <f>IFERROR(VLOOKUP(C80,[2]base!N:AS,32,FALSE),"")</f>
        <v>OM montage 1/2 journée</v>
      </c>
    </row>
    <row r="81" spans="1:4" s="130" customFormat="1" x14ac:dyDescent="0.3">
      <c r="A81" s="128" t="s">
        <v>5489</v>
      </c>
      <c r="B81" s="128"/>
      <c r="C81" s="16"/>
      <c r="D81" s="128" t="s">
        <v>5490</v>
      </c>
    </row>
    <row r="82" spans="1:4" s="130" customFormat="1" x14ac:dyDescent="0.3">
      <c r="A82" s="54"/>
      <c r="B82" s="54"/>
      <c r="C82" s="63"/>
      <c r="D82" s="54"/>
    </row>
    <row r="83" spans="1:4" s="130" customFormat="1" x14ac:dyDescent="0.3">
      <c r="A83" s="19"/>
      <c r="B83" s="19"/>
      <c r="C83" s="16"/>
      <c r="D83" s="19"/>
    </row>
    <row r="84" spans="1:4" s="23" customFormat="1" ht="15.6" x14ac:dyDescent="0.3">
      <c r="A84" s="52" t="s">
        <v>5440</v>
      </c>
      <c r="B84" s="52"/>
      <c r="C84" s="52"/>
      <c r="D84" s="52" t="s">
        <v>5440</v>
      </c>
    </row>
    <row r="85" spans="1:4" s="130" customFormat="1" x14ac:dyDescent="0.3">
      <c r="A85" s="16"/>
      <c r="B85" s="16"/>
      <c r="C85"/>
      <c r="D85" s="19" t="str">
        <f>IFERROR(VLOOKUP(A85,base!B:AS,44,FALSE),"")</f>
        <v/>
      </c>
    </row>
    <row r="86" spans="1:4" s="130" customFormat="1" x14ac:dyDescent="0.3">
      <c r="A86" s="19" t="str">
        <f>IFERROR(VLOOKUP(C86,base!N:AK,10,FALSE),"")</f>
        <v/>
      </c>
      <c r="B86" s="19"/>
      <c r="C86"/>
      <c r="D86" s="19" t="str">
        <f>IFERROR(VLOOKUP(C86,base!N:AS,32,FALSE),"")</f>
        <v/>
      </c>
    </row>
    <row r="87" spans="1:4" s="130" customFormat="1" x14ac:dyDescent="0.3">
      <c r="A87" s="19" t="str">
        <f>IFERROR(VLOOKUP(C87,base!N:AK,10,FALSE),"")</f>
        <v/>
      </c>
      <c r="B87" s="19"/>
      <c r="C87"/>
      <c r="D87" s="19" t="str">
        <f>IFERROR(VLOOKUP(C87,base!N:AS,32,FALSE),"")</f>
        <v/>
      </c>
    </row>
    <row r="88" spans="1:4" s="130" customFormat="1" x14ac:dyDescent="0.3">
      <c r="A88" s="19"/>
      <c r="B88" s="19"/>
      <c r="C88"/>
      <c r="D88" s="19"/>
    </row>
    <row r="89" spans="1:4" s="130" customFormat="1" ht="18" x14ac:dyDescent="0.35">
      <c r="A89" s="62" t="s">
        <v>5470</v>
      </c>
      <c r="B89" s="62"/>
      <c r="C89"/>
      <c r="D89" s="19"/>
    </row>
    <row r="90" spans="1:4" s="130" customFormat="1" ht="18" x14ac:dyDescent="0.35">
      <c r="A90" s="62" t="s">
        <v>5469</v>
      </c>
      <c r="B90" s="62"/>
      <c r="C90"/>
      <c r="D90" s="19" t="str">
        <f>IFERROR(VLOOKUP(C90,base!N:AS,32,FALSE),"")</f>
        <v/>
      </c>
    </row>
    <row r="91" spans="1:4" s="20" customFormat="1" x14ac:dyDescent="0.3">
      <c r="A91" s="19" t="str">
        <f>IFERROR(VLOOKUP(C91,base!N:AK,10,FALSE),"")</f>
        <v/>
      </c>
      <c r="B91" s="19"/>
      <c r="C91" s="50"/>
      <c r="D91" s="19" t="str">
        <f>IFERROR(VLOOKUP(C91,base!N:AS,32,FALSE),"")</f>
        <v/>
      </c>
    </row>
    <row r="92" spans="1:4" s="130" customFormat="1" x14ac:dyDescent="0.3">
      <c r="A92" s="19" t="str">
        <f>IFERROR(VLOOKUP(C92,base!N:AK,10,FALSE),"")</f>
        <v/>
      </c>
      <c r="B92" s="19"/>
      <c r="C92" s="50"/>
      <c r="D92" s="19" t="str">
        <f>IFERROR(VLOOKUP(C92,base!N:AS,32,FALSE),"")</f>
        <v/>
      </c>
    </row>
    <row r="93" spans="1:4" s="130" customFormat="1" x14ac:dyDescent="0.3">
      <c r="A93" s="19" t="str">
        <f>IFERROR(VLOOKUP(C93,base!N:AK,10,FALSE),"")</f>
        <v/>
      </c>
      <c r="B93" s="19"/>
      <c r="C93" s="50"/>
      <c r="D93" s="19" t="str">
        <f>IFERROR(VLOOKUP(C93,base!N:AS,32,FALSE),"")</f>
        <v/>
      </c>
    </row>
    <row r="94" spans="1:4" s="130" customFormat="1" x14ac:dyDescent="0.3">
      <c r="A94" s="19" t="str">
        <f>IFERROR(VLOOKUP(C94,base!N:AK,10,FALSE),"")</f>
        <v/>
      </c>
      <c r="B94" s="19"/>
      <c r="C94" s="50"/>
      <c r="D94" s="19" t="str">
        <f>IFERROR(VLOOKUP(C94,base!N:AS,32,FALSE),"")</f>
        <v/>
      </c>
    </row>
    <row r="95" spans="1:4" s="130" customFormat="1" x14ac:dyDescent="0.3">
      <c r="A95" s="19" t="str">
        <f>IFERROR(VLOOKUP(C95,base!N:AK,10,FALSE),"")</f>
        <v/>
      </c>
      <c r="B95" s="19"/>
      <c r="C95"/>
      <c r="D95" s="19" t="str">
        <f>IFERROR(VLOOKUP(C95,base!N:AS,32,FALSE),"")</f>
        <v/>
      </c>
    </row>
    <row r="96" spans="1:4" x14ac:dyDescent="0.3">
      <c r="A96" s="18"/>
      <c r="B96" s="18"/>
      <c r="C96" s="19" t="str">
        <f>IFERROR(VLOOKUP(A96,base!B:AM,13,FALSE),"")</f>
        <v/>
      </c>
      <c r="D96" s="19" t="str">
        <f>IFERROR(VLOOKUP(A96,base!B:AS,44,FALSE),"")</f>
        <v/>
      </c>
    </row>
    <row r="97" spans="1:4" x14ac:dyDescent="0.3">
      <c r="A97" s="18"/>
      <c r="B97" s="18"/>
      <c r="C97" s="19" t="str">
        <f>IFERROR(VLOOKUP(A97,base!B:AM,13,FALSE),"")</f>
        <v/>
      </c>
      <c r="D97" s="19" t="str">
        <f>IFERROR(VLOOKUP(A97,base!B:AS,44,FALSE),"")</f>
        <v/>
      </c>
    </row>
    <row r="98" spans="1:4" x14ac:dyDescent="0.3">
      <c r="A98" s="18"/>
      <c r="B98" s="18"/>
      <c r="C98" s="19" t="str">
        <f>IFERROR(VLOOKUP(A98,base!B:AM,13,FALSE),"")</f>
        <v/>
      </c>
      <c r="D98" s="19" t="str">
        <f>IFERROR(VLOOKUP(A98,base!B:AS,44,FALSE),"")</f>
        <v/>
      </c>
    </row>
    <row r="99" spans="1:4" x14ac:dyDescent="0.3">
      <c r="A99" s="18"/>
      <c r="B99" s="18"/>
      <c r="C99" s="19" t="str">
        <f>IFERROR(VLOOKUP(A99,base!B:AM,13,FALSE),"")</f>
        <v/>
      </c>
      <c r="D99" s="19" t="str">
        <f>IFERROR(VLOOKUP(A99,base!B:AS,44,FALSE),"")</f>
        <v/>
      </c>
    </row>
  </sheetData>
  <mergeCells count="3">
    <mergeCell ref="A1:A2"/>
    <mergeCell ref="C1:C2"/>
    <mergeCell ref="D1:D2"/>
  </mergeCells>
  <conditionalFormatting sqref="C74">
    <cfRule type="duplicateValues" dxfId="3" priority="4"/>
  </conditionalFormatting>
  <conditionalFormatting sqref="C74">
    <cfRule type="duplicateValues" dxfId="2" priority="3"/>
  </conditionalFormatting>
  <conditionalFormatting sqref="C75:C83">
    <cfRule type="duplicateValues" dxfId="1" priority="2"/>
  </conditionalFormatting>
  <conditionalFormatting sqref="C78:C83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55"/>
  <sheetViews>
    <sheetView tabSelected="1" topLeftCell="A2" zoomScale="90" zoomScaleNormal="90" workbookViewId="0">
      <selection activeCell="B7" sqref="B7"/>
    </sheetView>
  </sheetViews>
  <sheetFormatPr baseColWidth="10" defaultColWidth="11.5546875" defaultRowHeight="14.4" x14ac:dyDescent="0.3"/>
  <cols>
    <col min="1" max="1" width="65" style="70" bestFit="1" customWidth="1"/>
    <col min="2" max="2" width="10.21875" style="118" bestFit="1" customWidth="1"/>
    <col min="3" max="3" width="11.33203125" style="119" customWidth="1"/>
    <col min="4" max="4" width="6.5546875" style="120" customWidth="1"/>
    <col min="5" max="5" width="20.33203125" style="121" bestFit="1" customWidth="1"/>
    <col min="6" max="6" width="7.6640625" style="70" customWidth="1"/>
    <col min="7" max="7" width="16.6640625" style="122" customWidth="1"/>
    <col min="8" max="8" width="24" style="122" bestFit="1" customWidth="1"/>
    <col min="9" max="9" width="6.109375" style="70" customWidth="1"/>
    <col min="10" max="10" width="35.44140625" style="71" customWidth="1"/>
    <col min="11" max="16384" width="11.5546875" style="70"/>
  </cols>
  <sheetData>
    <row r="1" spans="1:10" ht="9.6" hidden="1" customHeight="1" x14ac:dyDescent="0.3">
      <c r="A1" s="64"/>
      <c r="B1" s="65"/>
      <c r="C1" s="66"/>
      <c r="D1" s="67"/>
      <c r="E1" s="68"/>
      <c r="F1" s="69" t="s">
        <v>5471</v>
      </c>
      <c r="G1" s="69"/>
      <c r="H1" s="69"/>
      <c r="I1" s="69"/>
      <c r="J1" s="69"/>
    </row>
    <row r="2" spans="1:10" s="74" customFormat="1" ht="14.4" customHeight="1" x14ac:dyDescent="0.3">
      <c r="A2" s="214"/>
      <c r="B2" s="216" t="s">
        <v>5472</v>
      </c>
      <c r="C2" s="216" t="s">
        <v>5473</v>
      </c>
      <c r="D2" s="205" t="s">
        <v>5474</v>
      </c>
      <c r="E2" s="216" t="s">
        <v>5475</v>
      </c>
      <c r="F2" s="72"/>
      <c r="G2" s="72"/>
      <c r="H2" s="72"/>
      <c r="I2" s="72"/>
      <c r="J2" s="73"/>
    </row>
    <row r="3" spans="1:10" s="74" customFormat="1" ht="18" customHeight="1" thickBot="1" x14ac:dyDescent="0.35">
      <c r="A3" s="215"/>
      <c r="B3" s="217"/>
      <c r="C3" s="217"/>
      <c r="D3" s="218"/>
      <c r="E3" s="217"/>
      <c r="F3" s="72"/>
      <c r="G3" s="72"/>
      <c r="H3"/>
      <c r="I3" s="72"/>
      <c r="J3" s="72"/>
    </row>
    <row r="4" spans="1:10" s="74" customFormat="1" ht="29.4" customHeight="1" thickBot="1" x14ac:dyDescent="0.35">
      <c r="A4" s="211" t="s">
        <v>5497</v>
      </c>
      <c r="B4" s="212"/>
      <c r="C4" s="213"/>
      <c r="D4" s="75"/>
      <c r="E4" s="76" t="str">
        <f>VLOOKUP(A4,'listes déroulantes'!A7:B9,2,FALSE)</f>
        <v>TRAFIC</v>
      </c>
      <c r="F4" s="141"/>
      <c r="G4" s="72"/>
      <c r="H4" s="72"/>
      <c r="I4" s="72"/>
      <c r="J4" s="72"/>
    </row>
    <row r="5" spans="1:10" ht="15" customHeight="1" x14ac:dyDescent="0.3">
      <c r="A5" s="190" t="s">
        <v>5476</v>
      </c>
      <c r="B5" s="191"/>
      <c r="C5" s="192"/>
      <c r="D5" s="77"/>
      <c r="E5" s="196"/>
      <c r="F5" s="69"/>
      <c r="G5" s="69"/>
      <c r="H5" s="69"/>
      <c r="I5" s="69"/>
      <c r="J5" s="69"/>
    </row>
    <row r="6" spans="1:10" ht="15" thickBot="1" x14ac:dyDescent="0.35">
      <c r="A6" s="193"/>
      <c r="B6" s="194"/>
      <c r="C6" s="195"/>
      <c r="D6" s="78"/>
      <c r="E6" s="197"/>
      <c r="F6" s="69"/>
      <c r="G6" s="69"/>
      <c r="H6" s="69"/>
      <c r="I6" s="69"/>
      <c r="J6" s="69"/>
    </row>
    <row r="7" spans="1:10" ht="15.6" customHeight="1" x14ac:dyDescent="0.3">
      <c r="A7" s="139" t="s">
        <v>588</v>
      </c>
      <c r="B7" s="144" t="str">
        <f>IF($E$4="TRAFIC",VLOOKUP(A7,'Trafic L1H1'!$B$4:$C$7,2,FALSE),IF($E$4="MASTER_TRACTION",VLOOKUP(A7,'MASTER L2H2'!$B$4:$C$7,2,FALSE)))</f>
        <v>0963 940 608</v>
      </c>
      <c r="C7" s="148" t="e">
        <f>IF($E$4="TRAFIC",VLOOKUP(B7,'Trafic L1H1'!$C$4:$E$7,7,FALSE),IF($E$4="MASTER_TRACTION",VLOOKUP(B7,'MASTER L2H2'!$C$4:$E$7,8,FALSE)))</f>
        <v>#REF!</v>
      </c>
      <c r="D7" s="205">
        <v>1</v>
      </c>
      <c r="E7" s="207" t="e">
        <f>SUM(C7*D7)</f>
        <v>#REF!</v>
      </c>
      <c r="F7" s="69"/>
      <c r="G7" s="69"/>
      <c r="H7" s="69"/>
      <c r="I7" s="69"/>
      <c r="J7" s="69"/>
    </row>
    <row r="8" spans="1:10" ht="15.6" customHeight="1" x14ac:dyDescent="0.3">
      <c r="A8" s="133" t="s">
        <v>5493</v>
      </c>
      <c r="B8" s="144"/>
      <c r="C8" s="149"/>
      <c r="D8" s="206"/>
      <c r="E8" s="208"/>
      <c r="F8" s="69"/>
      <c r="G8" s="69"/>
      <c r="H8" s="69"/>
      <c r="I8" s="69"/>
      <c r="J8" s="69"/>
    </row>
    <row r="9" spans="1:10" ht="15.6" x14ac:dyDescent="0.3">
      <c r="A9" s="132" t="s">
        <v>18</v>
      </c>
      <c r="B9" s="144" t="str">
        <f>IF($E$4="TRAFIC",VLOOKUP(A9,'Trafic L1H1'!$B$4:$C$7,2,FALSE),IF($E$4="MASTER_TRACTION",VLOOKUP(A9,'MASTER L2H2'!$B$4:$C$7,2,FALSE)))</f>
        <v>0963 940 604</v>
      </c>
      <c r="C9" s="149" t="e">
        <f>IF($E$4="TRAFIC",VLOOKUP(B9,'Trafic L1H1'!$C$4:$E$7,7,FALSE),IF($E$4="MASTER_TRACTION",VLOOKUP(B9,'MASTER L2H2'!$C$4:$E$7,8,FALSE)))</f>
        <v>#REF!</v>
      </c>
      <c r="D9" s="80">
        <v>0</v>
      </c>
      <c r="E9" s="81" t="e">
        <f t="shared" ref="E9:E11" si="0">SUM(C9*D9)</f>
        <v>#REF!</v>
      </c>
      <c r="F9" s="69"/>
      <c r="G9" s="69"/>
      <c r="H9" s="69"/>
      <c r="I9" s="69"/>
      <c r="J9" s="69"/>
    </row>
    <row r="10" spans="1:10" ht="15.6" x14ac:dyDescent="0.3">
      <c r="A10" s="136" t="s">
        <v>604</v>
      </c>
      <c r="B10" s="144" t="str">
        <f>IF($E$4="TRAFIC",VLOOKUP(A10,'Trafic L1H1'!$B$4:$C$7,2,FALSE),IF($E$4="MASTER_TRACTION",VLOOKUP(A10,'MASTER L2H2'!$B$4:$C$7,2,FALSE)))</f>
        <v>0963 940 607</v>
      </c>
      <c r="C10" s="149" t="e">
        <f>IF($E$4="TRAFIC",VLOOKUP(B10,'Trafic L1H1'!$C$4:$E$7,7,FALSE),IF($E$4="MASTER_TRACTION",VLOOKUP(B10,'MASTER L2H2'!$C$4:$E$7,8,FALSE)))</f>
        <v>#REF!</v>
      </c>
      <c r="D10" s="80">
        <v>0</v>
      </c>
      <c r="E10" s="81" t="e">
        <f t="shared" si="0"/>
        <v>#REF!</v>
      </c>
      <c r="F10" s="69"/>
      <c r="G10" s="69"/>
      <c r="H10" s="69"/>
      <c r="I10" s="69"/>
      <c r="J10" s="69"/>
    </row>
    <row r="11" spans="1:10" ht="15.6" x14ac:dyDescent="0.3">
      <c r="A11" s="136" t="s">
        <v>589</v>
      </c>
      <c r="B11" s="144" t="str">
        <f>IF($E$4="TRAFIC",VLOOKUP(A11,'Trafic L1H1'!$B$4:$C$7,2,FALSE),IF($E$4="MASTER_TRACTION",VLOOKUP(A11,'MASTER L2H2'!$B$4:$C$7,2,FALSE)))</f>
        <v>0963 940 602</v>
      </c>
      <c r="C11" s="149" t="e">
        <f>IF($E$4="TRAFIC",VLOOKUP(B11,'Trafic L1H1'!$C$4:$E$7,7,FALSE),IF($E$4="MASTER_TRACTION",VLOOKUP(B11,'MASTER L2H2'!$C$4:$E$7,8,FALSE)))</f>
        <v>#REF!</v>
      </c>
      <c r="D11" s="80">
        <v>0</v>
      </c>
      <c r="E11" s="81" t="e">
        <f t="shared" si="0"/>
        <v>#REF!</v>
      </c>
      <c r="F11" s="69"/>
      <c r="G11" s="69"/>
      <c r="H11" s="69"/>
      <c r="I11" s="69"/>
      <c r="J11" s="69"/>
    </row>
    <row r="12" spans="1:10" ht="16.2" thickBot="1" x14ac:dyDescent="0.35">
      <c r="A12" s="79" t="s">
        <v>4551</v>
      </c>
      <c r="B12" s="144"/>
      <c r="C12" s="125"/>
      <c r="D12" s="80">
        <v>0</v>
      </c>
      <c r="E12" s="81">
        <f>SUM(C12*D12)</f>
        <v>0</v>
      </c>
      <c r="F12" s="69"/>
      <c r="G12" s="69"/>
      <c r="H12" s="69"/>
      <c r="I12" s="69"/>
      <c r="J12" s="69"/>
    </row>
    <row r="13" spans="1:10" ht="6.6" customHeight="1" thickBot="1" x14ac:dyDescent="0.35">
      <c r="A13" s="198"/>
      <c r="B13" s="199"/>
      <c r="C13" s="199"/>
      <c r="D13" s="82"/>
      <c r="E13" s="83"/>
      <c r="F13" s="69"/>
      <c r="G13" s="69"/>
      <c r="H13" s="69"/>
      <c r="I13" s="69"/>
      <c r="J13" s="69"/>
    </row>
    <row r="14" spans="1:10" ht="14.4" customHeight="1" x14ac:dyDescent="0.3">
      <c r="A14" s="200" t="s">
        <v>5494</v>
      </c>
      <c r="B14" s="201"/>
      <c r="C14" s="202"/>
      <c r="D14" s="203" t="s">
        <v>5474</v>
      </c>
      <c r="E14" s="178" t="s">
        <v>5475</v>
      </c>
      <c r="F14" s="69"/>
      <c r="G14" s="69"/>
      <c r="H14" s="69"/>
      <c r="I14" s="69"/>
      <c r="J14" s="69"/>
    </row>
    <row r="15" spans="1:10" ht="15" customHeight="1" thickBot="1" x14ac:dyDescent="0.35">
      <c r="A15" s="173"/>
      <c r="B15" s="174"/>
      <c r="C15" s="175"/>
      <c r="D15" s="204"/>
      <c r="E15" s="179"/>
      <c r="F15" s="69"/>
      <c r="G15" s="69"/>
      <c r="H15" s="69"/>
      <c r="I15" s="69"/>
      <c r="J15" s="69"/>
    </row>
    <row r="16" spans="1:10" ht="6.6" customHeight="1" thickBot="1" x14ac:dyDescent="0.35">
      <c r="A16" s="198"/>
      <c r="B16" s="199"/>
      <c r="C16" s="199"/>
      <c r="D16" s="82"/>
      <c r="E16" s="83"/>
      <c r="F16" s="69"/>
      <c r="G16" s="69"/>
      <c r="H16" s="69"/>
      <c r="I16" s="69"/>
      <c r="J16" s="69"/>
    </row>
    <row r="17" spans="1:10" ht="15.6" x14ac:dyDescent="0.3">
      <c r="A17" s="126" t="s">
        <v>5477</v>
      </c>
      <c r="B17" s="144"/>
      <c r="C17" s="149" t="e">
        <f>IF($E$4="TRAFIC",'Trafic L1H1'!#REF!,'MASTER L2H2'!#REF!)</f>
        <v>#REF!</v>
      </c>
      <c r="D17" s="84">
        <v>1</v>
      </c>
      <c r="E17" s="85" t="e">
        <f t="shared" ref="E17:E19" si="1">SUM(C17*D17)</f>
        <v>#REF!</v>
      </c>
      <c r="F17" s="69"/>
      <c r="G17" s="69"/>
      <c r="H17" s="69"/>
      <c r="I17" s="69"/>
      <c r="J17" s="69"/>
    </row>
    <row r="18" spans="1:10" ht="15.6" x14ac:dyDescent="0.3">
      <c r="A18" s="86" t="s">
        <v>5478</v>
      </c>
      <c r="B18" s="144"/>
      <c r="C18" s="149" t="e">
        <f>IF($E$4="TRAFIC",'Trafic L1H1'!#REF!,'MASTER L2H2'!#REF!)</f>
        <v>#REF!</v>
      </c>
      <c r="D18" s="87">
        <v>1</v>
      </c>
      <c r="E18" s="81" t="e">
        <f t="shared" si="1"/>
        <v>#REF!</v>
      </c>
      <c r="F18" s="69"/>
      <c r="G18" s="69"/>
      <c r="H18" s="69"/>
      <c r="I18" s="69"/>
      <c r="J18" s="69"/>
    </row>
    <row r="19" spans="1:10" ht="16.2" thickBot="1" x14ac:dyDescent="0.35">
      <c r="A19" s="155" t="s">
        <v>5479</v>
      </c>
      <c r="B19" s="152"/>
      <c r="C19" s="153" t="e">
        <f>IF($E$4="TRAFIC",'Trafic L1H1'!#REF!,'MASTER L2H2'!#REF!)</f>
        <v>#REF!</v>
      </c>
      <c r="D19" s="156">
        <v>1</v>
      </c>
      <c r="E19" s="154" t="e">
        <f t="shared" si="1"/>
        <v>#REF!</v>
      </c>
      <c r="F19" s="69"/>
      <c r="G19" s="69"/>
      <c r="H19" s="69"/>
      <c r="I19" s="69"/>
      <c r="J19" s="69"/>
    </row>
    <row r="20" spans="1:10" ht="6.6" customHeight="1" thickBot="1" x14ac:dyDescent="0.35">
      <c r="A20" s="209"/>
      <c r="B20" s="210"/>
      <c r="C20" s="210"/>
      <c r="D20" s="88"/>
      <c r="E20" s="89"/>
      <c r="F20" s="69"/>
      <c r="G20" s="69"/>
      <c r="H20" s="69"/>
      <c r="I20" s="69"/>
      <c r="J20" s="69"/>
    </row>
    <row r="21" spans="1:10" ht="14.4" customHeight="1" x14ac:dyDescent="0.3">
      <c r="A21" s="170" t="s">
        <v>5485</v>
      </c>
      <c r="B21" s="171"/>
      <c r="C21" s="172"/>
      <c r="D21" s="176" t="s">
        <v>5474</v>
      </c>
      <c r="E21" s="178" t="s">
        <v>5475</v>
      </c>
      <c r="F21" s="69"/>
      <c r="G21" s="69"/>
      <c r="H21" s="69"/>
      <c r="I21" s="69"/>
      <c r="J21" s="69"/>
    </row>
    <row r="22" spans="1:10" ht="15" thickBot="1" x14ac:dyDescent="0.35">
      <c r="A22" s="173"/>
      <c r="B22" s="174"/>
      <c r="C22" s="175"/>
      <c r="D22" s="177"/>
      <c r="E22" s="179"/>
      <c r="F22" s="69"/>
      <c r="G22" s="69"/>
      <c r="H22" s="69"/>
      <c r="I22" s="69"/>
      <c r="J22" s="69"/>
    </row>
    <row r="23" spans="1:10" ht="15.6" x14ac:dyDescent="0.3">
      <c r="A23" s="182" t="s">
        <v>5517</v>
      </c>
      <c r="B23" s="183"/>
      <c r="C23" s="150" t="e">
        <f>IF($E$4="TRAFIC",'Trafic L1H1'!#REF!,'MASTER L2H2'!#REF!)</f>
        <v>#REF!</v>
      </c>
      <c r="D23" s="184">
        <v>1</v>
      </c>
      <c r="E23" s="186" t="e">
        <f>SUM(C23:C24)*D23</f>
        <v>#REF!</v>
      </c>
      <c r="F23" s="69"/>
      <c r="G23" s="69"/>
      <c r="H23" s="69"/>
      <c r="I23" s="69"/>
      <c r="J23" s="69"/>
    </row>
    <row r="24" spans="1:10" ht="14.4" customHeight="1" thickBot="1" x14ac:dyDescent="0.35">
      <c r="A24" s="188"/>
      <c r="B24" s="189"/>
      <c r="C24" s="151"/>
      <c r="D24" s="185"/>
      <c r="E24" s="187"/>
      <c r="F24" s="69"/>
      <c r="G24" s="69"/>
      <c r="H24" s="69"/>
      <c r="I24" s="69"/>
      <c r="J24" s="69"/>
    </row>
    <row r="25" spans="1:10" ht="6" customHeight="1" thickBot="1" x14ac:dyDescent="0.35">
      <c r="A25" s="90"/>
      <c r="B25" s="91"/>
      <c r="C25" s="92"/>
      <c r="D25" s="88"/>
      <c r="E25" s="93"/>
      <c r="F25" s="69"/>
      <c r="G25" s="69"/>
      <c r="H25" s="69"/>
      <c r="I25" s="69"/>
      <c r="J25" s="69"/>
    </row>
    <row r="26" spans="1:10" ht="15" customHeight="1" x14ac:dyDescent="0.3">
      <c r="A26" s="170" t="s">
        <v>5486</v>
      </c>
      <c r="B26" s="171"/>
      <c r="C26" s="171"/>
      <c r="D26" s="176" t="s">
        <v>5474</v>
      </c>
      <c r="E26" s="178" t="s">
        <v>5475</v>
      </c>
      <c r="F26" s="69"/>
      <c r="G26" s="69"/>
      <c r="H26" s="69"/>
      <c r="I26" s="69"/>
      <c r="J26" s="69"/>
    </row>
    <row r="27" spans="1:10" ht="15" customHeight="1" thickBot="1" x14ac:dyDescent="0.35">
      <c r="A27" s="173"/>
      <c r="B27" s="174"/>
      <c r="C27" s="174"/>
      <c r="D27" s="177"/>
      <c r="E27" s="179"/>
      <c r="F27" s="69"/>
      <c r="G27" s="69"/>
      <c r="H27" s="69"/>
      <c r="I27" s="69"/>
      <c r="J27" s="69"/>
    </row>
    <row r="28" spans="1:10" ht="15" customHeight="1" thickBot="1" x14ac:dyDescent="0.35">
      <c r="A28" s="100" t="s">
        <v>1201</v>
      </c>
      <c r="B28" s="101" t="str">
        <f>VLOOKUP(A28,'Trafic L1H1'!D79:E82,2,FALSE)</f>
        <v>5964 000 330</v>
      </c>
      <c r="C28" s="95" t="e">
        <f>VLOOKUP(B28,'Trafic L1H1'!C79:E82,8,FALSE)</f>
        <v>#REF!</v>
      </c>
      <c r="D28" s="123">
        <v>0</v>
      </c>
      <c r="E28" s="102" t="e">
        <f>SUM(C28*D28)</f>
        <v>#REF!</v>
      </c>
      <c r="F28" s="69"/>
      <c r="G28" s="69"/>
      <c r="H28" s="69"/>
      <c r="I28" s="69"/>
      <c r="J28" s="69"/>
    </row>
    <row r="29" spans="1:10" ht="15" customHeight="1" thickBot="1" x14ac:dyDescent="0.35">
      <c r="A29" s="103" t="s">
        <v>3782</v>
      </c>
      <c r="B29" s="101" t="str">
        <f>VLOOKUP(A29,'Trafic L1H1'!D80:E83,2,FALSE)</f>
        <v>0963 580 889</v>
      </c>
      <c r="C29" s="95" t="e">
        <f>VLOOKUP(B29,'Trafic L1H1'!C80:E83,8,FALSE)</f>
        <v>#REF!</v>
      </c>
      <c r="D29" s="123">
        <v>0</v>
      </c>
      <c r="E29" s="105" t="e">
        <f>SUM(C29*D29)</f>
        <v>#REF!</v>
      </c>
      <c r="F29" s="69"/>
      <c r="G29" s="69"/>
      <c r="H29" s="69"/>
      <c r="I29" s="69"/>
      <c r="J29" s="69"/>
    </row>
    <row r="30" spans="1:10" ht="15" customHeight="1" thickBot="1" x14ac:dyDescent="0.35">
      <c r="A30" s="103" t="s">
        <v>1199</v>
      </c>
      <c r="B30" s="101" t="str">
        <f>VLOOKUP(A30,'Trafic L1H1'!D81:E84,2,FALSE)</f>
        <v>0963 940 999</v>
      </c>
      <c r="C30" s="95" t="e">
        <f>VLOOKUP(B30,'Trafic L1H1'!C81:E84,8,FALSE)</f>
        <v>#REF!</v>
      </c>
      <c r="D30" s="123">
        <v>0</v>
      </c>
      <c r="E30" s="105" t="e">
        <f>SUM(C30*D30)</f>
        <v>#REF!</v>
      </c>
      <c r="F30" s="69"/>
      <c r="G30" s="69"/>
      <c r="H30" s="69"/>
      <c r="I30" s="69"/>
      <c r="J30" s="69"/>
    </row>
    <row r="31" spans="1:10" ht="16.2" thickBot="1" x14ac:dyDescent="0.35">
      <c r="A31" s="147" t="s">
        <v>5516</v>
      </c>
      <c r="B31" s="101" t="str">
        <f>VLOOKUP(A31,'Trafic L1H1'!D82:E85,2,FALSE)</f>
        <v>0963 99 300</v>
      </c>
      <c r="C31" s="95" t="e">
        <f>VLOOKUP(B31,'Trafic L1H1'!C82:E85,8,FALSE)</f>
        <v>#REF!</v>
      </c>
      <c r="D31" s="123">
        <v>0</v>
      </c>
      <c r="E31" s="97" t="e">
        <f>SUM(C31*D31)</f>
        <v>#REF!</v>
      </c>
      <c r="F31" s="69"/>
      <c r="G31" s="69"/>
      <c r="H31" s="69"/>
      <c r="I31" s="69"/>
      <c r="J31" s="69"/>
    </row>
    <row r="32" spans="1:10" ht="15" customHeight="1" thickBot="1" x14ac:dyDescent="0.35">
      <c r="A32" s="180"/>
      <c r="B32" s="181"/>
      <c r="C32" s="181"/>
      <c r="D32" s="98"/>
      <c r="E32" s="99"/>
      <c r="F32" s="69"/>
      <c r="G32" s="69"/>
      <c r="H32" s="69"/>
      <c r="I32" s="69"/>
      <c r="J32" s="69"/>
    </row>
    <row r="33" spans="1:10" ht="15" customHeight="1" x14ac:dyDescent="0.3">
      <c r="A33" s="170" t="s">
        <v>5491</v>
      </c>
      <c r="B33" s="171"/>
      <c r="C33" s="172"/>
      <c r="D33" s="176" t="s">
        <v>5474</v>
      </c>
      <c r="E33" s="178" t="s">
        <v>5475</v>
      </c>
      <c r="F33" s="69"/>
      <c r="G33" s="69"/>
      <c r="H33" s="69"/>
      <c r="I33" s="69"/>
      <c r="J33" s="69"/>
    </row>
    <row r="34" spans="1:10" ht="15" customHeight="1" thickBot="1" x14ac:dyDescent="0.35">
      <c r="A34" s="173"/>
      <c r="B34" s="174"/>
      <c r="C34" s="175"/>
      <c r="D34" s="177"/>
      <c r="E34" s="179"/>
      <c r="F34" s="69"/>
      <c r="G34" s="69"/>
      <c r="H34" s="69"/>
      <c r="I34" s="69"/>
      <c r="J34" s="69"/>
    </row>
    <row r="35" spans="1:10" ht="15" customHeight="1" thickBot="1" x14ac:dyDescent="0.35">
      <c r="A35" s="100" t="s">
        <v>5518</v>
      </c>
      <c r="B35" s="101"/>
      <c r="C35" s="95" t="e">
        <f>'Trafic L1H1'!#REF!</f>
        <v>#REF!</v>
      </c>
      <c r="D35" s="123" t="e">
        <f>IF($E$4="TRAFIC",'Trafic L1H1'!#REF!,'MASTER L2H2'!#REF!)</f>
        <v>#REF!</v>
      </c>
      <c r="E35" s="102" t="e">
        <f>SUM(C35*D35)</f>
        <v>#REF!</v>
      </c>
      <c r="F35" s="69"/>
      <c r="G35" s="69"/>
      <c r="H35" s="69"/>
      <c r="I35" s="69"/>
      <c r="J35" s="69"/>
    </row>
    <row r="36" spans="1:10" ht="15" customHeight="1" x14ac:dyDescent="0.3">
      <c r="A36" s="103"/>
      <c r="B36" s="104"/>
      <c r="C36" s="95">
        <v>0</v>
      </c>
      <c r="D36" s="124">
        <v>0</v>
      </c>
      <c r="E36" s="102">
        <f>SUM(C36*D36)</f>
        <v>0</v>
      </c>
      <c r="F36" s="69"/>
      <c r="G36" s="69"/>
      <c r="H36" s="69"/>
      <c r="I36" s="69"/>
      <c r="J36" s="69"/>
    </row>
    <row r="37" spans="1:10" ht="15" customHeight="1" thickBot="1" x14ac:dyDescent="0.35">
      <c r="A37" s="129"/>
      <c r="B37" s="104"/>
      <c r="C37" s="95">
        <v>0</v>
      </c>
      <c r="D37" s="124">
        <v>0</v>
      </c>
      <c r="E37" s="105">
        <f>SUM(C37*D37)</f>
        <v>0</v>
      </c>
      <c r="F37" s="69"/>
      <c r="G37" s="69"/>
      <c r="H37" s="69"/>
      <c r="I37" s="69"/>
      <c r="J37" s="69"/>
    </row>
    <row r="38" spans="1:10" ht="15" customHeight="1" x14ac:dyDescent="0.3">
      <c r="A38" s="170" t="s">
        <v>5487</v>
      </c>
      <c r="B38" s="171"/>
      <c r="C38" s="172"/>
      <c r="D38" s="176" t="s">
        <v>5474</v>
      </c>
      <c r="E38" s="178" t="s">
        <v>5475</v>
      </c>
      <c r="F38" s="69"/>
      <c r="G38" s="69"/>
      <c r="H38" s="69"/>
      <c r="I38" s="69"/>
      <c r="J38" s="69"/>
    </row>
    <row r="39" spans="1:10" ht="15" customHeight="1" thickBot="1" x14ac:dyDescent="0.35">
      <c r="A39" s="173"/>
      <c r="B39" s="174"/>
      <c r="C39" s="175"/>
      <c r="D39" s="177"/>
      <c r="E39" s="179"/>
      <c r="F39" s="69"/>
      <c r="G39" s="69"/>
      <c r="H39" s="69"/>
      <c r="I39" s="69"/>
      <c r="J39" s="69"/>
    </row>
    <row r="40" spans="1:10" s="110" customFormat="1" ht="15.6" x14ac:dyDescent="0.3">
      <c r="A40" s="94"/>
      <c r="B40" s="107"/>
      <c r="C40" s="95">
        <v>0</v>
      </c>
      <c r="D40" s="96">
        <v>1</v>
      </c>
      <c r="E40" s="97">
        <f>SUM(C40*D40)</f>
        <v>0</v>
      </c>
      <c r="F40" s="109"/>
      <c r="G40" s="109"/>
      <c r="H40" s="109"/>
      <c r="I40" s="109"/>
      <c r="J40" s="109"/>
    </row>
    <row r="41" spans="1:10" ht="15.6" x14ac:dyDescent="0.3">
      <c r="A41" s="106"/>
      <c r="B41" s="107"/>
      <c r="C41" s="95">
        <v>0</v>
      </c>
      <c r="D41" s="127">
        <v>1</v>
      </c>
      <c r="E41" s="97">
        <f>SUM(C41*D41)</f>
        <v>0</v>
      </c>
      <c r="F41" s="69"/>
      <c r="G41" s="69"/>
      <c r="H41" s="69"/>
      <c r="I41" s="69"/>
      <c r="J41" s="69"/>
    </row>
    <row r="42" spans="1:10" s="74" customFormat="1" ht="15" customHeight="1" thickBot="1" x14ac:dyDescent="0.35">
      <c r="A42" s="106"/>
      <c r="B42" s="107"/>
      <c r="C42" s="95">
        <v>0</v>
      </c>
      <c r="D42" s="111">
        <v>1</v>
      </c>
      <c r="E42" s="108">
        <f t="shared" ref="E42" si="2">SUM(C42*D42)</f>
        <v>0</v>
      </c>
      <c r="F42" s="72"/>
      <c r="G42" s="72"/>
      <c r="H42" s="72"/>
      <c r="I42" s="72"/>
      <c r="J42" s="72"/>
    </row>
    <row r="43" spans="1:10" s="116" customFormat="1" ht="21.6" thickBot="1" x14ac:dyDescent="0.35">
      <c r="A43" s="112"/>
      <c r="B43" s="159"/>
      <c r="C43" s="160"/>
      <c r="D43" s="113"/>
      <c r="E43" s="114" t="e">
        <f>SUM(E7:E42)</f>
        <v>#REF!</v>
      </c>
      <c r="F43" s="69"/>
      <c r="G43" s="69"/>
      <c r="H43" s="69"/>
      <c r="I43" s="69"/>
      <c r="J43" s="69"/>
    </row>
    <row r="44" spans="1:10" s="116" customFormat="1" ht="15.6" x14ac:dyDescent="0.3">
      <c r="A44" s="115" t="s">
        <v>5480</v>
      </c>
      <c r="B44" s="161" t="s">
        <v>5481</v>
      </c>
      <c r="C44" s="161"/>
      <c r="D44" s="162"/>
      <c r="E44" s="164"/>
      <c r="F44" s="69"/>
      <c r="G44" s="69"/>
      <c r="H44" s="69"/>
      <c r="I44" s="69"/>
      <c r="J44" s="69"/>
    </row>
    <row r="45" spans="1:10" s="116" customFormat="1" ht="15.6" x14ac:dyDescent="0.3">
      <c r="A45" s="166"/>
      <c r="B45" s="167"/>
      <c r="C45" s="167"/>
      <c r="D45" s="162"/>
      <c r="E45" s="164"/>
      <c r="F45" s="69"/>
      <c r="G45" s="69"/>
      <c r="H45" s="69"/>
      <c r="I45" s="69"/>
      <c r="J45" s="69"/>
    </row>
    <row r="46" spans="1:10" s="116" customFormat="1" ht="15.6" x14ac:dyDescent="0.3">
      <c r="A46" s="166"/>
      <c r="B46" s="167"/>
      <c r="C46" s="167"/>
      <c r="D46" s="162"/>
      <c r="E46" s="164"/>
      <c r="F46" s="69"/>
      <c r="G46" s="69"/>
      <c r="H46" s="69"/>
      <c r="I46" s="69"/>
      <c r="J46" s="69"/>
    </row>
    <row r="47" spans="1:10" s="116" customFormat="1" ht="15.6" x14ac:dyDescent="0.3">
      <c r="A47" s="166"/>
      <c r="B47" s="167"/>
      <c r="C47" s="167"/>
      <c r="D47" s="162"/>
      <c r="E47" s="164"/>
      <c r="F47" s="69"/>
      <c r="G47" s="69"/>
      <c r="H47" s="69"/>
      <c r="I47" s="69"/>
      <c r="J47" s="69"/>
    </row>
    <row r="48" spans="1:10" s="116" customFormat="1" ht="15.6" x14ac:dyDescent="0.3">
      <c r="A48" s="115" t="s">
        <v>5482</v>
      </c>
      <c r="B48" s="161" t="s">
        <v>5483</v>
      </c>
      <c r="C48" s="161"/>
      <c r="D48" s="162"/>
      <c r="E48" s="164"/>
      <c r="F48" s="69"/>
      <c r="G48" s="69"/>
      <c r="H48" s="69"/>
      <c r="I48" s="69"/>
      <c r="J48" s="69"/>
    </row>
    <row r="49" spans="1:10" s="116" customFormat="1" ht="15.6" x14ac:dyDescent="0.3">
      <c r="A49" s="166"/>
      <c r="B49" s="167"/>
      <c r="C49" s="167"/>
      <c r="D49" s="162"/>
      <c r="E49" s="164"/>
      <c r="F49" s="69"/>
      <c r="G49" s="69"/>
      <c r="H49" s="69"/>
      <c r="I49" s="69"/>
      <c r="J49" s="69"/>
    </row>
    <row r="50" spans="1:10" x14ac:dyDescent="0.3">
      <c r="A50" s="166"/>
      <c r="B50" s="167"/>
      <c r="C50" s="167"/>
      <c r="D50" s="162"/>
      <c r="E50" s="165"/>
      <c r="F50" s="69"/>
      <c r="G50" s="69"/>
      <c r="H50" s="69"/>
      <c r="I50" s="69"/>
      <c r="J50" s="69"/>
    </row>
    <row r="51" spans="1:10" ht="15" thickBot="1" x14ac:dyDescent="0.35">
      <c r="A51" s="168"/>
      <c r="B51" s="169"/>
      <c r="C51" s="169"/>
      <c r="D51" s="163"/>
      <c r="E51" s="117" t="s">
        <v>5484</v>
      </c>
      <c r="F51" s="69"/>
      <c r="G51" s="69"/>
      <c r="H51" s="69"/>
      <c r="I51" s="69"/>
      <c r="J51" s="69"/>
    </row>
    <row r="52" spans="1:10" x14ac:dyDescent="0.3">
      <c r="F52" s="69"/>
      <c r="G52" s="69"/>
      <c r="H52" s="69"/>
      <c r="I52" s="69"/>
      <c r="J52" s="69"/>
    </row>
    <row r="53" spans="1:10" x14ac:dyDescent="0.3">
      <c r="F53" s="69"/>
      <c r="G53" s="69"/>
      <c r="H53" s="69"/>
      <c r="I53" s="69"/>
      <c r="J53" s="69"/>
    </row>
    <row r="54" spans="1:10" x14ac:dyDescent="0.3">
      <c r="F54" s="69"/>
      <c r="G54" s="69"/>
      <c r="H54" s="69"/>
      <c r="I54" s="69"/>
      <c r="J54" s="69"/>
    </row>
    <row r="55" spans="1:10" x14ac:dyDescent="0.3">
      <c r="F55" s="69"/>
      <c r="G55" s="69"/>
      <c r="H55" s="69"/>
      <c r="I55" s="69"/>
      <c r="J55" s="69"/>
    </row>
  </sheetData>
  <mergeCells count="40">
    <mergeCell ref="A2:A3"/>
    <mergeCell ref="B2:B3"/>
    <mergeCell ref="C2:C3"/>
    <mergeCell ref="D2:D3"/>
    <mergeCell ref="E2:E3"/>
    <mergeCell ref="A16:C16"/>
    <mergeCell ref="A20:C20"/>
    <mergeCell ref="A21:C22"/>
    <mergeCell ref="D21:D22"/>
    <mergeCell ref="A4:C4"/>
    <mergeCell ref="A5:C6"/>
    <mergeCell ref="E5:E6"/>
    <mergeCell ref="A13:C13"/>
    <mergeCell ref="A14:C15"/>
    <mergeCell ref="D14:D15"/>
    <mergeCell ref="E14:E15"/>
    <mergeCell ref="D7:D8"/>
    <mergeCell ref="E7:E8"/>
    <mergeCell ref="E21:E22"/>
    <mergeCell ref="A26:C27"/>
    <mergeCell ref="D26:D27"/>
    <mergeCell ref="E26:E27"/>
    <mergeCell ref="A32:C32"/>
    <mergeCell ref="A23:B23"/>
    <mergeCell ref="D23:D24"/>
    <mergeCell ref="E23:E24"/>
    <mergeCell ref="A24:B24"/>
    <mergeCell ref="A33:C34"/>
    <mergeCell ref="D33:D34"/>
    <mergeCell ref="E33:E34"/>
    <mergeCell ref="A38:C39"/>
    <mergeCell ref="D38:D39"/>
    <mergeCell ref="E38:E39"/>
    <mergeCell ref="B43:C43"/>
    <mergeCell ref="B44:C44"/>
    <mergeCell ref="D44:D51"/>
    <mergeCell ref="E44:E50"/>
    <mergeCell ref="A45:C47"/>
    <mergeCell ref="B48:C48"/>
    <mergeCell ref="A49:C5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oix véhicule" prompt="Sélectionnez votre véhicule">
          <x14:formula1>
            <xm:f>'listes déroulantes'!$A$7:$A$9</xm:f>
          </x14:formula1>
          <xm:sqref>A4:C4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B1" workbookViewId="0">
      <selection activeCell="L28" sqref="L28"/>
    </sheetView>
  </sheetViews>
  <sheetFormatPr baseColWidth="10" defaultRowHeight="14.4" x14ac:dyDescent="0.3"/>
  <cols>
    <col min="1" max="1" width="60.109375" bestFit="1" customWidth="1"/>
    <col min="2" max="2" width="31.77734375" bestFit="1" customWidth="1"/>
    <col min="3" max="3" width="11.88671875" customWidth="1"/>
    <col min="4" max="4" width="10.88671875" customWidth="1"/>
    <col min="5" max="5" width="11.33203125" customWidth="1"/>
  </cols>
  <sheetData>
    <row r="1" spans="1:12" x14ac:dyDescent="0.3">
      <c r="A1" s="131"/>
      <c r="B1" s="131"/>
      <c r="C1" s="131"/>
      <c r="D1" s="131"/>
      <c r="E1" s="131"/>
    </row>
    <row r="6" spans="1:12" x14ac:dyDescent="0.3">
      <c r="A6" s="131" t="s">
        <v>5495</v>
      </c>
      <c r="B6" s="131" t="s">
        <v>5499</v>
      </c>
    </row>
    <row r="7" spans="1:12" x14ac:dyDescent="0.3">
      <c r="A7" t="s">
        <v>5497</v>
      </c>
      <c r="B7" t="s">
        <v>200</v>
      </c>
    </row>
    <row r="8" spans="1:12" x14ac:dyDescent="0.3">
      <c r="A8" t="s">
        <v>5496</v>
      </c>
      <c r="B8" t="s">
        <v>592</v>
      </c>
    </row>
    <row r="9" spans="1:12" x14ac:dyDescent="0.3">
      <c r="A9" t="s">
        <v>5498</v>
      </c>
      <c r="B9" t="s">
        <v>195</v>
      </c>
    </row>
    <row r="11" spans="1:12" x14ac:dyDescent="0.3">
      <c r="A11" s="131" t="s">
        <v>5501</v>
      </c>
    </row>
    <row r="12" spans="1:12" x14ac:dyDescent="0.3">
      <c r="A12" s="132" t="s">
        <v>200</v>
      </c>
      <c r="B12" s="132">
        <v>2014</v>
      </c>
      <c r="C12" s="132" t="s">
        <v>16</v>
      </c>
      <c r="D12" s="134">
        <v>3098</v>
      </c>
      <c r="E12" s="135" t="s">
        <v>5500</v>
      </c>
      <c r="F12" s="132"/>
      <c r="G12" s="132" t="s">
        <v>20</v>
      </c>
      <c r="H12" s="136" t="s">
        <v>589</v>
      </c>
      <c r="I12" s="132" t="s">
        <v>930</v>
      </c>
      <c r="J12" s="132" t="s">
        <v>376</v>
      </c>
      <c r="K12" s="137"/>
      <c r="L12" s="137"/>
    </row>
    <row r="13" spans="1:12" x14ac:dyDescent="0.3">
      <c r="A13" s="132" t="s">
        <v>200</v>
      </c>
      <c r="B13" s="132">
        <v>2014</v>
      </c>
      <c r="C13" s="132" t="s">
        <v>16</v>
      </c>
      <c r="D13" s="134">
        <v>3098</v>
      </c>
      <c r="E13" s="135" t="s">
        <v>5500</v>
      </c>
      <c r="F13" s="132"/>
      <c r="G13" s="132" t="s">
        <v>20</v>
      </c>
      <c r="H13" s="132" t="s">
        <v>18</v>
      </c>
      <c r="I13" s="132" t="s">
        <v>657</v>
      </c>
      <c r="J13" s="132" t="s">
        <v>71</v>
      </c>
      <c r="K13" s="137"/>
      <c r="L13" s="137"/>
    </row>
    <row r="14" spans="1:12" x14ac:dyDescent="0.3">
      <c r="A14" s="132" t="s">
        <v>200</v>
      </c>
      <c r="B14" s="132">
        <v>2014</v>
      </c>
      <c r="C14" s="132" t="s">
        <v>16</v>
      </c>
      <c r="D14" s="134">
        <v>3098</v>
      </c>
      <c r="E14" s="135" t="s">
        <v>5500</v>
      </c>
      <c r="F14" s="132"/>
      <c r="G14" s="132" t="s">
        <v>20</v>
      </c>
      <c r="H14" s="136" t="s">
        <v>604</v>
      </c>
      <c r="I14" s="132" t="s">
        <v>803</v>
      </c>
      <c r="J14" s="132" t="s">
        <v>5492</v>
      </c>
      <c r="K14" s="137"/>
      <c r="L14" s="137"/>
    </row>
    <row r="15" spans="1:12" x14ac:dyDescent="0.3">
      <c r="A15" s="132" t="s">
        <v>200</v>
      </c>
      <c r="B15" s="132">
        <v>2014</v>
      </c>
      <c r="C15" s="132" t="s">
        <v>16</v>
      </c>
      <c r="D15" s="134">
        <v>3098</v>
      </c>
      <c r="E15" s="135" t="s">
        <v>5500</v>
      </c>
      <c r="F15" s="132"/>
      <c r="G15" s="132" t="s">
        <v>20</v>
      </c>
      <c r="H15" s="136" t="s">
        <v>588</v>
      </c>
      <c r="I15" s="132" t="s">
        <v>1049</v>
      </c>
      <c r="J15" s="132" t="s">
        <v>478</v>
      </c>
      <c r="K15" s="137"/>
      <c r="L15" s="137"/>
    </row>
    <row r="16" spans="1:12" x14ac:dyDescent="0.3">
      <c r="A16" s="132" t="s">
        <v>592</v>
      </c>
      <c r="B16" s="132">
        <v>2019</v>
      </c>
      <c r="C16" s="132" t="s">
        <v>41</v>
      </c>
      <c r="D16" s="134">
        <v>3682</v>
      </c>
      <c r="E16" s="135" t="s">
        <v>5502</v>
      </c>
      <c r="F16" s="132" t="s">
        <v>5503</v>
      </c>
      <c r="G16" s="132" t="s">
        <v>20</v>
      </c>
      <c r="H16" s="136" t="s">
        <v>588</v>
      </c>
      <c r="I16" s="138" t="s">
        <v>5504</v>
      </c>
      <c r="J16" s="132" t="s">
        <v>5505</v>
      </c>
      <c r="K16" s="137"/>
      <c r="L16" s="137"/>
    </row>
    <row r="17" spans="1:12" x14ac:dyDescent="0.3">
      <c r="A17" s="132" t="s">
        <v>592</v>
      </c>
      <c r="B17" s="132">
        <v>2019</v>
      </c>
      <c r="C17" s="132" t="s">
        <v>41</v>
      </c>
      <c r="D17" s="134">
        <v>3682</v>
      </c>
      <c r="E17" s="135" t="s">
        <v>5502</v>
      </c>
      <c r="F17" s="132" t="s">
        <v>5503</v>
      </c>
      <c r="G17" s="132" t="s">
        <v>20</v>
      </c>
      <c r="H17" s="136" t="s">
        <v>589</v>
      </c>
      <c r="I17" s="138" t="s">
        <v>5506</v>
      </c>
      <c r="J17" s="132" t="s">
        <v>5507</v>
      </c>
      <c r="K17" s="137"/>
      <c r="L17" s="137"/>
    </row>
    <row r="18" spans="1:12" x14ac:dyDescent="0.3">
      <c r="A18" s="132" t="s">
        <v>592</v>
      </c>
      <c r="B18" s="132">
        <v>2019</v>
      </c>
      <c r="C18" s="132" t="s">
        <v>41</v>
      </c>
      <c r="D18" s="134">
        <v>3682</v>
      </c>
      <c r="E18" s="135" t="s">
        <v>5502</v>
      </c>
      <c r="F18" s="132" t="s">
        <v>5503</v>
      </c>
      <c r="G18" s="132" t="s">
        <v>20</v>
      </c>
      <c r="H18" s="132" t="s">
        <v>18</v>
      </c>
      <c r="I18" s="138" t="s">
        <v>5508</v>
      </c>
      <c r="J18" s="132" t="s">
        <v>5509</v>
      </c>
      <c r="K18" s="137"/>
      <c r="L18" s="137"/>
    </row>
    <row r="19" spans="1:12" x14ac:dyDescent="0.3">
      <c r="A19" s="132" t="s">
        <v>592</v>
      </c>
      <c r="B19" s="132">
        <v>2019</v>
      </c>
      <c r="C19" s="132" t="s">
        <v>41</v>
      </c>
      <c r="D19" s="134">
        <v>3682</v>
      </c>
      <c r="E19" s="135" t="s">
        <v>5502</v>
      </c>
      <c r="F19" s="132" t="s">
        <v>5503</v>
      </c>
      <c r="G19" s="132" t="s">
        <v>20</v>
      </c>
      <c r="H19" s="136" t="s">
        <v>604</v>
      </c>
      <c r="I19" s="138" t="s">
        <v>5510</v>
      </c>
      <c r="J19" s="132" t="s">
        <v>5511</v>
      </c>
      <c r="K19" s="137"/>
      <c r="L19" s="137"/>
    </row>
    <row r="20" spans="1:12" x14ac:dyDescent="0.3">
      <c r="A20" s="132" t="s">
        <v>195</v>
      </c>
      <c r="B20" s="132">
        <v>2013</v>
      </c>
      <c r="C20" s="132" t="s">
        <v>16</v>
      </c>
      <c r="D20" s="134">
        <v>2697</v>
      </c>
      <c r="E20" s="135" t="s">
        <v>5512</v>
      </c>
      <c r="F20" s="132"/>
      <c r="G20" s="132" t="s">
        <v>20</v>
      </c>
      <c r="H20" s="136" t="s">
        <v>589</v>
      </c>
      <c r="I20" s="132" t="s">
        <v>1017</v>
      </c>
      <c r="J20" s="132" t="s">
        <v>446</v>
      </c>
      <c r="K20" s="137"/>
      <c r="L20" s="137"/>
    </row>
    <row r="21" spans="1:12" x14ac:dyDescent="0.3">
      <c r="A21" s="132" t="s">
        <v>195</v>
      </c>
      <c r="B21" s="132">
        <v>2013</v>
      </c>
      <c r="C21" s="132" t="s">
        <v>16</v>
      </c>
      <c r="D21" s="134">
        <v>2697</v>
      </c>
      <c r="E21" s="135" t="s">
        <v>5512</v>
      </c>
      <c r="F21" s="132"/>
      <c r="G21" s="132" t="s">
        <v>20</v>
      </c>
      <c r="H21" s="132" t="s">
        <v>18</v>
      </c>
      <c r="I21" s="132" t="s">
        <v>756</v>
      </c>
      <c r="J21" s="132" t="s">
        <v>197</v>
      </c>
      <c r="K21" s="137"/>
      <c r="L21" s="137"/>
    </row>
    <row r="22" spans="1:12" x14ac:dyDescent="0.3">
      <c r="A22" s="132" t="s">
        <v>195</v>
      </c>
      <c r="B22" s="132">
        <v>2013</v>
      </c>
      <c r="C22" s="132" t="s">
        <v>16</v>
      </c>
      <c r="D22" s="134">
        <v>2697</v>
      </c>
      <c r="E22" s="135" t="s">
        <v>5512</v>
      </c>
      <c r="F22" s="132"/>
      <c r="G22" s="132" t="s">
        <v>20</v>
      </c>
      <c r="H22" s="136" t="s">
        <v>604</v>
      </c>
      <c r="I22" s="132" t="s">
        <v>897</v>
      </c>
      <c r="J22" s="132" t="s">
        <v>5513</v>
      </c>
      <c r="K22" s="137"/>
      <c r="L22" s="137"/>
    </row>
    <row r="23" spans="1:12" x14ac:dyDescent="0.3">
      <c r="A23" s="132" t="s">
        <v>195</v>
      </c>
      <c r="B23" s="132">
        <v>2013</v>
      </c>
      <c r="C23" s="132" t="s">
        <v>16</v>
      </c>
      <c r="D23" s="134">
        <v>2697</v>
      </c>
      <c r="E23" s="135" t="s">
        <v>5512</v>
      </c>
      <c r="F23" s="132"/>
      <c r="G23" s="132" t="s">
        <v>20</v>
      </c>
      <c r="H23" s="136" t="s">
        <v>588</v>
      </c>
      <c r="I23" s="132" t="s">
        <v>1134</v>
      </c>
      <c r="J23" s="132" t="s">
        <v>563</v>
      </c>
      <c r="K23" s="137"/>
      <c r="L23" s="137"/>
    </row>
    <row r="25" spans="1:12" x14ac:dyDescent="0.3">
      <c r="A25" s="140" t="s">
        <v>5501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65</vt:i4>
      </vt:variant>
    </vt:vector>
  </HeadingPairs>
  <TitlesOfParts>
    <vt:vector size="72" baseType="lpstr">
      <vt:lpstr>Trafic L1H1</vt:lpstr>
      <vt:lpstr>base</vt:lpstr>
      <vt:lpstr>Feuil1</vt:lpstr>
      <vt:lpstr>MASTER L2H2</vt:lpstr>
      <vt:lpstr>KANGOO</vt:lpstr>
      <vt:lpstr>Bon de Commande</vt:lpstr>
      <vt:lpstr>listes déroulantes</vt:lpstr>
      <vt:lpstr>BDC</vt:lpstr>
      <vt:lpstr>BERLINGO</vt:lpstr>
      <vt:lpstr>BIPPER</vt:lpstr>
      <vt:lpstr>BOXER</vt:lpstr>
      <vt:lpstr>CADDY</vt:lpstr>
      <vt:lpstr>CITAN</vt:lpstr>
      <vt:lpstr>CITROEN</vt:lpstr>
      <vt:lpstr>CLOISON</vt:lpstr>
      <vt:lpstr>COMBO</vt:lpstr>
      <vt:lpstr>CONSTRUCTEUR</vt:lpstr>
      <vt:lpstr>CRAFTER_PROPULSION</vt:lpstr>
      <vt:lpstr>CRAFTER_TRACTION</vt:lpstr>
      <vt:lpstr>CUSTOM</vt:lpstr>
      <vt:lpstr>DACIA</vt:lpstr>
      <vt:lpstr>DAILY</vt:lpstr>
      <vt:lpstr>DOBLO</vt:lpstr>
      <vt:lpstr>DUCATO</vt:lpstr>
      <vt:lpstr>EXPERT</vt:lpstr>
      <vt:lpstr>FIAT</vt:lpstr>
      <vt:lpstr>FIORINO</vt:lpstr>
      <vt:lpstr>FORD</vt:lpstr>
      <vt:lpstr>IVECO</vt:lpstr>
      <vt:lpstr>JUMPER</vt:lpstr>
      <vt:lpstr>JUMPY</vt:lpstr>
      <vt:lpstr>KANGOO</vt:lpstr>
      <vt:lpstr>LATERALE</vt:lpstr>
      <vt:lpstr>MAN</vt:lpstr>
      <vt:lpstr>MASTER_PROPULSION</vt:lpstr>
      <vt:lpstr>MASTER_TRACTION</vt:lpstr>
      <vt:lpstr>MERCEDES</vt:lpstr>
      <vt:lpstr>montage</vt:lpstr>
      <vt:lpstr>MOVANO_PROPULSION</vt:lpstr>
      <vt:lpstr>MOVANO_TRACTION</vt:lpstr>
      <vt:lpstr>NEMO</vt:lpstr>
      <vt:lpstr>NISSAN</vt:lpstr>
      <vt:lpstr>NV_200</vt:lpstr>
      <vt:lpstr>NV_300</vt:lpstr>
      <vt:lpstr>NV_400_PROPULSION</vt:lpstr>
      <vt:lpstr>NV_400_TRACTION</vt:lpstr>
      <vt:lpstr>OPEL</vt:lpstr>
      <vt:lpstr>OUI</vt:lpstr>
      <vt:lpstr>PARTNER</vt:lpstr>
      <vt:lpstr>PEUGEOT</vt:lpstr>
      <vt:lpstr>PORTE</vt:lpstr>
      <vt:lpstr>PROACE</vt:lpstr>
      <vt:lpstr>PRODUITS</vt:lpstr>
      <vt:lpstr>RENAULT</vt:lpstr>
      <vt:lpstr>RJ</vt:lpstr>
      <vt:lpstr>spec</vt:lpstr>
      <vt:lpstr>SPRINTER</vt:lpstr>
      <vt:lpstr>T_6</vt:lpstr>
      <vt:lpstr>TALENTO</vt:lpstr>
      <vt:lpstr>TGE_PROPULSION</vt:lpstr>
      <vt:lpstr>TGE_TRACTION</vt:lpstr>
      <vt:lpstr>TOYOTA</vt:lpstr>
      <vt:lpstr>TRAFIC</vt:lpstr>
      <vt:lpstr>TRANSIT_CONNECT</vt:lpstr>
      <vt:lpstr>TRANSIT_COURIER</vt:lpstr>
      <vt:lpstr>TRANSIT_PROPULSION</vt:lpstr>
      <vt:lpstr>TRANSIT_TRACTION</vt:lpstr>
      <vt:lpstr>VERSION</vt:lpstr>
      <vt:lpstr>VITO</vt:lpstr>
      <vt:lpstr>VIVARO</vt:lpstr>
      <vt:lpstr>VOLKSWAGEN</vt:lpstr>
      <vt:lpstr>VYNILE</vt:lpstr>
    </vt:vector>
  </TitlesOfParts>
  <Company>WF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Decaux, Emmanuel</dc:creator>
  <cp:lastModifiedBy>Decaux, Emmanuel</cp:lastModifiedBy>
  <cp:lastPrinted>2020-02-04T14:50:15Z</cp:lastPrinted>
  <dcterms:created xsi:type="dcterms:W3CDTF">2017-04-18T10:35:09Z</dcterms:created>
  <dcterms:modified xsi:type="dcterms:W3CDTF">2020-06-11T13:41:34Z</dcterms:modified>
</cp:coreProperties>
</file>